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mc:AlternateContent xmlns:mc="http://schemas.openxmlformats.org/markup-compatibility/2006">
    <mc:Choice Requires="x15">
      <x15ac:absPath xmlns:x15ac="http://schemas.microsoft.com/office/spreadsheetml/2010/11/ac" url="D:\Excel\Ongoing Projects\Dashboarding Pivoting\"/>
    </mc:Choice>
  </mc:AlternateContent>
  <xr:revisionPtr revIDLastSave="0" documentId="13_ncr:1_{E3C6F129-2193-4478-8046-D9C8284CD3A0}" xr6:coauthVersionLast="47" xr6:coauthVersionMax="47" xr10:uidLastSave="{00000000-0000-0000-0000-000000000000}"/>
  <bookViews>
    <workbookView xWindow="324" yWindow="240" windowWidth="22896" windowHeight="12276" xr2:uid="{00000000-000D-0000-FFFF-FFFF00000000}"/>
  </bookViews>
  <sheets>
    <sheet name="Dash" sheetId="2" r:id="rId1"/>
    <sheet name="Sheet2" sheetId="7" state="hidden" r:id="rId2"/>
    <sheet name="Sheet1" sheetId="5" state="hidden" r:id="rId3"/>
    <sheet name="Pivot" sheetId="6" r:id="rId4"/>
    <sheet name="Pivot-2" sheetId="8" state="hidden" r:id="rId5"/>
    <sheet name="Chart" sheetId="9" state="hidden" r:id="rId6"/>
    <sheet name="Data" sheetId="3" r:id="rId7"/>
    <sheet name="Pivot Tables" sheetId="4" state="hidden" r:id="rId8"/>
  </sheets>
  <definedNames>
    <definedName name="_xlcn.WorksheetConnection_deliveries.csvA1N180791">Data!$A$1:$N$18079</definedName>
    <definedName name="_xlcn.WorksheetConnection_SalesData2023.xlsxTable_11" hidden="1">Table_1[]</definedName>
    <definedName name="Slicer_Month">#N/A</definedName>
    <definedName name="Slicer_Performance">#N/A</definedName>
    <definedName name="Slicer_Quarter">#N/A</definedName>
    <definedName name="Slicer_Region">#N/A</definedName>
    <definedName name="Table_Sales" localSheetId="4">Table_1[]</definedName>
    <definedName name="Table_Sales">Table_1[]</definedName>
  </definedNames>
  <calcPr calcId="191029"/>
  <pivotCaches>
    <pivotCache cacheId="0" r:id="rId9"/>
    <pivotCache cacheId="1" r:id="rId10"/>
    <pivotCache cacheId="2" r:id="rId11"/>
    <pivotCache cacheId="3" r:id="rId12"/>
    <pivotCache cacheId="4" r:id="rId13"/>
    <pivotCache cacheId="5" r:id="rId14"/>
    <pivotCache cacheId="6" r:id="rId15"/>
    <pivotCache cacheId="7" r:id="rId16"/>
    <pivotCache cacheId="8" r:id="rId17"/>
    <pivotCache cacheId="9" r:id="rId18"/>
    <pivotCache cacheId="10" r:id="rId19"/>
  </pivotCaches>
  <extLst>
    <ext xmlns:x14="http://schemas.microsoft.com/office/spreadsheetml/2009/9/main" uri="{876F7934-8845-4945-9796-88D515C7AA90}">
      <x14:pivotCaches>
        <pivotCache cacheId="11" r:id="rId20"/>
      </x14:pivotCaches>
    </ext>
    <ext xmlns:x14="http://schemas.microsoft.com/office/spreadsheetml/2009/9/main" uri="{BBE1A952-AA13-448e-AADC-164F8A28A991}">
      <x14:slicerCaches>
        <x14:slicerCache r:id="rId21"/>
        <x14:slicerCache r:id="rId22"/>
        <x14:slicerCache r:id="rId23"/>
        <x14:slicerCache r:id="rId24"/>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_1" name="Table_1" connection="WorksheetConnection_Sales Data 2023.xlsx!Table_1"/>
        </x15:modelTables>
        <x15:extLst>
          <ext xmlns:x16="http://schemas.microsoft.com/office/spreadsheetml/2014/11/main" uri="{9835A34E-60A6-4A7C-AAB8-D5F71C897F49}">
            <x16:modelTimeGroupings>
              <x16:modelTimeGrouping tableName="Table_1" columnName="Month" columnId="Month">
                <x16:calculatedTimeColumn columnName="Month (Month Index)" columnId="Month (Month Index)" contentType="monthsindex" isSelected="1"/>
                <x16:calculatedTimeColumn columnName="Month (Month)" columnId="Month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3" i="6" l="1"/>
  <c r="K2" i="3"/>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E14" i="6"/>
  <c r="E13" i="6"/>
  <c r="C14" i="6"/>
  <c r="C13" i="6"/>
  <c r="A14" i="6"/>
  <c r="E14" i="4"/>
  <c r="E15" i="4" s="1"/>
  <c r="E11" i="4"/>
  <c r="E12" i="4" s="1"/>
  <c r="E8" i="4"/>
  <c r="E9" i="4" s="1"/>
  <c r="E5" i="4"/>
  <c r="E4" i="4"/>
  <c r="E3" i="4"/>
  <c r="AB2" i="8"/>
  <c r="Z2" i="8"/>
  <c r="X2" i="8"/>
  <c r="F6" i="6"/>
  <c r="B6" i="6"/>
  <c r="D6" i="6"/>
  <c r="E6" i="6"/>
  <c r="C6" i="6"/>
  <c r="X3" i="8" l="1"/>
  <c r="Z3" i="8"/>
  <c r="AB3" i="8"/>
  <c r="A8" i="6" a="1"/>
  <c r="A8" i="6" s="1"/>
  <c r="D9" i="6"/>
  <c r="B14" i="6" s="1"/>
  <c r="B13" i="6"/>
  <c r="E9" i="6"/>
  <c r="D14" i="6" s="1"/>
  <c r="D13" i="6"/>
  <c r="F9" i="6"/>
  <c r="F14" i="6" s="1"/>
  <c r="F13"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079E35D-F537-42F0-9C50-A774A5891BD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6998391-0774-4C56-A026-322C1BE1DBC2}" name="WorksheetConnection_Sales Data 2023.xlsx!Table_1" type="102" refreshedVersion="8" minRefreshableVersion="5">
    <extLst>
      <ext xmlns:x15="http://schemas.microsoft.com/office/spreadsheetml/2010/11/main" uri="{DE250136-89BD-433C-8126-D09CA5730AF9}">
        <x15:connection id="Table_1" autoDelete="1">
          <x15:rangePr sourceName="_xlcn.WorksheetConnection_SalesData2023.xlsxTable_1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<sst xmlns="http://schemas.openxmlformats.org/spreadsheetml/2006/main" count="338" uniqueCount="91">
  <si>
    <t>Month</t>
  </si>
  <si>
    <t>Region</t>
  </si>
  <si>
    <t>Sales</t>
  </si>
  <si>
    <t>Profit</t>
  </si>
  <si>
    <t>Target Sales</t>
  </si>
  <si>
    <t>Customers</t>
  </si>
  <si>
    <t>Quarter</t>
  </si>
  <si>
    <t>Sales Completion Rate</t>
  </si>
  <si>
    <t>Profit Completion Rate</t>
  </si>
  <si>
    <t>Customer Completion Rate</t>
  </si>
  <si>
    <t>Argentina</t>
  </si>
  <si>
    <t>Quarter 1</t>
  </si>
  <si>
    <t>Brazil</t>
  </si>
  <si>
    <t>Chicaco</t>
  </si>
  <si>
    <t>Chile</t>
  </si>
  <si>
    <t>Columbia</t>
  </si>
  <si>
    <t>Los Angeles</t>
  </si>
  <si>
    <t>Peru</t>
  </si>
  <si>
    <t>Quarter 2</t>
  </si>
  <si>
    <t>Quarter 3</t>
  </si>
  <si>
    <t>Values</t>
  </si>
  <si>
    <t>Headers</t>
  </si>
  <si>
    <t>Row Labels</t>
  </si>
  <si>
    <t xml:space="preserve">Sales </t>
  </si>
  <si>
    <t xml:space="preserve">Target Sales </t>
  </si>
  <si>
    <t>Sum of Customers</t>
  </si>
  <si>
    <t>Sum of Profit</t>
  </si>
  <si>
    <t>Sum of Sales</t>
  </si>
  <si>
    <t>Average of Sales Completion Rate</t>
  </si>
  <si>
    <t>Sales Completion</t>
  </si>
  <si>
    <t>Sales Incompletion</t>
  </si>
  <si>
    <t>Grand Total</t>
  </si>
  <si>
    <t>Average of Profit Completion Rate</t>
  </si>
  <si>
    <t>Profit Completion</t>
  </si>
  <si>
    <t>Profit Incompletion</t>
  </si>
  <si>
    <t>Average of Customer Completion Rate</t>
  </si>
  <si>
    <t>Customer Completion</t>
  </si>
  <si>
    <t>Customer Incompletion</t>
  </si>
  <si>
    <t>slicers filter</t>
  </si>
  <si>
    <t>month</t>
  </si>
  <si>
    <t>region</t>
  </si>
  <si>
    <t>quarter</t>
  </si>
  <si>
    <t>sales per month</t>
  </si>
  <si>
    <t>customer per month</t>
  </si>
  <si>
    <t>Profit per region</t>
  </si>
  <si>
    <t>sales</t>
  </si>
  <si>
    <t>profit</t>
  </si>
  <si>
    <t>#customers</t>
  </si>
  <si>
    <t>Sales Dashboard 2023</t>
  </si>
  <si>
    <t>Sum of Target Sales</t>
  </si>
  <si>
    <t>Sales Incompletion Rate</t>
  </si>
  <si>
    <t>Profit Incompletion Rate</t>
  </si>
  <si>
    <t>Customer Incompletion Rate</t>
  </si>
  <si>
    <t>Jan</t>
  </si>
  <si>
    <t>Feb</t>
  </si>
  <si>
    <t>Mar</t>
  </si>
  <si>
    <t>Apr</t>
  </si>
  <si>
    <t>May</t>
  </si>
  <si>
    <t>Jun</t>
  </si>
  <si>
    <t>Jul</t>
  </si>
  <si>
    <t>Aug</t>
  </si>
  <si>
    <t>Sep</t>
  </si>
  <si>
    <t>SALES</t>
  </si>
  <si>
    <t>PROFIT</t>
  </si>
  <si>
    <t>CUSTOMERS</t>
  </si>
  <si>
    <t>COMPLETION RATES</t>
  </si>
  <si>
    <t>CHARTS FOR 3 TABLES ABOVE</t>
  </si>
  <si>
    <t>Performance</t>
  </si>
  <si>
    <t>Sales
(Units)</t>
  </si>
  <si>
    <t>SALES (Units)</t>
  </si>
  <si>
    <t>Profit
(Amounts)</t>
  </si>
  <si>
    <t>Var of Performance</t>
  </si>
  <si>
    <t>Periods</t>
  </si>
  <si>
    <t>Sum of Sales (Units)</t>
  </si>
  <si>
    <t>Sum of Profit (Amounts)</t>
  </si>
  <si>
    <t>Average of Profit (Amounts)</t>
  </si>
  <si>
    <t>VARIANCE</t>
  </si>
  <si>
    <t>Months</t>
  </si>
  <si>
    <t>Regions</t>
  </si>
  <si>
    <t>TOTAL SALES (Units)</t>
  </si>
  <si>
    <t>TOTAL PROFIT</t>
  </si>
  <si>
    <t>TOTAL CUSTOMERS</t>
  </si>
  <si>
    <t>SALES (Units)
COMPLETION</t>
  </si>
  <si>
    <t>PROFIT
COMPLETION</t>
  </si>
  <si>
    <t>CUSTOMERS
COMPLETION</t>
  </si>
  <si>
    <t>SALES VARIANCE</t>
  </si>
  <si>
    <t>CUSTOMERS &amp; PROFIT</t>
  </si>
  <si>
    <t>Percentage</t>
  </si>
  <si>
    <t>SALES COMPLETION</t>
  </si>
  <si>
    <t>PROFIT COMPLETION</t>
  </si>
  <si>
    <t>CUSTOMERS COMPLETION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</si>
</sst>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 #,##0.00_-;_-* &quot;-&quot;??_-;_-@_-"/>
    <numFmt numFmtId="164" formatCode="_-* #,##0_-;\-* #,##0_-;_-* &quot;-&quot;??_-;_-@"/>
    <numFmt numFmtId="165" formatCode="\$* #,##0_-;\-* #,##0_-;_-* &quot;-&quot;??_-;_-@"/>
    <numFmt numFmtId="166" formatCode="_-* #,##0_-;\-* #,##0_-;_-* &quot;-&quot;??_-;_-@_-"/>
    <numFmt numFmtId="167" formatCode="0.0000"/>
  </numFmts>
  <fonts count="9" x14ac:knownFonts="1">
    <font>
      <sz val="12"/>
      <color theme="1"/>
      <name val="Calibri"/>
      <scheme val="minor"/>
    </font>
    <font>
      <sz val="12"/>
      <color theme="1"/>
      <name val="Calibri"/>
      <family val="2"/>
      <scheme val="minor"/>
    </font>
    <font>
      <sz val="12"/>
      <color theme="1"/>
      <name val="Calibri"/>
      <family val="2"/>
    </font>
    <font>
      <b/>
      <sz val="12"/>
      <color theme="1"/>
      <name val="Calibri"/>
      <family val="2"/>
    </font>
    <font>
      <sz val="12"/>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s>
  <fills count="19">
    <fill>
      <patternFill patternType="none"/>
    </fill>
    <fill>
      <patternFill patternType="gray125"/>
    </fill>
    <fill>
      <patternFill patternType="solid">
        <fgColor theme="8" tint="-0.49998474074526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2" tint="-0.14999847407452621"/>
        <bgColor indexed="64"/>
      </patternFill>
    </fill>
    <fill>
      <patternFill patternType="solid">
        <fgColor theme="4" tint="0.79998168889431442"/>
        <bgColor indexed="64"/>
      </patternFill>
    </fill>
    <fill>
      <patternFill patternType="solid">
        <fgColor theme="2" tint="-0.249977111117893"/>
        <bgColor indexed="64"/>
      </patternFill>
    </fill>
    <fill>
      <patternFill patternType="solid">
        <fgColor theme="2" tint="-0.499984740745262"/>
        <bgColor indexed="64"/>
      </patternFill>
    </fill>
    <fill>
      <patternFill patternType="solid">
        <fgColor theme="2" tint="-4.9989318521683403E-2"/>
        <bgColor indexed="64"/>
      </patternFill>
    </fill>
    <fill>
      <patternFill patternType="solid">
        <fgColor theme="0" tint="-0.14999847407452621"/>
        <bgColor indexed="64"/>
      </patternFill>
    </fill>
    <fill>
      <patternFill patternType="solid">
        <fgColor theme="6" tint="-0.499984740745262"/>
        <bgColor indexed="64"/>
      </patternFill>
    </fill>
    <fill>
      <patternFill patternType="solid">
        <fgColor theme="1" tint="0.14999847407452621"/>
        <bgColor indexed="64"/>
      </patternFill>
    </fill>
    <fill>
      <patternFill patternType="solid">
        <fgColor theme="9" tint="-0.49998474074526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3"/>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ABABAB"/>
      </left>
      <right/>
      <top style="thin">
        <color rgb="FFABABAB"/>
      </top>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s>
  <cellStyleXfs count="3">
    <xf numFmtId="0" fontId="0" fillId="0" borderId="0"/>
    <xf numFmtId="43" fontId="5" fillId="0" borderId="0" applyFont="0" applyFill="0" applyBorder="0" applyAlignment="0" applyProtection="0"/>
    <xf numFmtId="9" fontId="6" fillId="0" borderId="0" applyFont="0" applyFill="0" applyBorder="0" applyAlignment="0" applyProtection="0"/>
  </cellStyleXfs>
  <cellXfs count="89">
    <xf numFmtId="0" fontId="0" fillId="0" borderId="0" xfId="0"/>
    <xf numFmtId="0" fontId="1" fillId="0" borderId="0" xfId="0" applyFont="1"/>
    <xf numFmtId="17" fontId="2" fillId="0" borderId="0" xfId="0" applyNumberFormat="1" applyFont="1"/>
    <xf numFmtId="164" fontId="2" fillId="0" borderId="0" xfId="0" applyNumberFormat="1" applyFont="1"/>
    <xf numFmtId="9" fontId="2" fillId="0" borderId="0" xfId="0" applyNumberFormat="1" applyFont="1"/>
    <xf numFmtId="0" fontId="3" fillId="0" borderId="1" xfId="0" applyFont="1" applyBorder="1"/>
    <xf numFmtId="0" fontId="1" fillId="0" borderId="1" xfId="0" applyFont="1" applyBorder="1"/>
    <xf numFmtId="0" fontId="2" fillId="0" borderId="1" xfId="0" applyFont="1" applyBorder="1"/>
    <xf numFmtId="0" fontId="2" fillId="0" borderId="1" xfId="0" applyFont="1" applyBorder="1" applyAlignment="1">
      <alignment horizontal="left"/>
    </xf>
    <xf numFmtId="164" fontId="2" fillId="0" borderId="1" xfId="0" applyNumberFormat="1" applyFont="1" applyBorder="1"/>
    <xf numFmtId="165" fontId="2" fillId="0" borderId="1" xfId="0" applyNumberFormat="1" applyFont="1" applyBorder="1"/>
    <xf numFmtId="17" fontId="2" fillId="0" borderId="1" xfId="0" applyNumberFormat="1" applyFont="1" applyBorder="1" applyAlignment="1">
      <alignment horizontal="left"/>
    </xf>
    <xf numFmtId="9" fontId="2" fillId="0" borderId="1" xfId="0" applyNumberFormat="1" applyFont="1" applyBorder="1"/>
    <xf numFmtId="0" fontId="4" fillId="2" borderId="0" xfId="0" applyFont="1" applyFill="1"/>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xf>
    <xf numFmtId="0" fontId="1" fillId="4" borderId="6"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5" borderId="0" xfId="0" applyFill="1" applyAlignment="1">
      <alignment horizontal="center" vertical="center" wrapText="1"/>
    </xf>
    <xf numFmtId="0" fontId="1" fillId="5" borderId="6"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0" fillId="0" borderId="0" xfId="0" pivotButton="1" applyAlignment="1">
      <alignment vertical="center" wrapText="1"/>
    </xf>
    <xf numFmtId="0" fontId="0" fillId="0" borderId="0" xfId="0" applyAlignment="1">
      <alignment vertical="center" wrapText="1"/>
    </xf>
    <xf numFmtId="43" fontId="0" fillId="0" borderId="0" xfId="0" applyNumberFormat="1"/>
    <xf numFmtId="166" fontId="0" fillId="0" borderId="0" xfId="0" applyNumberFormat="1"/>
    <xf numFmtId="43" fontId="0" fillId="0" borderId="0" xfId="1" applyFont="1" applyAlignment="1">
      <alignment horizontal="center" vertical="center" wrapText="1"/>
    </xf>
    <xf numFmtId="0" fontId="0" fillId="3" borderId="6" xfId="0" applyFill="1" applyBorder="1" applyAlignment="1">
      <alignment vertical="center" wrapText="1"/>
    </xf>
    <xf numFmtId="0" fontId="0" fillId="3" borderId="3" xfId="0" applyFill="1" applyBorder="1" applyAlignment="1">
      <alignment vertical="center" wrapText="1"/>
    </xf>
    <xf numFmtId="0" fontId="0" fillId="6" borderId="0" xfId="0" applyFill="1" applyAlignment="1">
      <alignment horizontal="center" vertical="center" wrapText="1"/>
    </xf>
    <xf numFmtId="0" fontId="0" fillId="7" borderId="0" xfId="0" applyFill="1" applyAlignment="1">
      <alignment horizontal="center" vertical="center" wrapText="1"/>
    </xf>
    <xf numFmtId="0" fontId="0" fillId="4" borderId="0" xfId="0" applyFill="1" applyAlignment="1">
      <alignment horizontal="center" vertical="center" wrapText="1"/>
    </xf>
    <xf numFmtId="0" fontId="0" fillId="8" borderId="0" xfId="0" applyFill="1" applyAlignment="1">
      <alignment horizontal="left" vertical="center"/>
    </xf>
    <xf numFmtId="0" fontId="1" fillId="9" borderId="0" xfId="0" applyFont="1" applyFill="1" applyAlignment="1">
      <alignment horizontal="center" vertical="center" wrapText="1"/>
    </xf>
    <xf numFmtId="2" fontId="0" fillId="10" borderId="0" xfId="0" applyNumberFormat="1" applyFill="1" applyAlignment="1">
      <alignment horizontal="center" vertical="center" wrapText="1"/>
    </xf>
    <xf numFmtId="43" fontId="0" fillId="10" borderId="0" xfId="1" applyFont="1" applyFill="1" applyAlignment="1">
      <alignment horizontal="center" vertical="center" wrapText="1"/>
    </xf>
    <xf numFmtId="2" fontId="0" fillId="11" borderId="0" xfId="0" applyNumberFormat="1" applyFill="1" applyAlignment="1">
      <alignment horizontal="center" vertical="center" wrapText="1"/>
    </xf>
    <xf numFmtId="2" fontId="0" fillId="11" borderId="7" xfId="0" applyNumberFormat="1" applyFill="1" applyBorder="1" applyAlignment="1">
      <alignment horizontal="center" vertical="center" wrapText="1"/>
    </xf>
    <xf numFmtId="2" fontId="0" fillId="11" borderId="5" xfId="0" applyNumberFormat="1" applyFill="1" applyBorder="1" applyAlignment="1">
      <alignment horizontal="center" vertical="center" wrapText="1"/>
    </xf>
    <xf numFmtId="0" fontId="7" fillId="0" borderId="0" xfId="0" applyFont="1" applyAlignment="1">
      <alignment horizontal="center" vertical="center" wrapText="1"/>
    </xf>
    <xf numFmtId="9" fontId="0" fillId="0" borderId="0" xfId="2" applyFont="1"/>
    <xf numFmtId="9" fontId="2" fillId="0" borderId="0" xfId="2" applyFont="1"/>
    <xf numFmtId="9" fontId="7" fillId="0" borderId="0" xfId="2" applyFont="1" applyAlignment="1">
      <alignment horizontal="center" vertical="center" wrapText="1"/>
    </xf>
    <xf numFmtId="0" fontId="0" fillId="4" borderId="8" xfId="0" applyFill="1" applyBorder="1" applyAlignment="1">
      <alignment horizontal="center" vertical="center" wrapText="1"/>
    </xf>
    <xf numFmtId="166" fontId="0" fillId="10" borderId="9" xfId="0" applyNumberFormat="1" applyFill="1" applyBorder="1" applyAlignment="1">
      <alignment horizontal="center" vertical="center" wrapText="1"/>
    </xf>
    <xf numFmtId="0" fontId="0" fillId="0" borderId="0" xfId="0" pivotButton="1" applyAlignment="1">
      <alignment horizontal="center" vertical="center" wrapText="1"/>
    </xf>
    <xf numFmtId="0" fontId="0" fillId="3" borderId="2" xfId="0" applyFill="1" applyBorder="1" applyAlignment="1">
      <alignment horizontal="center" vertical="center" wrapText="1"/>
    </xf>
    <xf numFmtId="0" fontId="0" fillId="3" borderId="6" xfId="0" applyFill="1" applyBorder="1" applyAlignment="1">
      <alignment horizontal="center" vertical="center" wrapText="1"/>
    </xf>
    <xf numFmtId="166" fontId="7" fillId="3" borderId="4" xfId="0" applyNumberFormat="1" applyFont="1" applyFill="1" applyBorder="1" applyAlignment="1">
      <alignment horizontal="center" vertical="center" wrapText="1"/>
    </xf>
    <xf numFmtId="166" fontId="7" fillId="3" borderId="7" xfId="0" applyNumberFormat="1" applyFont="1" applyFill="1" applyBorder="1" applyAlignment="1">
      <alignment horizontal="center" vertical="center" wrapText="1"/>
    </xf>
    <xf numFmtId="166" fontId="7" fillId="7" borderId="7" xfId="0" applyNumberFormat="1" applyFont="1" applyFill="1" applyBorder="1" applyAlignment="1">
      <alignment horizontal="center" vertical="center" wrapText="1"/>
    </xf>
    <xf numFmtId="9" fontId="0" fillId="6" borderId="0" xfId="2" applyFont="1" applyFill="1" applyAlignment="1">
      <alignment horizontal="center" vertical="center" wrapText="1"/>
    </xf>
    <xf numFmtId="9" fontId="0" fillId="7" borderId="0" xfId="2" applyFont="1" applyFill="1" applyAlignment="1">
      <alignment horizontal="center" vertical="center" wrapText="1"/>
    </xf>
    <xf numFmtId="9" fontId="0" fillId="4" borderId="0" xfId="2" applyFont="1" applyFill="1" applyAlignment="1">
      <alignment horizontal="center" vertical="center" wrapText="1"/>
    </xf>
    <xf numFmtId="0" fontId="4" fillId="12" borderId="0" xfId="0" applyFont="1" applyFill="1"/>
    <xf numFmtId="0" fontId="0" fillId="0" borderId="0" xfId="0" applyAlignment="1">
      <alignment vertic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xf>
    <xf numFmtId="167" fontId="0" fillId="0" borderId="0" xfId="0" applyNumberFormat="1" applyAlignment="1">
      <alignment vertical="center"/>
    </xf>
    <xf numFmtId="166" fontId="0" fillId="0" borderId="0" xfId="0" applyNumberFormat="1" applyAlignment="1">
      <alignment vertical="center"/>
    </xf>
    <xf numFmtId="0" fontId="0" fillId="13" borderId="0" xfId="0" applyFill="1" applyAlignment="1">
      <alignment horizontal="center" vertical="center" wrapText="1"/>
    </xf>
    <xf numFmtId="166" fontId="0" fillId="0" borderId="0" xfId="0" applyNumberFormat="1" applyAlignment="1">
      <alignment horizontal="center"/>
    </xf>
    <xf numFmtId="166" fontId="0" fillId="0" borderId="0" xfId="0" applyNumberFormat="1" applyAlignment="1">
      <alignment horizontal="center" vertical="center"/>
    </xf>
    <xf numFmtId="167" fontId="0" fillId="0" borderId="0" xfId="0" applyNumberFormat="1" applyAlignment="1">
      <alignment horizontal="center"/>
    </xf>
    <xf numFmtId="43" fontId="0" fillId="0" borderId="0" xfId="0" applyNumberFormat="1" applyAlignment="1">
      <alignment horizontal="center" vertical="center"/>
    </xf>
    <xf numFmtId="0" fontId="0" fillId="13" borderId="0" xfId="0" applyFill="1" applyAlignment="1">
      <alignment wrapText="1"/>
    </xf>
    <xf numFmtId="0" fontId="0" fillId="14" borderId="6" xfId="0" applyFill="1" applyBorder="1" applyAlignment="1">
      <alignment horizontal="center" vertical="center" wrapText="1"/>
    </xf>
    <xf numFmtId="0" fontId="0" fillId="14" borderId="6" xfId="0" applyFill="1" applyBorder="1" applyAlignment="1">
      <alignment vertical="center" wrapText="1"/>
    </xf>
    <xf numFmtId="0" fontId="0" fillId="14" borderId="3" xfId="0" applyFill="1" applyBorder="1" applyAlignment="1">
      <alignment vertical="center" wrapText="1"/>
    </xf>
    <xf numFmtId="166" fontId="7" fillId="14" borderId="7" xfId="0" applyNumberFormat="1" applyFont="1" applyFill="1" applyBorder="1" applyAlignment="1">
      <alignment horizontal="center" vertical="center" wrapText="1"/>
    </xf>
    <xf numFmtId="2" fontId="7" fillId="14" borderId="7" xfId="0" applyNumberFormat="1" applyFont="1" applyFill="1" applyBorder="1" applyAlignment="1">
      <alignment horizontal="center" vertical="center" wrapText="1"/>
    </xf>
    <xf numFmtId="2" fontId="7" fillId="14" borderId="5" xfId="0" applyNumberFormat="1" applyFont="1" applyFill="1" applyBorder="1" applyAlignment="1">
      <alignment horizontal="center" vertical="center" wrapText="1"/>
    </xf>
    <xf numFmtId="0" fontId="0" fillId="14" borderId="0" xfId="0" applyFill="1" applyAlignment="1">
      <alignment horizontal="center" vertical="center" wrapText="1"/>
    </xf>
    <xf numFmtId="9" fontId="0" fillId="14" borderId="0" xfId="2" applyFont="1" applyFill="1" applyAlignment="1">
      <alignment horizontal="center" vertical="center" wrapText="1"/>
    </xf>
    <xf numFmtId="0" fontId="1" fillId="15" borderId="0" xfId="0" applyFont="1" applyFill="1" applyAlignment="1">
      <alignment horizontal="center" vertical="center" wrapText="1"/>
    </xf>
    <xf numFmtId="9" fontId="0" fillId="15" borderId="0" xfId="2" applyFont="1" applyFill="1" applyAlignment="1">
      <alignment horizontal="center" vertical="center" wrapText="1"/>
    </xf>
    <xf numFmtId="0" fontId="1" fillId="16" borderId="0" xfId="0" applyFont="1" applyFill="1" applyAlignment="1">
      <alignment horizontal="center" vertical="center" wrapText="1"/>
    </xf>
    <xf numFmtId="9" fontId="0" fillId="16" borderId="0" xfId="2" applyFont="1" applyFill="1" applyAlignment="1">
      <alignment horizontal="center" vertical="center" wrapText="1"/>
    </xf>
    <xf numFmtId="0" fontId="1" fillId="4" borderId="0" xfId="0" applyFont="1" applyFill="1" applyAlignment="1">
      <alignment horizontal="center" vertical="center" wrapText="1"/>
    </xf>
    <xf numFmtId="0" fontId="8" fillId="9" borderId="0" xfId="0" applyFont="1" applyFill="1" applyAlignment="1">
      <alignment horizontal="center" vertical="center" wrapText="1"/>
    </xf>
    <xf numFmtId="0" fontId="8" fillId="17" borderId="0" xfId="0" applyFont="1" applyFill="1" applyAlignment="1">
      <alignment horizontal="center" vertical="center" wrapText="1"/>
    </xf>
    <xf numFmtId="0" fontId="8" fillId="17" borderId="0" xfId="0" applyFont="1" applyFill="1"/>
    <xf numFmtId="0" fontId="8" fillId="17" borderId="0" xfId="0" applyFont="1" applyFill="1" applyAlignment="1">
      <alignment vertical="center" wrapText="1"/>
    </xf>
    <xf numFmtId="0" fontId="8" fillId="0" borderId="0" xfId="0" applyFont="1" applyAlignment="1">
      <alignment horizontal="center" vertical="center" wrapText="1"/>
    </xf>
    <xf numFmtId="0" fontId="8" fillId="18" borderId="0" xfId="0" applyFont="1" applyFill="1" applyAlignment="1">
      <alignment horizontal="center" vertical="center" wrapText="1"/>
    </xf>
    <xf numFmtId="0" fontId="0" fillId="18" borderId="0" xfId="0" applyFill="1" applyAlignment="1">
      <alignment wrapText="1"/>
    </xf>
    <xf numFmtId="0" fontId="0" fillId="18" borderId="0" xfId="0" applyFill="1" applyAlignment="1">
      <alignment horizontal="center" vertical="center" wrapText="1"/>
    </xf>
    <xf numFmtId="0" fontId="1" fillId="9" borderId="0" xfId="0" applyFont="1" applyFill="1" applyAlignment="1">
      <alignment horizontal="center" vertical="center" wrapText="1"/>
    </xf>
  </cellXfs>
  <cellStyles count="3">
    <cellStyle name="Comma" xfId="1" builtinId="3"/>
    <cellStyle name="Normal" xfId="0" builtinId="0"/>
    <cellStyle name="Percent" xfId="2" builtinId="5"/>
  </cellStyles>
  <dxfs count="215">
    <dxf>
      <numFmt numFmtId="13" formatCode="0%"/>
    </dxf>
    <dxf>
      <font>
        <b/>
      </font>
      <alignment horizontal="center" vertical="center" textRotation="0" wrapText="1" indent="0" justifyLastLine="0" shrinkToFit="0" readingOrder="0"/>
    </dxf>
    <dxf>
      <alignment horizontal="center"/>
    </dxf>
    <dxf>
      <alignment horizontal="center"/>
    </dxf>
    <dxf>
      <alignment horizontal="center"/>
    </dxf>
    <dxf>
      <alignment horizontal="center"/>
    </dxf>
    <dxf>
      <alignment horizontal="center"/>
    </dxf>
    <dxf>
      <alignment horizontal="center"/>
    </dxf>
    <dxf>
      <alignment vertical="bottom"/>
    </dxf>
    <dxf>
      <alignment vertical="bottom"/>
    </dxf>
    <dxf>
      <alignment vertical="bottom"/>
    </dxf>
    <dxf>
      <numFmt numFmtId="166" formatCode="_-* #,##0_-;\-* #,##0_-;_-* &quot;-&quot;??_-;_-@_-"/>
    </dxf>
    <dxf>
      <alignment wrapText="1"/>
    </dxf>
    <dxf>
      <alignment wrapText="1"/>
    </dxf>
    <dxf>
      <alignment vertical="center"/>
    </dxf>
    <dxf>
      <alignment vertical="center"/>
    </dxf>
    <dxf>
      <alignment horizontal="center"/>
    </dxf>
    <dxf>
      <alignment horizontal="center"/>
    </dxf>
    <dxf>
      <alignment vertical="bottom"/>
    </dxf>
    <dxf>
      <alignment vertical="bottom"/>
    </dxf>
    <dxf>
      <alignment vertical="bottom"/>
    </dxf>
    <dxf>
      <alignment horizontal="center"/>
    </dxf>
    <dxf>
      <alignment horizontal="center"/>
    </dxf>
    <dxf>
      <alignment horizontal="center"/>
    </dxf>
    <dxf>
      <alignment vertical="center" wrapText="1"/>
    </dxf>
    <dxf>
      <alignment vertical="center" wrapText="1"/>
    </dxf>
    <dxf>
      <numFmt numFmtId="166" formatCode="_-* #,##0_-;\-* #,##0_-;_-* &quot;-&quot;??_-;_-@_-"/>
    </dxf>
    <dxf>
      <alignment vertical="center" wrapText="1"/>
    </dxf>
    <dxf>
      <alignment horizontal="general"/>
    </dxf>
    <dxf>
      <fill>
        <patternFill>
          <bgColor theme="9" tint="-0.499984740745262"/>
        </patternFill>
      </fill>
    </dxf>
    <dxf>
      <fill>
        <patternFill>
          <bgColor theme="9" tint="-0.499984740745262"/>
        </patternFill>
      </fill>
    </dxf>
    <dxf>
      <font>
        <b/>
        <family val="2"/>
      </font>
    </dxf>
    <dxf>
      <alignment horizontal="center"/>
    </dxf>
    <dxf>
      <numFmt numFmtId="166" formatCode="_-* #,##0_-;\-* #,##0_-;_-* &quot;-&quot;??_-;_-@_-"/>
    </dxf>
    <dxf>
      <font>
        <b/>
        <family val="2"/>
      </font>
    </dxf>
    <dxf>
      <fill>
        <patternFill>
          <bgColor theme="4" tint="0.79998168889431442"/>
        </patternFill>
      </fill>
    </dxf>
    <dxf>
      <fill>
        <patternFill>
          <bgColor theme="0" tint="-0.14999847407452621"/>
        </patternFill>
      </fill>
    </dxf>
    <dxf>
      <alignment vertical="center"/>
    </dxf>
    <dxf>
      <numFmt numFmtId="35" formatCode="_-* #,##0.00_-;\-* #,##0.00_-;_-* &quot;-&quot;??_-;_-@_-"/>
    </dxf>
    <dxf>
      <alignment horizontal="genera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numFmt numFmtId="2" formatCode="0.00"/>
    </dxf>
    <dxf>
      <alignment vertical="center"/>
    </dxf>
    <dxf>
      <alignment vertical="center"/>
    </dxf>
    <dxf>
      <alignment vertical="center"/>
    </dxf>
    <dxf>
      <alignment horizontal="center"/>
    </dxf>
    <dxf>
      <alignment horizontal="center"/>
    </dxf>
    <dxf>
      <alignment horizontal="center"/>
    </dxf>
    <dxf>
      <alignment wrapText="1"/>
    </dxf>
    <dxf>
      <alignment wrapText="1"/>
    </dxf>
    <dxf>
      <alignment wrapText="1"/>
    </dxf>
    <dxf>
      <alignment vertical="center"/>
    </dxf>
    <dxf>
      <alignment vertical="center"/>
    </dxf>
    <dxf>
      <alignment vertical="center"/>
    </dxf>
    <dxf>
      <alignment horizontal="center"/>
    </dxf>
    <dxf>
      <alignment horizontal="center"/>
    </dxf>
    <dxf>
      <alignment horizontal="center"/>
    </dxf>
    <dxf>
      <alignment wrapText="1"/>
    </dxf>
    <dxf>
      <alignment vertical="center"/>
    </dxf>
    <dxf>
      <alignment vertical="center"/>
    </dxf>
    <dxf>
      <numFmt numFmtId="166" formatCode="_-* #,##0_-;\-* #,##0_-;_-* &quot;-&quot;??_-;_-@_-"/>
    </dxf>
    <dxf>
      <numFmt numFmtId="35" formatCode="_-* #,##0.00_-;\-* #,##0.00_-;_-* &quot;-&quot;??_-;_-@_-"/>
    </dxf>
    <dxf>
      <alignment wrapText="1"/>
    </dxf>
    <dxf>
      <alignment wrapText="1"/>
    </dxf>
    <dxf>
      <alignment horizontal="general"/>
    </dxf>
    <dxf>
      <alignment horizontal="general"/>
    </dxf>
    <dxf>
      <alignment vertical="bottom"/>
    </dxf>
    <dxf>
      <alignment vertical="bottom"/>
    </dxf>
    <dxf>
      <alignment vertical="bottom"/>
    </dxf>
    <dxf>
      <alignment vertical="bottom"/>
    </dxf>
    <dxf>
      <alignment vertical="bottom"/>
    </dxf>
    <dxf>
      <alignment vertical="bottom"/>
    </dxf>
    <dxf>
      <alignment horizontal="center"/>
    </dxf>
    <dxf>
      <alignment horizontal="center"/>
    </dxf>
    <dxf>
      <alignment horizontal="center"/>
    </dxf>
    <dxf>
      <alignment horizontal="center"/>
    </dxf>
    <dxf>
      <alignment horizontal="center"/>
    </dxf>
    <dxf>
      <alignment horizontal="center"/>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alignment vertical="top" indent="0"/>
    </dxf>
    <dxf>
      <alignment vertical="top" indent="0"/>
    </dxf>
    <dxf>
      <alignment vertical="top" indent="0"/>
    </dxf>
    <dxf>
      <alignment vertical="top" indent="0"/>
    </dxf>
    <dxf>
      <alignment vertical="top" indent="0"/>
    </dxf>
    <dxf>
      <alignment vertical="top" indent="0"/>
    </dxf>
    <dxf>
      <alignment wrapText="1"/>
    </dxf>
    <dxf>
      <alignment wrapText="1"/>
    </dxf>
    <dxf>
      <alignment vertical="center"/>
    </dxf>
    <dxf>
      <alignment vertical="center"/>
    </dxf>
    <dxf>
      <alignment horizontal="center"/>
    </dxf>
    <dxf>
      <alignment horizontal="center"/>
    </dxf>
    <dxf>
      <numFmt numFmtId="167" formatCode="0.0000"/>
    </dxf>
    <dxf>
      <numFmt numFmtId="167" formatCode="0.0000"/>
    </dxf>
    <dxf>
      <numFmt numFmtId="167" formatCode="0.0000"/>
    </dxf>
    <dxf>
      <numFmt numFmtId="167" formatCode="0.0000"/>
    </dxf>
    <dxf>
      <numFmt numFmtId="167" formatCode="0.0000"/>
    </dxf>
    <dxf>
      <numFmt numFmtId="167" formatCode="0.0000"/>
    </dxf>
    <dxf>
      <numFmt numFmtId="167" formatCode="0.0000"/>
    </dxf>
    <dxf>
      <numFmt numFmtId="167" formatCode="0.0000"/>
    </dxf>
    <dxf>
      <numFmt numFmtId="167" formatCode="0.0000"/>
    </dxf>
    <dxf>
      <numFmt numFmtId="167" formatCode="0.0000"/>
    </dxf>
    <dxf>
      <numFmt numFmtId="167" formatCode="0.0000"/>
    </dxf>
    <dxf>
      <numFmt numFmtId="167" formatCode="0.0000"/>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alignment vertical="center"/>
    </dxf>
    <dxf>
      <alignment vertical="center"/>
    </dxf>
    <dxf>
      <alignment vertical="center"/>
    </dxf>
    <dxf>
      <alignment vertical="center"/>
    </dxf>
    <dxf>
      <alignment vertical="center"/>
    </dxf>
    <dxf>
      <alignment vertical="center"/>
    </dxf>
    <dxf>
      <alignment vertical="top" indent="0"/>
    </dxf>
    <dxf>
      <alignment vertical="top" indent="0"/>
    </dxf>
    <dxf>
      <alignment vertical="top" indent="0"/>
    </dxf>
    <dxf>
      <alignment vertical="top" indent="0"/>
    </dxf>
    <dxf>
      <alignment vertical="top" indent="0"/>
    </dxf>
    <dxf>
      <alignment vertical="top" indent="0"/>
    </dxf>
    <dxf>
      <alignment wrapText="1"/>
    </dxf>
    <dxf>
      <alignment wrapText="1"/>
    </dxf>
    <dxf>
      <alignment vertical="center"/>
    </dxf>
    <dxf>
      <alignment vertical="center"/>
    </dxf>
    <dxf>
      <alignment horizontal="center"/>
    </dxf>
    <dxf>
      <alignment horizontal="center"/>
    </dxf>
    <dxf>
      <numFmt numFmtId="167" formatCode="0.0000"/>
    </dxf>
    <dxf>
      <numFmt numFmtId="167" formatCode="0.0000"/>
    </dxf>
    <dxf>
      <numFmt numFmtId="167" formatCode="0.0000"/>
    </dxf>
    <dxf>
      <numFmt numFmtId="167" formatCode="0.0000"/>
    </dxf>
    <dxf>
      <numFmt numFmtId="167" formatCode="0.0000"/>
    </dxf>
    <dxf>
      <numFmt numFmtId="167" formatCode="0.0000"/>
    </dxf>
    <dxf>
      <numFmt numFmtId="167" formatCode="0.0000"/>
    </dxf>
    <dxf>
      <numFmt numFmtId="167" formatCode="0.0000"/>
    </dxf>
    <dxf>
      <numFmt numFmtId="167" formatCode="0.0000"/>
    </dxf>
    <dxf>
      <numFmt numFmtId="167" formatCode="0.0000"/>
    </dxf>
    <dxf>
      <numFmt numFmtId="167" formatCode="0.0000"/>
    </dxf>
    <dxf>
      <numFmt numFmtId="167" formatCode="0.0000"/>
    </dxf>
    <dxf>
      <alignment vertical="center"/>
    </dxf>
    <dxf>
      <alignment vertical="center"/>
    </dxf>
    <dxf>
      <numFmt numFmtId="166" formatCode="_-* #,##0_-;\-* #,##0_-;_-* &quot;-&quot;??_-;_-@_-"/>
    </dxf>
    <dxf>
      <numFmt numFmtId="35" formatCode="_-* #,##0.00_-;\-* #,##0.00_-;_-* &quot;-&quot;??_-;_-@_-"/>
    </dxf>
    <dxf>
      <alignment wrapText="1"/>
    </dxf>
    <dxf>
      <alignment wrapText="1"/>
    </dxf>
    <dxf>
      <alignment horizontal="general"/>
    </dxf>
    <dxf>
      <alignment horizontal="general"/>
    </dxf>
    <dxf>
      <numFmt numFmtId="166" formatCode="_-* #,##0_-;\-* #,##0_-;_-* &quot;-&quot;??_-;_-@_-"/>
    </dxf>
    <dxf>
      <font>
        <b/>
        <family val="2"/>
      </font>
    </dxf>
    <dxf>
      <fill>
        <patternFill>
          <bgColor theme="4" tint="0.79998168889431442"/>
        </patternFill>
      </fill>
    </dxf>
    <dxf>
      <fill>
        <patternFill>
          <bgColor theme="0" tint="-0.14999847407452621"/>
        </patternFill>
      </fill>
    </dxf>
    <dxf>
      <alignment vertical="center"/>
    </dxf>
    <dxf>
      <numFmt numFmtId="35" formatCode="_-* #,##0.00_-;\-* #,##0.00_-;_-* &quot;-&quot;??_-;_-@_-"/>
    </dxf>
    <dxf>
      <alignment horizontal="genera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numFmt numFmtId="2" formatCode="0.00"/>
    </dxf>
    <dxf>
      <alignment vertical="center"/>
    </dxf>
    <dxf>
      <alignment vertical="center"/>
    </dxf>
    <dxf>
      <alignment vertical="center"/>
    </dxf>
    <dxf>
      <alignment horizontal="center"/>
    </dxf>
    <dxf>
      <alignment horizontal="center"/>
    </dxf>
    <dxf>
      <alignment horizontal="center"/>
    </dxf>
    <dxf>
      <alignment wrapText="1"/>
    </dxf>
    <dxf>
      <alignment wrapText="1"/>
    </dxf>
    <dxf>
      <alignment wrapText="1"/>
    </dxf>
    <dxf>
      <fill>
        <patternFill>
          <bgColor theme="2" tint="-4.9989318521683403E-2"/>
        </patternFill>
      </fill>
    </dxf>
    <dxf>
      <numFmt numFmtId="166" formatCode="_-* #,##0_-;\-* #,##0_-;_-* &quot;-&quot;??_-;_-@_-"/>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alignment vertical="center"/>
    </dxf>
    <dxf>
      <alignment vertical="center"/>
    </dxf>
    <dxf>
      <alignment vertical="center"/>
    </dxf>
    <dxf>
      <alignment horizontal="center"/>
    </dxf>
    <dxf>
      <alignment horizontal="center"/>
    </dxf>
    <dxf>
      <alignment horizontal="center"/>
    </dxf>
    <dxf>
      <alignment wrapText="1"/>
    </dxf>
    <dxf>
      <alignment wrapText="1"/>
    </dxf>
    <dxf>
      <alignment wrapText="1"/>
    </dxf>
    <dxf>
      <alignment vertical="center" wrapText="1"/>
    </dxf>
    <dxf>
      <alignment vertical="center" wrapText="1"/>
    </dxf>
    <dxf>
      <numFmt numFmtId="166" formatCode="_-* #,##0_-;\-* #,##0_-;_-* &quot;-&quot;??_-;_-@_-"/>
    </dxf>
    <dxf>
      <alignment vertical="center" wrapText="1"/>
    </dxf>
    <dxf>
      <alignment horizontal="general"/>
    </dxf>
    <dxf>
      <numFmt numFmtId="166" formatCode="_-* #,##0_-;\-* #,##0_-;_-* &quot;-&quot;??_-;_-@_-"/>
    </dxf>
    <dxf>
      <alignment wrapText="1"/>
    </dxf>
    <dxf>
      <alignment wrapText="1"/>
    </dxf>
    <dxf>
      <alignment vertical="center"/>
    </dxf>
    <dxf>
      <alignment vertical="center"/>
    </dxf>
    <dxf>
      <alignment horizontal="general"/>
    </dxf>
    <dxf>
      <alignment horizontal="genera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defaultTableStyle="TableStyleMedium2" defaultPivotStyle="PivotStyleLight16">
    <tableStyle name="Data-style" pivot="0" count="3" xr9:uid="{00000000-0011-0000-FFFF-FFFF00000000}">
      <tableStyleElement type="headerRow" dxfId="214"/>
      <tableStyleElement type="firstRowStripe" dxfId="213"/>
      <tableStyleElement type="secondRowStripe" dxfId="212"/>
    </tableStyle>
    <tableStyle name="Invisible" pivot="0" table="0" count="0" xr9:uid="{3C07034D-73A8-4DD5-BBD3-535ECAD1D62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5.xml"/><Relationship Id="rId18" Type="http://schemas.openxmlformats.org/officeDocument/2006/relationships/pivotCacheDefinition" Target="pivotCache/pivotCacheDefinition10.xml"/><Relationship Id="rId26" Type="http://schemas.openxmlformats.org/officeDocument/2006/relationships/connections" Target="connections.xml"/><Relationship Id="rId3" Type="http://schemas.openxmlformats.org/officeDocument/2006/relationships/worksheet" Target="worksheets/sheet3.xml"/><Relationship Id="rId21" Type="http://schemas.microsoft.com/office/2007/relationships/slicerCache" Target="slicerCaches/slicerCache1.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pivotCacheDefinition" Target="pivotCache/pivotCacheDefinition9.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8.xml"/><Relationship Id="rId20" Type="http://schemas.openxmlformats.org/officeDocument/2006/relationships/pivotCacheDefinition" Target="pivotCache/pivotCacheDefinition12.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pivotCacheDefinition" Target="pivotCache/pivotCacheDefinition7.xml"/><Relationship Id="rId23" Type="http://schemas.microsoft.com/office/2007/relationships/slicerCache" Target="slicerCaches/slicerCache3.xml"/><Relationship Id="rId28" Type="http://schemas.openxmlformats.org/officeDocument/2006/relationships/sharedStrings" Target="sharedStrings.xml"/><Relationship Id="rId10" Type="http://schemas.openxmlformats.org/officeDocument/2006/relationships/pivotCacheDefinition" Target="pivotCache/pivotCacheDefinition2.xml"/><Relationship Id="rId19" Type="http://schemas.openxmlformats.org/officeDocument/2006/relationships/pivotCacheDefinition" Target="pivotCache/pivotCacheDefinition11.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pivotCacheDefinition" Target="pivotCache/pivotCacheDefinition6.xml"/><Relationship Id="rId22" Type="http://schemas.microsoft.com/office/2007/relationships/slicerCache" Target="slicerCaches/slicerCache2.xml"/><Relationship Id="rId27" Type="http://schemas.openxmlformats.org/officeDocument/2006/relationships/styles" Target="styles.xml"/><Relationship Id="rId30"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039328810313799"/>
          <c:y val="1.1686991869918686E-2"/>
          <c:w val="0.50969601677148846"/>
          <c:h val="0.98831300813008127"/>
        </c:manualLayout>
      </c:layout>
      <c:doughnut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54A3-4113-A9AA-2EFDCF714972}"/>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54A3-4113-A9AA-2EFDCF714972}"/>
              </c:ext>
            </c:extLst>
          </c:dPt>
          <c:dLbls>
            <c:dLbl>
              <c:idx val="0"/>
              <c:layout>
                <c:manualLayout>
                  <c:x val="-8.1236897274633124E-2"/>
                  <c:y val="-0.33028455284552849"/>
                </c:manualLayout>
              </c:layout>
              <c:tx>
                <c:rich>
                  <a:bodyPr rot="0" spcFirstLastPara="1" vertOverflow="ellipsis" vert="horz" wrap="square" lIns="38100" tIns="19050" rIns="38100" bIns="19050" anchor="ctr" anchorCtr="1">
                    <a:noAutofit/>
                  </a:bodyPr>
                  <a:lstStyle/>
                  <a:p>
                    <a:pPr>
                      <a:defRPr sz="1800" b="1" i="0" u="none" strike="noStrike" kern="1200" baseline="0">
                        <a:solidFill>
                          <a:sysClr val="windowText" lastClr="000000"/>
                        </a:solidFill>
                        <a:latin typeface="+mn-lt"/>
                        <a:ea typeface="+mn-ea"/>
                        <a:cs typeface="+mn-cs"/>
                      </a:defRPr>
                    </a:pPr>
                    <a:r>
                      <a:rPr lang="en-US" sz="1800" baseline="0">
                        <a:solidFill>
                          <a:sysClr val="windowText" lastClr="000000"/>
                        </a:solidFill>
                      </a:rPr>
                      <a:t> </a:t>
                    </a:r>
                    <a:fld id="{30825A51-68BB-4885-A0AC-8B6DFCDA63CE}" type="PERCENTAGE">
                      <a:rPr lang="en-US" sz="1800" baseline="0">
                        <a:solidFill>
                          <a:sysClr val="windowText" lastClr="000000"/>
                        </a:solidFill>
                      </a:rPr>
                      <a:pPr>
                        <a:defRPr sz="1800">
                          <a:solidFill>
                            <a:sysClr val="windowText" lastClr="000000"/>
                          </a:solidFill>
                        </a:defRPr>
                      </a:pPr>
                      <a:t>[PERCENTAGE]</a:t>
                    </a:fld>
                    <a:endParaRPr lang="en-US" sz="1800" baseline="0">
                      <a:solidFill>
                        <a:sysClr val="windowText" lastClr="000000"/>
                      </a:solidFill>
                    </a:endParaRPr>
                  </a:p>
                </c:rich>
              </c:tx>
              <c:spPr>
                <a:noFill/>
                <a:ln>
                  <a:noFill/>
                </a:ln>
                <a:effectLst/>
              </c:spPr>
              <c:txPr>
                <a:bodyPr rot="0" spcFirstLastPara="1" vertOverflow="ellipsis" vert="horz" wrap="square" lIns="38100" tIns="19050" rIns="38100" bIns="19050" anchor="ctr" anchorCtr="1">
                  <a:noAutofit/>
                </a:bodyPr>
                <a:lstStyle/>
                <a:p>
                  <a:pPr>
                    <a:defRPr sz="18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4633123689727462"/>
                      <c:h val="0.2232723577235772"/>
                    </c:manualLayout>
                  </c15:layout>
                  <c15:dlblFieldTable/>
                  <c15:showDataLabelsRange val="0"/>
                </c:ext>
                <c:ext xmlns:c16="http://schemas.microsoft.com/office/drawing/2014/chart" uri="{C3380CC4-5D6E-409C-BE32-E72D297353CC}">
                  <c16:uniqueId val="{00000001-54A3-4113-A9AA-2EFDCF714972}"/>
                </c:ext>
              </c:extLst>
            </c:dLbl>
            <c:dLbl>
              <c:idx val="1"/>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54A3-4113-A9AA-2EFDCF714972}"/>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Pivot!$A$13:$A$14</c:f>
              <c:strCache>
                <c:ptCount val="2"/>
                <c:pt idx="0">
                  <c:v>Sales Completion Rate</c:v>
                </c:pt>
                <c:pt idx="1">
                  <c:v>Sales Incompletion Rate</c:v>
                </c:pt>
              </c:strCache>
            </c:strRef>
          </c:cat>
          <c:val>
            <c:numRef>
              <c:f>Pivot!$B$13:$B$14</c:f>
              <c:numCache>
                <c:formatCode>0%</c:formatCode>
                <c:ptCount val="2"/>
                <c:pt idx="0">
                  <c:v>0.85555555555555551</c:v>
                </c:pt>
                <c:pt idx="1">
                  <c:v>0.14444444444444449</c:v>
                </c:pt>
              </c:numCache>
            </c:numRef>
          </c:val>
          <c:extLst>
            <c:ext xmlns:c16="http://schemas.microsoft.com/office/drawing/2014/chart" uri="{C3380CC4-5D6E-409C-BE32-E72D297353CC}">
              <c16:uniqueId val="{00000004-54A3-4113-A9AA-2EFDCF714972}"/>
            </c:ext>
          </c:extLst>
        </c:ser>
        <c:dLbls>
          <c:showLegendKey val="0"/>
          <c:showVal val="1"/>
          <c:showCatName val="0"/>
          <c:showSerName val="0"/>
          <c:showPercent val="0"/>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039328810313799"/>
          <c:y val="1.1686991869918686E-2"/>
          <c:w val="0.50969601677148846"/>
          <c:h val="0.98831300813008127"/>
        </c:manualLayout>
      </c:layout>
      <c:doughnut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75E4-4F19-A82F-9F6B5DB15EC8}"/>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75E4-4F19-A82F-9F6B5DB15EC8}"/>
              </c:ext>
            </c:extLst>
          </c:dPt>
          <c:dLbls>
            <c:dLbl>
              <c:idx val="0"/>
              <c:layout>
                <c:manualLayout>
                  <c:x val="-8.1236897274633124E-2"/>
                  <c:y val="-0.33028455284552849"/>
                </c:manualLayout>
              </c:layout>
              <c:tx>
                <c:rich>
                  <a:bodyPr rot="0" spcFirstLastPara="1" vertOverflow="ellipsis" vert="horz" wrap="square" lIns="38100" tIns="19050" rIns="38100" bIns="19050" anchor="ctr" anchorCtr="1">
                    <a:noAutofit/>
                  </a:bodyPr>
                  <a:lstStyle/>
                  <a:p>
                    <a:pPr>
                      <a:defRPr sz="1800" b="1" i="0" u="none" strike="noStrike" kern="1200" baseline="0">
                        <a:solidFill>
                          <a:sysClr val="windowText" lastClr="000000"/>
                        </a:solidFill>
                        <a:latin typeface="+mn-lt"/>
                        <a:ea typeface="+mn-ea"/>
                        <a:cs typeface="+mn-cs"/>
                      </a:defRPr>
                    </a:pPr>
                    <a:r>
                      <a:rPr lang="en-US" sz="1800" baseline="0">
                        <a:solidFill>
                          <a:sysClr val="windowText" lastClr="000000"/>
                        </a:solidFill>
                      </a:rPr>
                      <a:t> </a:t>
                    </a:r>
                    <a:fld id="{30825A51-68BB-4885-A0AC-8B6DFCDA63CE}" type="PERCENTAGE">
                      <a:rPr lang="en-US" sz="1800" baseline="0">
                        <a:solidFill>
                          <a:sysClr val="windowText" lastClr="000000"/>
                        </a:solidFill>
                      </a:rPr>
                      <a:pPr>
                        <a:defRPr sz="1800">
                          <a:solidFill>
                            <a:sysClr val="windowText" lastClr="000000"/>
                          </a:solidFill>
                        </a:defRPr>
                      </a:pPr>
                      <a:t>[PERCENTAGE]</a:t>
                    </a:fld>
                    <a:endParaRPr lang="en-US" sz="1800" baseline="0">
                      <a:solidFill>
                        <a:sysClr val="windowText" lastClr="000000"/>
                      </a:solidFill>
                    </a:endParaRPr>
                  </a:p>
                </c:rich>
              </c:tx>
              <c:spPr>
                <a:noFill/>
                <a:ln>
                  <a:noFill/>
                </a:ln>
                <a:effectLst/>
              </c:spPr>
              <c:txPr>
                <a:bodyPr rot="0" spcFirstLastPara="1" vertOverflow="ellipsis" vert="horz" wrap="square" lIns="38100" tIns="19050" rIns="38100" bIns="19050" anchor="ctr" anchorCtr="1">
                  <a:noAutofit/>
                </a:bodyPr>
                <a:lstStyle/>
                <a:p>
                  <a:pPr>
                    <a:defRPr sz="18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4633123689727462"/>
                      <c:h val="0.2232723577235772"/>
                    </c:manualLayout>
                  </c15:layout>
                  <c15:dlblFieldTable/>
                  <c15:showDataLabelsRange val="0"/>
                </c:ext>
                <c:ext xmlns:c16="http://schemas.microsoft.com/office/drawing/2014/chart" uri="{C3380CC4-5D6E-409C-BE32-E72D297353CC}">
                  <c16:uniqueId val="{00000001-75E4-4F19-A82F-9F6B5DB15EC8}"/>
                </c:ext>
              </c:extLst>
            </c:dLbl>
            <c:dLbl>
              <c:idx val="1"/>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75E4-4F19-A82F-9F6B5DB15EC8}"/>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Pivot!$C$13:$C$14</c:f>
              <c:strCache>
                <c:ptCount val="2"/>
                <c:pt idx="0">
                  <c:v>Profit Completion Rate</c:v>
                </c:pt>
                <c:pt idx="1">
                  <c:v>Profit Incompletion Rate</c:v>
                </c:pt>
              </c:strCache>
            </c:strRef>
          </c:cat>
          <c:val>
            <c:numRef>
              <c:f>Pivot!$D$13:$D$14</c:f>
              <c:numCache>
                <c:formatCode>0%</c:formatCode>
                <c:ptCount val="2"/>
                <c:pt idx="0">
                  <c:v>0.85492063492063486</c:v>
                </c:pt>
                <c:pt idx="1">
                  <c:v>0.14507936507936514</c:v>
                </c:pt>
              </c:numCache>
            </c:numRef>
          </c:val>
          <c:extLst>
            <c:ext xmlns:c16="http://schemas.microsoft.com/office/drawing/2014/chart" uri="{C3380CC4-5D6E-409C-BE32-E72D297353CC}">
              <c16:uniqueId val="{00000004-75E4-4F19-A82F-9F6B5DB15EC8}"/>
            </c:ext>
          </c:extLst>
        </c:ser>
        <c:dLbls>
          <c:showLegendKey val="0"/>
          <c:showVal val="1"/>
          <c:showCatName val="0"/>
          <c:showSerName val="0"/>
          <c:showPercent val="0"/>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039328810313799"/>
          <c:y val="1.1686991869918686E-2"/>
          <c:w val="0.50969601677148846"/>
          <c:h val="0.98831300813008127"/>
        </c:manualLayout>
      </c:layout>
      <c:doughnut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1C56-44C6-815B-972105782199}"/>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1C56-44C6-815B-972105782199}"/>
              </c:ext>
            </c:extLst>
          </c:dPt>
          <c:dLbls>
            <c:dLbl>
              <c:idx val="0"/>
              <c:layout>
                <c:manualLayout>
                  <c:x val="-8.1236897274633124E-2"/>
                  <c:y val="-0.33028455284552849"/>
                </c:manualLayout>
              </c:layout>
              <c:tx>
                <c:rich>
                  <a:bodyPr rot="0" spcFirstLastPara="1" vertOverflow="ellipsis" vert="horz" wrap="square" lIns="38100" tIns="19050" rIns="38100" bIns="19050" anchor="ctr" anchorCtr="1">
                    <a:noAutofit/>
                  </a:bodyPr>
                  <a:lstStyle/>
                  <a:p>
                    <a:pPr>
                      <a:defRPr sz="1800" b="1" i="0" u="none" strike="noStrike" kern="1200" baseline="0">
                        <a:solidFill>
                          <a:sysClr val="windowText" lastClr="000000"/>
                        </a:solidFill>
                        <a:latin typeface="+mn-lt"/>
                        <a:ea typeface="+mn-ea"/>
                        <a:cs typeface="+mn-cs"/>
                      </a:defRPr>
                    </a:pPr>
                    <a:r>
                      <a:rPr lang="en-US" sz="1800" baseline="0">
                        <a:solidFill>
                          <a:sysClr val="windowText" lastClr="000000"/>
                        </a:solidFill>
                      </a:rPr>
                      <a:t> </a:t>
                    </a:r>
                    <a:fld id="{30825A51-68BB-4885-A0AC-8B6DFCDA63CE}" type="PERCENTAGE">
                      <a:rPr lang="en-US" sz="1800" baseline="0">
                        <a:solidFill>
                          <a:sysClr val="windowText" lastClr="000000"/>
                        </a:solidFill>
                      </a:rPr>
                      <a:pPr>
                        <a:defRPr sz="1800">
                          <a:solidFill>
                            <a:sysClr val="windowText" lastClr="000000"/>
                          </a:solidFill>
                        </a:defRPr>
                      </a:pPr>
                      <a:t>[PERCENTAGE]</a:t>
                    </a:fld>
                    <a:endParaRPr lang="en-US" sz="1800" baseline="0">
                      <a:solidFill>
                        <a:sysClr val="windowText" lastClr="000000"/>
                      </a:solidFill>
                    </a:endParaRPr>
                  </a:p>
                </c:rich>
              </c:tx>
              <c:spPr>
                <a:noFill/>
                <a:ln>
                  <a:noFill/>
                </a:ln>
                <a:effectLst/>
              </c:spPr>
              <c:txPr>
                <a:bodyPr rot="0" spcFirstLastPara="1" vertOverflow="ellipsis" vert="horz" wrap="square" lIns="38100" tIns="19050" rIns="38100" bIns="19050" anchor="ctr" anchorCtr="1">
                  <a:noAutofit/>
                </a:bodyPr>
                <a:lstStyle/>
                <a:p>
                  <a:pPr>
                    <a:defRPr sz="18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4633123689727462"/>
                      <c:h val="0.2232723577235772"/>
                    </c:manualLayout>
                  </c15:layout>
                  <c15:dlblFieldTable/>
                  <c15:showDataLabelsRange val="0"/>
                </c:ext>
                <c:ext xmlns:c16="http://schemas.microsoft.com/office/drawing/2014/chart" uri="{C3380CC4-5D6E-409C-BE32-E72D297353CC}">
                  <c16:uniqueId val="{00000001-1C56-44C6-815B-972105782199}"/>
                </c:ext>
              </c:extLst>
            </c:dLbl>
            <c:dLbl>
              <c:idx val="1"/>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1C56-44C6-815B-97210578219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Pivot!$E$13:$E$14</c:f>
              <c:strCache>
                <c:ptCount val="2"/>
                <c:pt idx="0">
                  <c:v>Customer Completion Rate</c:v>
                </c:pt>
                <c:pt idx="1">
                  <c:v>Customer Incompletion Rate</c:v>
                </c:pt>
              </c:strCache>
            </c:strRef>
          </c:cat>
          <c:val>
            <c:numRef>
              <c:f>Pivot!$F$13:$F$14</c:f>
              <c:numCache>
                <c:formatCode>0%</c:formatCode>
                <c:ptCount val="2"/>
                <c:pt idx="0">
                  <c:v>0.84476190476190471</c:v>
                </c:pt>
                <c:pt idx="1">
                  <c:v>0.15523809523809529</c:v>
                </c:pt>
              </c:numCache>
            </c:numRef>
          </c:val>
          <c:extLst>
            <c:ext xmlns:c16="http://schemas.microsoft.com/office/drawing/2014/chart" uri="{C3380CC4-5D6E-409C-BE32-E72D297353CC}">
              <c16:uniqueId val="{00000004-1C56-44C6-815B-972105782199}"/>
            </c:ext>
          </c:extLst>
        </c:ser>
        <c:dLbls>
          <c:showLegendKey val="0"/>
          <c:showVal val="1"/>
          <c:showCatName val="0"/>
          <c:showSerName val="0"/>
          <c:showPercent val="0"/>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2023 ver.1.xlsx]Pivot!PivotTable7</c:name>
    <c:fmtId val="5"/>
  </c:pivotSource>
  <c:chart>
    <c:autoTitleDeleted val="0"/>
    <c:pivotFmts>
      <c:pivotFmt>
        <c:idx val="0"/>
        <c:spPr>
          <a:solidFill>
            <a:schemeClr val="accent1"/>
          </a:solidFill>
          <a:ln/>
          <a:effectLst/>
          <a:sp3d/>
        </c:spPr>
        <c:marker>
          <c:symbol val="none"/>
        </c:marker>
        <c:dLbl>
          <c:idx val="0"/>
          <c:delete val="1"/>
          <c:extLst>
            <c:ext xmlns:c15="http://schemas.microsoft.com/office/drawing/2012/chart" uri="{CE6537A1-D6FC-4f65-9D91-7224C49458BB}"/>
          </c:extLst>
        </c:dLbl>
      </c:pivotFmt>
      <c:pivotFmt>
        <c:idx val="1"/>
        <c:spPr>
          <a:solidFill>
            <a:schemeClr val="accent1"/>
          </a:solidFill>
          <a:ln/>
          <a:effectLst/>
          <a:sp3d/>
        </c:spPr>
        <c:marker>
          <c:symbol val="none"/>
        </c:marker>
        <c:dLbl>
          <c:idx val="0"/>
          <c:delete val="1"/>
          <c:extLst>
            <c:ext xmlns:c15="http://schemas.microsoft.com/office/drawing/2012/chart" uri="{CE6537A1-D6FC-4f65-9D91-7224C49458BB}"/>
          </c:extLst>
        </c:dLbl>
      </c:pivotFmt>
      <c:pivotFmt>
        <c:idx val="2"/>
        <c:spPr>
          <a:solidFill>
            <a:schemeClr val="accent1"/>
          </a:solidFill>
          <a:ln/>
          <a:effectLst/>
          <a:sp3d/>
        </c:spPr>
        <c:marker>
          <c:symbol val="none"/>
        </c:marker>
        <c:dLbl>
          <c:idx val="0"/>
          <c:delete val="1"/>
          <c:extLst>
            <c:ext xmlns:c15="http://schemas.microsoft.com/office/drawing/2012/chart" uri="{CE6537A1-D6FC-4f65-9D91-7224C49458BB}"/>
          </c:extLst>
        </c:dLbl>
      </c:pivotFmt>
      <c:pivotFmt>
        <c:idx val="3"/>
        <c:spPr>
          <a:solidFill>
            <a:schemeClr val="accent1"/>
          </a:solidFill>
          <a:ln/>
          <a:effectLst/>
          <a:sp3d/>
        </c:spPr>
      </c:pivotFmt>
      <c:pivotFmt>
        <c:idx val="4"/>
        <c:spPr>
          <a:solidFill>
            <a:schemeClr val="accent2"/>
          </a:solidFill>
          <a:ln/>
          <a:effectLst/>
          <a:sp3d/>
        </c:spPr>
      </c:pivotFmt>
      <c:pivotFmt>
        <c:idx val="5"/>
        <c:spPr>
          <a:solidFill>
            <a:schemeClr val="accent3"/>
          </a:solidFill>
          <a:ln/>
          <a:effectLst/>
          <a:sp3d/>
        </c:spPr>
      </c:pivotFmt>
      <c:pivotFmt>
        <c:idx val="6"/>
        <c:spPr>
          <a:solidFill>
            <a:schemeClr val="accent4"/>
          </a:solidFill>
          <a:ln/>
          <a:effectLst/>
          <a:sp3d/>
        </c:spPr>
      </c:pivotFmt>
      <c:pivotFmt>
        <c:idx val="7"/>
        <c:spPr>
          <a:solidFill>
            <a:schemeClr val="accent5"/>
          </a:solidFill>
          <a:ln/>
          <a:effectLst/>
          <a:sp3d/>
        </c:spPr>
      </c:pivotFmt>
      <c:pivotFmt>
        <c:idx val="8"/>
        <c:spPr>
          <a:solidFill>
            <a:schemeClr val="accent6"/>
          </a:solidFill>
          <a:ln/>
          <a:effectLst/>
          <a:sp3d/>
        </c:spPr>
      </c:pivotFmt>
      <c:pivotFmt>
        <c:idx val="9"/>
        <c:spPr>
          <a:solidFill>
            <a:schemeClr val="accent1">
              <a:lumMod val="60000"/>
            </a:schemeClr>
          </a:solidFill>
          <a:ln/>
          <a:effectLst/>
          <a:sp3d/>
        </c:spPr>
      </c:pivotFmt>
      <c:pivotFmt>
        <c:idx val="10"/>
        <c:spPr>
          <a:solidFill>
            <a:schemeClr val="accent2">
              <a:lumMod val="60000"/>
            </a:schemeClr>
          </a:solidFill>
          <a:ln/>
          <a:effectLst/>
          <a:sp3d/>
        </c:spPr>
      </c:pivotFmt>
      <c:pivotFmt>
        <c:idx val="11"/>
        <c:spPr>
          <a:solidFill>
            <a:schemeClr val="accent3">
              <a:lumMod val="60000"/>
            </a:schemeClr>
          </a:solidFill>
          <a:ln/>
          <a:effectLst/>
          <a:sp3d/>
        </c:spPr>
      </c:pivotFmt>
      <c:pivotFmt>
        <c:idx val="12"/>
        <c:spPr>
          <a:solidFill>
            <a:schemeClr val="accent2"/>
          </a:solidFill>
          <a:ln/>
          <a:effectLst/>
          <a:sp3d/>
        </c:spPr>
        <c:marker>
          <c:symbol val="none"/>
        </c:marker>
        <c:dLbl>
          <c:idx val="0"/>
          <c:delete val="1"/>
          <c:extLst>
            <c:ext xmlns:c15="http://schemas.microsoft.com/office/drawing/2012/chart" uri="{CE6537A1-D6FC-4f65-9D91-7224C49458BB}"/>
          </c:extLst>
        </c:dLbl>
      </c:pivotFmt>
      <c:pivotFmt>
        <c:idx val="13"/>
        <c:spPr>
          <a:solidFill>
            <a:schemeClr val="accent1"/>
          </a:solidFill>
          <a:ln/>
          <a:effectLst/>
          <a:sp3d/>
        </c:spPr>
        <c:marker>
          <c:symbol val="none"/>
        </c:marker>
        <c:dLbl>
          <c:idx val="0"/>
          <c:delete val="1"/>
          <c:extLst>
            <c:ext xmlns:c15="http://schemas.microsoft.com/office/drawing/2012/chart" uri="{CE6537A1-D6FC-4f65-9D91-7224C49458BB}"/>
          </c:extLst>
        </c:dLbl>
      </c:pivotFmt>
      <c:pivotFmt>
        <c:idx val="14"/>
        <c:spPr>
          <a:solidFill>
            <a:schemeClr val="accent1"/>
          </a:solidFill>
          <a:ln/>
          <a:effectLst/>
          <a:sp3d/>
        </c:spPr>
      </c:pivotFmt>
      <c:pivotFmt>
        <c:idx val="15"/>
        <c:spPr>
          <a:solidFill>
            <a:schemeClr val="accent2"/>
          </a:solidFill>
          <a:ln/>
          <a:effectLst/>
          <a:sp3d/>
        </c:spPr>
      </c:pivotFmt>
      <c:pivotFmt>
        <c:idx val="16"/>
        <c:spPr>
          <a:solidFill>
            <a:schemeClr val="accent3"/>
          </a:solidFill>
          <a:ln/>
          <a:effectLst/>
          <a:sp3d/>
        </c:spPr>
      </c:pivotFmt>
      <c:pivotFmt>
        <c:idx val="17"/>
        <c:spPr>
          <a:solidFill>
            <a:schemeClr val="accent4"/>
          </a:solidFill>
          <a:ln/>
          <a:effectLst/>
          <a:sp3d/>
        </c:spPr>
      </c:pivotFmt>
      <c:pivotFmt>
        <c:idx val="18"/>
        <c:spPr>
          <a:solidFill>
            <a:schemeClr val="accent5"/>
          </a:solidFill>
          <a:ln/>
          <a:effectLst/>
          <a:sp3d/>
        </c:spPr>
      </c:pivotFmt>
      <c:pivotFmt>
        <c:idx val="19"/>
        <c:spPr>
          <a:solidFill>
            <a:schemeClr val="accent6"/>
          </a:solidFill>
          <a:ln/>
          <a:effectLst/>
          <a:sp3d/>
        </c:spPr>
      </c:pivotFmt>
      <c:pivotFmt>
        <c:idx val="20"/>
        <c:spPr>
          <a:solidFill>
            <a:schemeClr val="accent1">
              <a:lumMod val="60000"/>
            </a:schemeClr>
          </a:solidFill>
          <a:ln/>
          <a:effectLst/>
          <a:sp3d/>
        </c:spPr>
      </c:pivotFmt>
      <c:pivotFmt>
        <c:idx val="21"/>
        <c:spPr>
          <a:solidFill>
            <a:schemeClr val="accent2">
              <a:lumMod val="60000"/>
            </a:schemeClr>
          </a:solidFill>
          <a:ln/>
          <a:effectLst/>
          <a:sp3d/>
        </c:spPr>
      </c:pivotFmt>
      <c:pivotFmt>
        <c:idx val="22"/>
        <c:spPr>
          <a:solidFill>
            <a:schemeClr val="accent3">
              <a:lumMod val="60000"/>
            </a:schemeClr>
          </a:solidFill>
          <a:ln/>
          <a:effectLst/>
          <a:sp3d/>
        </c:spPr>
      </c:pivotFmt>
      <c:pivotFmt>
        <c:idx val="23"/>
        <c:spPr>
          <a:solidFill>
            <a:schemeClr val="accent2"/>
          </a:solidFill>
          <a:ln/>
          <a:effectLst/>
          <a:sp3d/>
        </c:spPr>
        <c:marker>
          <c:symbol val="none"/>
        </c:marker>
        <c:dLbl>
          <c:idx val="0"/>
          <c:delete val="1"/>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1084821187475022"/>
          <c:y val="8.2015050233524428E-2"/>
          <c:w val="0.60745660609217744"/>
          <c:h val="0.8863092830918794"/>
        </c:manualLayout>
      </c:layout>
      <c:surface3DChart>
        <c:wireframe val="0"/>
        <c:ser>
          <c:idx val="0"/>
          <c:order val="0"/>
          <c:tx>
            <c:strRef>
              <c:f>Pivot!$T$2</c:f>
              <c:strCache>
                <c:ptCount val="1"/>
                <c:pt idx="0">
                  <c:v>Sum of Target Sales</c:v>
                </c:pt>
              </c:strCache>
            </c:strRef>
          </c:tx>
          <c:spPr>
            <a:solidFill>
              <a:schemeClr val="accent1"/>
            </a:solidFill>
            <a:ln/>
            <a:effectLst/>
            <a:sp3d/>
          </c:spPr>
          <c:cat>
            <c:multiLvlStrRef>
              <c:f>Pivot!$S$3:$S$15</c:f>
              <c:multiLvlStrCache>
                <c:ptCount val="9"/>
                <c:lvl>
                  <c:pt idx="0">
                    <c:v>Jan</c:v>
                  </c:pt>
                  <c:pt idx="1">
                    <c:v>Feb</c:v>
                  </c:pt>
                  <c:pt idx="2">
                    <c:v>Mar</c:v>
                  </c:pt>
                  <c:pt idx="3">
                    <c:v>Apr</c:v>
                  </c:pt>
                  <c:pt idx="4">
                    <c:v>May</c:v>
                  </c:pt>
                  <c:pt idx="5">
                    <c:v>Jun</c:v>
                  </c:pt>
                  <c:pt idx="6">
                    <c:v>Jul</c:v>
                  </c:pt>
                  <c:pt idx="7">
                    <c:v>Aug</c:v>
                  </c:pt>
                  <c:pt idx="8">
                    <c:v>Sep</c:v>
                  </c:pt>
                </c:lvl>
                <c:lvl>
                  <c:pt idx="0">
                    <c:v>Quarter 1</c:v>
                  </c:pt>
                  <c:pt idx="3">
                    <c:v>Quarter 2</c:v>
                  </c:pt>
                  <c:pt idx="6">
                    <c:v>Quarter 3</c:v>
                  </c:pt>
                </c:lvl>
              </c:multiLvlStrCache>
            </c:multiLvlStrRef>
          </c:cat>
          <c:val>
            <c:numRef>
              <c:f>Pivot!$T$3:$T$15</c:f>
              <c:numCache>
                <c:formatCode>_-* #,##0_-;\-* #,##0_-;_-* "-"??_-;_-@_-</c:formatCode>
                <c:ptCount val="9"/>
                <c:pt idx="0">
                  <c:v>20000.000000000004</c:v>
                </c:pt>
                <c:pt idx="1">
                  <c:v>10000.000000000002</c:v>
                </c:pt>
                <c:pt idx="2">
                  <c:v>10000.000000000002</c:v>
                </c:pt>
                <c:pt idx="3">
                  <c:v>40000.000000000007</c:v>
                </c:pt>
                <c:pt idx="4">
                  <c:v>20000.000000000004</c:v>
                </c:pt>
                <c:pt idx="5">
                  <c:v>5999.9999999999991</c:v>
                </c:pt>
                <c:pt idx="6">
                  <c:v>5000.0000000000009</c:v>
                </c:pt>
                <c:pt idx="7">
                  <c:v>5000.0000000000009</c:v>
                </c:pt>
                <c:pt idx="8">
                  <c:v>2000.0000000000002</c:v>
                </c:pt>
              </c:numCache>
            </c:numRef>
          </c:val>
          <c:extLst>
            <c:ext xmlns:c16="http://schemas.microsoft.com/office/drawing/2014/chart" uri="{C3380CC4-5D6E-409C-BE32-E72D297353CC}">
              <c16:uniqueId val="{00000000-FF32-4D40-A1E7-1C1E77AF3E0C}"/>
            </c:ext>
          </c:extLst>
        </c:ser>
        <c:ser>
          <c:idx val="1"/>
          <c:order val="1"/>
          <c:tx>
            <c:strRef>
              <c:f>Pivot!$U$2</c:f>
              <c:strCache>
                <c:ptCount val="1"/>
                <c:pt idx="0">
                  <c:v>Var of Performance</c:v>
                </c:pt>
              </c:strCache>
            </c:strRef>
          </c:tx>
          <c:spPr>
            <a:solidFill>
              <a:schemeClr val="accent2"/>
            </a:solidFill>
            <a:ln/>
            <a:effectLst/>
            <a:sp3d/>
          </c:spPr>
          <c:cat>
            <c:multiLvlStrRef>
              <c:f>Pivot!$S$3:$S$15</c:f>
              <c:multiLvlStrCache>
                <c:ptCount val="9"/>
                <c:lvl>
                  <c:pt idx="0">
                    <c:v>Jan</c:v>
                  </c:pt>
                  <c:pt idx="1">
                    <c:v>Feb</c:v>
                  </c:pt>
                  <c:pt idx="2">
                    <c:v>Mar</c:v>
                  </c:pt>
                  <c:pt idx="3">
                    <c:v>Apr</c:v>
                  </c:pt>
                  <c:pt idx="4">
                    <c:v>May</c:v>
                  </c:pt>
                  <c:pt idx="5">
                    <c:v>Jun</c:v>
                  </c:pt>
                  <c:pt idx="6">
                    <c:v>Jul</c:v>
                  </c:pt>
                  <c:pt idx="7">
                    <c:v>Aug</c:v>
                  </c:pt>
                  <c:pt idx="8">
                    <c:v>Sep</c:v>
                  </c:pt>
                </c:lvl>
                <c:lvl>
                  <c:pt idx="0">
                    <c:v>Quarter 1</c:v>
                  </c:pt>
                  <c:pt idx="3">
                    <c:v>Quarter 2</c:v>
                  </c:pt>
                  <c:pt idx="6">
                    <c:v>Quarter 3</c:v>
                  </c:pt>
                </c:lvl>
              </c:multiLvlStrCache>
            </c:multiLvlStrRef>
          </c:cat>
          <c:val>
            <c:numRef>
              <c:f>Pivot!$U$3:$U$15</c:f>
              <c:numCache>
                <c:formatCode>0.0000</c:formatCode>
                <c:ptCount val="9"/>
                <c:pt idx="0">
                  <c:v>1.1316666666666662</c:v>
                </c:pt>
                <c:pt idx="1">
                  <c:v>10.389166666666663</c:v>
                </c:pt>
                <c:pt idx="2">
                  <c:v>9.473903143468002E-15</c:v>
                </c:pt>
                <c:pt idx="3">
                  <c:v>0</c:v>
                </c:pt>
                <c:pt idx="4">
                  <c:v>0</c:v>
                </c:pt>
                <c:pt idx="5">
                  <c:v>-3.7895612573872008E-14</c:v>
                </c:pt>
                <c:pt idx="6">
                  <c:v>0</c:v>
                </c:pt>
                <c:pt idx="7">
                  <c:v>0</c:v>
                </c:pt>
                <c:pt idx="8">
                  <c:v>-6.0632980118195212E-13</c:v>
                </c:pt>
              </c:numCache>
            </c:numRef>
          </c:val>
          <c:extLst>
            <c:ext xmlns:c16="http://schemas.microsoft.com/office/drawing/2014/chart" uri="{C3380CC4-5D6E-409C-BE32-E72D297353CC}">
              <c16:uniqueId val="{00000001-FF32-4D40-A1E7-1C1E77AF3E0C}"/>
            </c:ext>
          </c:extLst>
        </c:ser>
        <c:bandFmts>
          <c:bandFmt>
            <c:idx val="0"/>
            <c:spPr>
              <a:solidFill>
                <a:schemeClr val="accent1"/>
              </a:solidFill>
              <a:ln/>
              <a:effectLst/>
              <a:sp3d/>
            </c:spPr>
          </c:bandFmt>
          <c:bandFmt>
            <c:idx val="1"/>
            <c:spPr>
              <a:solidFill>
                <a:schemeClr val="accent2"/>
              </a:solidFill>
              <a:ln/>
              <a:effectLst/>
              <a:sp3d/>
            </c:spPr>
          </c:bandFmt>
          <c:bandFmt>
            <c:idx val="2"/>
            <c:spPr>
              <a:solidFill>
                <a:schemeClr val="accent3"/>
              </a:solidFill>
              <a:ln/>
              <a:effectLst/>
              <a:sp3d/>
            </c:spPr>
          </c:bandFmt>
          <c:bandFmt>
            <c:idx val="3"/>
            <c:spPr>
              <a:solidFill>
                <a:schemeClr val="accent4"/>
              </a:solidFill>
              <a:ln/>
              <a:effectLst/>
              <a:sp3d/>
            </c:spPr>
          </c:bandFmt>
          <c:bandFmt>
            <c:idx val="4"/>
            <c:spPr>
              <a:solidFill>
                <a:schemeClr val="accent5"/>
              </a:solidFill>
              <a:ln/>
              <a:effectLst/>
              <a:sp3d/>
            </c:spPr>
          </c:bandFmt>
          <c:bandFmt>
            <c:idx val="5"/>
            <c:spPr>
              <a:solidFill>
                <a:schemeClr val="accent6"/>
              </a:solidFill>
              <a:ln/>
              <a:effectLst/>
              <a:sp3d/>
            </c:spPr>
          </c:bandFmt>
          <c:bandFmt>
            <c:idx val="6"/>
            <c:spPr>
              <a:solidFill>
                <a:schemeClr val="accent1">
                  <a:lumMod val="60000"/>
                </a:schemeClr>
              </a:solidFill>
              <a:ln/>
              <a:effectLst/>
              <a:sp3d/>
            </c:spPr>
          </c:bandFmt>
          <c:bandFmt>
            <c:idx val="7"/>
            <c:spPr>
              <a:solidFill>
                <a:schemeClr val="accent2">
                  <a:lumMod val="60000"/>
                </a:schemeClr>
              </a:solidFill>
              <a:ln/>
              <a:effectLst/>
              <a:sp3d/>
            </c:spPr>
          </c:bandFmt>
          <c:bandFmt>
            <c:idx val="8"/>
            <c:spPr>
              <a:solidFill>
                <a:schemeClr val="accent3">
                  <a:lumMod val="60000"/>
                </a:schemeClr>
              </a:solidFill>
              <a:ln/>
              <a:effectLst/>
              <a:sp3d/>
            </c:spPr>
          </c:bandFmt>
        </c:bandFmts>
        <c:axId val="1831127168"/>
        <c:axId val="1571155072"/>
        <c:axId val="970907904"/>
      </c:surface3DChart>
      <c:catAx>
        <c:axId val="18311271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155072"/>
        <c:crosses val="autoZero"/>
        <c:auto val="1"/>
        <c:lblAlgn val="ctr"/>
        <c:lblOffset val="100"/>
        <c:noMultiLvlLbl val="0"/>
      </c:catAx>
      <c:valAx>
        <c:axId val="1571155072"/>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1127168"/>
        <c:crosses val="autoZero"/>
        <c:crossBetween val="midCat"/>
      </c:valAx>
      <c:serAx>
        <c:axId val="970907904"/>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155072"/>
        <c:crosses val="autoZero"/>
      </c:serAx>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2023 ver.1.xlsx]Pivot!PivotTable3</c:name>
    <c:fmtId val="13"/>
  </c:pivotSource>
  <c:chart>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pattFill prst="narHorz">
            <a:fgClr>
              <a:schemeClr val="accent6"/>
            </a:fgClr>
            <a:bgClr>
              <a:schemeClr val="accent6">
                <a:lumMod val="20000"/>
                <a:lumOff val="80000"/>
              </a:schemeClr>
            </a:bgClr>
          </a:pattFill>
          <a:ln>
            <a:noFill/>
          </a:ln>
          <a:effectLst>
            <a:innerShdw blurRad="114300">
              <a:schemeClr val="accent6"/>
            </a:innerShdw>
          </a:effectLst>
        </c:spPr>
        <c:marker>
          <c:symbol val="circle"/>
          <c:size val="6"/>
          <c:spPr>
            <a:solidFill>
              <a:schemeClr val="accent6"/>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pattFill prst="narHorz">
            <a:fgClr>
              <a:schemeClr val="accent6"/>
            </a:fgClr>
            <a:bgClr>
              <a:schemeClr val="accent6">
                <a:lumMod val="20000"/>
                <a:lumOff val="80000"/>
              </a:schemeClr>
            </a:bgClr>
          </a:pattFill>
          <a:ln>
            <a:noFill/>
          </a:ln>
          <a:effectLst>
            <a:innerShdw blurRad="114300">
              <a:schemeClr val="accent6"/>
            </a:innerShdw>
          </a:effectLst>
        </c:spPr>
        <c:marker>
          <c:symbol val="circle"/>
          <c:size val="6"/>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pattFill prst="narHorz">
            <a:fgClr>
              <a:schemeClr val="accent6"/>
            </a:fgClr>
            <a:bgClr>
              <a:schemeClr val="accent6">
                <a:lumMod val="20000"/>
                <a:lumOff val="80000"/>
              </a:schemeClr>
            </a:bgClr>
          </a:pattFill>
          <a:ln>
            <a:noFill/>
          </a:ln>
          <a:effectLst>
            <a:innerShdw blurRad="114300">
              <a:schemeClr val="accent6"/>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pattFill prst="narHorz">
            <a:fgClr>
              <a:schemeClr val="accent6"/>
            </a:fgClr>
            <a:bgClr>
              <a:schemeClr val="accent6">
                <a:lumMod val="20000"/>
                <a:lumOff val="80000"/>
              </a:schemeClr>
            </a:bgClr>
          </a:pattFill>
          <a:ln>
            <a:noFill/>
          </a:ln>
          <a:effectLst>
            <a:innerShdw blurRad="114300">
              <a:schemeClr val="accent6"/>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pattFill prst="narHorz">
            <a:fgClr>
              <a:schemeClr val="accent6"/>
            </a:fgClr>
            <a:bgClr>
              <a:schemeClr val="accent6">
                <a:lumMod val="20000"/>
                <a:lumOff val="80000"/>
              </a:schemeClr>
            </a:bgClr>
          </a:pattFill>
          <a:ln>
            <a:noFill/>
          </a:ln>
          <a:effectLst>
            <a:innerShdw blurRad="114300">
              <a:schemeClr val="accent6"/>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pattFill prst="narHorz">
            <a:fgClr>
              <a:schemeClr val="accent6"/>
            </a:fgClr>
            <a:bgClr>
              <a:schemeClr val="accent6">
                <a:lumMod val="20000"/>
                <a:lumOff val="80000"/>
              </a:schemeClr>
            </a:bgClr>
          </a:pattFill>
          <a:ln>
            <a:noFill/>
          </a:ln>
          <a:effectLst>
            <a:innerShdw blurRad="114300">
              <a:schemeClr val="accent6"/>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591726941507978"/>
          <c:y val="0.10201079205170697"/>
          <c:w val="0.88182354577597499"/>
          <c:h val="0.75676250932367117"/>
        </c:manualLayout>
      </c:layout>
      <c:barChart>
        <c:barDir val="col"/>
        <c:grouping val="clustered"/>
        <c:varyColors val="0"/>
        <c:ser>
          <c:idx val="0"/>
          <c:order val="0"/>
          <c:tx>
            <c:strRef>
              <c:f>Pivot!$I$2</c:f>
              <c:strCache>
                <c:ptCount val="1"/>
                <c:pt idx="0">
                  <c:v>Sum of Target Sales</c:v>
                </c:pt>
              </c:strCache>
            </c:strRef>
          </c:tx>
          <c:spPr>
            <a:pattFill prst="narHorz">
              <a:fgClr>
                <a:schemeClr val="accent6"/>
              </a:fgClr>
              <a:bgClr>
                <a:schemeClr val="accent6">
                  <a:lumMod val="20000"/>
                  <a:lumOff val="80000"/>
                </a:schemeClr>
              </a:bgClr>
            </a:pattFill>
            <a:ln>
              <a:noFill/>
            </a:ln>
            <a:effectLst>
              <a:innerShdw blurRad="114300">
                <a:schemeClr val="accent6"/>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Pivot!$H$3:$H$12</c:f>
              <c:strCache>
                <c:ptCount val="9"/>
                <c:pt idx="0">
                  <c:v>Jan</c:v>
                </c:pt>
                <c:pt idx="1">
                  <c:v>Feb</c:v>
                </c:pt>
                <c:pt idx="2">
                  <c:v>Mar</c:v>
                </c:pt>
                <c:pt idx="3">
                  <c:v>Apr</c:v>
                </c:pt>
                <c:pt idx="4">
                  <c:v>May</c:v>
                </c:pt>
                <c:pt idx="5">
                  <c:v>Jun</c:v>
                </c:pt>
                <c:pt idx="6">
                  <c:v>Jul</c:v>
                </c:pt>
                <c:pt idx="7">
                  <c:v>Aug</c:v>
                </c:pt>
                <c:pt idx="8">
                  <c:v>Sep</c:v>
                </c:pt>
              </c:strCache>
            </c:strRef>
          </c:cat>
          <c:val>
            <c:numRef>
              <c:f>Pivot!$I$3:$I$12</c:f>
              <c:numCache>
                <c:formatCode>_(* #,##0.00_);_(* \(#,##0.00\);_(* "-"??_);_(@_)</c:formatCode>
                <c:ptCount val="9"/>
                <c:pt idx="0">
                  <c:v>20000.000000000004</c:v>
                </c:pt>
                <c:pt idx="1">
                  <c:v>10000.000000000002</c:v>
                </c:pt>
                <c:pt idx="2">
                  <c:v>10000.000000000002</c:v>
                </c:pt>
                <c:pt idx="3">
                  <c:v>40000.000000000007</c:v>
                </c:pt>
                <c:pt idx="4">
                  <c:v>20000.000000000004</c:v>
                </c:pt>
                <c:pt idx="5">
                  <c:v>5999.9999999999991</c:v>
                </c:pt>
                <c:pt idx="6">
                  <c:v>5000.0000000000009</c:v>
                </c:pt>
                <c:pt idx="7">
                  <c:v>5000.0000000000009</c:v>
                </c:pt>
                <c:pt idx="8">
                  <c:v>2000.0000000000002</c:v>
                </c:pt>
              </c:numCache>
            </c:numRef>
          </c:val>
          <c:extLst>
            <c:ext xmlns:c16="http://schemas.microsoft.com/office/drawing/2014/chart" uri="{C3380CC4-5D6E-409C-BE32-E72D297353CC}">
              <c16:uniqueId val="{00000000-ACCF-4CD1-B1F6-523B6614C5A7}"/>
            </c:ext>
          </c:extLst>
        </c:ser>
        <c:ser>
          <c:idx val="1"/>
          <c:order val="1"/>
          <c:tx>
            <c:strRef>
              <c:f>Pivot!$J$2</c:f>
              <c:strCache>
                <c:ptCount val="1"/>
                <c:pt idx="0">
                  <c:v>Sum of Sales (Units)</c:v>
                </c:pt>
              </c:strCache>
            </c:strRef>
          </c:tx>
          <c:spPr>
            <a:pattFill prst="narHorz">
              <a:fgClr>
                <a:schemeClr val="accent5"/>
              </a:fgClr>
              <a:bgClr>
                <a:schemeClr val="accent5">
                  <a:lumMod val="20000"/>
                  <a:lumOff val="80000"/>
                </a:schemeClr>
              </a:bgClr>
            </a:pattFill>
            <a:ln>
              <a:noFill/>
            </a:ln>
            <a:effectLst>
              <a:innerShdw blurRad="114300">
                <a:schemeClr val="accent5"/>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Pivot!$H$3:$H$12</c:f>
              <c:strCache>
                <c:ptCount val="9"/>
                <c:pt idx="0">
                  <c:v>Jan</c:v>
                </c:pt>
                <c:pt idx="1">
                  <c:v>Feb</c:v>
                </c:pt>
                <c:pt idx="2">
                  <c:v>Mar</c:v>
                </c:pt>
                <c:pt idx="3">
                  <c:v>Apr</c:v>
                </c:pt>
                <c:pt idx="4">
                  <c:v>May</c:v>
                </c:pt>
                <c:pt idx="5">
                  <c:v>Jun</c:v>
                </c:pt>
                <c:pt idx="6">
                  <c:v>Jul</c:v>
                </c:pt>
                <c:pt idx="7">
                  <c:v>Aug</c:v>
                </c:pt>
                <c:pt idx="8">
                  <c:v>Sep</c:v>
                </c:pt>
              </c:strCache>
            </c:strRef>
          </c:cat>
          <c:val>
            <c:numRef>
              <c:f>Pivot!$J$3:$J$12</c:f>
              <c:numCache>
                <c:formatCode>_-* #,##0_-;\-* #,##0_-;_-* "-"??_-;_-@_-</c:formatCode>
                <c:ptCount val="9"/>
                <c:pt idx="0">
                  <c:v>30000</c:v>
                </c:pt>
                <c:pt idx="1">
                  <c:v>45000</c:v>
                </c:pt>
                <c:pt idx="2">
                  <c:v>60000</c:v>
                </c:pt>
                <c:pt idx="3">
                  <c:v>54999.999999999993</c:v>
                </c:pt>
                <c:pt idx="4">
                  <c:v>80000.000000000015</c:v>
                </c:pt>
                <c:pt idx="5">
                  <c:v>100000.00000000001</c:v>
                </c:pt>
                <c:pt idx="6">
                  <c:v>129940.69999999998</c:v>
                </c:pt>
                <c:pt idx="7">
                  <c:v>130000.00000000003</c:v>
                </c:pt>
                <c:pt idx="8">
                  <c:v>125000</c:v>
                </c:pt>
              </c:numCache>
            </c:numRef>
          </c:val>
          <c:extLst>
            <c:ext xmlns:c16="http://schemas.microsoft.com/office/drawing/2014/chart" uri="{C3380CC4-5D6E-409C-BE32-E72D297353CC}">
              <c16:uniqueId val="{00000001-ACCF-4CD1-B1F6-523B6614C5A7}"/>
            </c:ext>
          </c:extLst>
        </c:ser>
        <c:dLbls>
          <c:dLblPos val="outEnd"/>
          <c:showLegendKey val="0"/>
          <c:showVal val="1"/>
          <c:showCatName val="0"/>
          <c:showSerName val="0"/>
          <c:showPercent val="0"/>
          <c:showBubbleSize val="0"/>
        </c:dLbls>
        <c:gapWidth val="164"/>
        <c:overlap val="-22"/>
        <c:axId val="1821646895"/>
        <c:axId val="1803401551"/>
      </c:barChart>
      <c:catAx>
        <c:axId val="1821646895"/>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3401551"/>
        <c:crosses val="autoZero"/>
        <c:auto val="1"/>
        <c:lblAlgn val="ctr"/>
        <c:lblOffset val="100"/>
        <c:noMultiLvlLbl val="0"/>
      </c:catAx>
      <c:valAx>
        <c:axId val="1803401551"/>
        <c:scaling>
          <c:orientation val="minMax"/>
        </c:scaling>
        <c:delete val="0"/>
        <c:axPos val="l"/>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646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2023 ver.1.xlsx]Pivot!PivotTable5</c:name>
    <c:fmtId val="28"/>
  </c:pivotSource>
  <c:chart>
    <c:autoTitleDeleted val="1"/>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255305447413869"/>
          <c:y val="0.14126310636040962"/>
          <c:w val="0.84753368654197037"/>
          <c:h val="0.64331841939446688"/>
        </c:manualLayout>
      </c:layout>
      <c:lineChart>
        <c:grouping val="standard"/>
        <c:varyColors val="0"/>
        <c:ser>
          <c:idx val="0"/>
          <c:order val="0"/>
          <c:tx>
            <c:strRef>
              <c:f>Pivot!$M$2</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trendline>
            <c:spPr>
              <a:ln w="19050" cap="rnd">
                <a:solidFill>
                  <a:schemeClr val="accent1"/>
                </a:solidFill>
              </a:ln>
              <a:effectLst/>
            </c:spPr>
            <c:trendlineType val="linear"/>
            <c:dispRSqr val="0"/>
            <c:dispEq val="0"/>
          </c:trendline>
          <c:cat>
            <c:strRef>
              <c:f>Pivot!$L$3:$L$12</c:f>
              <c:strCache>
                <c:ptCount val="9"/>
                <c:pt idx="0">
                  <c:v>Jan</c:v>
                </c:pt>
                <c:pt idx="1">
                  <c:v>Feb</c:v>
                </c:pt>
                <c:pt idx="2">
                  <c:v>Mar</c:v>
                </c:pt>
                <c:pt idx="3">
                  <c:v>Apr</c:v>
                </c:pt>
                <c:pt idx="4">
                  <c:v>May</c:v>
                </c:pt>
                <c:pt idx="5">
                  <c:v>Jun</c:v>
                </c:pt>
                <c:pt idx="6">
                  <c:v>Jul</c:v>
                </c:pt>
                <c:pt idx="7">
                  <c:v>Aug</c:v>
                </c:pt>
                <c:pt idx="8">
                  <c:v>Sep</c:v>
                </c:pt>
              </c:strCache>
            </c:strRef>
          </c:cat>
          <c:val>
            <c:numRef>
              <c:f>Pivot!$M$3:$M$12</c:f>
              <c:numCache>
                <c:formatCode>_-* #,##0_-;\-* #,##0_-;_-* "-"??_-;_-@_-</c:formatCode>
                <c:ptCount val="9"/>
                <c:pt idx="0">
                  <c:v>16010</c:v>
                </c:pt>
                <c:pt idx="1">
                  <c:v>29431</c:v>
                </c:pt>
                <c:pt idx="2">
                  <c:v>35500</c:v>
                </c:pt>
                <c:pt idx="3">
                  <c:v>29000</c:v>
                </c:pt>
                <c:pt idx="4">
                  <c:v>128000</c:v>
                </c:pt>
                <c:pt idx="5">
                  <c:v>139214</c:v>
                </c:pt>
                <c:pt idx="6">
                  <c:v>172000</c:v>
                </c:pt>
                <c:pt idx="7">
                  <c:v>172500</c:v>
                </c:pt>
                <c:pt idx="8">
                  <c:v>166000</c:v>
                </c:pt>
              </c:numCache>
            </c:numRef>
          </c:val>
          <c:smooth val="0"/>
          <c:extLst>
            <c:ext xmlns:c16="http://schemas.microsoft.com/office/drawing/2014/chart" uri="{C3380CC4-5D6E-409C-BE32-E72D297353CC}">
              <c16:uniqueId val="{00000001-B7F8-408F-B4F3-CE757D3C9A73}"/>
            </c:ext>
          </c:extLst>
        </c:ser>
        <c:dLbls>
          <c:dLblPos val="t"/>
          <c:showLegendKey val="0"/>
          <c:showVal val="1"/>
          <c:showCatName val="0"/>
          <c:showSerName val="0"/>
          <c:showPercent val="0"/>
          <c:showBubbleSize val="0"/>
        </c:dLbls>
        <c:marker val="1"/>
        <c:smooth val="0"/>
        <c:axId val="1816869967"/>
        <c:axId val="1803389151"/>
      </c:lineChart>
      <c:catAx>
        <c:axId val="1816869967"/>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03389151"/>
        <c:crosses val="autoZero"/>
        <c:auto val="1"/>
        <c:lblAlgn val="ctr"/>
        <c:lblOffset val="100"/>
        <c:noMultiLvlLbl val="0"/>
      </c:catAx>
      <c:valAx>
        <c:axId val="1803389151"/>
        <c:scaling>
          <c:orientation val="minMax"/>
        </c:scaling>
        <c:delete val="0"/>
        <c:axPos val="l"/>
        <c:majorGridlines>
          <c:spPr>
            <a:ln w="9525" cap="flat" cmpd="sng" algn="ctr">
              <a:solidFill>
                <a:schemeClr val="lt1">
                  <a:lumMod val="95000"/>
                  <a:alpha val="10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16869967"/>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2023 ver.1.xlsx]Pivot!PivotTable6</c:name>
    <c:fmtId val="16"/>
  </c:pivotSource>
  <c:chart>
    <c:autoTitleDeleted val="1"/>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26794484413102"/>
          <c:y val="7.2549551995655728E-2"/>
          <c:w val="0.77655445294162584"/>
          <c:h val="0.82079174585935377"/>
        </c:manualLayout>
      </c:layout>
      <c:barChart>
        <c:barDir val="bar"/>
        <c:grouping val="clustered"/>
        <c:varyColors val="0"/>
        <c:ser>
          <c:idx val="0"/>
          <c:order val="0"/>
          <c:tx>
            <c:strRef>
              <c:f>Pivot!$P$2</c:f>
              <c:strCache>
                <c:ptCount val="1"/>
                <c:pt idx="0">
                  <c:v>Sum of Customers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Pivot!$O$3:$O$10</c:f>
              <c:strCache>
                <c:ptCount val="7"/>
                <c:pt idx="0">
                  <c:v>Argentina</c:v>
                </c:pt>
                <c:pt idx="1">
                  <c:v>Brazil</c:v>
                </c:pt>
                <c:pt idx="2">
                  <c:v>Chicaco</c:v>
                </c:pt>
                <c:pt idx="3">
                  <c:v>Chile</c:v>
                </c:pt>
                <c:pt idx="4">
                  <c:v>Columbia</c:v>
                </c:pt>
                <c:pt idx="5">
                  <c:v>Los Angeles</c:v>
                </c:pt>
                <c:pt idx="6">
                  <c:v>Peru</c:v>
                </c:pt>
              </c:strCache>
            </c:strRef>
          </c:cat>
          <c:val>
            <c:numRef>
              <c:f>Pivot!$P$3:$P$10</c:f>
              <c:numCache>
                <c:formatCode>_-* #,##0_-;\-* #,##0_-;_-* "-"??_-;_-@_-</c:formatCode>
                <c:ptCount val="7"/>
                <c:pt idx="0">
                  <c:v>1410</c:v>
                </c:pt>
                <c:pt idx="1">
                  <c:v>1268</c:v>
                </c:pt>
                <c:pt idx="2">
                  <c:v>1288</c:v>
                </c:pt>
                <c:pt idx="3">
                  <c:v>1362</c:v>
                </c:pt>
                <c:pt idx="4">
                  <c:v>1473</c:v>
                </c:pt>
                <c:pt idx="5">
                  <c:v>1270</c:v>
                </c:pt>
                <c:pt idx="6">
                  <c:v>1289</c:v>
                </c:pt>
              </c:numCache>
            </c:numRef>
          </c:val>
          <c:extLst>
            <c:ext xmlns:c16="http://schemas.microsoft.com/office/drawing/2014/chart" uri="{C3380CC4-5D6E-409C-BE32-E72D297353CC}">
              <c16:uniqueId val="{00000000-6489-4F22-98BD-6C0A8F0D8419}"/>
            </c:ext>
          </c:extLst>
        </c:ser>
        <c:ser>
          <c:idx val="1"/>
          <c:order val="1"/>
          <c:tx>
            <c:strRef>
              <c:f>Pivot!$Q$2</c:f>
              <c:strCache>
                <c:ptCount val="1"/>
                <c:pt idx="0">
                  <c:v>Average of Profit (Amounts)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Pivot!$O$3:$O$10</c:f>
              <c:strCache>
                <c:ptCount val="7"/>
                <c:pt idx="0">
                  <c:v>Argentina</c:v>
                </c:pt>
                <c:pt idx="1">
                  <c:v>Brazil</c:v>
                </c:pt>
                <c:pt idx="2">
                  <c:v>Chicaco</c:v>
                </c:pt>
                <c:pt idx="3">
                  <c:v>Chile</c:v>
                </c:pt>
                <c:pt idx="4">
                  <c:v>Columbia</c:v>
                </c:pt>
                <c:pt idx="5">
                  <c:v>Los Angeles</c:v>
                </c:pt>
                <c:pt idx="6">
                  <c:v>Peru</c:v>
                </c:pt>
              </c:strCache>
            </c:strRef>
          </c:cat>
          <c:val>
            <c:numRef>
              <c:f>Pivot!$Q$3:$Q$10</c:f>
              <c:numCache>
                <c:formatCode>_-* #,##0_-;\-* #,##0_-;_-* "-"??_-;_-@_-</c:formatCode>
                <c:ptCount val="7"/>
                <c:pt idx="0">
                  <c:v>14009</c:v>
                </c:pt>
                <c:pt idx="1">
                  <c:v>14347.888888888889</c:v>
                </c:pt>
                <c:pt idx="2">
                  <c:v>13866.666666666666</c:v>
                </c:pt>
                <c:pt idx="3">
                  <c:v>14234.888888888889</c:v>
                </c:pt>
                <c:pt idx="4">
                  <c:v>13997.777777777777</c:v>
                </c:pt>
                <c:pt idx="5">
                  <c:v>14023.222222222223</c:v>
                </c:pt>
                <c:pt idx="6">
                  <c:v>14148.888888888889</c:v>
                </c:pt>
              </c:numCache>
            </c:numRef>
          </c:val>
          <c:extLst>
            <c:ext xmlns:c16="http://schemas.microsoft.com/office/drawing/2014/chart" uri="{C3380CC4-5D6E-409C-BE32-E72D297353CC}">
              <c16:uniqueId val="{00000001-6489-4F22-98BD-6C0A8F0D8419}"/>
            </c:ext>
          </c:extLst>
        </c:ser>
        <c:dLbls>
          <c:dLblPos val="outEnd"/>
          <c:showLegendKey val="0"/>
          <c:showVal val="1"/>
          <c:showCatName val="0"/>
          <c:showSerName val="0"/>
          <c:showPercent val="0"/>
          <c:showBubbleSize val="0"/>
        </c:dLbls>
        <c:gapWidth val="115"/>
        <c:overlap val="-20"/>
        <c:axId val="1821660335"/>
        <c:axId val="1798827967"/>
      </c:barChart>
      <c:catAx>
        <c:axId val="1821660335"/>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98827967"/>
        <c:crosses val="autoZero"/>
        <c:auto val="1"/>
        <c:lblAlgn val="ctr"/>
        <c:lblOffset val="100"/>
        <c:noMultiLvlLbl val="0"/>
      </c:catAx>
      <c:valAx>
        <c:axId val="1798827967"/>
        <c:scaling>
          <c:orientation val="minMax"/>
        </c:scaling>
        <c:delete val="0"/>
        <c:axPos val="b"/>
        <c:numFmt formatCode="_-* #,##0_-;\-* #,##0_-;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21660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2023 ver.1.xlsx]Pivot!PivotTable5</c:name>
    <c:fmtId val="26"/>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893187892797805"/>
          <c:y val="0.10063477784990882"/>
          <c:w val="0.85106812107202201"/>
          <c:h val="0.58568969222690714"/>
        </c:manualLayout>
      </c:layout>
      <c:lineChart>
        <c:grouping val="standard"/>
        <c:varyColors val="0"/>
        <c:ser>
          <c:idx val="0"/>
          <c:order val="0"/>
          <c:tx>
            <c:strRef>
              <c:f>Pivot!$M$2</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Pivot!$L$3:$L$12</c:f>
              <c:strCache>
                <c:ptCount val="9"/>
                <c:pt idx="0">
                  <c:v>Jan</c:v>
                </c:pt>
                <c:pt idx="1">
                  <c:v>Feb</c:v>
                </c:pt>
                <c:pt idx="2">
                  <c:v>Mar</c:v>
                </c:pt>
                <c:pt idx="3">
                  <c:v>Apr</c:v>
                </c:pt>
                <c:pt idx="4">
                  <c:v>May</c:v>
                </c:pt>
                <c:pt idx="5">
                  <c:v>Jun</c:v>
                </c:pt>
                <c:pt idx="6">
                  <c:v>Jul</c:v>
                </c:pt>
                <c:pt idx="7">
                  <c:v>Aug</c:v>
                </c:pt>
                <c:pt idx="8">
                  <c:v>Sep</c:v>
                </c:pt>
              </c:strCache>
            </c:strRef>
          </c:cat>
          <c:val>
            <c:numRef>
              <c:f>Pivot!$M$3:$M$12</c:f>
              <c:numCache>
                <c:formatCode>_-* #,##0_-;\-* #,##0_-;_-* "-"??_-;_-@_-</c:formatCode>
                <c:ptCount val="9"/>
                <c:pt idx="0">
                  <c:v>16010</c:v>
                </c:pt>
                <c:pt idx="1">
                  <c:v>29431</c:v>
                </c:pt>
                <c:pt idx="2">
                  <c:v>35500</c:v>
                </c:pt>
                <c:pt idx="3">
                  <c:v>29000</c:v>
                </c:pt>
                <c:pt idx="4">
                  <c:v>128000</c:v>
                </c:pt>
                <c:pt idx="5">
                  <c:v>139214</c:v>
                </c:pt>
                <c:pt idx="6">
                  <c:v>172000</c:v>
                </c:pt>
                <c:pt idx="7">
                  <c:v>172500</c:v>
                </c:pt>
                <c:pt idx="8">
                  <c:v>166000</c:v>
                </c:pt>
              </c:numCache>
            </c:numRef>
          </c:val>
          <c:smooth val="0"/>
          <c:extLst>
            <c:ext xmlns:c16="http://schemas.microsoft.com/office/drawing/2014/chart" uri="{C3380CC4-5D6E-409C-BE32-E72D297353CC}">
              <c16:uniqueId val="{00000000-7210-4807-9EF6-83AAAE1D1F96}"/>
            </c:ext>
          </c:extLst>
        </c:ser>
        <c:dLbls>
          <c:showLegendKey val="0"/>
          <c:showVal val="0"/>
          <c:showCatName val="0"/>
          <c:showSerName val="0"/>
          <c:showPercent val="0"/>
          <c:showBubbleSize val="0"/>
        </c:dLbls>
        <c:marker val="1"/>
        <c:smooth val="0"/>
        <c:axId val="1816869967"/>
        <c:axId val="1803389151"/>
      </c:lineChart>
      <c:catAx>
        <c:axId val="181686996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803389151"/>
        <c:crosses val="autoZero"/>
        <c:auto val="1"/>
        <c:lblAlgn val="ctr"/>
        <c:lblOffset val="100"/>
        <c:noMultiLvlLbl val="0"/>
      </c:catAx>
      <c:valAx>
        <c:axId val="1803389151"/>
        <c:scaling>
          <c:orientation val="minMax"/>
        </c:scaling>
        <c:delete val="0"/>
        <c:axPos val="l"/>
        <c:numFmt formatCode="_-* #,##0_-;\-* #,##0_-;_-* &quot;-&quot;??_-;_-@_-" sourceLinked="1"/>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81686996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0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039328810313799"/>
          <c:y val="1.1686991869918686E-2"/>
          <c:w val="0.5477910261217348"/>
          <c:h val="0.87148572337548713"/>
        </c:manualLayout>
      </c:layout>
      <c:doughnut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B77A-494D-BAD4-DEF5301C0D51}"/>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2-B77A-494D-BAD4-DEF5301C0D51}"/>
              </c:ext>
            </c:extLst>
          </c:dPt>
          <c:dLbls>
            <c:dLbl>
              <c:idx val="0"/>
              <c:layout>
                <c:manualLayout>
                  <c:x val="-8.1236897274633124E-2"/>
                  <c:y val="-0.33028455284552849"/>
                </c:manualLayout>
              </c:layout>
              <c:tx>
                <c:rich>
                  <a:bodyPr rot="0" spcFirstLastPara="1" vertOverflow="ellipsis" vert="horz" wrap="square" lIns="38100" tIns="19050" rIns="38100" bIns="19050" anchor="ctr" anchorCtr="1">
                    <a:noAutofit/>
                  </a:bodyPr>
                  <a:lstStyle/>
                  <a:p>
                    <a:pPr>
                      <a:defRPr sz="1800" b="1" i="0" u="none" strike="noStrike" kern="1200" baseline="0">
                        <a:solidFill>
                          <a:sysClr val="windowText" lastClr="000000"/>
                        </a:solidFill>
                        <a:latin typeface="+mn-lt"/>
                        <a:ea typeface="+mn-ea"/>
                        <a:cs typeface="+mn-cs"/>
                      </a:defRPr>
                    </a:pPr>
                    <a:r>
                      <a:rPr lang="en-US" sz="1800" baseline="0">
                        <a:solidFill>
                          <a:sysClr val="windowText" lastClr="000000"/>
                        </a:solidFill>
                      </a:rPr>
                      <a:t> </a:t>
                    </a:r>
                    <a:fld id="{30825A51-68BB-4885-A0AC-8B6DFCDA63CE}" type="PERCENTAGE">
                      <a:rPr lang="en-US" sz="1800" baseline="0">
                        <a:solidFill>
                          <a:sysClr val="windowText" lastClr="000000"/>
                        </a:solidFill>
                      </a:rPr>
                      <a:pPr>
                        <a:defRPr sz="1800">
                          <a:solidFill>
                            <a:sysClr val="windowText" lastClr="000000"/>
                          </a:solidFill>
                        </a:defRPr>
                      </a:pPr>
                      <a:t>[PERCENTAGE]</a:t>
                    </a:fld>
                    <a:endParaRPr lang="en-US" sz="1800" baseline="0">
                      <a:solidFill>
                        <a:sysClr val="windowText" lastClr="000000"/>
                      </a:solidFill>
                    </a:endParaRPr>
                  </a:p>
                </c:rich>
              </c:tx>
              <c:spPr>
                <a:noFill/>
                <a:ln>
                  <a:noFill/>
                </a:ln>
                <a:effectLst/>
              </c:spPr>
              <c:txPr>
                <a:bodyPr rot="0" spcFirstLastPara="1" vertOverflow="ellipsis" vert="horz" wrap="square" lIns="38100" tIns="19050" rIns="38100" bIns="19050" anchor="ctr" anchorCtr="1">
                  <a:noAutofit/>
                </a:bodyPr>
                <a:lstStyle/>
                <a:p>
                  <a:pPr>
                    <a:defRPr sz="18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4633123689727462"/>
                      <c:h val="0.2232723577235772"/>
                    </c:manualLayout>
                  </c15:layout>
                  <c15:dlblFieldTable/>
                  <c15:showDataLabelsRange val="0"/>
                </c:ext>
                <c:ext xmlns:c16="http://schemas.microsoft.com/office/drawing/2014/chart" uri="{C3380CC4-5D6E-409C-BE32-E72D297353CC}">
                  <c16:uniqueId val="{00000001-B77A-494D-BAD4-DEF5301C0D51}"/>
                </c:ext>
              </c:extLst>
            </c:dLbl>
            <c:dLbl>
              <c:idx val="1"/>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B77A-494D-BAD4-DEF5301C0D51}"/>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Pivot!$A$13:$A$14</c:f>
              <c:strCache>
                <c:ptCount val="2"/>
                <c:pt idx="0">
                  <c:v>Sales Completion Rate</c:v>
                </c:pt>
                <c:pt idx="1">
                  <c:v>Sales Incompletion Rate</c:v>
                </c:pt>
              </c:strCache>
            </c:strRef>
          </c:cat>
          <c:val>
            <c:numRef>
              <c:f>Pivot!$B$13:$B$14</c:f>
              <c:numCache>
                <c:formatCode>0%</c:formatCode>
                <c:ptCount val="2"/>
                <c:pt idx="0">
                  <c:v>0.85555555555555551</c:v>
                </c:pt>
                <c:pt idx="1">
                  <c:v>0.14444444444444449</c:v>
                </c:pt>
              </c:numCache>
            </c:numRef>
          </c:val>
          <c:extLst>
            <c:ext xmlns:c16="http://schemas.microsoft.com/office/drawing/2014/chart" uri="{C3380CC4-5D6E-409C-BE32-E72D297353CC}">
              <c16:uniqueId val="{00000000-B77A-494D-BAD4-DEF5301C0D51}"/>
            </c:ext>
          </c:extLst>
        </c:ser>
        <c:dLbls>
          <c:showLegendKey val="0"/>
          <c:showVal val="1"/>
          <c:showCatName val="0"/>
          <c:showSerName val="0"/>
          <c:showPercent val="0"/>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2023 ver.1.xlsx]Pivot!PivotTable6</c:name>
    <c:fmtId val="5"/>
  </c:pivotSource>
  <c:chart>
    <c:autoTitleDeleted val="1"/>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26794484413102"/>
          <c:y val="7.2549551995655728E-2"/>
          <c:w val="0.77655445294162584"/>
          <c:h val="0.82079174585935377"/>
        </c:manualLayout>
      </c:layout>
      <c:barChart>
        <c:barDir val="bar"/>
        <c:grouping val="clustered"/>
        <c:varyColors val="0"/>
        <c:ser>
          <c:idx val="0"/>
          <c:order val="0"/>
          <c:tx>
            <c:strRef>
              <c:f>Pivot!$P$2</c:f>
              <c:strCache>
                <c:ptCount val="1"/>
                <c:pt idx="0">
                  <c:v>Sum of Customers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Pivot!$O$3:$O$10</c:f>
              <c:strCache>
                <c:ptCount val="7"/>
                <c:pt idx="0">
                  <c:v>Argentina</c:v>
                </c:pt>
                <c:pt idx="1">
                  <c:v>Brazil</c:v>
                </c:pt>
                <c:pt idx="2">
                  <c:v>Chicaco</c:v>
                </c:pt>
                <c:pt idx="3">
                  <c:v>Chile</c:v>
                </c:pt>
                <c:pt idx="4">
                  <c:v>Columbia</c:v>
                </c:pt>
                <c:pt idx="5">
                  <c:v>Los Angeles</c:v>
                </c:pt>
                <c:pt idx="6">
                  <c:v>Peru</c:v>
                </c:pt>
              </c:strCache>
            </c:strRef>
          </c:cat>
          <c:val>
            <c:numRef>
              <c:f>Pivot!$P$3:$P$10</c:f>
              <c:numCache>
                <c:formatCode>_-* #,##0_-;\-* #,##0_-;_-* "-"??_-;_-@_-</c:formatCode>
                <c:ptCount val="7"/>
                <c:pt idx="0">
                  <c:v>1410</c:v>
                </c:pt>
                <c:pt idx="1">
                  <c:v>1268</c:v>
                </c:pt>
                <c:pt idx="2">
                  <c:v>1288</c:v>
                </c:pt>
                <c:pt idx="3">
                  <c:v>1362</c:v>
                </c:pt>
                <c:pt idx="4">
                  <c:v>1473</c:v>
                </c:pt>
                <c:pt idx="5">
                  <c:v>1270</c:v>
                </c:pt>
                <c:pt idx="6">
                  <c:v>1289</c:v>
                </c:pt>
              </c:numCache>
            </c:numRef>
          </c:val>
          <c:extLst>
            <c:ext xmlns:c16="http://schemas.microsoft.com/office/drawing/2014/chart" uri="{C3380CC4-5D6E-409C-BE32-E72D297353CC}">
              <c16:uniqueId val="{00000000-A45C-40C1-8079-A67F1EDA8B18}"/>
            </c:ext>
          </c:extLst>
        </c:ser>
        <c:ser>
          <c:idx val="1"/>
          <c:order val="1"/>
          <c:tx>
            <c:strRef>
              <c:f>Pivot!$Q$2</c:f>
              <c:strCache>
                <c:ptCount val="1"/>
                <c:pt idx="0">
                  <c:v>Average of Profit (Amounts)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Pivot!$O$3:$O$10</c:f>
              <c:strCache>
                <c:ptCount val="7"/>
                <c:pt idx="0">
                  <c:v>Argentina</c:v>
                </c:pt>
                <c:pt idx="1">
                  <c:v>Brazil</c:v>
                </c:pt>
                <c:pt idx="2">
                  <c:v>Chicaco</c:v>
                </c:pt>
                <c:pt idx="3">
                  <c:v>Chile</c:v>
                </c:pt>
                <c:pt idx="4">
                  <c:v>Columbia</c:v>
                </c:pt>
                <c:pt idx="5">
                  <c:v>Los Angeles</c:v>
                </c:pt>
                <c:pt idx="6">
                  <c:v>Peru</c:v>
                </c:pt>
              </c:strCache>
            </c:strRef>
          </c:cat>
          <c:val>
            <c:numRef>
              <c:f>Pivot!$Q$3:$Q$10</c:f>
              <c:numCache>
                <c:formatCode>_-* #,##0_-;\-* #,##0_-;_-* "-"??_-;_-@_-</c:formatCode>
                <c:ptCount val="7"/>
                <c:pt idx="0">
                  <c:v>14009</c:v>
                </c:pt>
                <c:pt idx="1">
                  <c:v>14347.888888888889</c:v>
                </c:pt>
                <c:pt idx="2">
                  <c:v>13866.666666666666</c:v>
                </c:pt>
                <c:pt idx="3">
                  <c:v>14234.888888888889</c:v>
                </c:pt>
                <c:pt idx="4">
                  <c:v>13997.777777777777</c:v>
                </c:pt>
                <c:pt idx="5">
                  <c:v>14023.222222222223</c:v>
                </c:pt>
                <c:pt idx="6">
                  <c:v>14148.888888888889</c:v>
                </c:pt>
              </c:numCache>
            </c:numRef>
          </c:val>
          <c:extLst>
            <c:ext xmlns:c16="http://schemas.microsoft.com/office/drawing/2014/chart" uri="{C3380CC4-5D6E-409C-BE32-E72D297353CC}">
              <c16:uniqueId val="{00000002-4199-48C8-8D6C-9B180287CD06}"/>
            </c:ext>
          </c:extLst>
        </c:ser>
        <c:dLbls>
          <c:dLblPos val="outEnd"/>
          <c:showLegendKey val="0"/>
          <c:showVal val="1"/>
          <c:showCatName val="0"/>
          <c:showSerName val="0"/>
          <c:showPercent val="0"/>
          <c:showBubbleSize val="0"/>
        </c:dLbls>
        <c:gapWidth val="115"/>
        <c:overlap val="-20"/>
        <c:axId val="1821660335"/>
        <c:axId val="1798827967"/>
      </c:barChart>
      <c:catAx>
        <c:axId val="1821660335"/>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98827967"/>
        <c:crosses val="autoZero"/>
        <c:auto val="1"/>
        <c:lblAlgn val="ctr"/>
        <c:lblOffset val="100"/>
        <c:noMultiLvlLbl val="0"/>
      </c:catAx>
      <c:valAx>
        <c:axId val="1798827967"/>
        <c:scaling>
          <c:orientation val="minMax"/>
        </c:scaling>
        <c:delete val="0"/>
        <c:axPos val="b"/>
        <c:numFmt formatCode="_-* #,##0_-;\-* #,##0_-;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21660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2023 ver.1.xlsx]Pivot!PivotTable3</c:name>
    <c:fmtId val="3"/>
  </c:pivotSource>
  <c:chart>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pattFill prst="narHorz">
            <a:fgClr>
              <a:schemeClr val="accent6"/>
            </a:fgClr>
            <a:bgClr>
              <a:schemeClr val="accent6">
                <a:lumMod val="20000"/>
                <a:lumOff val="80000"/>
              </a:schemeClr>
            </a:bgClr>
          </a:pattFill>
          <a:ln>
            <a:noFill/>
          </a:ln>
          <a:effectLst>
            <a:innerShdw blurRad="114300">
              <a:schemeClr val="accent6"/>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pattFill prst="narHorz">
            <a:fgClr>
              <a:schemeClr val="accent6"/>
            </a:fgClr>
            <a:bgClr>
              <a:schemeClr val="accent6">
                <a:lumMod val="20000"/>
                <a:lumOff val="80000"/>
              </a:schemeClr>
            </a:bgClr>
          </a:pattFill>
          <a:ln>
            <a:noFill/>
          </a:ln>
          <a:effectLst>
            <a:innerShdw blurRad="114300">
              <a:schemeClr val="accent6"/>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405795090591649"/>
          <c:y val="0.10993771409641756"/>
          <c:w val="0.87368292789223101"/>
          <c:h val="0.70523660270621513"/>
        </c:manualLayout>
      </c:layout>
      <c:barChart>
        <c:barDir val="col"/>
        <c:grouping val="clustered"/>
        <c:varyColors val="0"/>
        <c:ser>
          <c:idx val="0"/>
          <c:order val="0"/>
          <c:tx>
            <c:strRef>
              <c:f>Pivot!$I$2</c:f>
              <c:strCache>
                <c:ptCount val="1"/>
                <c:pt idx="0">
                  <c:v>Sum of Target Sales</c:v>
                </c:pt>
              </c:strCache>
            </c:strRef>
          </c:tx>
          <c:spPr>
            <a:pattFill prst="narHorz">
              <a:fgClr>
                <a:schemeClr val="accent6"/>
              </a:fgClr>
              <a:bgClr>
                <a:schemeClr val="accent6">
                  <a:lumMod val="20000"/>
                  <a:lumOff val="80000"/>
                </a:schemeClr>
              </a:bgClr>
            </a:pattFill>
            <a:ln>
              <a:noFill/>
            </a:ln>
            <a:effectLst>
              <a:innerShdw blurRad="114300">
                <a:schemeClr val="accent6"/>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Pivot!$H$3:$H$12</c:f>
              <c:strCache>
                <c:ptCount val="9"/>
                <c:pt idx="0">
                  <c:v>Jan</c:v>
                </c:pt>
                <c:pt idx="1">
                  <c:v>Feb</c:v>
                </c:pt>
                <c:pt idx="2">
                  <c:v>Mar</c:v>
                </c:pt>
                <c:pt idx="3">
                  <c:v>Apr</c:v>
                </c:pt>
                <c:pt idx="4">
                  <c:v>May</c:v>
                </c:pt>
                <c:pt idx="5">
                  <c:v>Jun</c:v>
                </c:pt>
                <c:pt idx="6">
                  <c:v>Jul</c:v>
                </c:pt>
                <c:pt idx="7">
                  <c:v>Aug</c:v>
                </c:pt>
                <c:pt idx="8">
                  <c:v>Sep</c:v>
                </c:pt>
              </c:strCache>
            </c:strRef>
          </c:cat>
          <c:val>
            <c:numRef>
              <c:f>Pivot!$I$3:$I$12</c:f>
              <c:numCache>
                <c:formatCode>_(* #,##0.00_);_(* \(#,##0.00\);_(* "-"??_);_(@_)</c:formatCode>
                <c:ptCount val="9"/>
                <c:pt idx="0">
                  <c:v>20000.000000000004</c:v>
                </c:pt>
                <c:pt idx="1">
                  <c:v>10000.000000000002</c:v>
                </c:pt>
                <c:pt idx="2">
                  <c:v>10000.000000000002</c:v>
                </c:pt>
                <c:pt idx="3">
                  <c:v>40000.000000000007</c:v>
                </c:pt>
                <c:pt idx="4">
                  <c:v>20000.000000000004</c:v>
                </c:pt>
                <c:pt idx="5">
                  <c:v>5999.9999999999991</c:v>
                </c:pt>
                <c:pt idx="6">
                  <c:v>5000.0000000000009</c:v>
                </c:pt>
                <c:pt idx="7">
                  <c:v>5000.0000000000009</c:v>
                </c:pt>
                <c:pt idx="8">
                  <c:v>2000.0000000000002</c:v>
                </c:pt>
              </c:numCache>
            </c:numRef>
          </c:val>
          <c:extLst>
            <c:ext xmlns:c16="http://schemas.microsoft.com/office/drawing/2014/chart" uri="{C3380CC4-5D6E-409C-BE32-E72D297353CC}">
              <c16:uniqueId val="{00000000-BFE8-4AA3-BB67-82B553F00350}"/>
            </c:ext>
          </c:extLst>
        </c:ser>
        <c:ser>
          <c:idx val="1"/>
          <c:order val="1"/>
          <c:tx>
            <c:strRef>
              <c:f>Pivot!$J$2</c:f>
              <c:strCache>
                <c:ptCount val="1"/>
                <c:pt idx="0">
                  <c:v>Sum of Sales (Units)</c:v>
                </c:pt>
              </c:strCache>
            </c:strRef>
          </c:tx>
          <c:spPr>
            <a:pattFill prst="narHorz">
              <a:fgClr>
                <a:schemeClr val="accent5"/>
              </a:fgClr>
              <a:bgClr>
                <a:schemeClr val="accent5">
                  <a:lumMod val="20000"/>
                  <a:lumOff val="80000"/>
                </a:schemeClr>
              </a:bgClr>
            </a:pattFill>
            <a:ln>
              <a:noFill/>
            </a:ln>
            <a:effectLst>
              <a:innerShdw blurRad="114300">
                <a:schemeClr val="accent5"/>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Pivot!$H$3:$H$12</c:f>
              <c:strCache>
                <c:ptCount val="9"/>
                <c:pt idx="0">
                  <c:v>Jan</c:v>
                </c:pt>
                <c:pt idx="1">
                  <c:v>Feb</c:v>
                </c:pt>
                <c:pt idx="2">
                  <c:v>Mar</c:v>
                </c:pt>
                <c:pt idx="3">
                  <c:v>Apr</c:v>
                </c:pt>
                <c:pt idx="4">
                  <c:v>May</c:v>
                </c:pt>
                <c:pt idx="5">
                  <c:v>Jun</c:v>
                </c:pt>
                <c:pt idx="6">
                  <c:v>Jul</c:v>
                </c:pt>
                <c:pt idx="7">
                  <c:v>Aug</c:v>
                </c:pt>
                <c:pt idx="8">
                  <c:v>Sep</c:v>
                </c:pt>
              </c:strCache>
            </c:strRef>
          </c:cat>
          <c:val>
            <c:numRef>
              <c:f>Pivot!$J$3:$J$12</c:f>
              <c:numCache>
                <c:formatCode>_-* #,##0_-;\-* #,##0_-;_-* "-"??_-;_-@_-</c:formatCode>
                <c:ptCount val="9"/>
                <c:pt idx="0">
                  <c:v>30000</c:v>
                </c:pt>
                <c:pt idx="1">
                  <c:v>45000</c:v>
                </c:pt>
                <c:pt idx="2">
                  <c:v>60000</c:v>
                </c:pt>
                <c:pt idx="3">
                  <c:v>54999.999999999993</c:v>
                </c:pt>
                <c:pt idx="4">
                  <c:v>80000.000000000015</c:v>
                </c:pt>
                <c:pt idx="5">
                  <c:v>100000.00000000001</c:v>
                </c:pt>
                <c:pt idx="6">
                  <c:v>129940.69999999998</c:v>
                </c:pt>
                <c:pt idx="7">
                  <c:v>130000.00000000003</c:v>
                </c:pt>
                <c:pt idx="8">
                  <c:v>125000</c:v>
                </c:pt>
              </c:numCache>
            </c:numRef>
          </c:val>
          <c:extLst>
            <c:ext xmlns:c16="http://schemas.microsoft.com/office/drawing/2014/chart" uri="{C3380CC4-5D6E-409C-BE32-E72D297353CC}">
              <c16:uniqueId val="{00000000-0B2F-4494-870A-50CE574A45ED}"/>
            </c:ext>
          </c:extLst>
        </c:ser>
        <c:dLbls>
          <c:dLblPos val="outEnd"/>
          <c:showLegendKey val="0"/>
          <c:showVal val="1"/>
          <c:showCatName val="0"/>
          <c:showSerName val="0"/>
          <c:showPercent val="0"/>
          <c:showBubbleSize val="0"/>
        </c:dLbls>
        <c:gapWidth val="164"/>
        <c:overlap val="-22"/>
        <c:axId val="1821646895"/>
        <c:axId val="1803401551"/>
      </c:barChart>
      <c:catAx>
        <c:axId val="1821646895"/>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3401551"/>
        <c:crosses val="autoZero"/>
        <c:auto val="1"/>
        <c:lblAlgn val="ctr"/>
        <c:lblOffset val="100"/>
        <c:noMultiLvlLbl val="0"/>
      </c:catAx>
      <c:valAx>
        <c:axId val="1803401551"/>
        <c:scaling>
          <c:orientation val="minMax"/>
        </c:scaling>
        <c:delete val="0"/>
        <c:axPos val="l"/>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646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2023 ver.1.xlsx]Pivot!PivotTable5</c:name>
    <c:fmtId val="11"/>
  </c:pivotSource>
  <c:chart>
    <c:autoTitleDeleted val="1"/>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582359237396807"/>
          <c:y val="0.13549297514281303"/>
          <c:w val="0.84753368654197037"/>
          <c:h val="0.64331841939446688"/>
        </c:manualLayout>
      </c:layout>
      <c:lineChart>
        <c:grouping val="standard"/>
        <c:varyColors val="0"/>
        <c:ser>
          <c:idx val="0"/>
          <c:order val="0"/>
          <c:tx>
            <c:strRef>
              <c:f>Pivot!$M$2</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trendline>
            <c:spPr>
              <a:ln w="19050" cap="rnd">
                <a:solidFill>
                  <a:schemeClr val="accent1"/>
                </a:solidFill>
              </a:ln>
              <a:effectLst/>
            </c:spPr>
            <c:trendlineType val="linear"/>
            <c:dispRSqr val="0"/>
            <c:dispEq val="0"/>
          </c:trendline>
          <c:cat>
            <c:strRef>
              <c:f>Pivot!$L$3:$L$12</c:f>
              <c:strCache>
                <c:ptCount val="9"/>
                <c:pt idx="0">
                  <c:v>Jan</c:v>
                </c:pt>
                <c:pt idx="1">
                  <c:v>Feb</c:v>
                </c:pt>
                <c:pt idx="2">
                  <c:v>Mar</c:v>
                </c:pt>
                <c:pt idx="3">
                  <c:v>Apr</c:v>
                </c:pt>
                <c:pt idx="4">
                  <c:v>May</c:v>
                </c:pt>
                <c:pt idx="5">
                  <c:v>Jun</c:v>
                </c:pt>
                <c:pt idx="6">
                  <c:v>Jul</c:v>
                </c:pt>
                <c:pt idx="7">
                  <c:v>Aug</c:v>
                </c:pt>
                <c:pt idx="8">
                  <c:v>Sep</c:v>
                </c:pt>
              </c:strCache>
            </c:strRef>
          </c:cat>
          <c:val>
            <c:numRef>
              <c:f>Pivot!$M$3:$M$12</c:f>
              <c:numCache>
                <c:formatCode>_-* #,##0_-;\-* #,##0_-;_-* "-"??_-;_-@_-</c:formatCode>
                <c:ptCount val="9"/>
                <c:pt idx="0">
                  <c:v>16010</c:v>
                </c:pt>
                <c:pt idx="1">
                  <c:v>29431</c:v>
                </c:pt>
                <c:pt idx="2">
                  <c:v>35500</c:v>
                </c:pt>
                <c:pt idx="3">
                  <c:v>29000</c:v>
                </c:pt>
                <c:pt idx="4">
                  <c:v>128000</c:v>
                </c:pt>
                <c:pt idx="5">
                  <c:v>139214</c:v>
                </c:pt>
                <c:pt idx="6">
                  <c:v>172000</c:v>
                </c:pt>
                <c:pt idx="7">
                  <c:v>172500</c:v>
                </c:pt>
                <c:pt idx="8">
                  <c:v>166000</c:v>
                </c:pt>
              </c:numCache>
            </c:numRef>
          </c:val>
          <c:smooth val="0"/>
          <c:extLst>
            <c:ext xmlns:c16="http://schemas.microsoft.com/office/drawing/2014/chart" uri="{C3380CC4-5D6E-409C-BE32-E72D297353CC}">
              <c16:uniqueId val="{00000000-942C-4AB5-8C4C-B9EE9AF38F61}"/>
            </c:ext>
          </c:extLst>
        </c:ser>
        <c:dLbls>
          <c:dLblPos val="t"/>
          <c:showLegendKey val="0"/>
          <c:showVal val="1"/>
          <c:showCatName val="0"/>
          <c:showSerName val="0"/>
          <c:showPercent val="0"/>
          <c:showBubbleSize val="0"/>
        </c:dLbls>
        <c:marker val="1"/>
        <c:smooth val="0"/>
        <c:axId val="1816869967"/>
        <c:axId val="1803389151"/>
      </c:lineChart>
      <c:catAx>
        <c:axId val="1816869967"/>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03389151"/>
        <c:crosses val="autoZero"/>
        <c:auto val="1"/>
        <c:lblAlgn val="ctr"/>
        <c:lblOffset val="100"/>
        <c:noMultiLvlLbl val="0"/>
      </c:catAx>
      <c:valAx>
        <c:axId val="1803389151"/>
        <c:scaling>
          <c:orientation val="minMax"/>
        </c:scaling>
        <c:delete val="0"/>
        <c:axPos val="l"/>
        <c:majorGridlines>
          <c:spPr>
            <a:ln w="9525" cap="flat" cmpd="sng" algn="ctr">
              <a:solidFill>
                <a:schemeClr val="lt1">
                  <a:lumMod val="95000"/>
                  <a:alpha val="10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16869967"/>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039328810313799"/>
          <c:y val="1.1686991869918686E-2"/>
          <c:w val="0.5922354705661792"/>
          <c:h val="0.94219279408255785"/>
        </c:manualLayout>
      </c:layout>
      <c:doughnut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6CAA-4B52-9A83-D64E3AB3EC84}"/>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6CAA-4B52-9A83-D64E3AB3EC84}"/>
              </c:ext>
            </c:extLst>
          </c:dPt>
          <c:dLbls>
            <c:dLbl>
              <c:idx val="0"/>
              <c:layout>
                <c:manualLayout>
                  <c:x val="-8.1236911423807873E-2"/>
                  <c:y val="-0.31008266601098367"/>
                </c:manualLayout>
              </c:layout>
              <c:tx>
                <c:rich>
                  <a:bodyPr rot="0" spcFirstLastPara="1" vertOverflow="ellipsis" vert="horz" wrap="square" lIns="38100" tIns="19050" rIns="38100" bIns="19050" anchor="ctr" anchorCtr="1">
                    <a:noAutofit/>
                  </a:bodyPr>
                  <a:lstStyle/>
                  <a:p>
                    <a:pPr>
                      <a:defRPr sz="1800" b="1" i="0" u="none" strike="noStrike" kern="1200" baseline="0">
                        <a:solidFill>
                          <a:sysClr val="windowText" lastClr="000000"/>
                        </a:solidFill>
                        <a:latin typeface="+mn-lt"/>
                        <a:ea typeface="+mn-ea"/>
                        <a:cs typeface="+mn-cs"/>
                      </a:defRPr>
                    </a:pPr>
                    <a:r>
                      <a:rPr lang="en-US" sz="1800" baseline="0">
                        <a:solidFill>
                          <a:sysClr val="windowText" lastClr="000000"/>
                        </a:solidFill>
                      </a:rPr>
                      <a:t> </a:t>
                    </a:r>
                    <a:fld id="{30825A51-68BB-4885-A0AC-8B6DFCDA63CE}" type="PERCENTAGE">
                      <a:rPr lang="en-US" sz="1800" baseline="0">
                        <a:solidFill>
                          <a:sysClr val="windowText" lastClr="000000"/>
                        </a:solidFill>
                      </a:rPr>
                      <a:pPr>
                        <a:defRPr sz="1800">
                          <a:solidFill>
                            <a:sysClr val="windowText" lastClr="000000"/>
                          </a:solidFill>
                        </a:defRPr>
                      </a:pPr>
                      <a:t>[PERCENTAGE]</a:t>
                    </a:fld>
                    <a:endParaRPr lang="en-US" sz="1800" baseline="0">
                      <a:solidFill>
                        <a:sysClr val="windowText" lastClr="000000"/>
                      </a:solidFill>
                    </a:endParaRPr>
                  </a:p>
                </c:rich>
              </c:tx>
              <c:spPr>
                <a:noFill/>
                <a:ln>
                  <a:noFill/>
                </a:ln>
                <a:effectLst/>
              </c:spPr>
              <c:txPr>
                <a:bodyPr rot="0" spcFirstLastPara="1" vertOverflow="ellipsis" vert="horz" wrap="square" lIns="38100" tIns="19050" rIns="38100" bIns="19050" anchor="ctr" anchorCtr="1">
                  <a:noAutofit/>
                </a:bodyPr>
                <a:lstStyle/>
                <a:p>
                  <a:pPr>
                    <a:defRPr sz="18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4633120859892513"/>
                      <c:h val="0.26367613139266688"/>
                    </c:manualLayout>
                  </c15:layout>
                  <c15:dlblFieldTable/>
                  <c15:showDataLabelsRange val="0"/>
                </c:ext>
                <c:ext xmlns:c16="http://schemas.microsoft.com/office/drawing/2014/chart" uri="{C3380CC4-5D6E-409C-BE32-E72D297353CC}">
                  <c16:uniqueId val="{00000001-6CAA-4B52-9A83-D64E3AB3EC84}"/>
                </c:ext>
              </c:extLst>
            </c:dLbl>
            <c:dLbl>
              <c:idx val="1"/>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6CAA-4B52-9A83-D64E3AB3EC84}"/>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Pivot!$C$13:$C$14</c:f>
              <c:strCache>
                <c:ptCount val="2"/>
                <c:pt idx="0">
                  <c:v>Profit Completion Rate</c:v>
                </c:pt>
                <c:pt idx="1">
                  <c:v>Profit Incompletion Rate</c:v>
                </c:pt>
              </c:strCache>
            </c:strRef>
          </c:cat>
          <c:val>
            <c:numRef>
              <c:f>Pivot!$D$13:$D$14</c:f>
              <c:numCache>
                <c:formatCode>0%</c:formatCode>
                <c:ptCount val="2"/>
                <c:pt idx="0">
                  <c:v>0.85492063492063486</c:v>
                </c:pt>
                <c:pt idx="1">
                  <c:v>0.14507936507936514</c:v>
                </c:pt>
              </c:numCache>
            </c:numRef>
          </c:val>
          <c:extLst>
            <c:ext xmlns:c16="http://schemas.microsoft.com/office/drawing/2014/chart" uri="{C3380CC4-5D6E-409C-BE32-E72D297353CC}">
              <c16:uniqueId val="{00000004-6CAA-4B52-9A83-D64E3AB3EC84}"/>
            </c:ext>
          </c:extLst>
        </c:ser>
        <c:dLbls>
          <c:showLegendKey val="0"/>
          <c:showVal val="1"/>
          <c:showCatName val="0"/>
          <c:showSerName val="0"/>
          <c:showPercent val="0"/>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039328810313799"/>
          <c:y val="1.1686991869918686E-2"/>
          <c:w val="0.50969601677148846"/>
          <c:h val="0.98831300813008127"/>
        </c:manualLayout>
      </c:layout>
      <c:doughnut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E7AB-41AE-A82D-6ADF3296818F}"/>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E7AB-41AE-A82D-6ADF3296818F}"/>
              </c:ext>
            </c:extLst>
          </c:dPt>
          <c:dLbls>
            <c:dLbl>
              <c:idx val="0"/>
              <c:layout>
                <c:manualLayout>
                  <c:x val="-8.1236897274633124E-2"/>
                  <c:y val="-0.33028455284552849"/>
                </c:manualLayout>
              </c:layout>
              <c:tx>
                <c:rich>
                  <a:bodyPr rot="0" spcFirstLastPara="1" vertOverflow="ellipsis" vert="horz" wrap="square" lIns="38100" tIns="19050" rIns="38100" bIns="19050" anchor="ctr" anchorCtr="1">
                    <a:noAutofit/>
                  </a:bodyPr>
                  <a:lstStyle/>
                  <a:p>
                    <a:pPr>
                      <a:defRPr sz="1800" b="1" i="0" u="none" strike="noStrike" kern="1200" baseline="0">
                        <a:solidFill>
                          <a:sysClr val="windowText" lastClr="000000"/>
                        </a:solidFill>
                        <a:latin typeface="+mn-lt"/>
                        <a:ea typeface="+mn-ea"/>
                        <a:cs typeface="+mn-cs"/>
                      </a:defRPr>
                    </a:pPr>
                    <a:r>
                      <a:rPr lang="en-US" sz="1800" baseline="0">
                        <a:solidFill>
                          <a:sysClr val="windowText" lastClr="000000"/>
                        </a:solidFill>
                      </a:rPr>
                      <a:t> </a:t>
                    </a:r>
                    <a:fld id="{30825A51-68BB-4885-A0AC-8B6DFCDA63CE}" type="PERCENTAGE">
                      <a:rPr lang="en-US" sz="1800" baseline="0">
                        <a:solidFill>
                          <a:sysClr val="windowText" lastClr="000000"/>
                        </a:solidFill>
                      </a:rPr>
                      <a:pPr>
                        <a:defRPr sz="1800">
                          <a:solidFill>
                            <a:sysClr val="windowText" lastClr="000000"/>
                          </a:solidFill>
                        </a:defRPr>
                      </a:pPr>
                      <a:t>[PERCENTAGE]</a:t>
                    </a:fld>
                    <a:endParaRPr lang="en-US" sz="1800" baseline="0">
                      <a:solidFill>
                        <a:sysClr val="windowText" lastClr="000000"/>
                      </a:solidFill>
                    </a:endParaRPr>
                  </a:p>
                </c:rich>
              </c:tx>
              <c:spPr>
                <a:noFill/>
                <a:ln>
                  <a:noFill/>
                </a:ln>
                <a:effectLst/>
              </c:spPr>
              <c:txPr>
                <a:bodyPr rot="0" spcFirstLastPara="1" vertOverflow="ellipsis" vert="horz" wrap="square" lIns="38100" tIns="19050" rIns="38100" bIns="19050" anchor="ctr" anchorCtr="1">
                  <a:noAutofit/>
                </a:bodyPr>
                <a:lstStyle/>
                <a:p>
                  <a:pPr>
                    <a:defRPr sz="18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4633123689727462"/>
                      <c:h val="0.2232723577235772"/>
                    </c:manualLayout>
                  </c15:layout>
                  <c15:dlblFieldTable/>
                  <c15:showDataLabelsRange val="0"/>
                </c:ext>
                <c:ext xmlns:c16="http://schemas.microsoft.com/office/drawing/2014/chart" uri="{C3380CC4-5D6E-409C-BE32-E72D297353CC}">
                  <c16:uniqueId val="{00000001-E7AB-41AE-A82D-6ADF3296818F}"/>
                </c:ext>
              </c:extLst>
            </c:dLbl>
            <c:dLbl>
              <c:idx val="1"/>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E7AB-41AE-A82D-6ADF3296818F}"/>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Pivot!$E$13:$E$14</c:f>
              <c:strCache>
                <c:ptCount val="2"/>
                <c:pt idx="0">
                  <c:v>Customer Completion Rate</c:v>
                </c:pt>
                <c:pt idx="1">
                  <c:v>Customer Incompletion Rate</c:v>
                </c:pt>
              </c:strCache>
            </c:strRef>
          </c:cat>
          <c:val>
            <c:numRef>
              <c:f>Pivot!$F$13:$F$14</c:f>
              <c:numCache>
                <c:formatCode>0%</c:formatCode>
                <c:ptCount val="2"/>
                <c:pt idx="0">
                  <c:v>0.84476190476190471</c:v>
                </c:pt>
                <c:pt idx="1">
                  <c:v>0.15523809523809529</c:v>
                </c:pt>
              </c:numCache>
            </c:numRef>
          </c:val>
          <c:extLst>
            <c:ext xmlns:c16="http://schemas.microsoft.com/office/drawing/2014/chart" uri="{C3380CC4-5D6E-409C-BE32-E72D297353CC}">
              <c16:uniqueId val="{00000004-E7AB-41AE-A82D-6ADF3296818F}"/>
            </c:ext>
          </c:extLst>
        </c:ser>
        <c:dLbls>
          <c:showLegendKey val="0"/>
          <c:showVal val="1"/>
          <c:showCatName val="0"/>
          <c:showSerName val="0"/>
          <c:showPercent val="0"/>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2023 ver.1.xlsx]Pivot!PivotTable7</c:name>
    <c:fmtId val="1"/>
  </c:pivotSource>
  <c:chart>
    <c:autoTitleDeleted val="0"/>
    <c:pivotFmts>
      <c:pivotFmt>
        <c:idx val="0"/>
        <c:spPr>
          <a:solidFill>
            <a:schemeClr val="accent1"/>
          </a:solidFill>
          <a:ln/>
          <a:effectLst/>
          <a:sp3d/>
        </c:spPr>
        <c:marker>
          <c:symbol val="none"/>
        </c:marker>
        <c:dLbl>
          <c:idx val="0"/>
          <c:delete val="1"/>
          <c:extLst>
            <c:ext xmlns:c15="http://schemas.microsoft.com/office/drawing/2012/chart" uri="{CE6537A1-D6FC-4f65-9D91-7224C49458BB}"/>
          </c:extLst>
        </c:dLbl>
      </c:pivotFmt>
      <c:pivotFmt>
        <c:idx val="1"/>
        <c:spPr>
          <a:solidFill>
            <a:schemeClr val="accent2"/>
          </a:solidFill>
          <a:ln/>
          <a:effectLst/>
          <a:sp3d/>
        </c:spPr>
        <c:marker>
          <c:symbol val="none"/>
        </c:marker>
        <c:dLbl>
          <c:idx val="0"/>
          <c:delete val="1"/>
          <c:extLst>
            <c:ext xmlns:c15="http://schemas.microsoft.com/office/drawing/2012/chart" uri="{CE6537A1-D6FC-4f65-9D91-7224C49458BB}"/>
          </c:extLst>
        </c:dLbl>
      </c:pivotFmt>
      <c:pivotFmt>
        <c:idx val="2"/>
        <c:spPr>
          <a:solidFill>
            <a:schemeClr val="accent1"/>
          </a:solidFill>
          <a:ln/>
          <a:effectLst/>
          <a:sp3d/>
        </c:spPr>
      </c:pivotFmt>
      <c:pivotFmt>
        <c:idx val="3"/>
        <c:spPr>
          <a:solidFill>
            <a:schemeClr val="accent2"/>
          </a:solidFill>
          <a:ln/>
          <a:effectLst/>
          <a:sp3d/>
        </c:spPr>
      </c:pivotFmt>
      <c:pivotFmt>
        <c:idx val="4"/>
        <c:spPr>
          <a:solidFill>
            <a:schemeClr val="accent3"/>
          </a:solidFill>
          <a:ln/>
          <a:effectLst/>
          <a:sp3d/>
        </c:spPr>
      </c:pivotFmt>
      <c:pivotFmt>
        <c:idx val="5"/>
        <c:spPr>
          <a:solidFill>
            <a:schemeClr val="accent4"/>
          </a:solidFill>
          <a:ln/>
          <a:effectLst/>
          <a:sp3d/>
        </c:spPr>
      </c:pivotFmt>
      <c:pivotFmt>
        <c:idx val="6"/>
        <c:spPr>
          <a:solidFill>
            <a:schemeClr val="accent5"/>
          </a:solidFill>
          <a:ln/>
          <a:effectLst/>
          <a:sp3d/>
        </c:spPr>
      </c:pivotFmt>
      <c:pivotFmt>
        <c:idx val="7"/>
        <c:spPr>
          <a:solidFill>
            <a:schemeClr val="accent6"/>
          </a:solidFill>
          <a:ln/>
          <a:effectLst/>
          <a:sp3d/>
        </c:spPr>
      </c:pivotFmt>
      <c:pivotFmt>
        <c:idx val="8"/>
        <c:spPr>
          <a:solidFill>
            <a:schemeClr val="accent1">
              <a:lumMod val="60000"/>
            </a:schemeClr>
          </a:solidFill>
          <a:ln/>
          <a:effectLst/>
          <a:sp3d/>
        </c:spPr>
      </c:pivotFmt>
      <c:pivotFmt>
        <c:idx val="9"/>
        <c:spPr>
          <a:solidFill>
            <a:schemeClr val="accent2">
              <a:lumMod val="60000"/>
            </a:schemeClr>
          </a:solidFill>
          <a:ln/>
          <a:effectLst/>
          <a:sp3d/>
        </c:spPr>
      </c:pivotFmt>
      <c:pivotFmt>
        <c:idx val="10"/>
        <c:spPr>
          <a:solidFill>
            <a:schemeClr val="accent3">
              <a:lumMod val="60000"/>
            </a:schemeClr>
          </a:solidFill>
          <a:ln/>
          <a:effectLst/>
          <a:sp3d/>
        </c:spP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4804884926574268E-2"/>
          <c:y val="0.13050486336266789"/>
          <c:w val="0.67319032651782729"/>
          <c:h val="0.83762676771230127"/>
        </c:manualLayout>
      </c:layout>
      <c:surface3DChart>
        <c:wireframe val="0"/>
        <c:ser>
          <c:idx val="0"/>
          <c:order val="0"/>
          <c:tx>
            <c:strRef>
              <c:f>Pivot!$T$2</c:f>
              <c:strCache>
                <c:ptCount val="1"/>
                <c:pt idx="0">
                  <c:v>Sum of Target Sales</c:v>
                </c:pt>
              </c:strCache>
            </c:strRef>
          </c:tx>
          <c:spPr>
            <a:solidFill>
              <a:schemeClr val="accent1"/>
            </a:solidFill>
            <a:ln/>
            <a:effectLst/>
            <a:sp3d/>
          </c:spPr>
          <c:cat>
            <c:multiLvlStrRef>
              <c:f>Pivot!$S$3:$S$15</c:f>
              <c:multiLvlStrCache>
                <c:ptCount val="9"/>
                <c:lvl>
                  <c:pt idx="0">
                    <c:v>Jan</c:v>
                  </c:pt>
                  <c:pt idx="1">
                    <c:v>Feb</c:v>
                  </c:pt>
                  <c:pt idx="2">
                    <c:v>Mar</c:v>
                  </c:pt>
                  <c:pt idx="3">
                    <c:v>Apr</c:v>
                  </c:pt>
                  <c:pt idx="4">
                    <c:v>May</c:v>
                  </c:pt>
                  <c:pt idx="5">
                    <c:v>Jun</c:v>
                  </c:pt>
                  <c:pt idx="6">
                    <c:v>Jul</c:v>
                  </c:pt>
                  <c:pt idx="7">
                    <c:v>Aug</c:v>
                  </c:pt>
                  <c:pt idx="8">
                    <c:v>Sep</c:v>
                  </c:pt>
                </c:lvl>
                <c:lvl>
                  <c:pt idx="0">
                    <c:v>Quarter 1</c:v>
                  </c:pt>
                  <c:pt idx="3">
                    <c:v>Quarter 2</c:v>
                  </c:pt>
                  <c:pt idx="6">
                    <c:v>Quarter 3</c:v>
                  </c:pt>
                </c:lvl>
              </c:multiLvlStrCache>
            </c:multiLvlStrRef>
          </c:cat>
          <c:val>
            <c:numRef>
              <c:f>Pivot!$T$3:$T$15</c:f>
              <c:numCache>
                <c:formatCode>_-* #,##0_-;\-* #,##0_-;_-* "-"??_-;_-@_-</c:formatCode>
                <c:ptCount val="9"/>
                <c:pt idx="0">
                  <c:v>20000.000000000004</c:v>
                </c:pt>
                <c:pt idx="1">
                  <c:v>10000.000000000002</c:v>
                </c:pt>
                <c:pt idx="2">
                  <c:v>10000.000000000002</c:v>
                </c:pt>
                <c:pt idx="3">
                  <c:v>40000.000000000007</c:v>
                </c:pt>
                <c:pt idx="4">
                  <c:v>20000.000000000004</c:v>
                </c:pt>
                <c:pt idx="5">
                  <c:v>5999.9999999999991</c:v>
                </c:pt>
                <c:pt idx="6">
                  <c:v>5000.0000000000009</c:v>
                </c:pt>
                <c:pt idx="7">
                  <c:v>5000.0000000000009</c:v>
                </c:pt>
                <c:pt idx="8">
                  <c:v>2000.0000000000002</c:v>
                </c:pt>
              </c:numCache>
            </c:numRef>
          </c:val>
          <c:extLst>
            <c:ext xmlns:c16="http://schemas.microsoft.com/office/drawing/2014/chart" uri="{C3380CC4-5D6E-409C-BE32-E72D297353CC}">
              <c16:uniqueId val="{00000000-B2C2-4489-AFB7-C00B29AA15B7}"/>
            </c:ext>
          </c:extLst>
        </c:ser>
        <c:ser>
          <c:idx val="1"/>
          <c:order val="1"/>
          <c:tx>
            <c:strRef>
              <c:f>Pivot!$U$2</c:f>
              <c:strCache>
                <c:ptCount val="1"/>
                <c:pt idx="0">
                  <c:v>Var of Performance</c:v>
                </c:pt>
              </c:strCache>
            </c:strRef>
          </c:tx>
          <c:spPr>
            <a:solidFill>
              <a:schemeClr val="accent2"/>
            </a:solidFill>
            <a:ln/>
            <a:effectLst/>
            <a:sp3d/>
          </c:spPr>
          <c:cat>
            <c:multiLvlStrRef>
              <c:f>Pivot!$S$3:$S$15</c:f>
              <c:multiLvlStrCache>
                <c:ptCount val="9"/>
                <c:lvl>
                  <c:pt idx="0">
                    <c:v>Jan</c:v>
                  </c:pt>
                  <c:pt idx="1">
                    <c:v>Feb</c:v>
                  </c:pt>
                  <c:pt idx="2">
                    <c:v>Mar</c:v>
                  </c:pt>
                  <c:pt idx="3">
                    <c:v>Apr</c:v>
                  </c:pt>
                  <c:pt idx="4">
                    <c:v>May</c:v>
                  </c:pt>
                  <c:pt idx="5">
                    <c:v>Jun</c:v>
                  </c:pt>
                  <c:pt idx="6">
                    <c:v>Jul</c:v>
                  </c:pt>
                  <c:pt idx="7">
                    <c:v>Aug</c:v>
                  </c:pt>
                  <c:pt idx="8">
                    <c:v>Sep</c:v>
                  </c:pt>
                </c:lvl>
                <c:lvl>
                  <c:pt idx="0">
                    <c:v>Quarter 1</c:v>
                  </c:pt>
                  <c:pt idx="3">
                    <c:v>Quarter 2</c:v>
                  </c:pt>
                  <c:pt idx="6">
                    <c:v>Quarter 3</c:v>
                  </c:pt>
                </c:lvl>
              </c:multiLvlStrCache>
            </c:multiLvlStrRef>
          </c:cat>
          <c:val>
            <c:numRef>
              <c:f>Pivot!$U$3:$U$15</c:f>
              <c:numCache>
                <c:formatCode>0.0000</c:formatCode>
                <c:ptCount val="9"/>
                <c:pt idx="0">
                  <c:v>1.1316666666666662</c:v>
                </c:pt>
                <c:pt idx="1">
                  <c:v>10.389166666666663</c:v>
                </c:pt>
                <c:pt idx="2">
                  <c:v>9.473903143468002E-15</c:v>
                </c:pt>
                <c:pt idx="3">
                  <c:v>0</c:v>
                </c:pt>
                <c:pt idx="4">
                  <c:v>0</c:v>
                </c:pt>
                <c:pt idx="5">
                  <c:v>-3.7895612573872008E-14</c:v>
                </c:pt>
                <c:pt idx="6">
                  <c:v>0</c:v>
                </c:pt>
                <c:pt idx="7">
                  <c:v>0</c:v>
                </c:pt>
                <c:pt idx="8">
                  <c:v>-6.0632980118195212E-13</c:v>
                </c:pt>
              </c:numCache>
            </c:numRef>
          </c:val>
          <c:extLst>
            <c:ext xmlns:c16="http://schemas.microsoft.com/office/drawing/2014/chart" uri="{C3380CC4-5D6E-409C-BE32-E72D297353CC}">
              <c16:uniqueId val="{00000001-B2C2-4489-AFB7-C00B29AA15B7}"/>
            </c:ext>
          </c:extLst>
        </c:ser>
        <c:bandFmts>
          <c:bandFmt>
            <c:idx val="0"/>
            <c:spPr>
              <a:solidFill>
                <a:schemeClr val="accent1"/>
              </a:solidFill>
              <a:ln/>
              <a:effectLst/>
              <a:sp3d/>
            </c:spPr>
          </c:bandFmt>
          <c:bandFmt>
            <c:idx val="1"/>
            <c:spPr>
              <a:solidFill>
                <a:schemeClr val="accent2"/>
              </a:solidFill>
              <a:ln/>
              <a:effectLst/>
              <a:sp3d/>
            </c:spPr>
          </c:bandFmt>
          <c:bandFmt>
            <c:idx val="2"/>
            <c:spPr>
              <a:solidFill>
                <a:schemeClr val="accent3"/>
              </a:solidFill>
              <a:ln/>
              <a:effectLst/>
              <a:sp3d/>
            </c:spPr>
          </c:bandFmt>
          <c:bandFmt>
            <c:idx val="3"/>
            <c:spPr>
              <a:solidFill>
                <a:schemeClr val="accent4"/>
              </a:solidFill>
              <a:ln/>
              <a:effectLst/>
              <a:sp3d/>
            </c:spPr>
          </c:bandFmt>
          <c:bandFmt>
            <c:idx val="4"/>
            <c:spPr>
              <a:solidFill>
                <a:schemeClr val="accent5"/>
              </a:solidFill>
              <a:ln/>
              <a:effectLst/>
              <a:sp3d/>
            </c:spPr>
          </c:bandFmt>
          <c:bandFmt>
            <c:idx val="5"/>
            <c:spPr>
              <a:solidFill>
                <a:schemeClr val="accent6"/>
              </a:solidFill>
              <a:ln/>
              <a:effectLst/>
              <a:sp3d/>
            </c:spPr>
          </c:bandFmt>
          <c:bandFmt>
            <c:idx val="6"/>
            <c:spPr>
              <a:solidFill>
                <a:schemeClr val="accent1">
                  <a:lumMod val="60000"/>
                </a:schemeClr>
              </a:solidFill>
              <a:ln/>
              <a:effectLst/>
              <a:sp3d/>
            </c:spPr>
          </c:bandFmt>
          <c:bandFmt>
            <c:idx val="7"/>
            <c:spPr>
              <a:solidFill>
                <a:schemeClr val="accent2">
                  <a:lumMod val="60000"/>
                </a:schemeClr>
              </a:solidFill>
              <a:ln/>
              <a:effectLst/>
              <a:sp3d/>
            </c:spPr>
          </c:bandFmt>
          <c:bandFmt>
            <c:idx val="8"/>
            <c:spPr>
              <a:solidFill>
                <a:schemeClr val="accent3">
                  <a:lumMod val="60000"/>
                </a:schemeClr>
              </a:solidFill>
              <a:ln/>
              <a:effectLst/>
              <a:sp3d/>
            </c:spPr>
          </c:bandFmt>
        </c:bandFmts>
        <c:axId val="1831127168"/>
        <c:axId val="1571155072"/>
        <c:axId val="970907904"/>
      </c:surface3DChart>
      <c:catAx>
        <c:axId val="18311271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155072"/>
        <c:crosses val="autoZero"/>
        <c:auto val="1"/>
        <c:lblAlgn val="ctr"/>
        <c:lblOffset val="100"/>
        <c:noMultiLvlLbl val="0"/>
      </c:catAx>
      <c:valAx>
        <c:axId val="1571155072"/>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1127168"/>
        <c:crosses val="autoZero"/>
        <c:crossBetween val="midCat"/>
      </c:valAx>
      <c:serAx>
        <c:axId val="970907904"/>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155072"/>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847724</xdr:colOff>
      <xdr:row>13</xdr:row>
      <xdr:rowOff>175260</xdr:rowOff>
    </xdr:to>
    <xdr:sp macro="" textlink="">
      <xdr:nvSpPr>
        <xdr:cNvPr id="2" name="Rectangle 1">
          <a:extLst>
            <a:ext uri="{FF2B5EF4-FFF2-40B4-BE49-F238E27FC236}">
              <a16:creationId xmlns:a16="http://schemas.microsoft.com/office/drawing/2014/main" id="{B2B37351-36FD-C255-3B05-87C949912D27}"/>
            </a:ext>
          </a:extLst>
        </xdr:cNvPr>
        <xdr:cNvSpPr/>
      </xdr:nvSpPr>
      <xdr:spPr>
        <a:xfrm>
          <a:off x="0" y="0"/>
          <a:ext cx="1704974" cy="265176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16</xdr:row>
      <xdr:rowOff>95250</xdr:rowOff>
    </xdr:from>
    <xdr:to>
      <xdr:col>1</xdr:col>
      <xdr:colOff>800100</xdr:colOff>
      <xdr:row>27</xdr:row>
      <xdr:rowOff>160020</xdr:rowOff>
    </xdr:to>
    <xdr:sp macro="" textlink="">
      <xdr:nvSpPr>
        <xdr:cNvPr id="3" name="Rectangle 2">
          <a:extLst>
            <a:ext uri="{FF2B5EF4-FFF2-40B4-BE49-F238E27FC236}">
              <a16:creationId xmlns:a16="http://schemas.microsoft.com/office/drawing/2014/main" id="{A33ABF20-8676-4DBE-B5E8-B0CD3C0B8149}"/>
            </a:ext>
          </a:extLst>
        </xdr:cNvPr>
        <xdr:cNvSpPr/>
      </xdr:nvSpPr>
      <xdr:spPr>
        <a:xfrm>
          <a:off x="0" y="3143250"/>
          <a:ext cx="1657350" cy="216027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28</xdr:row>
      <xdr:rowOff>171449</xdr:rowOff>
    </xdr:from>
    <xdr:to>
      <xdr:col>1</xdr:col>
      <xdr:colOff>855344</xdr:colOff>
      <xdr:row>49</xdr:row>
      <xdr:rowOff>59531</xdr:rowOff>
    </xdr:to>
    <xdr:sp macro="" textlink="">
      <xdr:nvSpPr>
        <xdr:cNvPr id="4" name="Rectangle 3">
          <a:extLst>
            <a:ext uri="{FF2B5EF4-FFF2-40B4-BE49-F238E27FC236}">
              <a16:creationId xmlns:a16="http://schemas.microsoft.com/office/drawing/2014/main" id="{39CF6D7A-24E6-41A8-874F-A2B9F8F88EEF}"/>
            </a:ext>
          </a:extLst>
        </xdr:cNvPr>
        <xdr:cNvSpPr/>
      </xdr:nvSpPr>
      <xdr:spPr>
        <a:xfrm>
          <a:off x="0" y="5505449"/>
          <a:ext cx="1712594" cy="388858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0</xdr:colOff>
      <xdr:row>0</xdr:row>
      <xdr:rowOff>0</xdr:rowOff>
    </xdr:from>
    <xdr:to>
      <xdr:col>17</xdr:col>
      <xdr:colOff>342900</xdr:colOff>
      <xdr:row>49</xdr:row>
      <xdr:rowOff>71436</xdr:rowOff>
    </xdr:to>
    <xdr:sp macro="" textlink="">
      <xdr:nvSpPr>
        <xdr:cNvPr id="5" name="Rectangle 4">
          <a:extLst>
            <a:ext uri="{FF2B5EF4-FFF2-40B4-BE49-F238E27FC236}">
              <a16:creationId xmlns:a16="http://schemas.microsoft.com/office/drawing/2014/main" id="{17B1A4FB-4684-47A0-A0BD-9D9D63D85BB4}"/>
            </a:ext>
          </a:extLst>
        </xdr:cNvPr>
        <xdr:cNvSpPr/>
      </xdr:nvSpPr>
      <xdr:spPr>
        <a:xfrm>
          <a:off x="1714500" y="0"/>
          <a:ext cx="13201650" cy="9405936"/>
        </a:xfrm>
        <a:prstGeom prst="rect">
          <a:avLst/>
        </a:prstGeom>
        <a:solidFill>
          <a:schemeClr val="bg2">
            <a:lumMod val="6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114300</xdr:colOff>
      <xdr:row>0</xdr:row>
      <xdr:rowOff>114300</xdr:rowOff>
    </xdr:from>
    <xdr:to>
      <xdr:col>17</xdr:col>
      <xdr:colOff>247650</xdr:colOff>
      <xdr:row>5</xdr:row>
      <xdr:rowOff>53340</xdr:rowOff>
    </xdr:to>
    <xdr:sp macro="" textlink="">
      <xdr:nvSpPr>
        <xdr:cNvPr id="6" name="Rectangle: Rounded Corners 5">
          <a:extLst>
            <a:ext uri="{FF2B5EF4-FFF2-40B4-BE49-F238E27FC236}">
              <a16:creationId xmlns:a16="http://schemas.microsoft.com/office/drawing/2014/main" id="{630A94C0-EE36-7591-4549-CF4926237A16}"/>
            </a:ext>
          </a:extLst>
        </xdr:cNvPr>
        <xdr:cNvSpPr/>
      </xdr:nvSpPr>
      <xdr:spPr>
        <a:xfrm>
          <a:off x="1828800" y="114300"/>
          <a:ext cx="12992100" cy="8915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000" b="1">
              <a:solidFill>
                <a:srgbClr val="FFC000"/>
              </a:solidFill>
            </a:rPr>
            <a:t>SALES DASHBOARD 2023</a:t>
          </a:r>
        </a:p>
      </xdr:txBody>
    </xdr:sp>
    <xdr:clientData/>
  </xdr:twoCellAnchor>
  <xdr:twoCellAnchor>
    <xdr:from>
      <xdr:col>2</xdr:col>
      <xdr:colOff>403602</xdr:colOff>
      <xdr:row>5</xdr:row>
      <xdr:rowOff>129540</xdr:rowOff>
    </xdr:from>
    <xdr:to>
      <xdr:col>7</xdr:col>
      <xdr:colOff>419100</xdr:colOff>
      <xdr:row>11</xdr:row>
      <xdr:rowOff>53340</xdr:rowOff>
    </xdr:to>
    <xdr:grpSp>
      <xdr:nvGrpSpPr>
        <xdr:cNvPr id="32" name="Group 31">
          <a:extLst>
            <a:ext uri="{FF2B5EF4-FFF2-40B4-BE49-F238E27FC236}">
              <a16:creationId xmlns:a16="http://schemas.microsoft.com/office/drawing/2014/main" id="{C342D97E-645A-824C-C2D1-CB5A8ADA06EA}"/>
            </a:ext>
          </a:extLst>
        </xdr:cNvPr>
        <xdr:cNvGrpSpPr/>
      </xdr:nvGrpSpPr>
      <xdr:grpSpPr>
        <a:xfrm>
          <a:off x="2115962" y="1071338"/>
          <a:ext cx="4296396" cy="1053957"/>
          <a:chOff x="1846039" y="1089660"/>
          <a:chExt cx="3594641" cy="891540"/>
        </a:xfrm>
      </xdr:grpSpPr>
      <xdr:sp macro="" textlink="">
        <xdr:nvSpPr>
          <xdr:cNvPr id="7" name="Rectangle: Rounded Corners 6">
            <a:extLst>
              <a:ext uri="{FF2B5EF4-FFF2-40B4-BE49-F238E27FC236}">
                <a16:creationId xmlns:a16="http://schemas.microsoft.com/office/drawing/2014/main" id="{06854B0D-8E1F-4FA3-8A29-0ACC1DC5C68A}"/>
              </a:ext>
            </a:extLst>
          </xdr:cNvPr>
          <xdr:cNvSpPr/>
        </xdr:nvSpPr>
        <xdr:spPr>
          <a:xfrm>
            <a:off x="1847850" y="1089660"/>
            <a:ext cx="3592830" cy="8915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aseline="0"/>
              <a:t>       </a:t>
            </a:r>
            <a:r>
              <a:rPr lang="en-US" sz="1600" b="1"/>
              <a:t>Sales</a:t>
            </a:r>
          </a:p>
          <a:p>
            <a:pPr algn="l"/>
            <a:endParaRPr lang="en-US" sz="1100"/>
          </a:p>
        </xdr:txBody>
      </xdr:sp>
      <xdr:sp macro="" textlink="Pivot!$A$3">
        <xdr:nvSpPr>
          <xdr:cNvPr id="16" name="TextBox 15">
            <a:extLst>
              <a:ext uri="{FF2B5EF4-FFF2-40B4-BE49-F238E27FC236}">
                <a16:creationId xmlns:a16="http://schemas.microsoft.com/office/drawing/2014/main" id="{1C678F73-9D49-425B-A5D2-D4B65A040C39}"/>
              </a:ext>
            </a:extLst>
          </xdr:cNvPr>
          <xdr:cNvSpPr txBox="1"/>
        </xdr:nvSpPr>
        <xdr:spPr>
          <a:xfrm>
            <a:off x="1846039" y="1457326"/>
            <a:ext cx="1689032"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42ACBB9-B32C-49C4-A32D-7A5FE3CD0C6F}" type="TxLink">
              <a:rPr lang="en-US" sz="1600" b="1" i="0" u="none" strike="noStrike">
                <a:solidFill>
                  <a:srgbClr val="000000"/>
                </a:solidFill>
                <a:latin typeface="Calibri"/>
                <a:ea typeface="Calibri"/>
                <a:cs typeface="Calibri"/>
              </a:rPr>
              <a:pPr algn="ctr"/>
              <a:t> 754,941 </a:t>
            </a:fld>
            <a:endParaRPr lang="en-US" sz="1800" b="1"/>
          </a:p>
        </xdr:txBody>
      </xdr:sp>
    </xdr:grpSp>
    <xdr:clientData/>
  </xdr:twoCellAnchor>
  <xdr:twoCellAnchor>
    <xdr:from>
      <xdr:col>7</xdr:col>
      <xdr:colOff>468179</xdr:colOff>
      <xdr:row>5</xdr:row>
      <xdr:rowOff>129540</xdr:rowOff>
    </xdr:from>
    <xdr:to>
      <xdr:col>12</xdr:col>
      <xdr:colOff>396240</xdr:colOff>
      <xdr:row>11</xdr:row>
      <xdr:rowOff>19051</xdr:rowOff>
    </xdr:to>
    <xdr:grpSp>
      <xdr:nvGrpSpPr>
        <xdr:cNvPr id="31" name="Group 30">
          <a:extLst>
            <a:ext uri="{FF2B5EF4-FFF2-40B4-BE49-F238E27FC236}">
              <a16:creationId xmlns:a16="http://schemas.microsoft.com/office/drawing/2014/main" id="{1D480868-B3E7-34FF-1E66-3A6C0BCB0BDE}"/>
            </a:ext>
          </a:extLst>
        </xdr:cNvPr>
        <xdr:cNvGrpSpPr/>
      </xdr:nvGrpSpPr>
      <xdr:grpSpPr>
        <a:xfrm>
          <a:off x="6461437" y="1071338"/>
          <a:ext cx="4208960" cy="1019668"/>
          <a:chOff x="5634778" y="1112520"/>
          <a:chExt cx="3970232" cy="891540"/>
        </a:xfrm>
      </xdr:grpSpPr>
      <xdr:sp macro="" textlink="">
        <xdr:nvSpPr>
          <xdr:cNvPr id="8" name="Rectangle: Rounded Corners 7">
            <a:extLst>
              <a:ext uri="{FF2B5EF4-FFF2-40B4-BE49-F238E27FC236}">
                <a16:creationId xmlns:a16="http://schemas.microsoft.com/office/drawing/2014/main" id="{A9E35460-1C24-41A2-9664-3A253D72138D}"/>
              </a:ext>
            </a:extLst>
          </xdr:cNvPr>
          <xdr:cNvSpPr/>
        </xdr:nvSpPr>
        <xdr:spPr>
          <a:xfrm>
            <a:off x="5638800" y="1112520"/>
            <a:ext cx="3966210" cy="8915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t>Profit</a:t>
            </a:r>
          </a:p>
          <a:p>
            <a:pPr algn="l"/>
            <a:endParaRPr lang="en-US" sz="1100"/>
          </a:p>
        </xdr:txBody>
      </xdr:sp>
      <xdr:sp macro="" textlink="Pivot!$B$3">
        <xdr:nvSpPr>
          <xdr:cNvPr id="14" name="TextBox 13">
            <a:extLst>
              <a:ext uri="{FF2B5EF4-FFF2-40B4-BE49-F238E27FC236}">
                <a16:creationId xmlns:a16="http://schemas.microsoft.com/office/drawing/2014/main" id="{54C703DA-FAA3-4218-93CA-3F5208261A8A}"/>
              </a:ext>
            </a:extLst>
          </xdr:cNvPr>
          <xdr:cNvSpPr txBox="1"/>
        </xdr:nvSpPr>
        <xdr:spPr>
          <a:xfrm>
            <a:off x="5634778" y="1463040"/>
            <a:ext cx="1828251"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1C521A3-B2C5-499B-B61D-5D2DE9B40829}" type="TxLink">
              <a:rPr lang="en-US" sz="1600" b="1" i="0" u="none" strike="noStrike">
                <a:solidFill>
                  <a:srgbClr val="000000"/>
                </a:solidFill>
                <a:latin typeface="Calibri"/>
                <a:ea typeface="Calibri"/>
                <a:cs typeface="Calibri"/>
              </a:rPr>
              <a:pPr algn="ctr"/>
              <a:t> 887,655 </a:t>
            </a:fld>
            <a:endParaRPr lang="en-US" sz="1800" b="1"/>
          </a:p>
        </xdr:txBody>
      </xdr:sp>
    </xdr:grpSp>
    <xdr:clientData/>
  </xdr:twoCellAnchor>
  <xdr:twoCellAnchor>
    <xdr:from>
      <xdr:col>12</xdr:col>
      <xdr:colOff>460552</xdr:colOff>
      <xdr:row>5</xdr:row>
      <xdr:rowOff>133351</xdr:rowOff>
    </xdr:from>
    <xdr:to>
      <xdr:col>17</xdr:col>
      <xdr:colOff>91441</xdr:colOff>
      <xdr:row>11</xdr:row>
      <xdr:rowOff>1</xdr:rowOff>
    </xdr:to>
    <xdr:grpSp>
      <xdr:nvGrpSpPr>
        <xdr:cNvPr id="30" name="Group 29">
          <a:extLst>
            <a:ext uri="{FF2B5EF4-FFF2-40B4-BE49-F238E27FC236}">
              <a16:creationId xmlns:a16="http://schemas.microsoft.com/office/drawing/2014/main" id="{78E468D6-62EA-3A53-64EE-E985EE50CA80}"/>
            </a:ext>
          </a:extLst>
        </xdr:cNvPr>
        <xdr:cNvGrpSpPr/>
      </xdr:nvGrpSpPr>
      <xdr:grpSpPr>
        <a:xfrm>
          <a:off x="10734709" y="1075149"/>
          <a:ext cx="3911788" cy="996807"/>
          <a:chOff x="9810894" y="1127760"/>
          <a:chExt cx="3771756" cy="891540"/>
        </a:xfrm>
      </xdr:grpSpPr>
      <xdr:sp macro="" textlink="">
        <xdr:nvSpPr>
          <xdr:cNvPr id="9" name="Rectangle: Rounded Corners 8">
            <a:extLst>
              <a:ext uri="{FF2B5EF4-FFF2-40B4-BE49-F238E27FC236}">
                <a16:creationId xmlns:a16="http://schemas.microsoft.com/office/drawing/2014/main" id="{55A072C3-E5A1-4870-993B-5734676093E1}"/>
              </a:ext>
            </a:extLst>
          </xdr:cNvPr>
          <xdr:cNvSpPr/>
        </xdr:nvSpPr>
        <xdr:spPr>
          <a:xfrm>
            <a:off x="9825990" y="1127760"/>
            <a:ext cx="3756660" cy="8915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t>No. of Customers</a:t>
            </a:r>
          </a:p>
          <a:p>
            <a:pPr algn="l"/>
            <a:endParaRPr lang="en-US" sz="1600"/>
          </a:p>
        </xdr:txBody>
      </xdr:sp>
      <xdr:sp macro="" textlink="Pivot!$C$3">
        <xdr:nvSpPr>
          <xdr:cNvPr id="15" name="TextBox 14">
            <a:extLst>
              <a:ext uri="{FF2B5EF4-FFF2-40B4-BE49-F238E27FC236}">
                <a16:creationId xmlns:a16="http://schemas.microsoft.com/office/drawing/2014/main" id="{5F4F44F7-990B-44DD-9319-5CB1E7343AC0}"/>
              </a:ext>
            </a:extLst>
          </xdr:cNvPr>
          <xdr:cNvSpPr txBox="1"/>
        </xdr:nvSpPr>
        <xdr:spPr>
          <a:xfrm>
            <a:off x="9810894" y="1485900"/>
            <a:ext cx="1583885"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A1A4338-4E41-4BE7-AF58-B3F34EE91348}" type="TxLink">
              <a:rPr lang="en-US" sz="1800" b="1" i="0" u="none" strike="noStrike">
                <a:solidFill>
                  <a:srgbClr val="000000"/>
                </a:solidFill>
                <a:latin typeface="Calibri"/>
                <a:ea typeface="Calibri"/>
                <a:cs typeface="Calibri"/>
              </a:rPr>
              <a:pPr algn="ctr"/>
              <a:t> 9,360 </a:t>
            </a:fld>
            <a:endParaRPr lang="en-US" sz="2000" b="1"/>
          </a:p>
        </xdr:txBody>
      </xdr:sp>
    </xdr:grpSp>
    <xdr:clientData/>
  </xdr:twoCellAnchor>
  <xdr:twoCellAnchor>
    <xdr:from>
      <xdr:col>2</xdr:col>
      <xdr:colOff>210978</xdr:colOff>
      <xdr:row>11</xdr:row>
      <xdr:rowOff>131922</xdr:rowOff>
    </xdr:from>
    <xdr:to>
      <xdr:col>9</xdr:col>
      <xdr:colOff>674242</xdr:colOff>
      <xdr:row>31</xdr:row>
      <xdr:rowOff>85619</xdr:rowOff>
    </xdr:to>
    <xdr:sp macro="" textlink="">
      <xdr:nvSpPr>
        <xdr:cNvPr id="10" name="Rectangle: Rounded Corners 9">
          <a:extLst>
            <a:ext uri="{FF2B5EF4-FFF2-40B4-BE49-F238E27FC236}">
              <a16:creationId xmlns:a16="http://schemas.microsoft.com/office/drawing/2014/main" id="{E2F7F453-1F8B-4A43-8A7E-73FABC129B96}"/>
            </a:ext>
          </a:extLst>
        </xdr:cNvPr>
        <xdr:cNvSpPr/>
      </xdr:nvSpPr>
      <xdr:spPr>
        <a:xfrm>
          <a:off x="1923338" y="2250967"/>
          <a:ext cx="6456522" cy="380650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t>Sales Per</a:t>
          </a:r>
          <a:r>
            <a:rPr lang="en-US" sz="1400" b="1" baseline="0"/>
            <a:t> Month</a:t>
          </a:r>
          <a:endParaRPr lang="en-US" sz="1400" b="1"/>
        </a:p>
      </xdr:txBody>
    </xdr:sp>
    <xdr:clientData/>
  </xdr:twoCellAnchor>
  <xdr:twoCellAnchor>
    <xdr:from>
      <xdr:col>9</xdr:col>
      <xdr:colOff>847383</xdr:colOff>
      <xdr:row>11</xdr:row>
      <xdr:rowOff>95250</xdr:rowOff>
    </xdr:from>
    <xdr:to>
      <xdr:col>17</xdr:col>
      <xdr:colOff>228124</xdr:colOff>
      <xdr:row>30</xdr:row>
      <xdr:rowOff>42809</xdr:rowOff>
    </xdr:to>
    <xdr:sp macro="" textlink="">
      <xdr:nvSpPr>
        <xdr:cNvPr id="11" name="Rectangle: Rounded Corners 10">
          <a:extLst>
            <a:ext uri="{FF2B5EF4-FFF2-40B4-BE49-F238E27FC236}">
              <a16:creationId xmlns:a16="http://schemas.microsoft.com/office/drawing/2014/main" id="{6E3E73D0-1318-4FAE-BD36-F4A155FBB2AD}"/>
            </a:ext>
          </a:extLst>
        </xdr:cNvPr>
        <xdr:cNvSpPr/>
      </xdr:nvSpPr>
      <xdr:spPr>
        <a:xfrm>
          <a:off x="8553001" y="2214295"/>
          <a:ext cx="6230179" cy="360772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tIns="0" bIns="0" rtlCol="0" anchor="t"/>
        <a:lstStyle/>
        <a:p>
          <a:pPr algn="l"/>
          <a:r>
            <a:rPr lang="en-US" sz="1400"/>
            <a:t>   </a:t>
          </a:r>
          <a:r>
            <a:rPr lang="en-US" sz="1400" b="1"/>
            <a:t>Profit  Per Month</a:t>
          </a:r>
        </a:p>
      </xdr:txBody>
    </xdr:sp>
    <xdr:clientData/>
  </xdr:twoCellAnchor>
  <xdr:twoCellAnchor>
    <xdr:from>
      <xdr:col>10</xdr:col>
      <xdr:colOff>1</xdr:colOff>
      <xdr:row>30</xdr:row>
      <xdr:rowOff>139065</xdr:rowOff>
    </xdr:from>
    <xdr:to>
      <xdr:col>17</xdr:col>
      <xdr:colOff>174785</xdr:colOff>
      <xdr:row>48</xdr:row>
      <xdr:rowOff>59530</xdr:rowOff>
    </xdr:to>
    <xdr:sp macro="" textlink="">
      <xdr:nvSpPr>
        <xdr:cNvPr id="12" name="Rectangle: Rounded Corners 11">
          <a:extLst>
            <a:ext uri="{FF2B5EF4-FFF2-40B4-BE49-F238E27FC236}">
              <a16:creationId xmlns:a16="http://schemas.microsoft.com/office/drawing/2014/main" id="{6CD9CD6B-0063-495D-AC36-854C8C39EB19}"/>
            </a:ext>
          </a:extLst>
        </xdr:cNvPr>
        <xdr:cNvSpPr/>
      </xdr:nvSpPr>
      <xdr:spPr>
        <a:xfrm>
          <a:off x="8561799" y="5918278"/>
          <a:ext cx="6168042" cy="338799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    </a:t>
          </a:r>
          <a:r>
            <a:rPr lang="en-US" sz="1400" b="1"/>
            <a:t>Customers &amp; Average Profit Per Region</a:t>
          </a:r>
        </a:p>
      </xdr:txBody>
    </xdr:sp>
    <xdr:clientData/>
  </xdr:twoCellAnchor>
  <xdr:twoCellAnchor editAs="oneCell">
    <xdr:from>
      <xdr:col>0</xdr:col>
      <xdr:colOff>0</xdr:colOff>
      <xdr:row>1</xdr:row>
      <xdr:rowOff>5713</xdr:rowOff>
    </xdr:from>
    <xdr:to>
      <xdr:col>1</xdr:col>
      <xdr:colOff>838200</xdr:colOff>
      <xdr:row>16</xdr:row>
      <xdr:rowOff>53340</xdr:rowOff>
    </xdr:to>
    <mc:AlternateContent xmlns:mc="http://schemas.openxmlformats.org/markup-compatibility/2006" xmlns:a14="http://schemas.microsoft.com/office/drawing/2010/main">
      <mc:Choice Requires="a14">
        <xdr:graphicFrame macro="">
          <xdr:nvGraphicFramePr>
            <xdr:cNvPr id="33" name="Month 1">
              <a:extLst>
                <a:ext uri="{FF2B5EF4-FFF2-40B4-BE49-F238E27FC236}">
                  <a16:creationId xmlns:a16="http://schemas.microsoft.com/office/drawing/2014/main" id="{BC090FE8-6E5F-455A-8FD7-D97C6936AC1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0" y="196213"/>
              <a:ext cx="1695450" cy="29089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38099</xdr:rowOff>
    </xdr:from>
    <xdr:to>
      <xdr:col>1</xdr:col>
      <xdr:colOff>849630</xdr:colOff>
      <xdr:row>28</xdr:row>
      <xdr:rowOff>179069</xdr:rowOff>
    </xdr:to>
    <mc:AlternateContent xmlns:mc="http://schemas.openxmlformats.org/markup-compatibility/2006" xmlns:a14="http://schemas.microsoft.com/office/drawing/2010/main">
      <mc:Choice Requires="a14">
        <xdr:graphicFrame macro="">
          <xdr:nvGraphicFramePr>
            <xdr:cNvPr id="34" name="Region 1">
              <a:extLst>
                <a:ext uri="{FF2B5EF4-FFF2-40B4-BE49-F238E27FC236}">
                  <a16:creationId xmlns:a16="http://schemas.microsoft.com/office/drawing/2014/main" id="{7E347AA7-47EC-4ED2-97F9-5CF92683F124}"/>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0" y="3086099"/>
              <a:ext cx="1704975" cy="2428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xdr:colOff>
      <xdr:row>28</xdr:row>
      <xdr:rowOff>85249</xdr:rowOff>
    </xdr:from>
    <xdr:to>
      <xdr:col>1</xdr:col>
      <xdr:colOff>857250</xdr:colOff>
      <xdr:row>35</xdr:row>
      <xdr:rowOff>0</xdr:rowOff>
    </xdr:to>
    <mc:AlternateContent xmlns:mc="http://schemas.openxmlformats.org/markup-compatibility/2006" xmlns:a14="http://schemas.microsoft.com/office/drawing/2010/main">
      <mc:Choice Requires="a14">
        <xdr:graphicFrame macro="">
          <xdr:nvGraphicFramePr>
            <xdr:cNvPr id="35" name="Quarter 1">
              <a:extLst>
                <a:ext uri="{FF2B5EF4-FFF2-40B4-BE49-F238E27FC236}">
                  <a16:creationId xmlns:a16="http://schemas.microsoft.com/office/drawing/2014/main" id="{A19F7600-CF71-4988-877C-428746161619}"/>
                </a:ext>
              </a:extLst>
            </xdr:cNvPr>
            <xdr:cNvGraphicFramePr/>
          </xdr:nvGraphicFramePr>
          <xdr:xfrm>
            <a:off x="0" y="0"/>
            <a:ext cx="0" cy="0"/>
          </xdr:xfrm>
          <a:graphic>
            <a:graphicData uri="http://schemas.microsoft.com/office/drawing/2010/slicer">
              <sle:slicer xmlns:sle="http://schemas.microsoft.com/office/drawing/2010/slicer" name="Quarter 1"/>
            </a:graphicData>
          </a:graphic>
        </xdr:graphicFrame>
      </mc:Choice>
      <mc:Fallback xmlns="">
        <xdr:sp macro="" textlink="">
          <xdr:nvSpPr>
            <xdr:cNvPr id="0" name=""/>
            <xdr:cNvSpPr>
              <a:spLocks noTextEdit="1"/>
            </xdr:cNvSpPr>
          </xdr:nvSpPr>
          <xdr:spPr>
            <a:xfrm>
              <a:off x="9525" y="5514975"/>
              <a:ext cx="1695450" cy="12344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723899</xdr:colOff>
      <xdr:row>5</xdr:row>
      <xdr:rowOff>123825</xdr:rowOff>
    </xdr:from>
    <xdr:to>
      <xdr:col>7</xdr:col>
      <xdr:colOff>304800</xdr:colOff>
      <xdr:row>11</xdr:row>
      <xdr:rowOff>57150</xdr:rowOff>
    </xdr:to>
    <xdr:graphicFrame macro="">
      <xdr:nvGraphicFramePr>
        <xdr:cNvPr id="13" name="Chart 12">
          <a:extLst>
            <a:ext uri="{FF2B5EF4-FFF2-40B4-BE49-F238E27FC236}">
              <a16:creationId xmlns:a16="http://schemas.microsoft.com/office/drawing/2014/main" id="{11EA7E47-3690-4A97-B14F-45BB155EE9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704850</xdr:colOff>
      <xdr:row>5</xdr:row>
      <xdr:rowOff>123826</xdr:rowOff>
    </xdr:from>
    <xdr:to>
      <xdr:col>12</xdr:col>
      <xdr:colOff>285749</xdr:colOff>
      <xdr:row>10</xdr:row>
      <xdr:rowOff>180976</xdr:rowOff>
    </xdr:to>
    <xdr:graphicFrame macro="">
      <xdr:nvGraphicFramePr>
        <xdr:cNvPr id="17" name="Chart 16">
          <a:extLst>
            <a:ext uri="{FF2B5EF4-FFF2-40B4-BE49-F238E27FC236}">
              <a16:creationId xmlns:a16="http://schemas.microsoft.com/office/drawing/2014/main" id="{EF108747-6C4B-4605-96FF-27EC3D7329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400050</xdr:colOff>
      <xdr:row>5</xdr:row>
      <xdr:rowOff>133350</xdr:rowOff>
    </xdr:from>
    <xdr:to>
      <xdr:col>16</xdr:col>
      <xdr:colOff>847725</xdr:colOff>
      <xdr:row>10</xdr:row>
      <xdr:rowOff>171450</xdr:rowOff>
    </xdr:to>
    <xdr:graphicFrame macro="">
      <xdr:nvGraphicFramePr>
        <xdr:cNvPr id="27" name="Chart 26">
          <a:extLst>
            <a:ext uri="{FF2B5EF4-FFF2-40B4-BE49-F238E27FC236}">
              <a16:creationId xmlns:a16="http://schemas.microsoft.com/office/drawing/2014/main" id="{56C4D416-BB54-4731-A79E-6BEEC442BA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247650</xdr:colOff>
      <xdr:row>32</xdr:row>
      <xdr:rowOff>20003</xdr:rowOff>
    </xdr:from>
    <xdr:to>
      <xdr:col>9</xdr:col>
      <xdr:colOff>674242</xdr:colOff>
      <xdr:row>48</xdr:row>
      <xdr:rowOff>53340</xdr:rowOff>
    </xdr:to>
    <xdr:sp macro="" textlink="">
      <xdr:nvSpPr>
        <xdr:cNvPr id="20" name="Rectangle: Rounded Corners 19">
          <a:extLst>
            <a:ext uri="{FF2B5EF4-FFF2-40B4-BE49-F238E27FC236}">
              <a16:creationId xmlns:a16="http://schemas.microsoft.com/office/drawing/2014/main" id="{F6C33761-5D3F-5F0B-4258-04C77577B5C0}"/>
            </a:ext>
          </a:extLst>
        </xdr:cNvPr>
        <xdr:cNvSpPr/>
      </xdr:nvSpPr>
      <xdr:spPr>
        <a:xfrm>
          <a:off x="1960010" y="6184497"/>
          <a:ext cx="6419850" cy="311558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t>Sales Variance</a:t>
          </a:r>
        </a:p>
      </xdr:txBody>
    </xdr:sp>
    <xdr:clientData/>
  </xdr:twoCellAnchor>
  <xdr:twoCellAnchor>
    <xdr:from>
      <xdr:col>2</xdr:col>
      <xdr:colOff>492303</xdr:colOff>
      <xdr:row>34</xdr:row>
      <xdr:rowOff>51434</xdr:rowOff>
    </xdr:from>
    <xdr:to>
      <xdr:col>9</xdr:col>
      <xdr:colOff>474709</xdr:colOff>
      <xdr:row>47</xdr:row>
      <xdr:rowOff>128427</xdr:rowOff>
    </xdr:to>
    <xdr:graphicFrame macro="">
      <xdr:nvGraphicFramePr>
        <xdr:cNvPr id="29" name="Chart 28">
          <a:extLst>
            <a:ext uri="{FF2B5EF4-FFF2-40B4-BE49-F238E27FC236}">
              <a16:creationId xmlns:a16="http://schemas.microsoft.com/office/drawing/2014/main" id="{285A63D7-5491-40CE-980B-7FFD17913E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17620</xdr:colOff>
      <xdr:row>35</xdr:row>
      <xdr:rowOff>20478</xdr:rowOff>
    </xdr:from>
    <xdr:to>
      <xdr:col>1</xdr:col>
      <xdr:colOff>847248</xdr:colOff>
      <xdr:row>49</xdr:row>
      <xdr:rowOff>60483</xdr:rowOff>
    </xdr:to>
    <mc:AlternateContent xmlns:mc="http://schemas.openxmlformats.org/markup-compatibility/2006" xmlns:a14="http://schemas.microsoft.com/office/drawing/2010/main">
      <mc:Choice Requires="a14">
        <xdr:graphicFrame macro="">
          <xdr:nvGraphicFramePr>
            <xdr:cNvPr id="18" name="Performance 1">
              <a:extLst>
                <a:ext uri="{FF2B5EF4-FFF2-40B4-BE49-F238E27FC236}">
                  <a16:creationId xmlns:a16="http://schemas.microsoft.com/office/drawing/2014/main" id="{AB8FFF07-F714-447D-8F6D-4C0E7933696C}"/>
                </a:ext>
              </a:extLst>
            </xdr:cNvPr>
            <xdr:cNvGraphicFramePr/>
          </xdr:nvGraphicFramePr>
          <xdr:xfrm>
            <a:off x="0" y="0"/>
            <a:ext cx="0" cy="0"/>
          </xdr:xfrm>
          <a:graphic>
            <a:graphicData uri="http://schemas.microsoft.com/office/drawing/2010/slicer">
              <sle:slicer xmlns:sle="http://schemas.microsoft.com/office/drawing/2010/slicer" name="Performance 1"/>
            </a:graphicData>
          </a:graphic>
        </xdr:graphicFrame>
      </mc:Choice>
      <mc:Fallback xmlns="">
        <xdr:sp macro="" textlink="">
          <xdr:nvSpPr>
            <xdr:cNvPr id="0" name=""/>
            <xdr:cNvSpPr>
              <a:spLocks noTextEdit="1"/>
            </xdr:cNvSpPr>
          </xdr:nvSpPr>
          <xdr:spPr>
            <a:xfrm>
              <a:off x="21430" y="6759084"/>
              <a:ext cx="1683903" cy="27369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472916</xdr:colOff>
      <xdr:row>14</xdr:row>
      <xdr:rowOff>57150</xdr:rowOff>
    </xdr:from>
    <xdr:to>
      <xdr:col>9</xdr:col>
      <xdr:colOff>363876</xdr:colOff>
      <xdr:row>30</xdr:row>
      <xdr:rowOff>160534</xdr:rowOff>
    </xdr:to>
    <xdr:graphicFrame macro="">
      <xdr:nvGraphicFramePr>
        <xdr:cNvPr id="19" name="Chart 18">
          <a:extLst>
            <a:ext uri="{FF2B5EF4-FFF2-40B4-BE49-F238E27FC236}">
              <a16:creationId xmlns:a16="http://schemas.microsoft.com/office/drawing/2014/main" id="{972BF112-5747-4C90-A07A-B7CD1D5240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224747</xdr:colOff>
      <xdr:row>13</xdr:row>
      <xdr:rowOff>115138</xdr:rowOff>
    </xdr:from>
    <xdr:to>
      <xdr:col>17</xdr:col>
      <xdr:colOff>20934</xdr:colOff>
      <xdr:row>29</xdr:row>
      <xdr:rowOff>105118</xdr:rowOff>
    </xdr:to>
    <xdr:graphicFrame macro="">
      <xdr:nvGraphicFramePr>
        <xdr:cNvPr id="36" name="Chart 35">
          <a:extLst>
            <a:ext uri="{FF2B5EF4-FFF2-40B4-BE49-F238E27FC236}">
              <a16:creationId xmlns:a16="http://schemas.microsoft.com/office/drawing/2014/main" id="{14CB9C7C-5F3B-4D46-9F68-34F7EE1A40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214046</xdr:colOff>
      <xdr:row>33</xdr:row>
      <xdr:rowOff>2</xdr:rowOff>
    </xdr:from>
    <xdr:to>
      <xdr:col>17</xdr:col>
      <xdr:colOff>17596</xdr:colOff>
      <xdr:row>47</xdr:row>
      <xdr:rowOff>53512</xdr:rowOff>
    </xdr:to>
    <xdr:graphicFrame macro="">
      <xdr:nvGraphicFramePr>
        <xdr:cNvPr id="21" name="Chart 20">
          <a:extLst>
            <a:ext uri="{FF2B5EF4-FFF2-40B4-BE49-F238E27FC236}">
              <a16:creationId xmlns:a16="http://schemas.microsoft.com/office/drawing/2014/main" id="{DCF1543E-12AF-4D7F-BC79-8B1ACAC516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13</xdr:row>
      <xdr:rowOff>0</xdr:rowOff>
    </xdr:from>
    <xdr:to>
      <xdr:col>11</xdr:col>
      <xdr:colOff>157720</xdr:colOff>
      <xdr:row>27</xdr:row>
      <xdr:rowOff>10298</xdr:rowOff>
    </xdr:to>
    <xdr:graphicFrame macro="">
      <xdr:nvGraphicFramePr>
        <xdr:cNvPr id="2" name="Chart 1">
          <a:extLst>
            <a:ext uri="{FF2B5EF4-FFF2-40B4-BE49-F238E27FC236}">
              <a16:creationId xmlns:a16="http://schemas.microsoft.com/office/drawing/2014/main" id="{8DD9F715-4B28-41CE-8D91-25C4DEA918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xdr:colOff>
      <xdr:row>14</xdr:row>
      <xdr:rowOff>108584</xdr:rowOff>
    </xdr:from>
    <xdr:to>
      <xdr:col>2</xdr:col>
      <xdr:colOff>228600</xdr:colOff>
      <xdr:row>26</xdr:row>
      <xdr:rowOff>38100</xdr:rowOff>
    </xdr:to>
    <xdr:graphicFrame macro="">
      <xdr:nvGraphicFramePr>
        <xdr:cNvPr id="2" name="Chart 1">
          <a:extLst>
            <a:ext uri="{FF2B5EF4-FFF2-40B4-BE49-F238E27FC236}">
              <a16:creationId xmlns:a16="http://schemas.microsoft.com/office/drawing/2014/main" id="{75A3B6D1-D15E-74C3-1380-8BE2B2E215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135255</xdr:colOff>
      <xdr:row>43</xdr:row>
      <xdr:rowOff>53340</xdr:rowOff>
    </xdr:from>
    <xdr:to>
      <xdr:col>14</xdr:col>
      <xdr:colOff>941070</xdr:colOff>
      <xdr:row>57</xdr:row>
      <xdr:rowOff>15240</xdr:rowOff>
    </xdr:to>
    <xdr:graphicFrame macro="">
      <xdr:nvGraphicFramePr>
        <xdr:cNvPr id="7" name="Chart 6">
          <a:extLst>
            <a:ext uri="{FF2B5EF4-FFF2-40B4-BE49-F238E27FC236}">
              <a16:creationId xmlns:a16="http://schemas.microsoft.com/office/drawing/2014/main" id="{235EC46F-02FD-110B-B715-3255BF0F62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243840</xdr:colOff>
      <xdr:row>13</xdr:row>
      <xdr:rowOff>525781</xdr:rowOff>
    </xdr:from>
    <xdr:to>
      <xdr:col>14</xdr:col>
      <xdr:colOff>916305</xdr:colOff>
      <xdr:row>26</xdr:row>
      <xdr:rowOff>156211</xdr:rowOff>
    </xdr:to>
    <xdr:graphicFrame macro="">
      <xdr:nvGraphicFramePr>
        <xdr:cNvPr id="8" name="Chart 7">
          <a:extLst>
            <a:ext uri="{FF2B5EF4-FFF2-40B4-BE49-F238E27FC236}">
              <a16:creationId xmlns:a16="http://schemas.microsoft.com/office/drawing/2014/main" id="{3943DB5B-349D-53A7-8B62-02D311D296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175260</xdr:colOff>
      <xdr:row>28</xdr:row>
      <xdr:rowOff>116204</xdr:rowOff>
    </xdr:from>
    <xdr:to>
      <xdr:col>15</xdr:col>
      <xdr:colOff>99060</xdr:colOff>
      <xdr:row>42</xdr:row>
      <xdr:rowOff>121919</xdr:rowOff>
    </xdr:to>
    <xdr:graphicFrame macro="">
      <xdr:nvGraphicFramePr>
        <xdr:cNvPr id="9" name="Chart 8">
          <a:extLst>
            <a:ext uri="{FF2B5EF4-FFF2-40B4-BE49-F238E27FC236}">
              <a16:creationId xmlns:a16="http://schemas.microsoft.com/office/drawing/2014/main" id="{11597758-E645-D362-0654-6F50399A58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327660</xdr:colOff>
      <xdr:row>14</xdr:row>
      <xdr:rowOff>167640</xdr:rowOff>
    </xdr:from>
    <xdr:to>
      <xdr:col>4</xdr:col>
      <xdr:colOff>495300</xdr:colOff>
      <xdr:row>26</xdr:row>
      <xdr:rowOff>22860</xdr:rowOff>
    </xdr:to>
    <xdr:graphicFrame macro="">
      <xdr:nvGraphicFramePr>
        <xdr:cNvPr id="5" name="Chart 4">
          <a:extLst>
            <a:ext uri="{FF2B5EF4-FFF2-40B4-BE49-F238E27FC236}">
              <a16:creationId xmlns:a16="http://schemas.microsoft.com/office/drawing/2014/main" id="{C6DFE15D-EE25-40EA-9552-FD33D528EC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443865</xdr:colOff>
      <xdr:row>15</xdr:row>
      <xdr:rowOff>38100</xdr:rowOff>
    </xdr:from>
    <xdr:to>
      <xdr:col>6</xdr:col>
      <xdr:colOff>106680</xdr:colOff>
      <xdr:row>26</xdr:row>
      <xdr:rowOff>22860</xdr:rowOff>
    </xdr:to>
    <xdr:graphicFrame macro="">
      <xdr:nvGraphicFramePr>
        <xdr:cNvPr id="6" name="Chart 5">
          <a:extLst>
            <a:ext uri="{FF2B5EF4-FFF2-40B4-BE49-F238E27FC236}">
              <a16:creationId xmlns:a16="http://schemas.microsoft.com/office/drawing/2014/main" id="{8DFC7D52-1FC1-4121-AAD0-77F60CD82E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18</xdr:col>
      <xdr:colOff>0</xdr:colOff>
      <xdr:row>17</xdr:row>
      <xdr:rowOff>167640</xdr:rowOff>
    </xdr:from>
    <xdr:to>
      <xdr:col>23</xdr:col>
      <xdr:colOff>335280</xdr:colOff>
      <xdr:row>25</xdr:row>
      <xdr:rowOff>57150</xdr:rowOff>
    </xdr:to>
    <xdr:graphicFrame macro="">
      <xdr:nvGraphicFramePr>
        <xdr:cNvPr id="4" name="Chart 3">
          <a:extLst>
            <a:ext uri="{FF2B5EF4-FFF2-40B4-BE49-F238E27FC236}">
              <a16:creationId xmlns:a16="http://schemas.microsoft.com/office/drawing/2014/main" id="{CF58799B-D2F1-C665-0783-B6A969A749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1906</xdr:colOff>
      <xdr:row>27</xdr:row>
      <xdr:rowOff>167640</xdr:rowOff>
    </xdr:from>
    <xdr:to>
      <xdr:col>2</xdr:col>
      <xdr:colOff>358141</xdr:colOff>
      <xdr:row>40</xdr:row>
      <xdr:rowOff>89535</xdr:rowOff>
    </xdr:to>
    <mc:AlternateContent xmlns:mc="http://schemas.openxmlformats.org/markup-compatibility/2006" xmlns:a14="http://schemas.microsoft.com/office/drawing/2010/main">
      <mc:Choice Requires="a14">
        <xdr:graphicFrame macro="">
          <xdr:nvGraphicFramePr>
            <xdr:cNvPr id="13" name="Month">
              <a:extLst>
                <a:ext uri="{FF2B5EF4-FFF2-40B4-BE49-F238E27FC236}">
                  <a16:creationId xmlns:a16="http://schemas.microsoft.com/office/drawing/2014/main" id="{38922D6F-FC14-4BB4-B5C5-F7BBD2DD2778}"/>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906" y="8296275"/>
              <a:ext cx="1731645" cy="25222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24766</xdr:colOff>
      <xdr:row>27</xdr:row>
      <xdr:rowOff>129541</xdr:rowOff>
    </xdr:from>
    <xdr:to>
      <xdr:col>5</xdr:col>
      <xdr:colOff>489586</xdr:colOff>
      <xdr:row>38</xdr:row>
      <xdr:rowOff>150496</xdr:rowOff>
    </xdr:to>
    <mc:AlternateContent xmlns:mc="http://schemas.openxmlformats.org/markup-compatibility/2006" xmlns:a14="http://schemas.microsoft.com/office/drawing/2010/main">
      <mc:Choice Requires="a14">
        <xdr:graphicFrame macro="">
          <xdr:nvGraphicFramePr>
            <xdr:cNvPr id="14" name="Region">
              <a:extLst>
                <a:ext uri="{FF2B5EF4-FFF2-40B4-BE49-F238E27FC236}">
                  <a16:creationId xmlns:a16="http://schemas.microsoft.com/office/drawing/2014/main" id="{C01C1CBC-18A5-46CD-A66C-7046BD416E3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954656" y="8258176"/>
              <a:ext cx="1285875" cy="22174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367666</xdr:colOff>
      <xdr:row>27</xdr:row>
      <xdr:rowOff>160021</xdr:rowOff>
    </xdr:from>
    <xdr:to>
      <xdr:col>4</xdr:col>
      <xdr:colOff>85726</xdr:colOff>
      <xdr:row>34</xdr:row>
      <xdr:rowOff>13336</xdr:rowOff>
    </xdr:to>
    <mc:AlternateContent xmlns:mc="http://schemas.openxmlformats.org/markup-compatibility/2006" xmlns:a14="http://schemas.microsoft.com/office/drawing/2010/main">
      <mc:Choice Requires="a14">
        <xdr:graphicFrame macro="">
          <xdr:nvGraphicFramePr>
            <xdr:cNvPr id="15" name="Quarter">
              <a:extLst>
                <a:ext uri="{FF2B5EF4-FFF2-40B4-BE49-F238E27FC236}">
                  <a16:creationId xmlns:a16="http://schemas.microsoft.com/office/drawing/2014/main" id="{1B0505F1-8C36-42E6-B902-97EBF0CB2574}"/>
                </a:ext>
              </a:extLst>
            </xdr:cNvPr>
            <xdr:cNvGraphicFramePr/>
          </xdr:nvGraphicFramePr>
          <xdr:xfrm>
            <a:off x="0" y="0"/>
            <a:ext cx="0" cy="0"/>
          </xdr:xfrm>
          <a:graphic>
            <a:graphicData uri="http://schemas.microsoft.com/office/drawing/2010/slicer">
              <sle:slicer xmlns:sle="http://schemas.microsoft.com/office/drawing/2010/slicer" name="Quarter"/>
            </a:graphicData>
          </a:graphic>
        </xdr:graphicFrame>
      </mc:Choice>
      <mc:Fallback xmlns="">
        <xdr:sp macro="" textlink="">
          <xdr:nvSpPr>
            <xdr:cNvPr id="0" name=""/>
            <xdr:cNvSpPr>
              <a:spLocks noTextEdit="1"/>
            </xdr:cNvSpPr>
          </xdr:nvSpPr>
          <xdr:spPr>
            <a:xfrm>
              <a:off x="1735456" y="8286751"/>
              <a:ext cx="1285875" cy="12553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472440</xdr:colOff>
      <xdr:row>27</xdr:row>
      <xdr:rowOff>118110</xdr:rowOff>
    </xdr:from>
    <xdr:to>
      <xdr:col>8</xdr:col>
      <xdr:colOff>192406</xdr:colOff>
      <xdr:row>41</xdr:row>
      <xdr:rowOff>38100</xdr:rowOff>
    </xdr:to>
    <mc:AlternateContent xmlns:mc="http://schemas.openxmlformats.org/markup-compatibility/2006" xmlns:a14="http://schemas.microsoft.com/office/drawing/2010/main">
      <mc:Choice Requires="a14">
        <xdr:graphicFrame macro="">
          <xdr:nvGraphicFramePr>
            <xdr:cNvPr id="16" name="Performance">
              <a:extLst>
                <a:ext uri="{FF2B5EF4-FFF2-40B4-BE49-F238E27FC236}">
                  <a16:creationId xmlns:a16="http://schemas.microsoft.com/office/drawing/2014/main" id="{BA2B65B8-E72E-4C39-9377-30B0AD2F2BC1}"/>
                </a:ext>
              </a:extLst>
            </xdr:cNvPr>
            <xdr:cNvGraphicFramePr/>
          </xdr:nvGraphicFramePr>
          <xdr:xfrm>
            <a:off x="0" y="0"/>
            <a:ext cx="0" cy="0"/>
          </xdr:xfrm>
          <a:graphic>
            <a:graphicData uri="http://schemas.microsoft.com/office/drawing/2010/slicer">
              <sle:slicer xmlns:sle="http://schemas.microsoft.com/office/drawing/2010/slicer" name="Performance"/>
            </a:graphicData>
          </a:graphic>
        </xdr:graphicFrame>
      </mc:Choice>
      <mc:Fallback xmlns="">
        <xdr:sp macro="" textlink="">
          <xdr:nvSpPr>
            <xdr:cNvPr id="0" name=""/>
            <xdr:cNvSpPr>
              <a:spLocks noTextEdit="1"/>
            </xdr:cNvSpPr>
          </xdr:nvSpPr>
          <xdr:spPr>
            <a:xfrm>
              <a:off x="4229100" y="8244840"/>
              <a:ext cx="1535431" cy="27184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Paudel" refreshedDate="45354.471915277776" backgroundQuery="1" createdVersion="8" refreshedVersion="8" minRefreshableVersion="3" recordCount="0" supportSubquery="1" supportAdvancedDrill="1" xr:uid="{FAAD99B2-EF63-483B-B916-F38CF8F95647}">
  <cacheSource type="external" connectionId="1"/>
  <cacheFields count="7">
    <cacheField name="[Measures].[Sum of Customers]" caption="Sum of Customers" numFmtId="0" hierarchy="16" level="32767"/>
    <cacheField name="[Measures].[Average of Sales Completion Rate]" caption="Average of Sales Completion Rate" numFmtId="0" hierarchy="20" level="32767"/>
    <cacheField name="[Measures].[Average of Profit Completion Rate]" caption="Average of Profit Completion Rate" numFmtId="0" hierarchy="21" level="32767"/>
    <cacheField name="[Measures].[Average of Customer Completion Rate]" caption="Average of Customer Completion Rate" numFmtId="0" hierarchy="22" level="32767"/>
    <cacheField name="[Measures].[Sum of Sales (Units)]" caption="Sum of Sales (Units)" numFmtId="0" hierarchy="27" level="32767"/>
    <cacheField name="[Measures].[Sum of Profit (Amounts)]" caption="Sum of Profit (Amounts)" numFmtId="0" hierarchy="28" level="32767"/>
    <cacheField name="[Table_1].[Region].[Region]" caption="Region" numFmtId="0" hierarchy="1" level="1">
      <sharedItems containsSemiMixedTypes="0" containsNonDate="0" containsString="0"/>
    </cacheField>
  </cacheFields>
  <cacheHierarchies count="30">
    <cacheHierarchy uniqueName="[Table_1].[Month]" caption="Month" attribute="1" time="1" defaultMemberUniqueName="[Table_1].[Month].[All]" allUniqueName="[Table_1].[Month].[All]" dimensionUniqueName="[Table_1]" displayFolder="" count="0" memberValueDatatype="7" unbalanced="0"/>
    <cacheHierarchy uniqueName="[Table_1].[Region]" caption="Region" attribute="1" defaultMemberUniqueName="[Table_1].[Region].[All]" allUniqueName="[Table_1].[Region].[All]" dimensionUniqueName="[Table_1]" displayFolder="" count="2" memberValueDatatype="130" unbalanced="0">
      <fieldsUsage count="2">
        <fieldUsage x="-1"/>
        <fieldUsage x="6"/>
      </fieldsUsage>
    </cacheHierarchy>
    <cacheHierarchy uniqueName="[Table_1].[Sales (Units)]" caption="Sales (Units)" attribute="1" defaultMemberUniqueName="[Table_1].[Sales (Units)].[All]" allUniqueName="[Table_1].[Sales (Units)].[All]" dimensionUniqueName="[Table_1]" displayFolder="" count="0" memberValueDatatype="5" unbalanced="0"/>
    <cacheHierarchy uniqueName="[Table_1].[Profit (Amounts)]" caption="Profit (Amounts)" attribute="1" defaultMemberUniqueName="[Table_1].[Profit (Amounts)].[All]" allUniqueName="[Table_1].[Profit (Amounts)].[All]" dimensionUniqueName="[Table_1]" displayFolder="" count="0" memberValueDatatype="20" unbalanced="0"/>
    <cacheHierarchy uniqueName="[Table_1].[Target Sales]" caption="Target Sales" attribute="1" defaultMemberUniqueName="[Table_1].[Target Sales].[All]" allUniqueName="[Table_1].[Target Sales].[All]" dimensionUniqueName="[Table_1]" displayFolder="" count="0" memberValueDatatype="5" unbalanced="0"/>
    <cacheHierarchy uniqueName="[Table_1].[Customers]" caption="Customers" attribute="1" defaultMemberUniqueName="[Table_1].[Customers].[All]" allUniqueName="[Table_1].[Customers].[All]" dimensionUniqueName="[Table_1]" displayFolder="" count="0" memberValueDatatype="20" unbalanced="0"/>
    <cacheHierarchy uniqueName="[Table_1].[Quarter]" caption="Quarter" attribute="1" defaultMemberUniqueName="[Table_1].[Quarter].[All]" allUniqueName="[Table_1].[Quarter].[All]" dimensionUniqueName="[Table_1]" displayFolder="" count="0" memberValueDatatype="130" unbalanced="0"/>
    <cacheHierarchy uniqueName="[Table_1].[Sales Completion Rate]" caption="Sales Completion Rate" attribute="1" defaultMemberUniqueName="[Table_1].[Sales Completion Rate].[All]" allUniqueName="[Table_1].[Sales Completion Rate].[All]" dimensionUniqueName="[Table_1]" displayFolder="" count="0" memberValueDatatype="5" unbalanced="0"/>
    <cacheHierarchy uniqueName="[Table_1].[Profit Completion Rate]" caption="Profit Completion Rate" attribute="1" defaultMemberUniqueName="[Table_1].[Profit Completion Rate].[All]" allUniqueName="[Table_1].[Profit Completion Rate].[All]" dimensionUniqueName="[Table_1]" displayFolder="" count="0" memberValueDatatype="5" unbalanced="0"/>
    <cacheHierarchy uniqueName="[Table_1].[Customer Completion Rate]" caption="Customer Completion Rate" attribute="1" defaultMemberUniqueName="[Table_1].[Customer Completion Rate].[All]" allUniqueName="[Table_1].[Customer Completion Rate].[All]" dimensionUniqueName="[Table_1]" displayFolder="" count="0" memberValueDatatype="5" unbalanced="0"/>
    <cacheHierarchy uniqueName="[Table_1].[Month (Month)]" caption="Month (Month)" attribute="1" defaultMemberUniqueName="[Table_1].[Month (Month)].[All]" allUniqueName="[Table_1].[Month (Month)].[All]" dimensionUniqueName="[Table_1]" displayFolder="" count="0" memberValueDatatype="130" unbalanced="0"/>
    <cacheHierarchy uniqueName="[Table_1].[Performance]" caption="Performance" attribute="1" defaultMemberUniqueName="[Table_1].[Performance].[All]" allUniqueName="[Table_1].[Performance].[All]" dimensionUniqueName="[Table_1]" displayFolder="" count="0" memberValueDatatype="5" unbalanced="0"/>
    <cacheHierarchy uniqueName="[Table_1].[Month (Month Index)]" caption="Month (Month Index)" attribute="1" defaultMemberUniqueName="[Table_1].[Month (Month Index)].[All]" allUniqueName="[Table_1].[Month (Month Index)].[All]" dimensionUniqueName="[Table_1]" displayFolder="" count="0" memberValueDatatype="20" unbalanced="0" hidden="1"/>
    <cacheHierarchy uniqueName="[Measures].[__XL_Count Table_1]" caption="__XL_Count Table_1" measure="1" displayFolder="" measureGroup="Table_1" count="0" hidden="1"/>
    <cacheHierarchy uniqueName="[Measures].[__No measures defined]" caption="__No measures defined" measure="1" displayFolder="" count="0" hidden="1"/>
    <cacheHierarchy uniqueName="[Measures].[Sum of Target Sales]" caption="Sum of Target Sales" measure="1" displayFolder="" measureGroup="Table_1" count="0" hidden="1">
      <extLst>
        <ext xmlns:x15="http://schemas.microsoft.com/office/spreadsheetml/2010/11/main" uri="{B97F6D7D-B522-45F9-BDA1-12C45D357490}">
          <x15:cacheHierarchy aggregatedColumn="4"/>
        </ext>
      </extLst>
    </cacheHierarchy>
    <cacheHierarchy uniqueName="[Measures].[Sum of Customers]" caption="Sum of Customers" measure="1" displayFolder="" measureGroup="Table_1"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Sales Completion Rate]" caption="Sum of Sales Completion Rate" measure="1" displayFolder="" measureGroup="Table_1" count="0" hidden="1">
      <extLst>
        <ext xmlns:x15="http://schemas.microsoft.com/office/spreadsheetml/2010/11/main" uri="{B97F6D7D-B522-45F9-BDA1-12C45D357490}">
          <x15:cacheHierarchy aggregatedColumn="7"/>
        </ext>
      </extLst>
    </cacheHierarchy>
    <cacheHierarchy uniqueName="[Measures].[Sum of Profit Completion Rate]" caption="Sum of Profit Completion Rate" measure="1" displayFolder="" measureGroup="Table_1" count="0" hidden="1">
      <extLst>
        <ext xmlns:x15="http://schemas.microsoft.com/office/spreadsheetml/2010/11/main" uri="{B97F6D7D-B522-45F9-BDA1-12C45D357490}">
          <x15:cacheHierarchy aggregatedColumn="8"/>
        </ext>
      </extLst>
    </cacheHierarchy>
    <cacheHierarchy uniqueName="[Measures].[Sum of Customer Completion Rate]" caption="Sum of Customer Completion Rate" measure="1" displayFolder="" measureGroup="Table_1" count="0" hidden="1">
      <extLst>
        <ext xmlns:x15="http://schemas.microsoft.com/office/spreadsheetml/2010/11/main" uri="{B97F6D7D-B522-45F9-BDA1-12C45D357490}">
          <x15:cacheHierarchy aggregatedColumn="9"/>
        </ext>
      </extLst>
    </cacheHierarchy>
    <cacheHierarchy uniqueName="[Measures].[Average of Sales Completion Rate]" caption="Average of Sales Completion Rate" measure="1" displayFolder="" measureGroup="Table_1" count="0" oneField="1" hidden="1">
      <fieldsUsage count="1">
        <fieldUsage x="1"/>
      </fieldsUsage>
      <extLst>
        <ext xmlns:x15="http://schemas.microsoft.com/office/spreadsheetml/2010/11/main" uri="{B97F6D7D-B522-45F9-BDA1-12C45D357490}">
          <x15:cacheHierarchy aggregatedColumn="7"/>
        </ext>
      </extLst>
    </cacheHierarchy>
    <cacheHierarchy uniqueName="[Measures].[Average of Profit Completion Rate]" caption="Average of Profit Completion Rate" measure="1" displayFolder="" measureGroup="Table_1" count="0" oneField="1" hidden="1">
      <fieldsUsage count="1">
        <fieldUsage x="2"/>
      </fieldsUsage>
      <extLst>
        <ext xmlns:x15="http://schemas.microsoft.com/office/spreadsheetml/2010/11/main" uri="{B97F6D7D-B522-45F9-BDA1-12C45D357490}">
          <x15:cacheHierarchy aggregatedColumn="8"/>
        </ext>
      </extLst>
    </cacheHierarchy>
    <cacheHierarchy uniqueName="[Measures].[Average of Customer Completion Rate]" caption="Average of Customer Completion Rate" measure="1" displayFolder="" measureGroup="Table_1" count="0" oneField="1" hidden="1">
      <fieldsUsage count="1">
        <fieldUsage x="3"/>
      </fieldsUsage>
      <extLst>
        <ext xmlns:x15="http://schemas.microsoft.com/office/spreadsheetml/2010/11/main" uri="{B97F6D7D-B522-45F9-BDA1-12C45D357490}">
          <x15:cacheHierarchy aggregatedColumn="9"/>
        </ext>
      </extLst>
    </cacheHierarchy>
    <cacheHierarchy uniqueName="[Measures].[Sum of Performance]" caption="Sum of Performance" measure="1" displayFolder="" measureGroup="Table_1" count="0" hidden="1">
      <extLst>
        <ext xmlns:x15="http://schemas.microsoft.com/office/spreadsheetml/2010/11/main" uri="{B97F6D7D-B522-45F9-BDA1-12C45D357490}">
          <x15:cacheHierarchy aggregatedColumn="11"/>
        </ext>
      </extLst>
    </cacheHierarchy>
    <cacheHierarchy uniqueName="[Measures].[Average of Performance]" caption="Average of Performance" measure="1" displayFolder="" measureGroup="Table_1" count="0" hidden="1">
      <extLst>
        <ext xmlns:x15="http://schemas.microsoft.com/office/spreadsheetml/2010/11/main" uri="{B97F6D7D-B522-45F9-BDA1-12C45D357490}">
          <x15:cacheHierarchy aggregatedColumn="11"/>
        </ext>
      </extLst>
    </cacheHierarchy>
    <cacheHierarchy uniqueName="[Measures].[StdDev of Performance]" caption="StdDev of Performance" measure="1" displayFolder="" measureGroup="Table_1" count="0" hidden="1">
      <extLst>
        <ext xmlns:x15="http://schemas.microsoft.com/office/spreadsheetml/2010/11/main" uri="{B97F6D7D-B522-45F9-BDA1-12C45D357490}">
          <x15:cacheHierarchy aggregatedColumn="11"/>
        </ext>
      </extLst>
    </cacheHierarchy>
    <cacheHierarchy uniqueName="[Measures].[Var of Performance]" caption="Var of Performance" measure="1" displayFolder="" measureGroup="Table_1" count="0" hidden="1">
      <extLst>
        <ext xmlns:x15="http://schemas.microsoft.com/office/spreadsheetml/2010/11/main" uri="{B97F6D7D-B522-45F9-BDA1-12C45D357490}">
          <x15:cacheHierarchy aggregatedColumn="11"/>
        </ext>
      </extLst>
    </cacheHierarchy>
    <cacheHierarchy uniqueName="[Measures].[Sum of Sales (Units)]" caption="Sum of Sales (Units)" measure="1" displayFolder="" measureGroup="Table_1" count="0" oneField="1" hidden="1">
      <fieldsUsage count="1">
        <fieldUsage x="4"/>
      </fieldsUsage>
      <extLst>
        <ext xmlns:x15="http://schemas.microsoft.com/office/spreadsheetml/2010/11/main" uri="{B97F6D7D-B522-45F9-BDA1-12C45D357490}">
          <x15:cacheHierarchy aggregatedColumn="2"/>
        </ext>
      </extLst>
    </cacheHierarchy>
    <cacheHierarchy uniqueName="[Measures].[Sum of Profit (Amounts)]" caption="Sum of Profit (Amounts)" measure="1" displayFolder="" measureGroup="Table_1" count="0" oneField="1" hidden="1">
      <fieldsUsage count="1">
        <fieldUsage x="5"/>
      </fieldsUsage>
      <extLst>
        <ext xmlns:x15="http://schemas.microsoft.com/office/spreadsheetml/2010/11/main" uri="{B97F6D7D-B522-45F9-BDA1-12C45D357490}">
          <x15:cacheHierarchy aggregatedColumn="3"/>
        </ext>
      </extLst>
    </cacheHierarchy>
    <cacheHierarchy uniqueName="[Measures].[Average of Profit (Amounts)]" caption="Average of Profit (Amounts)" measure="1" displayFolder="" measureGroup="Table_1"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able_1" uniqueName="[Table_1]" caption="Table_1"/>
  </dimensions>
  <measureGroups count="1">
    <measureGroup name="Table_1" caption="Table_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Paudel" refreshedDate="45354.471915856484" backgroundQuery="1" createdVersion="8" refreshedVersion="8" minRefreshableVersion="3" recordCount="0" supportSubquery="1" supportAdvancedDrill="1" xr:uid="{6EA1252B-9BFE-4539-B55B-DE85E95599CF}">
  <cacheSource type="external" connectionId="1"/>
  <cacheFields count="2">
    <cacheField name="[Measures].[Sum of Customers]" caption="Sum of Customers" numFmtId="0" hierarchy="16" level="32767"/>
    <cacheField name="[Table_1].[Region].[Region]" caption="Region" numFmtId="0" hierarchy="1" level="1">
      <sharedItems containsSemiMixedTypes="0" containsNonDate="0" containsString="0"/>
    </cacheField>
  </cacheFields>
  <cacheHierarchies count="30">
    <cacheHierarchy uniqueName="[Table_1].[Month]" caption="Month" attribute="1" time="1" defaultMemberUniqueName="[Table_1].[Month].[All]" allUniqueName="[Table_1].[Month].[All]" dimensionUniqueName="[Table_1]" displayFolder="" count="0" memberValueDatatype="7" unbalanced="0"/>
    <cacheHierarchy uniqueName="[Table_1].[Region]" caption="Region" attribute="1" defaultMemberUniqueName="[Table_1].[Region].[All]" allUniqueName="[Table_1].[Region].[All]" dimensionUniqueName="[Table_1]" displayFolder="" count="2" memberValueDatatype="130" unbalanced="0">
      <fieldsUsage count="2">
        <fieldUsage x="-1"/>
        <fieldUsage x="1"/>
      </fieldsUsage>
    </cacheHierarchy>
    <cacheHierarchy uniqueName="[Table_1].[Sales (Units)]" caption="Sales (Units)" attribute="1" defaultMemberUniqueName="[Table_1].[Sales (Units)].[All]" allUniqueName="[Table_1].[Sales (Units)].[All]" dimensionUniqueName="[Table_1]" displayFolder="" count="0" memberValueDatatype="5" unbalanced="0"/>
    <cacheHierarchy uniqueName="[Table_1].[Profit (Amounts)]" caption="Profit (Amounts)" attribute="1" defaultMemberUniqueName="[Table_1].[Profit (Amounts)].[All]" allUniqueName="[Table_1].[Profit (Amounts)].[All]" dimensionUniqueName="[Table_1]" displayFolder="" count="0" memberValueDatatype="20" unbalanced="0"/>
    <cacheHierarchy uniqueName="[Table_1].[Target Sales]" caption="Target Sales" attribute="1" defaultMemberUniqueName="[Table_1].[Target Sales].[All]" allUniqueName="[Table_1].[Target Sales].[All]" dimensionUniqueName="[Table_1]" displayFolder="" count="0" memberValueDatatype="5" unbalanced="0"/>
    <cacheHierarchy uniqueName="[Table_1].[Customers]" caption="Customers" attribute="1" defaultMemberUniqueName="[Table_1].[Customers].[All]" allUniqueName="[Table_1].[Customers].[All]" dimensionUniqueName="[Table_1]" displayFolder="" count="0" memberValueDatatype="20" unbalanced="0"/>
    <cacheHierarchy uniqueName="[Table_1].[Quarter]" caption="Quarter" attribute="1" defaultMemberUniqueName="[Table_1].[Quarter].[All]" allUniqueName="[Table_1].[Quarter].[All]" dimensionUniqueName="[Table_1]" displayFolder="" count="0" memberValueDatatype="130" unbalanced="0"/>
    <cacheHierarchy uniqueName="[Table_1].[Sales Completion Rate]" caption="Sales Completion Rate" attribute="1" defaultMemberUniqueName="[Table_1].[Sales Completion Rate].[All]" allUniqueName="[Table_1].[Sales Completion Rate].[All]" dimensionUniqueName="[Table_1]" displayFolder="" count="0" memberValueDatatype="5" unbalanced="0"/>
    <cacheHierarchy uniqueName="[Table_1].[Profit Completion Rate]" caption="Profit Completion Rate" attribute="1" defaultMemberUniqueName="[Table_1].[Profit Completion Rate].[All]" allUniqueName="[Table_1].[Profit Completion Rate].[All]" dimensionUniqueName="[Table_1]" displayFolder="" count="0" memberValueDatatype="5" unbalanced="0"/>
    <cacheHierarchy uniqueName="[Table_1].[Customer Completion Rate]" caption="Customer Completion Rate" attribute="1" defaultMemberUniqueName="[Table_1].[Customer Completion Rate].[All]" allUniqueName="[Table_1].[Customer Completion Rate].[All]" dimensionUniqueName="[Table_1]" displayFolder="" count="0" memberValueDatatype="5" unbalanced="0"/>
    <cacheHierarchy uniqueName="[Table_1].[Month (Month)]" caption="Month (Month)" attribute="1" defaultMemberUniqueName="[Table_1].[Month (Month)].[All]" allUniqueName="[Table_1].[Month (Month)].[All]" dimensionUniqueName="[Table_1]" displayFolder="" count="0" memberValueDatatype="130" unbalanced="0"/>
    <cacheHierarchy uniqueName="[Table_1].[Performance]" caption="Performance" attribute="1" defaultMemberUniqueName="[Table_1].[Performance].[All]" allUniqueName="[Table_1].[Performance].[All]" dimensionUniqueName="[Table_1]" displayFolder="" count="0" memberValueDatatype="5" unbalanced="0"/>
    <cacheHierarchy uniqueName="[Table_1].[Month (Month Index)]" caption="Month (Month Index)" attribute="1" defaultMemberUniqueName="[Table_1].[Month (Month Index)].[All]" allUniqueName="[Table_1].[Month (Month Index)].[All]" dimensionUniqueName="[Table_1]" displayFolder="" count="0" memberValueDatatype="20" unbalanced="0" hidden="1"/>
    <cacheHierarchy uniqueName="[Measures].[__XL_Count Table_1]" caption="__XL_Count Table_1" measure="1" displayFolder="" measureGroup="Table_1" count="0" hidden="1"/>
    <cacheHierarchy uniqueName="[Measures].[__No measures defined]" caption="__No measures defined" measure="1" displayFolder="" count="0" hidden="1"/>
    <cacheHierarchy uniqueName="[Measures].[Sum of Target Sales]" caption="Sum of Target Sales" measure="1" displayFolder="" measureGroup="Table_1" count="0" hidden="1">
      <extLst>
        <ext xmlns:x15="http://schemas.microsoft.com/office/spreadsheetml/2010/11/main" uri="{B97F6D7D-B522-45F9-BDA1-12C45D357490}">
          <x15:cacheHierarchy aggregatedColumn="4"/>
        </ext>
      </extLst>
    </cacheHierarchy>
    <cacheHierarchy uniqueName="[Measures].[Sum of Customers]" caption="Sum of Customers" measure="1" displayFolder="" measureGroup="Table_1"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Sales Completion Rate]" caption="Sum of Sales Completion Rate" measure="1" displayFolder="" measureGroup="Table_1" count="0" hidden="1">
      <extLst>
        <ext xmlns:x15="http://schemas.microsoft.com/office/spreadsheetml/2010/11/main" uri="{B97F6D7D-B522-45F9-BDA1-12C45D357490}">
          <x15:cacheHierarchy aggregatedColumn="7"/>
        </ext>
      </extLst>
    </cacheHierarchy>
    <cacheHierarchy uniqueName="[Measures].[Sum of Profit Completion Rate]" caption="Sum of Profit Completion Rate" measure="1" displayFolder="" measureGroup="Table_1" count="0" hidden="1">
      <extLst>
        <ext xmlns:x15="http://schemas.microsoft.com/office/spreadsheetml/2010/11/main" uri="{B97F6D7D-B522-45F9-BDA1-12C45D357490}">
          <x15:cacheHierarchy aggregatedColumn="8"/>
        </ext>
      </extLst>
    </cacheHierarchy>
    <cacheHierarchy uniqueName="[Measures].[Sum of Customer Completion Rate]" caption="Sum of Customer Completion Rate" measure="1" displayFolder="" measureGroup="Table_1" count="0" hidden="1">
      <extLst>
        <ext xmlns:x15="http://schemas.microsoft.com/office/spreadsheetml/2010/11/main" uri="{B97F6D7D-B522-45F9-BDA1-12C45D357490}">
          <x15:cacheHierarchy aggregatedColumn="9"/>
        </ext>
      </extLst>
    </cacheHierarchy>
    <cacheHierarchy uniqueName="[Measures].[Average of Sales Completion Rate]" caption="Average of Sales Completion Rate" measure="1" displayFolder="" measureGroup="Table_1" count="0" hidden="1">
      <extLst>
        <ext xmlns:x15="http://schemas.microsoft.com/office/spreadsheetml/2010/11/main" uri="{B97F6D7D-B522-45F9-BDA1-12C45D357490}">
          <x15:cacheHierarchy aggregatedColumn="7"/>
        </ext>
      </extLst>
    </cacheHierarchy>
    <cacheHierarchy uniqueName="[Measures].[Average of Profit Completion Rate]" caption="Average of Profit Completion Rate" measure="1" displayFolder="" measureGroup="Table_1" count="0" hidden="1">
      <extLst>
        <ext xmlns:x15="http://schemas.microsoft.com/office/spreadsheetml/2010/11/main" uri="{B97F6D7D-B522-45F9-BDA1-12C45D357490}">
          <x15:cacheHierarchy aggregatedColumn="8"/>
        </ext>
      </extLst>
    </cacheHierarchy>
    <cacheHierarchy uniqueName="[Measures].[Average of Customer Completion Rate]" caption="Average of Customer Completion Rate" measure="1" displayFolder="" measureGroup="Table_1" count="0" hidden="1">
      <extLst>
        <ext xmlns:x15="http://schemas.microsoft.com/office/spreadsheetml/2010/11/main" uri="{B97F6D7D-B522-45F9-BDA1-12C45D357490}">
          <x15:cacheHierarchy aggregatedColumn="9"/>
        </ext>
      </extLst>
    </cacheHierarchy>
    <cacheHierarchy uniqueName="[Measures].[Sum of Performance]" caption="Sum of Performance" measure="1" displayFolder="" measureGroup="Table_1" count="0" hidden="1">
      <extLst>
        <ext xmlns:x15="http://schemas.microsoft.com/office/spreadsheetml/2010/11/main" uri="{B97F6D7D-B522-45F9-BDA1-12C45D357490}">
          <x15:cacheHierarchy aggregatedColumn="11"/>
        </ext>
      </extLst>
    </cacheHierarchy>
    <cacheHierarchy uniqueName="[Measures].[Average of Performance]" caption="Average of Performance" measure="1" displayFolder="" measureGroup="Table_1" count="0" hidden="1">
      <extLst>
        <ext xmlns:x15="http://schemas.microsoft.com/office/spreadsheetml/2010/11/main" uri="{B97F6D7D-B522-45F9-BDA1-12C45D357490}">
          <x15:cacheHierarchy aggregatedColumn="11"/>
        </ext>
      </extLst>
    </cacheHierarchy>
    <cacheHierarchy uniqueName="[Measures].[StdDev of Performance]" caption="StdDev of Performance" measure="1" displayFolder="" measureGroup="Table_1" count="0" hidden="1">
      <extLst>
        <ext xmlns:x15="http://schemas.microsoft.com/office/spreadsheetml/2010/11/main" uri="{B97F6D7D-B522-45F9-BDA1-12C45D357490}">
          <x15:cacheHierarchy aggregatedColumn="11"/>
        </ext>
      </extLst>
    </cacheHierarchy>
    <cacheHierarchy uniqueName="[Measures].[Var of Performance]" caption="Var of Performance" measure="1" displayFolder="" measureGroup="Table_1" count="0" hidden="1">
      <extLst>
        <ext xmlns:x15="http://schemas.microsoft.com/office/spreadsheetml/2010/11/main" uri="{B97F6D7D-B522-45F9-BDA1-12C45D357490}">
          <x15:cacheHierarchy aggregatedColumn="11"/>
        </ext>
      </extLst>
    </cacheHierarchy>
    <cacheHierarchy uniqueName="[Measures].[Sum of Sales (Units)]" caption="Sum of Sales (Units)" measure="1" displayFolder="" measureGroup="Table_1" count="0" hidden="1">
      <extLst>
        <ext xmlns:x15="http://schemas.microsoft.com/office/spreadsheetml/2010/11/main" uri="{B97F6D7D-B522-45F9-BDA1-12C45D357490}">
          <x15:cacheHierarchy aggregatedColumn="2"/>
        </ext>
      </extLst>
    </cacheHierarchy>
    <cacheHierarchy uniqueName="[Measures].[Sum of Profit (Amounts)]" caption="Sum of Profit (Amounts)" measure="1" displayFolder="" measureGroup="Table_1" count="0" hidden="1">
      <extLst>
        <ext xmlns:x15="http://schemas.microsoft.com/office/spreadsheetml/2010/11/main" uri="{B97F6D7D-B522-45F9-BDA1-12C45D357490}">
          <x15:cacheHierarchy aggregatedColumn="3"/>
        </ext>
      </extLst>
    </cacheHierarchy>
    <cacheHierarchy uniqueName="[Measures].[Average of Profit (Amounts)]" caption="Average of Profit (Amounts)" measure="1" displayFolder="" measureGroup="Table_1"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able_1" uniqueName="[Table_1]" caption="Table_1"/>
  </dimensions>
  <measureGroups count="1">
    <measureGroup name="Table_1" caption="Table_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Paudel" refreshedDate="45354.471916666669" backgroundQuery="1" createdVersion="8" refreshedVersion="8" minRefreshableVersion="3" recordCount="0" supportSubquery="1" supportAdvancedDrill="1" xr:uid="{E3235949-5F81-4D32-91EC-1F05763B51D7}">
  <cacheSource type="external" connectionId="1"/>
  <cacheFields count="5">
    <cacheField name="[Table_1].[Month].[Month]" caption="Month" numFmtId="0" level="1">
      <sharedItems containsSemiMixedTypes="0" containsNonDate="0" containsDate="1" containsString="0" minDate="2023-01-01T00:00:00" maxDate="2023-09-02T00:00:00" count="9">
        <d v="2023-01-01T00:00:00"/>
        <d v="2023-02-01T00:00:00"/>
        <d v="2023-03-01T00:00:00"/>
        <d v="2023-04-01T00:00:00"/>
        <d v="2023-05-01T00:00:00"/>
        <d v="2023-06-01T00:00:00"/>
        <d v="2023-07-01T00:00:00"/>
        <d v="2023-08-01T00:00:00"/>
        <d v="2023-09-01T00:00:00"/>
      </sharedItems>
    </cacheField>
    <cacheField name="[Table_1].[Month (Month)].[Month (Month)]" caption="Month (Month)" numFmtId="0" hierarchy="10" level="1">
      <sharedItems count="9">
        <s v="Jan"/>
        <s v="Feb"/>
        <s v="Mar"/>
        <s v="Apr"/>
        <s v="May"/>
        <s v="Jun"/>
        <s v="Jul"/>
        <s v="Aug"/>
        <s v="Sep"/>
      </sharedItems>
    </cacheField>
    <cacheField name="[Measures].[Sum of Target Sales]" caption="Sum of Target Sales" numFmtId="0" hierarchy="15" level="32767"/>
    <cacheField name="[Measures].[Sum of Sales (Units)]" caption="Sum of Sales (Units)" numFmtId="0" hierarchy="27" level="32767"/>
    <cacheField name="[Table_1].[Region].[Region]" caption="Region" numFmtId="0" hierarchy="1" level="1">
      <sharedItems containsSemiMixedTypes="0" containsNonDate="0" containsString="0"/>
    </cacheField>
  </cacheFields>
  <cacheHierarchies count="30">
    <cacheHierarchy uniqueName="[Table_1].[Month]" caption="Month" attribute="1" time="1" defaultMemberUniqueName="[Table_1].[Month].[All]" allUniqueName="[Table_1].[Month].[All]" dimensionUniqueName="[Table_1]" displayFolder="" count="2" memberValueDatatype="7" unbalanced="0">
      <fieldsUsage count="2">
        <fieldUsage x="-1"/>
        <fieldUsage x="0"/>
      </fieldsUsage>
    </cacheHierarchy>
    <cacheHierarchy uniqueName="[Table_1].[Region]" caption="Region" attribute="1" defaultMemberUniqueName="[Table_1].[Region].[All]" allUniqueName="[Table_1].[Region].[All]" dimensionUniqueName="[Table_1]" displayFolder="" count="2" memberValueDatatype="130" unbalanced="0">
      <fieldsUsage count="2">
        <fieldUsage x="-1"/>
        <fieldUsage x="4"/>
      </fieldsUsage>
    </cacheHierarchy>
    <cacheHierarchy uniqueName="[Table_1].[Sales (Units)]" caption="Sales (Units)" attribute="1" defaultMemberUniqueName="[Table_1].[Sales (Units)].[All]" allUniqueName="[Table_1].[Sales (Units)].[All]" dimensionUniqueName="[Table_1]" displayFolder="" count="0" memberValueDatatype="5" unbalanced="0"/>
    <cacheHierarchy uniqueName="[Table_1].[Profit (Amounts)]" caption="Profit (Amounts)" attribute="1" defaultMemberUniqueName="[Table_1].[Profit (Amounts)].[All]" allUniqueName="[Table_1].[Profit (Amounts)].[All]" dimensionUniqueName="[Table_1]" displayFolder="" count="0" memberValueDatatype="20" unbalanced="0"/>
    <cacheHierarchy uniqueName="[Table_1].[Target Sales]" caption="Target Sales" attribute="1" defaultMemberUniqueName="[Table_1].[Target Sales].[All]" allUniqueName="[Table_1].[Target Sales].[All]" dimensionUniqueName="[Table_1]" displayFolder="" count="0" memberValueDatatype="5" unbalanced="0"/>
    <cacheHierarchy uniqueName="[Table_1].[Customers]" caption="Customers" attribute="1" defaultMemberUniqueName="[Table_1].[Customers].[All]" allUniqueName="[Table_1].[Customers].[All]" dimensionUniqueName="[Table_1]" displayFolder="" count="0" memberValueDatatype="20" unbalanced="0"/>
    <cacheHierarchy uniqueName="[Table_1].[Quarter]" caption="Quarter" attribute="1" defaultMemberUniqueName="[Table_1].[Quarter].[All]" allUniqueName="[Table_1].[Quarter].[All]" dimensionUniqueName="[Table_1]" displayFolder="" count="0" memberValueDatatype="130" unbalanced="0"/>
    <cacheHierarchy uniqueName="[Table_1].[Sales Completion Rate]" caption="Sales Completion Rate" attribute="1" defaultMemberUniqueName="[Table_1].[Sales Completion Rate].[All]" allUniqueName="[Table_1].[Sales Completion Rate].[All]" dimensionUniqueName="[Table_1]" displayFolder="" count="0" memberValueDatatype="5" unbalanced="0"/>
    <cacheHierarchy uniqueName="[Table_1].[Profit Completion Rate]" caption="Profit Completion Rate" attribute="1" defaultMemberUniqueName="[Table_1].[Profit Completion Rate].[All]" allUniqueName="[Table_1].[Profit Completion Rate].[All]" dimensionUniqueName="[Table_1]" displayFolder="" count="0" memberValueDatatype="5" unbalanced="0"/>
    <cacheHierarchy uniqueName="[Table_1].[Customer Completion Rate]" caption="Customer Completion Rate" attribute="1" defaultMemberUniqueName="[Table_1].[Customer Completion Rate].[All]" allUniqueName="[Table_1].[Customer Completion Rate].[All]" dimensionUniqueName="[Table_1]" displayFolder="" count="0" memberValueDatatype="5" unbalanced="0"/>
    <cacheHierarchy uniqueName="[Table_1].[Month (Month)]" caption="Month (Month)" attribute="1" defaultMemberUniqueName="[Table_1].[Month (Month)].[All]" allUniqueName="[Table_1].[Month (Month)].[All]" dimensionUniqueName="[Table_1]" displayFolder="" count="2" memberValueDatatype="130" unbalanced="0">
      <fieldsUsage count="2">
        <fieldUsage x="-1"/>
        <fieldUsage x="1"/>
      </fieldsUsage>
    </cacheHierarchy>
    <cacheHierarchy uniqueName="[Table_1].[Performance]" caption="Performance" attribute="1" defaultMemberUniqueName="[Table_1].[Performance].[All]" allUniqueName="[Table_1].[Performance].[All]" dimensionUniqueName="[Table_1]" displayFolder="" count="0" memberValueDatatype="5" unbalanced="0"/>
    <cacheHierarchy uniqueName="[Table_1].[Month (Month Index)]" caption="Month (Month Index)" attribute="1" defaultMemberUniqueName="[Table_1].[Month (Month Index)].[All]" allUniqueName="[Table_1].[Month (Month Index)].[All]" dimensionUniqueName="[Table_1]" displayFolder="" count="0" memberValueDatatype="20" unbalanced="0" hidden="1"/>
    <cacheHierarchy uniqueName="[Measures].[__XL_Count Table_1]" caption="__XL_Count Table_1" measure="1" displayFolder="" measureGroup="Table_1" count="0" hidden="1"/>
    <cacheHierarchy uniqueName="[Measures].[__No measures defined]" caption="__No measures defined" measure="1" displayFolder="" count="0" hidden="1"/>
    <cacheHierarchy uniqueName="[Measures].[Sum of Target Sales]" caption="Sum of Target Sales" measure="1" displayFolder="" measureGroup="Table_1" count="0" oneField="1" hidden="1">
      <fieldsUsage count="1">
        <fieldUsage x="2"/>
      </fieldsUsage>
      <extLst>
        <ext xmlns:x15="http://schemas.microsoft.com/office/spreadsheetml/2010/11/main" uri="{B97F6D7D-B522-45F9-BDA1-12C45D357490}">
          <x15:cacheHierarchy aggregatedColumn="4"/>
        </ext>
      </extLst>
    </cacheHierarchy>
    <cacheHierarchy uniqueName="[Measures].[Sum of Customers]" caption="Sum of Customers" measure="1" displayFolder="" measureGroup="Table_1" count="0" hidden="1">
      <extLst>
        <ext xmlns:x15="http://schemas.microsoft.com/office/spreadsheetml/2010/11/main" uri="{B97F6D7D-B522-45F9-BDA1-12C45D357490}">
          <x15:cacheHierarchy aggregatedColumn="5"/>
        </ext>
      </extLst>
    </cacheHierarchy>
    <cacheHierarchy uniqueName="[Measures].[Sum of Sales Completion Rate]" caption="Sum of Sales Completion Rate" measure="1" displayFolder="" measureGroup="Table_1" count="0" hidden="1">
      <extLst>
        <ext xmlns:x15="http://schemas.microsoft.com/office/spreadsheetml/2010/11/main" uri="{B97F6D7D-B522-45F9-BDA1-12C45D357490}">
          <x15:cacheHierarchy aggregatedColumn="7"/>
        </ext>
      </extLst>
    </cacheHierarchy>
    <cacheHierarchy uniqueName="[Measures].[Sum of Profit Completion Rate]" caption="Sum of Profit Completion Rate" measure="1" displayFolder="" measureGroup="Table_1" count="0" hidden="1">
      <extLst>
        <ext xmlns:x15="http://schemas.microsoft.com/office/spreadsheetml/2010/11/main" uri="{B97F6D7D-B522-45F9-BDA1-12C45D357490}">
          <x15:cacheHierarchy aggregatedColumn="8"/>
        </ext>
      </extLst>
    </cacheHierarchy>
    <cacheHierarchy uniqueName="[Measures].[Sum of Customer Completion Rate]" caption="Sum of Customer Completion Rate" measure="1" displayFolder="" measureGroup="Table_1" count="0" hidden="1">
      <extLst>
        <ext xmlns:x15="http://schemas.microsoft.com/office/spreadsheetml/2010/11/main" uri="{B97F6D7D-B522-45F9-BDA1-12C45D357490}">
          <x15:cacheHierarchy aggregatedColumn="9"/>
        </ext>
      </extLst>
    </cacheHierarchy>
    <cacheHierarchy uniqueName="[Measures].[Average of Sales Completion Rate]" caption="Average of Sales Completion Rate" measure="1" displayFolder="" measureGroup="Table_1" count="0" hidden="1">
      <extLst>
        <ext xmlns:x15="http://schemas.microsoft.com/office/spreadsheetml/2010/11/main" uri="{B97F6D7D-B522-45F9-BDA1-12C45D357490}">
          <x15:cacheHierarchy aggregatedColumn="7"/>
        </ext>
      </extLst>
    </cacheHierarchy>
    <cacheHierarchy uniqueName="[Measures].[Average of Profit Completion Rate]" caption="Average of Profit Completion Rate" measure="1" displayFolder="" measureGroup="Table_1" count="0" hidden="1">
      <extLst>
        <ext xmlns:x15="http://schemas.microsoft.com/office/spreadsheetml/2010/11/main" uri="{B97F6D7D-B522-45F9-BDA1-12C45D357490}">
          <x15:cacheHierarchy aggregatedColumn="8"/>
        </ext>
      </extLst>
    </cacheHierarchy>
    <cacheHierarchy uniqueName="[Measures].[Average of Customer Completion Rate]" caption="Average of Customer Completion Rate" measure="1" displayFolder="" measureGroup="Table_1" count="0" hidden="1">
      <extLst>
        <ext xmlns:x15="http://schemas.microsoft.com/office/spreadsheetml/2010/11/main" uri="{B97F6D7D-B522-45F9-BDA1-12C45D357490}">
          <x15:cacheHierarchy aggregatedColumn="9"/>
        </ext>
      </extLst>
    </cacheHierarchy>
    <cacheHierarchy uniqueName="[Measures].[Sum of Performance]" caption="Sum of Performance" measure="1" displayFolder="" measureGroup="Table_1" count="0" hidden="1">
      <extLst>
        <ext xmlns:x15="http://schemas.microsoft.com/office/spreadsheetml/2010/11/main" uri="{B97F6D7D-B522-45F9-BDA1-12C45D357490}">
          <x15:cacheHierarchy aggregatedColumn="11"/>
        </ext>
      </extLst>
    </cacheHierarchy>
    <cacheHierarchy uniqueName="[Measures].[Average of Performance]" caption="Average of Performance" measure="1" displayFolder="" measureGroup="Table_1" count="0" hidden="1">
      <extLst>
        <ext xmlns:x15="http://schemas.microsoft.com/office/spreadsheetml/2010/11/main" uri="{B97F6D7D-B522-45F9-BDA1-12C45D357490}">
          <x15:cacheHierarchy aggregatedColumn="11"/>
        </ext>
      </extLst>
    </cacheHierarchy>
    <cacheHierarchy uniqueName="[Measures].[StdDev of Performance]" caption="StdDev of Performance" measure="1" displayFolder="" measureGroup="Table_1" count="0" hidden="1">
      <extLst>
        <ext xmlns:x15="http://schemas.microsoft.com/office/spreadsheetml/2010/11/main" uri="{B97F6D7D-B522-45F9-BDA1-12C45D357490}">
          <x15:cacheHierarchy aggregatedColumn="11"/>
        </ext>
      </extLst>
    </cacheHierarchy>
    <cacheHierarchy uniqueName="[Measures].[Var of Performance]" caption="Var of Performance" measure="1" displayFolder="" measureGroup="Table_1" count="0" hidden="1">
      <extLst>
        <ext xmlns:x15="http://schemas.microsoft.com/office/spreadsheetml/2010/11/main" uri="{B97F6D7D-B522-45F9-BDA1-12C45D357490}">
          <x15:cacheHierarchy aggregatedColumn="11"/>
        </ext>
      </extLst>
    </cacheHierarchy>
    <cacheHierarchy uniqueName="[Measures].[Sum of Sales (Units)]" caption="Sum of Sales (Units)" measure="1" displayFolder="" measureGroup="Table_1" count="0" oneField="1" hidden="1">
      <fieldsUsage count="1">
        <fieldUsage x="3"/>
      </fieldsUsage>
      <extLst>
        <ext xmlns:x15="http://schemas.microsoft.com/office/spreadsheetml/2010/11/main" uri="{B97F6D7D-B522-45F9-BDA1-12C45D357490}">
          <x15:cacheHierarchy aggregatedColumn="2"/>
        </ext>
      </extLst>
    </cacheHierarchy>
    <cacheHierarchy uniqueName="[Measures].[Sum of Profit (Amounts)]" caption="Sum of Profit (Amounts)" measure="1" displayFolder="" measureGroup="Table_1" count="0" hidden="1">
      <extLst>
        <ext xmlns:x15="http://schemas.microsoft.com/office/spreadsheetml/2010/11/main" uri="{B97F6D7D-B522-45F9-BDA1-12C45D357490}">
          <x15:cacheHierarchy aggregatedColumn="3"/>
        </ext>
      </extLst>
    </cacheHierarchy>
    <cacheHierarchy uniqueName="[Measures].[Average of Profit (Amounts)]" caption="Average of Profit (Amounts)" measure="1" displayFolder="" measureGroup="Table_1"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able_1" uniqueName="[Table_1]" caption="Table_1"/>
  </dimensions>
  <measureGroups count="1">
    <measureGroup name="Table_1" caption="Table_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Paudel" refreshedDate="45354.471917361108" backgroundQuery="1" createdVersion="8" refreshedVersion="8" minRefreshableVersion="3" recordCount="0" supportSubquery="1" supportAdvancedDrill="1" xr:uid="{FB5AC12E-54F3-4686-9CED-13E4677DA389}">
  <cacheSource type="external" connectionId="1"/>
  <cacheFields count="4">
    <cacheField name="[Table_1].[Month].[Month]" caption="Month" numFmtId="0" level="1">
      <sharedItems containsSemiMixedTypes="0" containsNonDate="0" containsDate="1" containsString="0" minDate="2023-01-01T00:00:00" maxDate="2023-09-02T00:00:00" count="9">
        <d v="2023-01-01T00:00:00"/>
        <d v="2023-02-01T00:00:00"/>
        <d v="2023-03-01T00:00:00"/>
        <d v="2023-04-01T00:00:00"/>
        <d v="2023-05-01T00:00:00"/>
        <d v="2023-06-01T00:00:00"/>
        <d v="2023-07-01T00:00:00"/>
        <d v="2023-08-01T00:00:00"/>
        <d v="2023-09-01T00:00:00"/>
      </sharedItems>
    </cacheField>
    <cacheField name="[Table_1].[Month (Month)].[Month (Month)]" caption="Month (Month)" numFmtId="0" hierarchy="10" level="1">
      <sharedItems count="9">
        <s v="Jan"/>
        <s v="Feb"/>
        <s v="Mar"/>
        <s v="Apr"/>
        <s v="May"/>
        <s v="Jun"/>
        <s v="Jul"/>
        <s v="Aug"/>
        <s v="Sep"/>
      </sharedItems>
    </cacheField>
    <cacheField name="[Measures].[Sum of Profit (Amounts)]" caption="Sum of Profit (Amounts)" numFmtId="0" hierarchy="28" level="32767"/>
    <cacheField name="[Table_1].[Region].[Region]" caption="Region" numFmtId="0" hierarchy="1" level="1">
      <sharedItems containsSemiMixedTypes="0" containsNonDate="0" containsString="0"/>
    </cacheField>
  </cacheFields>
  <cacheHierarchies count="30">
    <cacheHierarchy uniqueName="[Table_1].[Month]" caption="Month" attribute="1" time="1" defaultMemberUniqueName="[Table_1].[Month].[All]" allUniqueName="[Table_1].[Month].[All]" dimensionUniqueName="[Table_1]" displayFolder="" count="2" memberValueDatatype="7" unbalanced="0">
      <fieldsUsage count="2">
        <fieldUsage x="-1"/>
        <fieldUsage x="0"/>
      </fieldsUsage>
    </cacheHierarchy>
    <cacheHierarchy uniqueName="[Table_1].[Region]" caption="Region" attribute="1" defaultMemberUniqueName="[Table_1].[Region].[All]" allUniqueName="[Table_1].[Region].[All]" dimensionUniqueName="[Table_1]" displayFolder="" count="2" memberValueDatatype="130" unbalanced="0">
      <fieldsUsage count="2">
        <fieldUsage x="-1"/>
        <fieldUsage x="3"/>
      </fieldsUsage>
    </cacheHierarchy>
    <cacheHierarchy uniqueName="[Table_1].[Sales (Units)]" caption="Sales (Units)" attribute="1" defaultMemberUniqueName="[Table_1].[Sales (Units)].[All]" allUniqueName="[Table_1].[Sales (Units)].[All]" dimensionUniqueName="[Table_1]" displayFolder="" count="0" memberValueDatatype="5" unbalanced="0"/>
    <cacheHierarchy uniqueName="[Table_1].[Profit (Amounts)]" caption="Profit (Amounts)" attribute="1" defaultMemberUniqueName="[Table_1].[Profit (Amounts)].[All]" allUniqueName="[Table_1].[Profit (Amounts)].[All]" dimensionUniqueName="[Table_1]" displayFolder="" count="0" memberValueDatatype="20" unbalanced="0"/>
    <cacheHierarchy uniqueName="[Table_1].[Target Sales]" caption="Target Sales" attribute="1" defaultMemberUniqueName="[Table_1].[Target Sales].[All]" allUniqueName="[Table_1].[Target Sales].[All]" dimensionUniqueName="[Table_1]" displayFolder="" count="0" memberValueDatatype="5" unbalanced="0"/>
    <cacheHierarchy uniqueName="[Table_1].[Customers]" caption="Customers" attribute="1" defaultMemberUniqueName="[Table_1].[Customers].[All]" allUniqueName="[Table_1].[Customers].[All]" dimensionUniqueName="[Table_1]" displayFolder="" count="0" memberValueDatatype="20" unbalanced="0"/>
    <cacheHierarchy uniqueName="[Table_1].[Quarter]" caption="Quarter" attribute="1" defaultMemberUniqueName="[Table_1].[Quarter].[All]" allUniqueName="[Table_1].[Quarter].[All]" dimensionUniqueName="[Table_1]" displayFolder="" count="0" memberValueDatatype="130" unbalanced="0"/>
    <cacheHierarchy uniqueName="[Table_1].[Sales Completion Rate]" caption="Sales Completion Rate" attribute="1" defaultMemberUniqueName="[Table_1].[Sales Completion Rate].[All]" allUniqueName="[Table_1].[Sales Completion Rate].[All]" dimensionUniqueName="[Table_1]" displayFolder="" count="0" memberValueDatatype="5" unbalanced="0"/>
    <cacheHierarchy uniqueName="[Table_1].[Profit Completion Rate]" caption="Profit Completion Rate" attribute="1" defaultMemberUniqueName="[Table_1].[Profit Completion Rate].[All]" allUniqueName="[Table_1].[Profit Completion Rate].[All]" dimensionUniqueName="[Table_1]" displayFolder="" count="0" memberValueDatatype="5" unbalanced="0"/>
    <cacheHierarchy uniqueName="[Table_1].[Customer Completion Rate]" caption="Customer Completion Rate" attribute="1" defaultMemberUniqueName="[Table_1].[Customer Completion Rate].[All]" allUniqueName="[Table_1].[Customer Completion Rate].[All]" dimensionUniqueName="[Table_1]" displayFolder="" count="0" memberValueDatatype="5" unbalanced="0"/>
    <cacheHierarchy uniqueName="[Table_1].[Month (Month)]" caption="Month (Month)" attribute="1" defaultMemberUniqueName="[Table_1].[Month (Month)].[All]" allUniqueName="[Table_1].[Month (Month)].[All]" dimensionUniqueName="[Table_1]" displayFolder="" count="2" memberValueDatatype="130" unbalanced="0">
      <fieldsUsage count="2">
        <fieldUsage x="-1"/>
        <fieldUsage x="1"/>
      </fieldsUsage>
    </cacheHierarchy>
    <cacheHierarchy uniqueName="[Table_1].[Performance]" caption="Performance" attribute="1" defaultMemberUniqueName="[Table_1].[Performance].[All]" allUniqueName="[Table_1].[Performance].[All]" dimensionUniqueName="[Table_1]" displayFolder="" count="0" memberValueDatatype="5" unbalanced="0"/>
    <cacheHierarchy uniqueName="[Table_1].[Month (Month Index)]" caption="Month (Month Index)" attribute="1" defaultMemberUniqueName="[Table_1].[Month (Month Index)].[All]" allUniqueName="[Table_1].[Month (Month Index)].[All]" dimensionUniqueName="[Table_1]" displayFolder="" count="0" memberValueDatatype="20" unbalanced="0" hidden="1"/>
    <cacheHierarchy uniqueName="[Measures].[__XL_Count Table_1]" caption="__XL_Count Table_1" measure="1" displayFolder="" measureGroup="Table_1" count="0" hidden="1"/>
    <cacheHierarchy uniqueName="[Measures].[__No measures defined]" caption="__No measures defined" measure="1" displayFolder="" count="0" hidden="1"/>
    <cacheHierarchy uniqueName="[Measures].[Sum of Target Sales]" caption="Sum of Target Sales" measure="1" displayFolder="" measureGroup="Table_1" count="0" hidden="1">
      <extLst>
        <ext xmlns:x15="http://schemas.microsoft.com/office/spreadsheetml/2010/11/main" uri="{B97F6D7D-B522-45F9-BDA1-12C45D357490}">
          <x15:cacheHierarchy aggregatedColumn="4"/>
        </ext>
      </extLst>
    </cacheHierarchy>
    <cacheHierarchy uniqueName="[Measures].[Sum of Customers]" caption="Sum of Customers" measure="1" displayFolder="" measureGroup="Table_1" count="0" hidden="1">
      <extLst>
        <ext xmlns:x15="http://schemas.microsoft.com/office/spreadsheetml/2010/11/main" uri="{B97F6D7D-B522-45F9-BDA1-12C45D357490}">
          <x15:cacheHierarchy aggregatedColumn="5"/>
        </ext>
      </extLst>
    </cacheHierarchy>
    <cacheHierarchy uniqueName="[Measures].[Sum of Sales Completion Rate]" caption="Sum of Sales Completion Rate" measure="1" displayFolder="" measureGroup="Table_1" count="0" hidden="1">
      <extLst>
        <ext xmlns:x15="http://schemas.microsoft.com/office/spreadsheetml/2010/11/main" uri="{B97F6D7D-B522-45F9-BDA1-12C45D357490}">
          <x15:cacheHierarchy aggregatedColumn="7"/>
        </ext>
      </extLst>
    </cacheHierarchy>
    <cacheHierarchy uniqueName="[Measures].[Sum of Profit Completion Rate]" caption="Sum of Profit Completion Rate" measure="1" displayFolder="" measureGroup="Table_1" count="0" hidden="1">
      <extLst>
        <ext xmlns:x15="http://schemas.microsoft.com/office/spreadsheetml/2010/11/main" uri="{B97F6D7D-B522-45F9-BDA1-12C45D357490}">
          <x15:cacheHierarchy aggregatedColumn="8"/>
        </ext>
      </extLst>
    </cacheHierarchy>
    <cacheHierarchy uniqueName="[Measures].[Sum of Customer Completion Rate]" caption="Sum of Customer Completion Rate" measure="1" displayFolder="" measureGroup="Table_1" count="0" hidden="1">
      <extLst>
        <ext xmlns:x15="http://schemas.microsoft.com/office/spreadsheetml/2010/11/main" uri="{B97F6D7D-B522-45F9-BDA1-12C45D357490}">
          <x15:cacheHierarchy aggregatedColumn="9"/>
        </ext>
      </extLst>
    </cacheHierarchy>
    <cacheHierarchy uniqueName="[Measures].[Average of Sales Completion Rate]" caption="Average of Sales Completion Rate" measure="1" displayFolder="" measureGroup="Table_1" count="0" hidden="1">
      <extLst>
        <ext xmlns:x15="http://schemas.microsoft.com/office/spreadsheetml/2010/11/main" uri="{B97F6D7D-B522-45F9-BDA1-12C45D357490}">
          <x15:cacheHierarchy aggregatedColumn="7"/>
        </ext>
      </extLst>
    </cacheHierarchy>
    <cacheHierarchy uniqueName="[Measures].[Average of Profit Completion Rate]" caption="Average of Profit Completion Rate" measure="1" displayFolder="" measureGroup="Table_1" count="0" hidden="1">
      <extLst>
        <ext xmlns:x15="http://schemas.microsoft.com/office/spreadsheetml/2010/11/main" uri="{B97F6D7D-B522-45F9-BDA1-12C45D357490}">
          <x15:cacheHierarchy aggregatedColumn="8"/>
        </ext>
      </extLst>
    </cacheHierarchy>
    <cacheHierarchy uniqueName="[Measures].[Average of Customer Completion Rate]" caption="Average of Customer Completion Rate" measure="1" displayFolder="" measureGroup="Table_1" count="0" hidden="1">
      <extLst>
        <ext xmlns:x15="http://schemas.microsoft.com/office/spreadsheetml/2010/11/main" uri="{B97F6D7D-B522-45F9-BDA1-12C45D357490}">
          <x15:cacheHierarchy aggregatedColumn="9"/>
        </ext>
      </extLst>
    </cacheHierarchy>
    <cacheHierarchy uniqueName="[Measures].[Sum of Performance]" caption="Sum of Performance" measure="1" displayFolder="" measureGroup="Table_1" count="0" hidden="1">
      <extLst>
        <ext xmlns:x15="http://schemas.microsoft.com/office/spreadsheetml/2010/11/main" uri="{B97F6D7D-B522-45F9-BDA1-12C45D357490}">
          <x15:cacheHierarchy aggregatedColumn="11"/>
        </ext>
      </extLst>
    </cacheHierarchy>
    <cacheHierarchy uniqueName="[Measures].[Average of Performance]" caption="Average of Performance" measure="1" displayFolder="" measureGroup="Table_1" count="0" hidden="1">
      <extLst>
        <ext xmlns:x15="http://schemas.microsoft.com/office/spreadsheetml/2010/11/main" uri="{B97F6D7D-B522-45F9-BDA1-12C45D357490}">
          <x15:cacheHierarchy aggregatedColumn="11"/>
        </ext>
      </extLst>
    </cacheHierarchy>
    <cacheHierarchy uniqueName="[Measures].[StdDev of Performance]" caption="StdDev of Performance" measure="1" displayFolder="" measureGroup="Table_1" count="0" hidden="1">
      <extLst>
        <ext xmlns:x15="http://schemas.microsoft.com/office/spreadsheetml/2010/11/main" uri="{B97F6D7D-B522-45F9-BDA1-12C45D357490}">
          <x15:cacheHierarchy aggregatedColumn="11"/>
        </ext>
      </extLst>
    </cacheHierarchy>
    <cacheHierarchy uniqueName="[Measures].[Var of Performance]" caption="Var of Performance" measure="1" displayFolder="" measureGroup="Table_1" count="0" hidden="1">
      <extLst>
        <ext xmlns:x15="http://schemas.microsoft.com/office/spreadsheetml/2010/11/main" uri="{B97F6D7D-B522-45F9-BDA1-12C45D357490}">
          <x15:cacheHierarchy aggregatedColumn="11"/>
        </ext>
      </extLst>
    </cacheHierarchy>
    <cacheHierarchy uniqueName="[Measures].[Sum of Sales (Units)]" caption="Sum of Sales (Units)" measure="1" displayFolder="" measureGroup="Table_1" count="0" hidden="1">
      <extLst>
        <ext xmlns:x15="http://schemas.microsoft.com/office/spreadsheetml/2010/11/main" uri="{B97F6D7D-B522-45F9-BDA1-12C45D357490}">
          <x15:cacheHierarchy aggregatedColumn="2"/>
        </ext>
      </extLst>
    </cacheHierarchy>
    <cacheHierarchy uniqueName="[Measures].[Sum of Profit (Amounts)]" caption="Sum of Profit (Amounts)" measure="1" displayFolder="" measureGroup="Table_1" count="0" oneField="1" hidden="1">
      <fieldsUsage count="1">
        <fieldUsage x="2"/>
      </fieldsUsage>
      <extLst>
        <ext xmlns:x15="http://schemas.microsoft.com/office/spreadsheetml/2010/11/main" uri="{B97F6D7D-B522-45F9-BDA1-12C45D357490}">
          <x15:cacheHierarchy aggregatedColumn="3"/>
        </ext>
      </extLst>
    </cacheHierarchy>
    <cacheHierarchy uniqueName="[Measures].[Average of Profit (Amounts)]" caption="Average of Profit (Amounts)" measure="1" displayFolder="" measureGroup="Table_1"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able_1" uniqueName="[Table_1]" caption="Table_1"/>
  </dimensions>
  <measureGroups count="1">
    <measureGroup name="Table_1" caption="Table_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Paudel" refreshedDate="45354.471918171294" backgroundQuery="1" createdVersion="8" refreshedVersion="8" minRefreshableVersion="3" recordCount="0" supportSubquery="1" supportAdvancedDrill="1" xr:uid="{2E20F2E1-DA29-4D36-8FE3-A0225BF42C7F}">
  <cacheSource type="external" connectionId="1"/>
  <cacheFields count="3">
    <cacheField name="[Measures].[Sum of Customers]" caption="Sum of Customers" numFmtId="0" hierarchy="16" level="32767"/>
    <cacheField name="[Table_1].[Region].[Region]" caption="Region" numFmtId="0" hierarchy="1" level="1">
      <sharedItems count="7">
        <s v="Argentina"/>
        <s v="Brazil"/>
        <s v="Chicaco"/>
        <s v="Chile"/>
        <s v="Columbia"/>
        <s v="Los Angeles"/>
        <s v="Peru"/>
      </sharedItems>
    </cacheField>
    <cacheField name="[Measures].[Average of Profit (Amounts)]" caption="Average of Profit (Amounts)" numFmtId="0" hierarchy="29" level="32767"/>
  </cacheFields>
  <cacheHierarchies count="30">
    <cacheHierarchy uniqueName="[Table_1].[Month]" caption="Month" attribute="1" time="1" defaultMemberUniqueName="[Table_1].[Month].[All]" allUniqueName="[Table_1].[Month].[All]" dimensionUniqueName="[Table_1]" displayFolder="" count="0" memberValueDatatype="7" unbalanced="0"/>
    <cacheHierarchy uniqueName="[Table_1].[Region]" caption="Region" attribute="1" defaultMemberUniqueName="[Table_1].[Region].[All]" allUniqueName="[Table_1].[Region].[All]" dimensionUniqueName="[Table_1]" displayFolder="" count="2" memberValueDatatype="130" unbalanced="0">
      <fieldsUsage count="2">
        <fieldUsage x="-1"/>
        <fieldUsage x="1"/>
      </fieldsUsage>
    </cacheHierarchy>
    <cacheHierarchy uniqueName="[Table_1].[Sales (Units)]" caption="Sales (Units)" attribute="1" defaultMemberUniqueName="[Table_1].[Sales (Units)].[All]" allUniqueName="[Table_1].[Sales (Units)].[All]" dimensionUniqueName="[Table_1]" displayFolder="" count="0" memberValueDatatype="5" unbalanced="0"/>
    <cacheHierarchy uniqueName="[Table_1].[Profit (Amounts)]" caption="Profit (Amounts)" attribute="1" defaultMemberUniqueName="[Table_1].[Profit (Amounts)].[All]" allUniqueName="[Table_1].[Profit (Amounts)].[All]" dimensionUniqueName="[Table_1]" displayFolder="" count="0" memberValueDatatype="20" unbalanced="0"/>
    <cacheHierarchy uniqueName="[Table_1].[Target Sales]" caption="Target Sales" attribute="1" defaultMemberUniqueName="[Table_1].[Target Sales].[All]" allUniqueName="[Table_1].[Target Sales].[All]" dimensionUniqueName="[Table_1]" displayFolder="" count="0" memberValueDatatype="5" unbalanced="0"/>
    <cacheHierarchy uniqueName="[Table_1].[Customers]" caption="Customers" attribute="1" defaultMemberUniqueName="[Table_1].[Customers].[All]" allUniqueName="[Table_1].[Customers].[All]" dimensionUniqueName="[Table_1]" displayFolder="" count="0" memberValueDatatype="20" unbalanced="0"/>
    <cacheHierarchy uniqueName="[Table_1].[Quarter]" caption="Quarter" attribute="1" defaultMemberUniqueName="[Table_1].[Quarter].[All]" allUniqueName="[Table_1].[Quarter].[All]" dimensionUniqueName="[Table_1]" displayFolder="" count="0" memberValueDatatype="130" unbalanced="0"/>
    <cacheHierarchy uniqueName="[Table_1].[Sales Completion Rate]" caption="Sales Completion Rate" attribute="1" defaultMemberUniqueName="[Table_1].[Sales Completion Rate].[All]" allUniqueName="[Table_1].[Sales Completion Rate].[All]" dimensionUniqueName="[Table_1]" displayFolder="" count="0" memberValueDatatype="5" unbalanced="0"/>
    <cacheHierarchy uniqueName="[Table_1].[Profit Completion Rate]" caption="Profit Completion Rate" attribute="1" defaultMemberUniqueName="[Table_1].[Profit Completion Rate].[All]" allUniqueName="[Table_1].[Profit Completion Rate].[All]" dimensionUniqueName="[Table_1]" displayFolder="" count="0" memberValueDatatype="5" unbalanced="0"/>
    <cacheHierarchy uniqueName="[Table_1].[Customer Completion Rate]" caption="Customer Completion Rate" attribute="1" defaultMemberUniqueName="[Table_1].[Customer Completion Rate].[All]" allUniqueName="[Table_1].[Customer Completion Rate].[All]" dimensionUniqueName="[Table_1]" displayFolder="" count="0" memberValueDatatype="5" unbalanced="0"/>
    <cacheHierarchy uniqueName="[Table_1].[Month (Month)]" caption="Month (Month)" attribute="1" defaultMemberUniqueName="[Table_1].[Month (Month)].[All]" allUniqueName="[Table_1].[Month (Month)].[All]" dimensionUniqueName="[Table_1]" displayFolder="" count="0" memberValueDatatype="130" unbalanced="0"/>
    <cacheHierarchy uniqueName="[Table_1].[Performance]" caption="Performance" attribute="1" defaultMemberUniqueName="[Table_1].[Performance].[All]" allUniqueName="[Table_1].[Performance].[All]" dimensionUniqueName="[Table_1]" displayFolder="" count="0" memberValueDatatype="5" unbalanced="0"/>
    <cacheHierarchy uniqueName="[Table_1].[Month (Month Index)]" caption="Month (Month Index)" attribute="1" defaultMemberUniqueName="[Table_1].[Month (Month Index)].[All]" allUniqueName="[Table_1].[Month (Month Index)].[All]" dimensionUniqueName="[Table_1]" displayFolder="" count="0" memberValueDatatype="20" unbalanced="0" hidden="1"/>
    <cacheHierarchy uniqueName="[Measures].[__XL_Count Table_1]" caption="__XL_Count Table_1" measure="1" displayFolder="" measureGroup="Table_1" count="0" hidden="1"/>
    <cacheHierarchy uniqueName="[Measures].[__No measures defined]" caption="__No measures defined" measure="1" displayFolder="" count="0" hidden="1"/>
    <cacheHierarchy uniqueName="[Measures].[Sum of Target Sales]" caption="Sum of Target Sales" measure="1" displayFolder="" measureGroup="Table_1" count="0" hidden="1">
      <extLst>
        <ext xmlns:x15="http://schemas.microsoft.com/office/spreadsheetml/2010/11/main" uri="{B97F6D7D-B522-45F9-BDA1-12C45D357490}">
          <x15:cacheHierarchy aggregatedColumn="4"/>
        </ext>
      </extLst>
    </cacheHierarchy>
    <cacheHierarchy uniqueName="[Measures].[Sum of Customers]" caption="Sum of Customers" measure="1" displayFolder="" measureGroup="Table_1"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Sales Completion Rate]" caption="Sum of Sales Completion Rate" measure="1" displayFolder="" measureGroup="Table_1" count="0" hidden="1">
      <extLst>
        <ext xmlns:x15="http://schemas.microsoft.com/office/spreadsheetml/2010/11/main" uri="{B97F6D7D-B522-45F9-BDA1-12C45D357490}">
          <x15:cacheHierarchy aggregatedColumn="7"/>
        </ext>
      </extLst>
    </cacheHierarchy>
    <cacheHierarchy uniqueName="[Measures].[Sum of Profit Completion Rate]" caption="Sum of Profit Completion Rate" measure="1" displayFolder="" measureGroup="Table_1" count="0" hidden="1">
      <extLst>
        <ext xmlns:x15="http://schemas.microsoft.com/office/spreadsheetml/2010/11/main" uri="{B97F6D7D-B522-45F9-BDA1-12C45D357490}">
          <x15:cacheHierarchy aggregatedColumn="8"/>
        </ext>
      </extLst>
    </cacheHierarchy>
    <cacheHierarchy uniqueName="[Measures].[Sum of Customer Completion Rate]" caption="Sum of Customer Completion Rate" measure="1" displayFolder="" measureGroup="Table_1" count="0" hidden="1">
      <extLst>
        <ext xmlns:x15="http://schemas.microsoft.com/office/spreadsheetml/2010/11/main" uri="{B97F6D7D-B522-45F9-BDA1-12C45D357490}">
          <x15:cacheHierarchy aggregatedColumn="9"/>
        </ext>
      </extLst>
    </cacheHierarchy>
    <cacheHierarchy uniqueName="[Measures].[Average of Sales Completion Rate]" caption="Average of Sales Completion Rate" measure="1" displayFolder="" measureGroup="Table_1" count="0" hidden="1">
      <extLst>
        <ext xmlns:x15="http://schemas.microsoft.com/office/spreadsheetml/2010/11/main" uri="{B97F6D7D-B522-45F9-BDA1-12C45D357490}">
          <x15:cacheHierarchy aggregatedColumn="7"/>
        </ext>
      </extLst>
    </cacheHierarchy>
    <cacheHierarchy uniqueName="[Measures].[Average of Profit Completion Rate]" caption="Average of Profit Completion Rate" measure="1" displayFolder="" measureGroup="Table_1" count="0" hidden="1">
      <extLst>
        <ext xmlns:x15="http://schemas.microsoft.com/office/spreadsheetml/2010/11/main" uri="{B97F6D7D-B522-45F9-BDA1-12C45D357490}">
          <x15:cacheHierarchy aggregatedColumn="8"/>
        </ext>
      </extLst>
    </cacheHierarchy>
    <cacheHierarchy uniqueName="[Measures].[Average of Customer Completion Rate]" caption="Average of Customer Completion Rate" measure="1" displayFolder="" measureGroup="Table_1" count="0" hidden="1">
      <extLst>
        <ext xmlns:x15="http://schemas.microsoft.com/office/spreadsheetml/2010/11/main" uri="{B97F6D7D-B522-45F9-BDA1-12C45D357490}">
          <x15:cacheHierarchy aggregatedColumn="9"/>
        </ext>
      </extLst>
    </cacheHierarchy>
    <cacheHierarchy uniqueName="[Measures].[Sum of Performance]" caption="Sum of Performance" measure="1" displayFolder="" measureGroup="Table_1" count="0" hidden="1">
      <extLst>
        <ext xmlns:x15="http://schemas.microsoft.com/office/spreadsheetml/2010/11/main" uri="{B97F6D7D-B522-45F9-BDA1-12C45D357490}">
          <x15:cacheHierarchy aggregatedColumn="11"/>
        </ext>
      </extLst>
    </cacheHierarchy>
    <cacheHierarchy uniqueName="[Measures].[Average of Performance]" caption="Average of Performance" measure="1" displayFolder="" measureGroup="Table_1" count="0" hidden="1">
      <extLst>
        <ext xmlns:x15="http://schemas.microsoft.com/office/spreadsheetml/2010/11/main" uri="{B97F6D7D-B522-45F9-BDA1-12C45D357490}">
          <x15:cacheHierarchy aggregatedColumn="11"/>
        </ext>
      </extLst>
    </cacheHierarchy>
    <cacheHierarchy uniqueName="[Measures].[StdDev of Performance]" caption="StdDev of Performance" measure="1" displayFolder="" measureGroup="Table_1" count="0" hidden="1">
      <extLst>
        <ext xmlns:x15="http://schemas.microsoft.com/office/spreadsheetml/2010/11/main" uri="{B97F6D7D-B522-45F9-BDA1-12C45D357490}">
          <x15:cacheHierarchy aggregatedColumn="11"/>
        </ext>
      </extLst>
    </cacheHierarchy>
    <cacheHierarchy uniqueName="[Measures].[Var of Performance]" caption="Var of Performance" measure="1" displayFolder="" measureGroup="Table_1" count="0" hidden="1">
      <extLst>
        <ext xmlns:x15="http://schemas.microsoft.com/office/spreadsheetml/2010/11/main" uri="{B97F6D7D-B522-45F9-BDA1-12C45D357490}">
          <x15:cacheHierarchy aggregatedColumn="11"/>
        </ext>
      </extLst>
    </cacheHierarchy>
    <cacheHierarchy uniqueName="[Measures].[Sum of Sales (Units)]" caption="Sum of Sales (Units)" measure="1" displayFolder="" measureGroup="Table_1" count="0" hidden="1">
      <extLst>
        <ext xmlns:x15="http://schemas.microsoft.com/office/spreadsheetml/2010/11/main" uri="{B97F6D7D-B522-45F9-BDA1-12C45D357490}">
          <x15:cacheHierarchy aggregatedColumn="2"/>
        </ext>
      </extLst>
    </cacheHierarchy>
    <cacheHierarchy uniqueName="[Measures].[Sum of Profit (Amounts)]" caption="Sum of Profit (Amounts)" measure="1" displayFolder="" measureGroup="Table_1" count="0" hidden="1">
      <extLst>
        <ext xmlns:x15="http://schemas.microsoft.com/office/spreadsheetml/2010/11/main" uri="{B97F6D7D-B522-45F9-BDA1-12C45D357490}">
          <x15:cacheHierarchy aggregatedColumn="3"/>
        </ext>
      </extLst>
    </cacheHierarchy>
    <cacheHierarchy uniqueName="[Measures].[Average of Profit (Amounts)]" caption="Average of Profit (Amounts)" measure="1" displayFolder="" measureGroup="Table_1" count="0" oneField="1" hidden="1">
      <fieldsUsage count="1">
        <fieldUsage x="2"/>
      </fieldsUsage>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able_1" uniqueName="[Table_1]" caption="Table_1"/>
  </dimensions>
  <measureGroups count="1">
    <measureGroup name="Table_1" caption="Table_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Paudel" refreshedDate="45354.47191886574" backgroundQuery="1" createdVersion="8" refreshedVersion="8" minRefreshableVersion="3" recordCount="0" supportSubquery="1" supportAdvancedDrill="1" xr:uid="{6F51716A-EC52-4C92-A0B3-32FEC4059AA1}">
  <cacheSource type="external" connectionId="1"/>
  <cacheFields count="5">
    <cacheField name="[Table_1].[Quarter].[Quarter]" caption="Quarter" numFmtId="0" hierarchy="6" level="1">
      <sharedItems count="3">
        <s v="Quarter 1"/>
        <s v="Quarter 2"/>
        <s v="Quarter 3"/>
      </sharedItems>
    </cacheField>
    <cacheField name="[Table_1].[Month].[Month]" caption="Month" numFmtId="0" level="1">
      <sharedItems containsSemiMixedTypes="0" containsNonDate="0" containsDate="1" containsString="0" minDate="2023-01-01T00:00:00" maxDate="2023-01-02T00:00:00" count="1">
        <d v="2023-01-01T00:00:00"/>
      </sharedItems>
    </cacheField>
    <cacheField name="[Table_1].[Month (Month)].[Month (Month)]" caption="Month (Month)" numFmtId="0" hierarchy="10" level="1">
      <sharedItems count="9">
        <s v="Jan"/>
        <s v="Feb"/>
        <s v="Mar"/>
        <s v="Apr"/>
        <s v="May"/>
        <s v="Jun"/>
        <s v="Jul"/>
        <s v="Aug"/>
        <s v="Sep"/>
      </sharedItems>
    </cacheField>
    <cacheField name="[Measures].[Sum of Target Sales]" caption="Sum of Target Sales" numFmtId="0" hierarchy="15" level="32767"/>
    <cacheField name="[Measures].[Var of Performance]" caption="Var of Performance" numFmtId="0" hierarchy="26" level="32767"/>
  </cacheFields>
  <cacheHierarchies count="30">
    <cacheHierarchy uniqueName="[Table_1].[Month]" caption="Month" attribute="1" time="1" defaultMemberUniqueName="[Table_1].[Month].[All]" allUniqueName="[Table_1].[Month].[All]" dimensionUniqueName="[Table_1]" displayFolder="" count="2" memberValueDatatype="7" unbalanced="0">
      <fieldsUsage count="2">
        <fieldUsage x="-1"/>
        <fieldUsage x="1"/>
      </fieldsUsage>
    </cacheHierarchy>
    <cacheHierarchy uniqueName="[Table_1].[Region]" caption="Region" attribute="1" defaultMemberUniqueName="[Table_1].[Region].[All]" allUniqueName="[Table_1].[Region].[All]" dimensionUniqueName="[Table_1]" displayFolder="" count="2" memberValueDatatype="130" unbalanced="0"/>
    <cacheHierarchy uniqueName="[Table_1].[Sales (Units)]" caption="Sales (Units)" attribute="1" defaultMemberUniqueName="[Table_1].[Sales (Units)].[All]" allUniqueName="[Table_1].[Sales (Units)].[All]" dimensionUniqueName="[Table_1]" displayFolder="" count="0" memberValueDatatype="5" unbalanced="0"/>
    <cacheHierarchy uniqueName="[Table_1].[Profit (Amounts)]" caption="Profit (Amounts)" attribute="1" defaultMemberUniqueName="[Table_1].[Profit (Amounts)].[All]" allUniqueName="[Table_1].[Profit (Amounts)].[All]" dimensionUniqueName="[Table_1]" displayFolder="" count="0" memberValueDatatype="20" unbalanced="0"/>
    <cacheHierarchy uniqueName="[Table_1].[Target Sales]" caption="Target Sales" attribute="1" defaultMemberUniqueName="[Table_1].[Target Sales].[All]" allUniqueName="[Table_1].[Target Sales].[All]" dimensionUniqueName="[Table_1]" displayFolder="" count="0" memberValueDatatype="5" unbalanced="0"/>
    <cacheHierarchy uniqueName="[Table_1].[Customers]" caption="Customers" attribute="1" defaultMemberUniqueName="[Table_1].[Customers].[All]" allUniqueName="[Table_1].[Customers].[All]" dimensionUniqueName="[Table_1]" displayFolder="" count="0" memberValueDatatype="20" unbalanced="0"/>
    <cacheHierarchy uniqueName="[Table_1].[Quarter]" caption="Quarter" attribute="1" defaultMemberUniqueName="[Table_1].[Quarter].[All]" allUniqueName="[Table_1].[Quarter].[All]" dimensionUniqueName="[Table_1]" displayFolder="" count="2" memberValueDatatype="130" unbalanced="0">
      <fieldsUsage count="2">
        <fieldUsage x="-1"/>
        <fieldUsage x="0"/>
      </fieldsUsage>
    </cacheHierarchy>
    <cacheHierarchy uniqueName="[Table_1].[Sales Completion Rate]" caption="Sales Completion Rate" attribute="1" defaultMemberUniqueName="[Table_1].[Sales Completion Rate].[All]" allUniqueName="[Table_1].[Sales Completion Rate].[All]" dimensionUniqueName="[Table_1]" displayFolder="" count="0" memberValueDatatype="5" unbalanced="0"/>
    <cacheHierarchy uniqueName="[Table_1].[Profit Completion Rate]" caption="Profit Completion Rate" attribute="1" defaultMemberUniqueName="[Table_1].[Profit Completion Rate].[All]" allUniqueName="[Table_1].[Profit Completion Rate].[All]" dimensionUniqueName="[Table_1]" displayFolder="" count="0" memberValueDatatype="5" unbalanced="0"/>
    <cacheHierarchy uniqueName="[Table_1].[Customer Completion Rate]" caption="Customer Completion Rate" attribute="1" defaultMemberUniqueName="[Table_1].[Customer Completion Rate].[All]" allUniqueName="[Table_1].[Customer Completion Rate].[All]" dimensionUniqueName="[Table_1]" displayFolder="" count="0" memberValueDatatype="5" unbalanced="0"/>
    <cacheHierarchy uniqueName="[Table_1].[Month (Month)]" caption="Month (Month)" attribute="1" defaultMemberUniqueName="[Table_1].[Month (Month)].[All]" allUniqueName="[Table_1].[Month (Month)].[All]" dimensionUniqueName="[Table_1]" displayFolder="" count="2" memberValueDatatype="130" unbalanced="0">
      <fieldsUsage count="2">
        <fieldUsage x="-1"/>
        <fieldUsage x="2"/>
      </fieldsUsage>
    </cacheHierarchy>
    <cacheHierarchy uniqueName="[Table_1].[Performance]" caption="Performance" attribute="1" defaultMemberUniqueName="[Table_1].[Performance].[All]" allUniqueName="[Table_1].[Performance].[All]" dimensionUniqueName="[Table_1]" displayFolder="" count="0" memberValueDatatype="5" unbalanced="0"/>
    <cacheHierarchy uniqueName="[Table_1].[Month (Month Index)]" caption="Month (Month Index)" attribute="1" defaultMemberUniqueName="[Table_1].[Month (Month Index)].[All]" allUniqueName="[Table_1].[Month (Month Index)].[All]" dimensionUniqueName="[Table_1]" displayFolder="" count="0" memberValueDatatype="20" unbalanced="0" hidden="1"/>
    <cacheHierarchy uniqueName="[Measures].[__XL_Count Table_1]" caption="__XL_Count Table_1" measure="1" displayFolder="" measureGroup="Table_1" count="0" hidden="1"/>
    <cacheHierarchy uniqueName="[Measures].[__No measures defined]" caption="__No measures defined" measure="1" displayFolder="" count="0" hidden="1"/>
    <cacheHierarchy uniqueName="[Measures].[Sum of Target Sales]" caption="Sum of Target Sales" measure="1" displayFolder="" measureGroup="Table_1" count="0" oneField="1" hidden="1">
      <fieldsUsage count="1">
        <fieldUsage x="3"/>
      </fieldsUsage>
      <extLst>
        <ext xmlns:x15="http://schemas.microsoft.com/office/spreadsheetml/2010/11/main" uri="{B97F6D7D-B522-45F9-BDA1-12C45D357490}">
          <x15:cacheHierarchy aggregatedColumn="4"/>
        </ext>
      </extLst>
    </cacheHierarchy>
    <cacheHierarchy uniqueName="[Measures].[Sum of Customers]" caption="Sum of Customers" measure="1" displayFolder="" measureGroup="Table_1" count="0" hidden="1">
      <extLst>
        <ext xmlns:x15="http://schemas.microsoft.com/office/spreadsheetml/2010/11/main" uri="{B97F6D7D-B522-45F9-BDA1-12C45D357490}">
          <x15:cacheHierarchy aggregatedColumn="5"/>
        </ext>
      </extLst>
    </cacheHierarchy>
    <cacheHierarchy uniqueName="[Measures].[Sum of Sales Completion Rate]" caption="Sum of Sales Completion Rate" measure="1" displayFolder="" measureGroup="Table_1" count="0" hidden="1">
      <extLst>
        <ext xmlns:x15="http://schemas.microsoft.com/office/spreadsheetml/2010/11/main" uri="{B97F6D7D-B522-45F9-BDA1-12C45D357490}">
          <x15:cacheHierarchy aggregatedColumn="7"/>
        </ext>
      </extLst>
    </cacheHierarchy>
    <cacheHierarchy uniqueName="[Measures].[Sum of Profit Completion Rate]" caption="Sum of Profit Completion Rate" measure="1" displayFolder="" measureGroup="Table_1" count="0" hidden="1">
      <extLst>
        <ext xmlns:x15="http://schemas.microsoft.com/office/spreadsheetml/2010/11/main" uri="{B97F6D7D-B522-45F9-BDA1-12C45D357490}">
          <x15:cacheHierarchy aggregatedColumn="8"/>
        </ext>
      </extLst>
    </cacheHierarchy>
    <cacheHierarchy uniqueName="[Measures].[Sum of Customer Completion Rate]" caption="Sum of Customer Completion Rate" measure="1" displayFolder="" measureGroup="Table_1" count="0" hidden="1">
      <extLst>
        <ext xmlns:x15="http://schemas.microsoft.com/office/spreadsheetml/2010/11/main" uri="{B97F6D7D-B522-45F9-BDA1-12C45D357490}">
          <x15:cacheHierarchy aggregatedColumn="9"/>
        </ext>
      </extLst>
    </cacheHierarchy>
    <cacheHierarchy uniqueName="[Measures].[Average of Sales Completion Rate]" caption="Average of Sales Completion Rate" measure="1" displayFolder="" measureGroup="Table_1" count="0" hidden="1">
      <extLst>
        <ext xmlns:x15="http://schemas.microsoft.com/office/spreadsheetml/2010/11/main" uri="{B97F6D7D-B522-45F9-BDA1-12C45D357490}">
          <x15:cacheHierarchy aggregatedColumn="7"/>
        </ext>
      </extLst>
    </cacheHierarchy>
    <cacheHierarchy uniqueName="[Measures].[Average of Profit Completion Rate]" caption="Average of Profit Completion Rate" measure="1" displayFolder="" measureGroup="Table_1" count="0" hidden="1">
      <extLst>
        <ext xmlns:x15="http://schemas.microsoft.com/office/spreadsheetml/2010/11/main" uri="{B97F6D7D-B522-45F9-BDA1-12C45D357490}">
          <x15:cacheHierarchy aggregatedColumn="8"/>
        </ext>
      </extLst>
    </cacheHierarchy>
    <cacheHierarchy uniqueName="[Measures].[Average of Customer Completion Rate]" caption="Average of Customer Completion Rate" measure="1" displayFolder="" measureGroup="Table_1" count="0" hidden="1">
      <extLst>
        <ext xmlns:x15="http://schemas.microsoft.com/office/spreadsheetml/2010/11/main" uri="{B97F6D7D-B522-45F9-BDA1-12C45D357490}">
          <x15:cacheHierarchy aggregatedColumn="9"/>
        </ext>
      </extLst>
    </cacheHierarchy>
    <cacheHierarchy uniqueName="[Measures].[Sum of Performance]" caption="Sum of Performance" measure="1" displayFolder="" measureGroup="Table_1" count="0" hidden="1">
      <extLst>
        <ext xmlns:x15="http://schemas.microsoft.com/office/spreadsheetml/2010/11/main" uri="{B97F6D7D-B522-45F9-BDA1-12C45D357490}">
          <x15:cacheHierarchy aggregatedColumn="11"/>
        </ext>
      </extLst>
    </cacheHierarchy>
    <cacheHierarchy uniqueName="[Measures].[Average of Performance]" caption="Average of Performance" measure="1" displayFolder="" measureGroup="Table_1" count="0" hidden="1">
      <extLst>
        <ext xmlns:x15="http://schemas.microsoft.com/office/spreadsheetml/2010/11/main" uri="{B97F6D7D-B522-45F9-BDA1-12C45D357490}">
          <x15:cacheHierarchy aggregatedColumn="11"/>
        </ext>
      </extLst>
    </cacheHierarchy>
    <cacheHierarchy uniqueName="[Measures].[StdDev of Performance]" caption="StdDev of Performance" measure="1" displayFolder="" measureGroup="Table_1" count="0" hidden="1">
      <extLst>
        <ext xmlns:x15="http://schemas.microsoft.com/office/spreadsheetml/2010/11/main" uri="{B97F6D7D-B522-45F9-BDA1-12C45D357490}">
          <x15:cacheHierarchy aggregatedColumn="11"/>
        </ext>
      </extLst>
    </cacheHierarchy>
    <cacheHierarchy uniqueName="[Measures].[Var of Performance]" caption="Var of Performance" measure="1" displayFolder="" measureGroup="Table_1" count="0" oneField="1" hidden="1">
      <fieldsUsage count="1">
        <fieldUsage x="4"/>
      </fieldsUsage>
      <extLst>
        <ext xmlns:x15="http://schemas.microsoft.com/office/spreadsheetml/2010/11/main" uri="{B97F6D7D-B522-45F9-BDA1-12C45D357490}">
          <x15:cacheHierarchy aggregatedColumn="11"/>
        </ext>
      </extLst>
    </cacheHierarchy>
    <cacheHierarchy uniqueName="[Measures].[Sum of Sales (Units)]" caption="Sum of Sales (Units)" measure="1" displayFolder="" measureGroup="Table_1" count="0" hidden="1">
      <extLst>
        <ext xmlns:x15="http://schemas.microsoft.com/office/spreadsheetml/2010/11/main" uri="{B97F6D7D-B522-45F9-BDA1-12C45D357490}">
          <x15:cacheHierarchy aggregatedColumn="2"/>
        </ext>
      </extLst>
    </cacheHierarchy>
    <cacheHierarchy uniqueName="[Measures].[Sum of Profit (Amounts)]" caption="Sum of Profit (Amounts)" measure="1" displayFolder="" measureGroup="Table_1" count="0" hidden="1">
      <extLst>
        <ext xmlns:x15="http://schemas.microsoft.com/office/spreadsheetml/2010/11/main" uri="{B97F6D7D-B522-45F9-BDA1-12C45D357490}">
          <x15:cacheHierarchy aggregatedColumn="3"/>
        </ext>
      </extLst>
    </cacheHierarchy>
    <cacheHierarchy uniqueName="[Measures].[Average of Profit (Amounts)]" caption="Average of Profit (Amounts)" measure="1" displayFolder="" measureGroup="Table_1"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able_1" uniqueName="[Table_1]" caption="Table_1"/>
  </dimensions>
  <measureGroups count="1">
    <measureGroup name="Table_1" caption="Table_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Paudel" refreshedDate="45354.471916666669" backgroundQuery="1" createdVersion="8" refreshedVersion="8" minRefreshableVersion="3" recordCount="0" supportSubquery="1" supportAdvancedDrill="1" xr:uid="{B1CB18D0-B4F8-40AC-AA06-E4D74B3A84A0}">
  <cacheSource type="external" connectionId="1"/>
  <cacheFields count="5">
    <cacheField name="[Table_1].[Month].[Month]" caption="Month" numFmtId="0" level="1">
      <sharedItems containsSemiMixedTypes="0" containsNonDate="0" containsDate="1" containsString="0" minDate="2023-01-01T00:00:00" maxDate="2023-09-02T00:00:00" count="9">
        <d v="2023-01-01T00:00:00"/>
        <d v="2023-02-01T00:00:00"/>
        <d v="2023-03-01T00:00:00"/>
        <d v="2023-04-01T00:00:00"/>
        <d v="2023-05-01T00:00:00"/>
        <d v="2023-06-01T00:00:00"/>
        <d v="2023-07-01T00:00:00"/>
        <d v="2023-08-01T00:00:00"/>
        <d v="2023-09-01T00:00:00"/>
      </sharedItems>
    </cacheField>
    <cacheField name="[Table_1].[Month (Month)].[Month (Month)]" caption="Month (Month)" numFmtId="0" hierarchy="10" level="1">
      <sharedItems count="9">
        <s v="Jan"/>
        <s v="Feb"/>
        <s v="Mar"/>
        <s v="Apr"/>
        <s v="May"/>
        <s v="Jun"/>
        <s v="Jul"/>
        <s v="Aug"/>
        <s v="Sep"/>
      </sharedItems>
    </cacheField>
    <cacheField name="[Measures].[Sum of Target Sales]" caption="Sum of Target Sales" numFmtId="0" hierarchy="15" level="32767"/>
    <cacheField name="[Measures].[Sum of Sales (Units)]" caption="Sum of Sales (Units)" numFmtId="0" hierarchy="27" level="32767"/>
    <cacheField name="[Table_1].[Region].[Region]" caption="Region" numFmtId="0" hierarchy="1" level="1">
      <sharedItems containsSemiMixedTypes="0" containsNonDate="0" containsString="0"/>
    </cacheField>
  </cacheFields>
  <cacheHierarchies count="30">
    <cacheHierarchy uniqueName="[Table_1].[Month]" caption="Month" attribute="1" time="1" defaultMemberUniqueName="[Table_1].[Month].[All]" allUniqueName="[Table_1].[Month].[All]" dimensionUniqueName="[Table_1]" displayFolder="" count="2" memberValueDatatype="7" unbalanced="0">
      <fieldsUsage count="2">
        <fieldUsage x="-1"/>
        <fieldUsage x="0"/>
      </fieldsUsage>
    </cacheHierarchy>
    <cacheHierarchy uniqueName="[Table_1].[Region]" caption="Region" attribute="1" defaultMemberUniqueName="[Table_1].[Region].[All]" allUniqueName="[Table_1].[Region].[All]" dimensionUniqueName="[Table_1]" displayFolder="" count="2" memberValueDatatype="130" unbalanced="0">
      <fieldsUsage count="2">
        <fieldUsage x="-1"/>
        <fieldUsage x="4"/>
      </fieldsUsage>
    </cacheHierarchy>
    <cacheHierarchy uniqueName="[Table_1].[Sales (Units)]" caption="Sales (Units)" attribute="1" defaultMemberUniqueName="[Table_1].[Sales (Units)].[All]" allUniqueName="[Table_1].[Sales (Units)].[All]" dimensionUniqueName="[Table_1]" displayFolder="" count="0" memberValueDatatype="5" unbalanced="0"/>
    <cacheHierarchy uniqueName="[Table_1].[Profit (Amounts)]" caption="Profit (Amounts)" attribute="1" defaultMemberUniqueName="[Table_1].[Profit (Amounts)].[All]" allUniqueName="[Table_1].[Profit (Amounts)].[All]" dimensionUniqueName="[Table_1]" displayFolder="" count="0" memberValueDatatype="20" unbalanced="0"/>
    <cacheHierarchy uniqueName="[Table_1].[Target Sales]" caption="Target Sales" attribute="1" defaultMemberUniqueName="[Table_1].[Target Sales].[All]" allUniqueName="[Table_1].[Target Sales].[All]" dimensionUniqueName="[Table_1]" displayFolder="" count="0" memberValueDatatype="5" unbalanced="0"/>
    <cacheHierarchy uniqueName="[Table_1].[Customers]" caption="Customers" attribute="1" defaultMemberUniqueName="[Table_1].[Customers].[All]" allUniqueName="[Table_1].[Customers].[All]" dimensionUniqueName="[Table_1]" displayFolder="" count="0" memberValueDatatype="20" unbalanced="0"/>
    <cacheHierarchy uniqueName="[Table_1].[Quarter]" caption="Quarter" attribute="1" defaultMemberUniqueName="[Table_1].[Quarter].[All]" allUniqueName="[Table_1].[Quarter].[All]" dimensionUniqueName="[Table_1]" displayFolder="" count="0" memberValueDatatype="130" unbalanced="0"/>
    <cacheHierarchy uniqueName="[Table_1].[Sales Completion Rate]" caption="Sales Completion Rate" attribute="1" defaultMemberUniqueName="[Table_1].[Sales Completion Rate].[All]" allUniqueName="[Table_1].[Sales Completion Rate].[All]" dimensionUniqueName="[Table_1]" displayFolder="" count="0" memberValueDatatype="5" unbalanced="0"/>
    <cacheHierarchy uniqueName="[Table_1].[Profit Completion Rate]" caption="Profit Completion Rate" attribute="1" defaultMemberUniqueName="[Table_1].[Profit Completion Rate].[All]" allUniqueName="[Table_1].[Profit Completion Rate].[All]" dimensionUniqueName="[Table_1]" displayFolder="" count="0" memberValueDatatype="5" unbalanced="0"/>
    <cacheHierarchy uniqueName="[Table_1].[Customer Completion Rate]" caption="Customer Completion Rate" attribute="1" defaultMemberUniqueName="[Table_1].[Customer Completion Rate].[All]" allUniqueName="[Table_1].[Customer Completion Rate].[All]" dimensionUniqueName="[Table_1]" displayFolder="" count="0" memberValueDatatype="5" unbalanced="0"/>
    <cacheHierarchy uniqueName="[Table_1].[Month (Month)]" caption="Month (Month)" attribute="1" defaultMemberUniqueName="[Table_1].[Month (Month)].[All]" allUniqueName="[Table_1].[Month (Month)].[All]" dimensionUniqueName="[Table_1]" displayFolder="" count="2" memberValueDatatype="130" unbalanced="0">
      <fieldsUsage count="2">
        <fieldUsage x="-1"/>
        <fieldUsage x="1"/>
      </fieldsUsage>
    </cacheHierarchy>
    <cacheHierarchy uniqueName="[Table_1].[Performance]" caption="Performance" attribute="1" defaultMemberUniqueName="[Table_1].[Performance].[All]" allUniqueName="[Table_1].[Performance].[All]" dimensionUniqueName="[Table_1]" displayFolder="" count="0" memberValueDatatype="5" unbalanced="0"/>
    <cacheHierarchy uniqueName="[Table_1].[Month (Month Index)]" caption="Month (Month Index)" attribute="1" defaultMemberUniqueName="[Table_1].[Month (Month Index)].[All]" allUniqueName="[Table_1].[Month (Month Index)].[All]" dimensionUniqueName="[Table_1]" displayFolder="" count="0" memberValueDatatype="20" unbalanced="0" hidden="1"/>
    <cacheHierarchy uniqueName="[Measures].[__XL_Count Table_1]" caption="__XL_Count Table_1" measure="1" displayFolder="" measureGroup="Table_1" count="0" hidden="1"/>
    <cacheHierarchy uniqueName="[Measures].[__No measures defined]" caption="__No measures defined" measure="1" displayFolder="" count="0" hidden="1"/>
    <cacheHierarchy uniqueName="[Measures].[Sum of Target Sales]" caption="Sum of Target Sales" measure="1" displayFolder="" measureGroup="Table_1" count="0" oneField="1" hidden="1">
      <fieldsUsage count="1">
        <fieldUsage x="2"/>
      </fieldsUsage>
      <extLst>
        <ext xmlns:x15="http://schemas.microsoft.com/office/spreadsheetml/2010/11/main" uri="{B97F6D7D-B522-45F9-BDA1-12C45D357490}">
          <x15:cacheHierarchy aggregatedColumn="4"/>
        </ext>
      </extLst>
    </cacheHierarchy>
    <cacheHierarchy uniqueName="[Measures].[Sum of Customers]" caption="Sum of Customers" measure="1" displayFolder="" measureGroup="Table_1" count="0" hidden="1">
      <extLst>
        <ext xmlns:x15="http://schemas.microsoft.com/office/spreadsheetml/2010/11/main" uri="{B97F6D7D-B522-45F9-BDA1-12C45D357490}">
          <x15:cacheHierarchy aggregatedColumn="5"/>
        </ext>
      </extLst>
    </cacheHierarchy>
    <cacheHierarchy uniqueName="[Measures].[Sum of Sales Completion Rate]" caption="Sum of Sales Completion Rate" measure="1" displayFolder="" measureGroup="Table_1" count="0" hidden="1">
      <extLst>
        <ext xmlns:x15="http://schemas.microsoft.com/office/spreadsheetml/2010/11/main" uri="{B97F6D7D-B522-45F9-BDA1-12C45D357490}">
          <x15:cacheHierarchy aggregatedColumn="7"/>
        </ext>
      </extLst>
    </cacheHierarchy>
    <cacheHierarchy uniqueName="[Measures].[Sum of Profit Completion Rate]" caption="Sum of Profit Completion Rate" measure="1" displayFolder="" measureGroup="Table_1" count="0" hidden="1">
      <extLst>
        <ext xmlns:x15="http://schemas.microsoft.com/office/spreadsheetml/2010/11/main" uri="{B97F6D7D-B522-45F9-BDA1-12C45D357490}">
          <x15:cacheHierarchy aggregatedColumn="8"/>
        </ext>
      </extLst>
    </cacheHierarchy>
    <cacheHierarchy uniqueName="[Measures].[Sum of Customer Completion Rate]" caption="Sum of Customer Completion Rate" measure="1" displayFolder="" measureGroup="Table_1" count="0" hidden="1">
      <extLst>
        <ext xmlns:x15="http://schemas.microsoft.com/office/spreadsheetml/2010/11/main" uri="{B97F6D7D-B522-45F9-BDA1-12C45D357490}">
          <x15:cacheHierarchy aggregatedColumn="9"/>
        </ext>
      </extLst>
    </cacheHierarchy>
    <cacheHierarchy uniqueName="[Measures].[Average of Sales Completion Rate]" caption="Average of Sales Completion Rate" measure="1" displayFolder="" measureGroup="Table_1" count="0" hidden="1">
      <extLst>
        <ext xmlns:x15="http://schemas.microsoft.com/office/spreadsheetml/2010/11/main" uri="{B97F6D7D-B522-45F9-BDA1-12C45D357490}">
          <x15:cacheHierarchy aggregatedColumn="7"/>
        </ext>
      </extLst>
    </cacheHierarchy>
    <cacheHierarchy uniqueName="[Measures].[Average of Profit Completion Rate]" caption="Average of Profit Completion Rate" measure="1" displayFolder="" measureGroup="Table_1" count="0" hidden="1">
      <extLst>
        <ext xmlns:x15="http://schemas.microsoft.com/office/spreadsheetml/2010/11/main" uri="{B97F6D7D-B522-45F9-BDA1-12C45D357490}">
          <x15:cacheHierarchy aggregatedColumn="8"/>
        </ext>
      </extLst>
    </cacheHierarchy>
    <cacheHierarchy uniqueName="[Measures].[Average of Customer Completion Rate]" caption="Average of Customer Completion Rate" measure="1" displayFolder="" measureGroup="Table_1" count="0" hidden="1">
      <extLst>
        <ext xmlns:x15="http://schemas.microsoft.com/office/spreadsheetml/2010/11/main" uri="{B97F6D7D-B522-45F9-BDA1-12C45D357490}">
          <x15:cacheHierarchy aggregatedColumn="9"/>
        </ext>
      </extLst>
    </cacheHierarchy>
    <cacheHierarchy uniqueName="[Measures].[Sum of Performance]" caption="Sum of Performance" measure="1" displayFolder="" measureGroup="Table_1" count="0" hidden="1">
      <extLst>
        <ext xmlns:x15="http://schemas.microsoft.com/office/spreadsheetml/2010/11/main" uri="{B97F6D7D-B522-45F9-BDA1-12C45D357490}">
          <x15:cacheHierarchy aggregatedColumn="11"/>
        </ext>
      </extLst>
    </cacheHierarchy>
    <cacheHierarchy uniqueName="[Measures].[Average of Performance]" caption="Average of Performance" measure="1" displayFolder="" measureGroup="Table_1" count="0" hidden="1">
      <extLst>
        <ext xmlns:x15="http://schemas.microsoft.com/office/spreadsheetml/2010/11/main" uri="{B97F6D7D-B522-45F9-BDA1-12C45D357490}">
          <x15:cacheHierarchy aggregatedColumn="11"/>
        </ext>
      </extLst>
    </cacheHierarchy>
    <cacheHierarchy uniqueName="[Measures].[StdDev of Performance]" caption="StdDev of Performance" measure="1" displayFolder="" measureGroup="Table_1" count="0" hidden="1">
      <extLst>
        <ext xmlns:x15="http://schemas.microsoft.com/office/spreadsheetml/2010/11/main" uri="{B97F6D7D-B522-45F9-BDA1-12C45D357490}">
          <x15:cacheHierarchy aggregatedColumn="11"/>
        </ext>
      </extLst>
    </cacheHierarchy>
    <cacheHierarchy uniqueName="[Measures].[Var of Performance]" caption="Var of Performance" measure="1" displayFolder="" measureGroup="Table_1" count="0" hidden="1">
      <extLst>
        <ext xmlns:x15="http://schemas.microsoft.com/office/spreadsheetml/2010/11/main" uri="{B97F6D7D-B522-45F9-BDA1-12C45D357490}">
          <x15:cacheHierarchy aggregatedColumn="11"/>
        </ext>
      </extLst>
    </cacheHierarchy>
    <cacheHierarchy uniqueName="[Measures].[Sum of Sales (Units)]" caption="Sum of Sales (Units)" measure="1" displayFolder="" measureGroup="Table_1" count="0" oneField="1" hidden="1">
      <fieldsUsage count="1">
        <fieldUsage x="3"/>
      </fieldsUsage>
      <extLst>
        <ext xmlns:x15="http://schemas.microsoft.com/office/spreadsheetml/2010/11/main" uri="{B97F6D7D-B522-45F9-BDA1-12C45D357490}">
          <x15:cacheHierarchy aggregatedColumn="2"/>
        </ext>
      </extLst>
    </cacheHierarchy>
    <cacheHierarchy uniqueName="[Measures].[Sum of Profit (Amounts)]" caption="Sum of Profit (Amounts)" measure="1" displayFolder="" measureGroup="Table_1" count="0" hidden="1">
      <extLst>
        <ext xmlns:x15="http://schemas.microsoft.com/office/spreadsheetml/2010/11/main" uri="{B97F6D7D-B522-45F9-BDA1-12C45D357490}">
          <x15:cacheHierarchy aggregatedColumn="3"/>
        </ext>
      </extLst>
    </cacheHierarchy>
    <cacheHierarchy uniqueName="[Measures].[Average of Profit (Amounts)]" caption="Average of Profit (Amounts)" measure="1" displayFolder="" measureGroup="Table_1"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able_1" uniqueName="[Table_1]" caption="Table_1"/>
  </dimensions>
  <measureGroups count="1">
    <measureGroup name="Table_1" caption="Table_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Paudel" refreshedDate="45354.471915277776" backgroundQuery="1" createdVersion="8" refreshedVersion="8" minRefreshableVersion="3" recordCount="0" supportSubquery="1" supportAdvancedDrill="1" xr:uid="{B0D14DC6-2C00-4A63-B7C7-7856EF27035B}">
  <cacheSource type="external" connectionId="1"/>
  <cacheFields count="7">
    <cacheField name="[Measures].[Sum of Customers]" caption="Sum of Customers" numFmtId="0" hierarchy="16" level="32767"/>
    <cacheField name="[Measures].[Average of Sales Completion Rate]" caption="Average of Sales Completion Rate" numFmtId="0" hierarchy="20" level="32767"/>
    <cacheField name="[Measures].[Average of Profit Completion Rate]" caption="Average of Profit Completion Rate" numFmtId="0" hierarchy="21" level="32767"/>
    <cacheField name="[Measures].[Average of Customer Completion Rate]" caption="Average of Customer Completion Rate" numFmtId="0" hierarchy="22" level="32767"/>
    <cacheField name="[Measures].[Sum of Sales (Units)]" caption="Sum of Sales (Units)" numFmtId="0" hierarchy="27" level="32767"/>
    <cacheField name="[Measures].[Sum of Profit (Amounts)]" caption="Sum of Profit (Amounts)" numFmtId="0" hierarchy="28" level="32767"/>
    <cacheField name="[Table_1].[Region].[Region]" caption="Region" numFmtId="0" hierarchy="1" level="1">
      <sharedItems containsSemiMixedTypes="0" containsNonDate="0" containsString="0"/>
    </cacheField>
  </cacheFields>
  <cacheHierarchies count="30">
    <cacheHierarchy uniqueName="[Table_1].[Month]" caption="Month" attribute="1" time="1" defaultMemberUniqueName="[Table_1].[Month].[All]" allUniqueName="[Table_1].[Month].[All]" dimensionUniqueName="[Table_1]" displayFolder="" count="0" memberValueDatatype="7" unbalanced="0"/>
    <cacheHierarchy uniqueName="[Table_1].[Region]" caption="Region" attribute="1" defaultMemberUniqueName="[Table_1].[Region].[All]" allUniqueName="[Table_1].[Region].[All]" dimensionUniqueName="[Table_1]" displayFolder="" count="2" memberValueDatatype="130" unbalanced="0">
      <fieldsUsage count="2">
        <fieldUsage x="-1"/>
        <fieldUsage x="6"/>
      </fieldsUsage>
    </cacheHierarchy>
    <cacheHierarchy uniqueName="[Table_1].[Sales (Units)]" caption="Sales (Units)" attribute="1" defaultMemberUniqueName="[Table_1].[Sales (Units)].[All]" allUniqueName="[Table_1].[Sales (Units)].[All]" dimensionUniqueName="[Table_1]" displayFolder="" count="0" memberValueDatatype="5" unbalanced="0"/>
    <cacheHierarchy uniqueName="[Table_1].[Profit (Amounts)]" caption="Profit (Amounts)" attribute="1" defaultMemberUniqueName="[Table_1].[Profit (Amounts)].[All]" allUniqueName="[Table_1].[Profit (Amounts)].[All]" dimensionUniqueName="[Table_1]" displayFolder="" count="0" memberValueDatatype="20" unbalanced="0"/>
    <cacheHierarchy uniqueName="[Table_1].[Target Sales]" caption="Target Sales" attribute="1" defaultMemberUniqueName="[Table_1].[Target Sales].[All]" allUniqueName="[Table_1].[Target Sales].[All]" dimensionUniqueName="[Table_1]" displayFolder="" count="0" memberValueDatatype="5" unbalanced="0"/>
    <cacheHierarchy uniqueName="[Table_1].[Customers]" caption="Customers" attribute="1" defaultMemberUniqueName="[Table_1].[Customers].[All]" allUniqueName="[Table_1].[Customers].[All]" dimensionUniqueName="[Table_1]" displayFolder="" count="0" memberValueDatatype="20" unbalanced="0"/>
    <cacheHierarchy uniqueName="[Table_1].[Quarter]" caption="Quarter" attribute="1" defaultMemberUniqueName="[Table_1].[Quarter].[All]" allUniqueName="[Table_1].[Quarter].[All]" dimensionUniqueName="[Table_1]" displayFolder="" count="0" memberValueDatatype="130" unbalanced="0"/>
    <cacheHierarchy uniqueName="[Table_1].[Sales Completion Rate]" caption="Sales Completion Rate" attribute="1" defaultMemberUniqueName="[Table_1].[Sales Completion Rate].[All]" allUniqueName="[Table_1].[Sales Completion Rate].[All]" dimensionUniqueName="[Table_1]" displayFolder="" count="0" memberValueDatatype="5" unbalanced="0"/>
    <cacheHierarchy uniqueName="[Table_1].[Profit Completion Rate]" caption="Profit Completion Rate" attribute="1" defaultMemberUniqueName="[Table_1].[Profit Completion Rate].[All]" allUniqueName="[Table_1].[Profit Completion Rate].[All]" dimensionUniqueName="[Table_1]" displayFolder="" count="0" memberValueDatatype="5" unbalanced="0"/>
    <cacheHierarchy uniqueName="[Table_1].[Customer Completion Rate]" caption="Customer Completion Rate" attribute="1" defaultMemberUniqueName="[Table_1].[Customer Completion Rate].[All]" allUniqueName="[Table_1].[Customer Completion Rate].[All]" dimensionUniqueName="[Table_1]" displayFolder="" count="0" memberValueDatatype="5" unbalanced="0"/>
    <cacheHierarchy uniqueName="[Table_1].[Month (Month)]" caption="Month (Month)" attribute="1" defaultMemberUniqueName="[Table_1].[Month (Month)].[All]" allUniqueName="[Table_1].[Month (Month)].[All]" dimensionUniqueName="[Table_1]" displayFolder="" count="0" memberValueDatatype="130" unbalanced="0"/>
    <cacheHierarchy uniqueName="[Table_1].[Performance]" caption="Performance" attribute="1" defaultMemberUniqueName="[Table_1].[Performance].[All]" allUniqueName="[Table_1].[Performance].[All]" dimensionUniqueName="[Table_1]" displayFolder="" count="0" memberValueDatatype="5" unbalanced="0"/>
    <cacheHierarchy uniqueName="[Table_1].[Month (Month Index)]" caption="Month (Month Index)" attribute="1" defaultMemberUniqueName="[Table_1].[Month (Month Index)].[All]" allUniqueName="[Table_1].[Month (Month Index)].[All]" dimensionUniqueName="[Table_1]" displayFolder="" count="0" memberValueDatatype="20" unbalanced="0" hidden="1"/>
    <cacheHierarchy uniqueName="[Measures].[__XL_Count Table_1]" caption="__XL_Count Table_1" measure="1" displayFolder="" measureGroup="Table_1" count="0" hidden="1"/>
    <cacheHierarchy uniqueName="[Measures].[__No measures defined]" caption="__No measures defined" measure="1" displayFolder="" count="0" hidden="1"/>
    <cacheHierarchy uniqueName="[Measures].[Sum of Target Sales]" caption="Sum of Target Sales" measure="1" displayFolder="" measureGroup="Table_1" count="0" hidden="1">
      <extLst>
        <ext xmlns:x15="http://schemas.microsoft.com/office/spreadsheetml/2010/11/main" uri="{B97F6D7D-B522-45F9-BDA1-12C45D357490}">
          <x15:cacheHierarchy aggregatedColumn="4"/>
        </ext>
      </extLst>
    </cacheHierarchy>
    <cacheHierarchy uniqueName="[Measures].[Sum of Customers]" caption="Sum of Customers" measure="1" displayFolder="" measureGroup="Table_1"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Sales Completion Rate]" caption="Sum of Sales Completion Rate" measure="1" displayFolder="" measureGroup="Table_1" count="0" hidden="1">
      <extLst>
        <ext xmlns:x15="http://schemas.microsoft.com/office/spreadsheetml/2010/11/main" uri="{B97F6D7D-B522-45F9-BDA1-12C45D357490}">
          <x15:cacheHierarchy aggregatedColumn="7"/>
        </ext>
      </extLst>
    </cacheHierarchy>
    <cacheHierarchy uniqueName="[Measures].[Sum of Profit Completion Rate]" caption="Sum of Profit Completion Rate" measure="1" displayFolder="" measureGroup="Table_1" count="0" hidden="1">
      <extLst>
        <ext xmlns:x15="http://schemas.microsoft.com/office/spreadsheetml/2010/11/main" uri="{B97F6D7D-B522-45F9-BDA1-12C45D357490}">
          <x15:cacheHierarchy aggregatedColumn="8"/>
        </ext>
      </extLst>
    </cacheHierarchy>
    <cacheHierarchy uniqueName="[Measures].[Sum of Customer Completion Rate]" caption="Sum of Customer Completion Rate" measure="1" displayFolder="" measureGroup="Table_1" count="0" hidden="1">
      <extLst>
        <ext xmlns:x15="http://schemas.microsoft.com/office/spreadsheetml/2010/11/main" uri="{B97F6D7D-B522-45F9-BDA1-12C45D357490}">
          <x15:cacheHierarchy aggregatedColumn="9"/>
        </ext>
      </extLst>
    </cacheHierarchy>
    <cacheHierarchy uniqueName="[Measures].[Average of Sales Completion Rate]" caption="Average of Sales Completion Rate" measure="1" displayFolder="" measureGroup="Table_1" count="0" oneField="1" hidden="1">
      <fieldsUsage count="1">
        <fieldUsage x="1"/>
      </fieldsUsage>
      <extLst>
        <ext xmlns:x15="http://schemas.microsoft.com/office/spreadsheetml/2010/11/main" uri="{B97F6D7D-B522-45F9-BDA1-12C45D357490}">
          <x15:cacheHierarchy aggregatedColumn="7"/>
        </ext>
      </extLst>
    </cacheHierarchy>
    <cacheHierarchy uniqueName="[Measures].[Average of Profit Completion Rate]" caption="Average of Profit Completion Rate" measure="1" displayFolder="" measureGroup="Table_1" count="0" oneField="1" hidden="1">
      <fieldsUsage count="1">
        <fieldUsage x="2"/>
      </fieldsUsage>
      <extLst>
        <ext xmlns:x15="http://schemas.microsoft.com/office/spreadsheetml/2010/11/main" uri="{B97F6D7D-B522-45F9-BDA1-12C45D357490}">
          <x15:cacheHierarchy aggregatedColumn="8"/>
        </ext>
      </extLst>
    </cacheHierarchy>
    <cacheHierarchy uniqueName="[Measures].[Average of Customer Completion Rate]" caption="Average of Customer Completion Rate" measure="1" displayFolder="" measureGroup="Table_1" count="0" oneField="1" hidden="1">
      <fieldsUsage count="1">
        <fieldUsage x="3"/>
      </fieldsUsage>
      <extLst>
        <ext xmlns:x15="http://schemas.microsoft.com/office/spreadsheetml/2010/11/main" uri="{B97F6D7D-B522-45F9-BDA1-12C45D357490}">
          <x15:cacheHierarchy aggregatedColumn="9"/>
        </ext>
      </extLst>
    </cacheHierarchy>
    <cacheHierarchy uniqueName="[Measures].[Sum of Performance]" caption="Sum of Performance" measure="1" displayFolder="" measureGroup="Table_1" count="0" hidden="1">
      <extLst>
        <ext xmlns:x15="http://schemas.microsoft.com/office/spreadsheetml/2010/11/main" uri="{B97F6D7D-B522-45F9-BDA1-12C45D357490}">
          <x15:cacheHierarchy aggregatedColumn="11"/>
        </ext>
      </extLst>
    </cacheHierarchy>
    <cacheHierarchy uniqueName="[Measures].[Average of Performance]" caption="Average of Performance" measure="1" displayFolder="" measureGroup="Table_1" count="0" hidden="1">
      <extLst>
        <ext xmlns:x15="http://schemas.microsoft.com/office/spreadsheetml/2010/11/main" uri="{B97F6D7D-B522-45F9-BDA1-12C45D357490}">
          <x15:cacheHierarchy aggregatedColumn="11"/>
        </ext>
      </extLst>
    </cacheHierarchy>
    <cacheHierarchy uniqueName="[Measures].[StdDev of Performance]" caption="StdDev of Performance" measure="1" displayFolder="" measureGroup="Table_1" count="0" hidden="1">
      <extLst>
        <ext xmlns:x15="http://schemas.microsoft.com/office/spreadsheetml/2010/11/main" uri="{B97F6D7D-B522-45F9-BDA1-12C45D357490}">
          <x15:cacheHierarchy aggregatedColumn="11"/>
        </ext>
      </extLst>
    </cacheHierarchy>
    <cacheHierarchy uniqueName="[Measures].[Var of Performance]" caption="Var of Performance" measure="1" displayFolder="" measureGroup="Table_1" count="0" hidden="1">
      <extLst>
        <ext xmlns:x15="http://schemas.microsoft.com/office/spreadsheetml/2010/11/main" uri="{B97F6D7D-B522-45F9-BDA1-12C45D357490}">
          <x15:cacheHierarchy aggregatedColumn="11"/>
        </ext>
      </extLst>
    </cacheHierarchy>
    <cacheHierarchy uniqueName="[Measures].[Sum of Sales (Units)]" caption="Sum of Sales (Units)" measure="1" displayFolder="" measureGroup="Table_1" count="0" oneField="1" hidden="1">
      <fieldsUsage count="1">
        <fieldUsage x="4"/>
      </fieldsUsage>
      <extLst>
        <ext xmlns:x15="http://schemas.microsoft.com/office/spreadsheetml/2010/11/main" uri="{B97F6D7D-B522-45F9-BDA1-12C45D357490}">
          <x15:cacheHierarchy aggregatedColumn="2"/>
        </ext>
      </extLst>
    </cacheHierarchy>
    <cacheHierarchy uniqueName="[Measures].[Sum of Profit (Amounts)]" caption="Sum of Profit (Amounts)" measure="1" displayFolder="" measureGroup="Table_1" count="0" oneField="1" hidden="1">
      <fieldsUsage count="1">
        <fieldUsage x="5"/>
      </fieldsUsage>
      <extLst>
        <ext xmlns:x15="http://schemas.microsoft.com/office/spreadsheetml/2010/11/main" uri="{B97F6D7D-B522-45F9-BDA1-12C45D357490}">
          <x15:cacheHierarchy aggregatedColumn="3"/>
        </ext>
      </extLst>
    </cacheHierarchy>
    <cacheHierarchy uniqueName="[Measures].[Average of Profit (Amounts)]" caption="Average of Profit (Amounts)" measure="1" displayFolder="" measureGroup="Table_1"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able_1" uniqueName="[Table_1]" caption="Table_1"/>
  </dimensions>
  <measureGroups count="1">
    <measureGroup name="Table_1" caption="Table_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Paudel" refreshedDate="45354.471918171294" backgroundQuery="1" createdVersion="8" refreshedVersion="8" minRefreshableVersion="3" recordCount="0" supportSubquery="1" supportAdvancedDrill="1" xr:uid="{2E4CA763-C853-441E-B90F-4AB4C3EB7135}">
  <cacheSource type="external" connectionId="1"/>
  <cacheFields count="3">
    <cacheField name="[Measures].[Sum of Customers]" caption="Sum of Customers" numFmtId="0" hierarchy="16" level="32767"/>
    <cacheField name="[Table_1].[Region].[Region]" caption="Region" numFmtId="0" hierarchy="1" level="1">
      <sharedItems count="7">
        <s v="Argentina"/>
        <s v="Brazil"/>
        <s v="Chicaco"/>
        <s v="Chile"/>
        <s v="Columbia"/>
        <s v="Los Angeles"/>
        <s v="Peru"/>
      </sharedItems>
    </cacheField>
    <cacheField name="[Measures].[Average of Profit (Amounts)]" caption="Average of Profit (Amounts)" numFmtId="0" hierarchy="29" level="32767"/>
  </cacheFields>
  <cacheHierarchies count="30">
    <cacheHierarchy uniqueName="[Table_1].[Month]" caption="Month" attribute="1" time="1" defaultMemberUniqueName="[Table_1].[Month].[All]" allUniqueName="[Table_1].[Month].[All]" dimensionUniqueName="[Table_1]" displayFolder="" count="0" memberValueDatatype="7" unbalanced="0"/>
    <cacheHierarchy uniqueName="[Table_1].[Region]" caption="Region" attribute="1" defaultMemberUniqueName="[Table_1].[Region].[All]" allUniqueName="[Table_1].[Region].[All]" dimensionUniqueName="[Table_1]" displayFolder="" count="2" memberValueDatatype="130" unbalanced="0">
      <fieldsUsage count="2">
        <fieldUsage x="-1"/>
        <fieldUsage x="1"/>
      </fieldsUsage>
    </cacheHierarchy>
    <cacheHierarchy uniqueName="[Table_1].[Sales (Units)]" caption="Sales (Units)" attribute="1" defaultMemberUniqueName="[Table_1].[Sales (Units)].[All]" allUniqueName="[Table_1].[Sales (Units)].[All]" dimensionUniqueName="[Table_1]" displayFolder="" count="0" memberValueDatatype="5" unbalanced="0"/>
    <cacheHierarchy uniqueName="[Table_1].[Profit (Amounts)]" caption="Profit (Amounts)" attribute="1" defaultMemberUniqueName="[Table_1].[Profit (Amounts)].[All]" allUniqueName="[Table_1].[Profit (Amounts)].[All]" dimensionUniqueName="[Table_1]" displayFolder="" count="0" memberValueDatatype="20" unbalanced="0"/>
    <cacheHierarchy uniqueName="[Table_1].[Target Sales]" caption="Target Sales" attribute="1" defaultMemberUniqueName="[Table_1].[Target Sales].[All]" allUniqueName="[Table_1].[Target Sales].[All]" dimensionUniqueName="[Table_1]" displayFolder="" count="0" memberValueDatatype="5" unbalanced="0"/>
    <cacheHierarchy uniqueName="[Table_1].[Customers]" caption="Customers" attribute="1" defaultMemberUniqueName="[Table_1].[Customers].[All]" allUniqueName="[Table_1].[Customers].[All]" dimensionUniqueName="[Table_1]" displayFolder="" count="0" memberValueDatatype="20" unbalanced="0"/>
    <cacheHierarchy uniqueName="[Table_1].[Quarter]" caption="Quarter" attribute="1" defaultMemberUniqueName="[Table_1].[Quarter].[All]" allUniqueName="[Table_1].[Quarter].[All]" dimensionUniqueName="[Table_1]" displayFolder="" count="0" memberValueDatatype="130" unbalanced="0"/>
    <cacheHierarchy uniqueName="[Table_1].[Sales Completion Rate]" caption="Sales Completion Rate" attribute="1" defaultMemberUniqueName="[Table_1].[Sales Completion Rate].[All]" allUniqueName="[Table_1].[Sales Completion Rate].[All]" dimensionUniqueName="[Table_1]" displayFolder="" count="0" memberValueDatatype="5" unbalanced="0"/>
    <cacheHierarchy uniqueName="[Table_1].[Profit Completion Rate]" caption="Profit Completion Rate" attribute="1" defaultMemberUniqueName="[Table_1].[Profit Completion Rate].[All]" allUniqueName="[Table_1].[Profit Completion Rate].[All]" dimensionUniqueName="[Table_1]" displayFolder="" count="0" memberValueDatatype="5" unbalanced="0"/>
    <cacheHierarchy uniqueName="[Table_1].[Customer Completion Rate]" caption="Customer Completion Rate" attribute="1" defaultMemberUniqueName="[Table_1].[Customer Completion Rate].[All]" allUniqueName="[Table_1].[Customer Completion Rate].[All]" dimensionUniqueName="[Table_1]" displayFolder="" count="0" memberValueDatatype="5" unbalanced="0"/>
    <cacheHierarchy uniqueName="[Table_1].[Month (Month)]" caption="Month (Month)" attribute="1" defaultMemberUniqueName="[Table_1].[Month (Month)].[All]" allUniqueName="[Table_1].[Month (Month)].[All]" dimensionUniqueName="[Table_1]" displayFolder="" count="0" memberValueDatatype="130" unbalanced="0"/>
    <cacheHierarchy uniqueName="[Table_1].[Performance]" caption="Performance" attribute="1" defaultMemberUniqueName="[Table_1].[Performance].[All]" allUniqueName="[Table_1].[Performance].[All]" dimensionUniqueName="[Table_1]" displayFolder="" count="0" memberValueDatatype="5" unbalanced="0"/>
    <cacheHierarchy uniqueName="[Table_1].[Month (Month Index)]" caption="Month (Month Index)" attribute="1" defaultMemberUniqueName="[Table_1].[Month (Month Index)].[All]" allUniqueName="[Table_1].[Month (Month Index)].[All]" dimensionUniqueName="[Table_1]" displayFolder="" count="0" memberValueDatatype="20" unbalanced="0" hidden="1"/>
    <cacheHierarchy uniqueName="[Measures].[__XL_Count Table_1]" caption="__XL_Count Table_1" measure="1" displayFolder="" measureGroup="Table_1" count="0" hidden="1"/>
    <cacheHierarchy uniqueName="[Measures].[__No measures defined]" caption="__No measures defined" measure="1" displayFolder="" count="0" hidden="1"/>
    <cacheHierarchy uniqueName="[Measures].[Sum of Target Sales]" caption="Sum of Target Sales" measure="1" displayFolder="" measureGroup="Table_1" count="0" hidden="1">
      <extLst>
        <ext xmlns:x15="http://schemas.microsoft.com/office/spreadsheetml/2010/11/main" uri="{B97F6D7D-B522-45F9-BDA1-12C45D357490}">
          <x15:cacheHierarchy aggregatedColumn="4"/>
        </ext>
      </extLst>
    </cacheHierarchy>
    <cacheHierarchy uniqueName="[Measures].[Sum of Customers]" caption="Sum of Customers" measure="1" displayFolder="" measureGroup="Table_1"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Sales Completion Rate]" caption="Sum of Sales Completion Rate" measure="1" displayFolder="" measureGroup="Table_1" count="0" hidden="1">
      <extLst>
        <ext xmlns:x15="http://schemas.microsoft.com/office/spreadsheetml/2010/11/main" uri="{B97F6D7D-B522-45F9-BDA1-12C45D357490}">
          <x15:cacheHierarchy aggregatedColumn="7"/>
        </ext>
      </extLst>
    </cacheHierarchy>
    <cacheHierarchy uniqueName="[Measures].[Sum of Profit Completion Rate]" caption="Sum of Profit Completion Rate" measure="1" displayFolder="" measureGroup="Table_1" count="0" hidden="1">
      <extLst>
        <ext xmlns:x15="http://schemas.microsoft.com/office/spreadsheetml/2010/11/main" uri="{B97F6D7D-B522-45F9-BDA1-12C45D357490}">
          <x15:cacheHierarchy aggregatedColumn="8"/>
        </ext>
      </extLst>
    </cacheHierarchy>
    <cacheHierarchy uniqueName="[Measures].[Sum of Customer Completion Rate]" caption="Sum of Customer Completion Rate" measure="1" displayFolder="" measureGroup="Table_1" count="0" hidden="1">
      <extLst>
        <ext xmlns:x15="http://schemas.microsoft.com/office/spreadsheetml/2010/11/main" uri="{B97F6D7D-B522-45F9-BDA1-12C45D357490}">
          <x15:cacheHierarchy aggregatedColumn="9"/>
        </ext>
      </extLst>
    </cacheHierarchy>
    <cacheHierarchy uniqueName="[Measures].[Average of Sales Completion Rate]" caption="Average of Sales Completion Rate" measure="1" displayFolder="" measureGroup="Table_1" count="0" hidden="1">
      <extLst>
        <ext xmlns:x15="http://schemas.microsoft.com/office/spreadsheetml/2010/11/main" uri="{B97F6D7D-B522-45F9-BDA1-12C45D357490}">
          <x15:cacheHierarchy aggregatedColumn="7"/>
        </ext>
      </extLst>
    </cacheHierarchy>
    <cacheHierarchy uniqueName="[Measures].[Average of Profit Completion Rate]" caption="Average of Profit Completion Rate" measure="1" displayFolder="" measureGroup="Table_1" count="0" hidden="1">
      <extLst>
        <ext xmlns:x15="http://schemas.microsoft.com/office/spreadsheetml/2010/11/main" uri="{B97F6D7D-B522-45F9-BDA1-12C45D357490}">
          <x15:cacheHierarchy aggregatedColumn="8"/>
        </ext>
      </extLst>
    </cacheHierarchy>
    <cacheHierarchy uniqueName="[Measures].[Average of Customer Completion Rate]" caption="Average of Customer Completion Rate" measure="1" displayFolder="" measureGroup="Table_1" count="0" hidden="1">
      <extLst>
        <ext xmlns:x15="http://schemas.microsoft.com/office/spreadsheetml/2010/11/main" uri="{B97F6D7D-B522-45F9-BDA1-12C45D357490}">
          <x15:cacheHierarchy aggregatedColumn="9"/>
        </ext>
      </extLst>
    </cacheHierarchy>
    <cacheHierarchy uniqueName="[Measures].[Sum of Performance]" caption="Sum of Performance" measure="1" displayFolder="" measureGroup="Table_1" count="0" hidden="1">
      <extLst>
        <ext xmlns:x15="http://schemas.microsoft.com/office/spreadsheetml/2010/11/main" uri="{B97F6D7D-B522-45F9-BDA1-12C45D357490}">
          <x15:cacheHierarchy aggregatedColumn="11"/>
        </ext>
      </extLst>
    </cacheHierarchy>
    <cacheHierarchy uniqueName="[Measures].[Average of Performance]" caption="Average of Performance" measure="1" displayFolder="" measureGroup="Table_1" count="0" hidden="1">
      <extLst>
        <ext xmlns:x15="http://schemas.microsoft.com/office/spreadsheetml/2010/11/main" uri="{B97F6D7D-B522-45F9-BDA1-12C45D357490}">
          <x15:cacheHierarchy aggregatedColumn="11"/>
        </ext>
      </extLst>
    </cacheHierarchy>
    <cacheHierarchy uniqueName="[Measures].[StdDev of Performance]" caption="StdDev of Performance" measure="1" displayFolder="" measureGroup="Table_1" count="0" hidden="1">
      <extLst>
        <ext xmlns:x15="http://schemas.microsoft.com/office/spreadsheetml/2010/11/main" uri="{B97F6D7D-B522-45F9-BDA1-12C45D357490}">
          <x15:cacheHierarchy aggregatedColumn="11"/>
        </ext>
      </extLst>
    </cacheHierarchy>
    <cacheHierarchy uniqueName="[Measures].[Var of Performance]" caption="Var of Performance" measure="1" displayFolder="" measureGroup="Table_1" count="0" hidden="1">
      <extLst>
        <ext xmlns:x15="http://schemas.microsoft.com/office/spreadsheetml/2010/11/main" uri="{B97F6D7D-B522-45F9-BDA1-12C45D357490}">
          <x15:cacheHierarchy aggregatedColumn="11"/>
        </ext>
      </extLst>
    </cacheHierarchy>
    <cacheHierarchy uniqueName="[Measures].[Sum of Sales (Units)]" caption="Sum of Sales (Units)" measure="1" displayFolder="" measureGroup="Table_1" count="0" hidden="1">
      <extLst>
        <ext xmlns:x15="http://schemas.microsoft.com/office/spreadsheetml/2010/11/main" uri="{B97F6D7D-B522-45F9-BDA1-12C45D357490}">
          <x15:cacheHierarchy aggregatedColumn="2"/>
        </ext>
      </extLst>
    </cacheHierarchy>
    <cacheHierarchy uniqueName="[Measures].[Sum of Profit (Amounts)]" caption="Sum of Profit (Amounts)" measure="1" displayFolder="" measureGroup="Table_1" count="0" hidden="1">
      <extLst>
        <ext xmlns:x15="http://schemas.microsoft.com/office/spreadsheetml/2010/11/main" uri="{B97F6D7D-B522-45F9-BDA1-12C45D357490}">
          <x15:cacheHierarchy aggregatedColumn="3"/>
        </ext>
      </extLst>
    </cacheHierarchy>
    <cacheHierarchy uniqueName="[Measures].[Average of Profit (Amounts)]" caption="Average of Profit (Amounts)" measure="1" displayFolder="" measureGroup="Table_1" count="0" oneField="1" hidden="1">
      <fieldsUsage count="1">
        <fieldUsage x="2"/>
      </fieldsUsage>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able_1" uniqueName="[Table_1]" caption="Table_1"/>
  </dimensions>
  <measureGroups count="1">
    <measureGroup name="Table_1" caption="Table_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Paudel" refreshedDate="45354.471917361108" backgroundQuery="1" createdVersion="8" refreshedVersion="8" minRefreshableVersion="3" recordCount="0" supportSubquery="1" supportAdvancedDrill="1" xr:uid="{EB68EAC9-5ABB-40B9-9494-4B116DC1630A}">
  <cacheSource type="external" connectionId="1"/>
  <cacheFields count="4">
    <cacheField name="[Table_1].[Month].[Month]" caption="Month" numFmtId="0" level="1">
      <sharedItems containsSemiMixedTypes="0" containsNonDate="0" containsDate="1" containsString="0" minDate="2023-01-01T00:00:00" maxDate="2023-09-02T00:00:00" count="9">
        <d v="2023-01-01T00:00:00"/>
        <d v="2023-02-01T00:00:00"/>
        <d v="2023-03-01T00:00:00"/>
        <d v="2023-04-01T00:00:00"/>
        <d v="2023-05-01T00:00:00"/>
        <d v="2023-06-01T00:00:00"/>
        <d v="2023-07-01T00:00:00"/>
        <d v="2023-08-01T00:00:00"/>
        <d v="2023-09-01T00:00:00"/>
      </sharedItems>
    </cacheField>
    <cacheField name="[Table_1].[Month (Month)].[Month (Month)]" caption="Month (Month)" numFmtId="0" hierarchy="10" level="1">
      <sharedItems count="9">
        <s v="Jan"/>
        <s v="Feb"/>
        <s v="Mar"/>
        <s v="Apr"/>
        <s v="May"/>
        <s v="Jun"/>
        <s v="Jul"/>
        <s v="Aug"/>
        <s v="Sep"/>
      </sharedItems>
    </cacheField>
    <cacheField name="[Measures].[Sum of Profit (Amounts)]" caption="Sum of Profit (Amounts)" numFmtId="0" hierarchy="28" level="32767"/>
    <cacheField name="[Table_1].[Region].[Region]" caption="Region" numFmtId="0" hierarchy="1" level="1">
      <sharedItems containsSemiMixedTypes="0" containsNonDate="0" containsString="0"/>
    </cacheField>
  </cacheFields>
  <cacheHierarchies count="30">
    <cacheHierarchy uniqueName="[Table_1].[Month]" caption="Month" attribute="1" time="1" defaultMemberUniqueName="[Table_1].[Month].[All]" allUniqueName="[Table_1].[Month].[All]" dimensionUniqueName="[Table_1]" displayFolder="" count="2" memberValueDatatype="7" unbalanced="0">
      <fieldsUsage count="2">
        <fieldUsage x="-1"/>
        <fieldUsage x="0"/>
      </fieldsUsage>
    </cacheHierarchy>
    <cacheHierarchy uniqueName="[Table_1].[Region]" caption="Region" attribute="1" defaultMemberUniqueName="[Table_1].[Region].[All]" allUniqueName="[Table_1].[Region].[All]" dimensionUniqueName="[Table_1]" displayFolder="" count="2" memberValueDatatype="130" unbalanced="0">
      <fieldsUsage count="2">
        <fieldUsage x="-1"/>
        <fieldUsage x="3"/>
      </fieldsUsage>
    </cacheHierarchy>
    <cacheHierarchy uniqueName="[Table_1].[Sales (Units)]" caption="Sales (Units)" attribute="1" defaultMemberUniqueName="[Table_1].[Sales (Units)].[All]" allUniqueName="[Table_1].[Sales (Units)].[All]" dimensionUniqueName="[Table_1]" displayFolder="" count="0" memberValueDatatype="5" unbalanced="0"/>
    <cacheHierarchy uniqueName="[Table_1].[Profit (Amounts)]" caption="Profit (Amounts)" attribute="1" defaultMemberUniqueName="[Table_1].[Profit (Amounts)].[All]" allUniqueName="[Table_1].[Profit (Amounts)].[All]" dimensionUniqueName="[Table_1]" displayFolder="" count="0" memberValueDatatype="20" unbalanced="0"/>
    <cacheHierarchy uniqueName="[Table_1].[Target Sales]" caption="Target Sales" attribute="1" defaultMemberUniqueName="[Table_1].[Target Sales].[All]" allUniqueName="[Table_1].[Target Sales].[All]" dimensionUniqueName="[Table_1]" displayFolder="" count="0" memberValueDatatype="5" unbalanced="0"/>
    <cacheHierarchy uniqueName="[Table_1].[Customers]" caption="Customers" attribute="1" defaultMemberUniqueName="[Table_1].[Customers].[All]" allUniqueName="[Table_1].[Customers].[All]" dimensionUniqueName="[Table_1]" displayFolder="" count="0" memberValueDatatype="20" unbalanced="0"/>
    <cacheHierarchy uniqueName="[Table_1].[Quarter]" caption="Quarter" attribute="1" defaultMemberUniqueName="[Table_1].[Quarter].[All]" allUniqueName="[Table_1].[Quarter].[All]" dimensionUniqueName="[Table_1]" displayFolder="" count="0" memberValueDatatype="130" unbalanced="0"/>
    <cacheHierarchy uniqueName="[Table_1].[Sales Completion Rate]" caption="Sales Completion Rate" attribute="1" defaultMemberUniqueName="[Table_1].[Sales Completion Rate].[All]" allUniqueName="[Table_1].[Sales Completion Rate].[All]" dimensionUniqueName="[Table_1]" displayFolder="" count="0" memberValueDatatype="5" unbalanced="0"/>
    <cacheHierarchy uniqueName="[Table_1].[Profit Completion Rate]" caption="Profit Completion Rate" attribute="1" defaultMemberUniqueName="[Table_1].[Profit Completion Rate].[All]" allUniqueName="[Table_1].[Profit Completion Rate].[All]" dimensionUniqueName="[Table_1]" displayFolder="" count="0" memberValueDatatype="5" unbalanced="0"/>
    <cacheHierarchy uniqueName="[Table_1].[Customer Completion Rate]" caption="Customer Completion Rate" attribute="1" defaultMemberUniqueName="[Table_1].[Customer Completion Rate].[All]" allUniqueName="[Table_1].[Customer Completion Rate].[All]" dimensionUniqueName="[Table_1]" displayFolder="" count="0" memberValueDatatype="5" unbalanced="0"/>
    <cacheHierarchy uniqueName="[Table_1].[Month (Month)]" caption="Month (Month)" attribute="1" defaultMemberUniqueName="[Table_1].[Month (Month)].[All]" allUniqueName="[Table_1].[Month (Month)].[All]" dimensionUniqueName="[Table_1]" displayFolder="" count="2" memberValueDatatype="130" unbalanced="0">
      <fieldsUsage count="2">
        <fieldUsage x="-1"/>
        <fieldUsage x="1"/>
      </fieldsUsage>
    </cacheHierarchy>
    <cacheHierarchy uniqueName="[Table_1].[Performance]" caption="Performance" attribute="1" defaultMemberUniqueName="[Table_1].[Performance].[All]" allUniqueName="[Table_1].[Performance].[All]" dimensionUniqueName="[Table_1]" displayFolder="" count="0" memberValueDatatype="5" unbalanced="0"/>
    <cacheHierarchy uniqueName="[Table_1].[Month (Month Index)]" caption="Month (Month Index)" attribute="1" defaultMemberUniqueName="[Table_1].[Month (Month Index)].[All]" allUniqueName="[Table_1].[Month (Month Index)].[All]" dimensionUniqueName="[Table_1]" displayFolder="" count="0" memberValueDatatype="20" unbalanced="0" hidden="1"/>
    <cacheHierarchy uniqueName="[Measures].[__XL_Count Table_1]" caption="__XL_Count Table_1" measure="1" displayFolder="" measureGroup="Table_1" count="0" hidden="1"/>
    <cacheHierarchy uniqueName="[Measures].[__No measures defined]" caption="__No measures defined" measure="1" displayFolder="" count="0" hidden="1"/>
    <cacheHierarchy uniqueName="[Measures].[Sum of Target Sales]" caption="Sum of Target Sales" measure="1" displayFolder="" measureGroup="Table_1" count="0" hidden="1">
      <extLst>
        <ext xmlns:x15="http://schemas.microsoft.com/office/spreadsheetml/2010/11/main" uri="{B97F6D7D-B522-45F9-BDA1-12C45D357490}">
          <x15:cacheHierarchy aggregatedColumn="4"/>
        </ext>
      </extLst>
    </cacheHierarchy>
    <cacheHierarchy uniqueName="[Measures].[Sum of Customers]" caption="Sum of Customers" measure="1" displayFolder="" measureGroup="Table_1" count="0" hidden="1">
      <extLst>
        <ext xmlns:x15="http://schemas.microsoft.com/office/spreadsheetml/2010/11/main" uri="{B97F6D7D-B522-45F9-BDA1-12C45D357490}">
          <x15:cacheHierarchy aggregatedColumn="5"/>
        </ext>
      </extLst>
    </cacheHierarchy>
    <cacheHierarchy uniqueName="[Measures].[Sum of Sales Completion Rate]" caption="Sum of Sales Completion Rate" measure="1" displayFolder="" measureGroup="Table_1" count="0" hidden="1">
      <extLst>
        <ext xmlns:x15="http://schemas.microsoft.com/office/spreadsheetml/2010/11/main" uri="{B97F6D7D-B522-45F9-BDA1-12C45D357490}">
          <x15:cacheHierarchy aggregatedColumn="7"/>
        </ext>
      </extLst>
    </cacheHierarchy>
    <cacheHierarchy uniqueName="[Measures].[Sum of Profit Completion Rate]" caption="Sum of Profit Completion Rate" measure="1" displayFolder="" measureGroup="Table_1" count="0" hidden="1">
      <extLst>
        <ext xmlns:x15="http://schemas.microsoft.com/office/spreadsheetml/2010/11/main" uri="{B97F6D7D-B522-45F9-BDA1-12C45D357490}">
          <x15:cacheHierarchy aggregatedColumn="8"/>
        </ext>
      </extLst>
    </cacheHierarchy>
    <cacheHierarchy uniqueName="[Measures].[Sum of Customer Completion Rate]" caption="Sum of Customer Completion Rate" measure="1" displayFolder="" measureGroup="Table_1" count="0" hidden="1">
      <extLst>
        <ext xmlns:x15="http://schemas.microsoft.com/office/spreadsheetml/2010/11/main" uri="{B97F6D7D-B522-45F9-BDA1-12C45D357490}">
          <x15:cacheHierarchy aggregatedColumn="9"/>
        </ext>
      </extLst>
    </cacheHierarchy>
    <cacheHierarchy uniqueName="[Measures].[Average of Sales Completion Rate]" caption="Average of Sales Completion Rate" measure="1" displayFolder="" measureGroup="Table_1" count="0" hidden="1">
      <extLst>
        <ext xmlns:x15="http://schemas.microsoft.com/office/spreadsheetml/2010/11/main" uri="{B97F6D7D-B522-45F9-BDA1-12C45D357490}">
          <x15:cacheHierarchy aggregatedColumn="7"/>
        </ext>
      </extLst>
    </cacheHierarchy>
    <cacheHierarchy uniqueName="[Measures].[Average of Profit Completion Rate]" caption="Average of Profit Completion Rate" measure="1" displayFolder="" measureGroup="Table_1" count="0" hidden="1">
      <extLst>
        <ext xmlns:x15="http://schemas.microsoft.com/office/spreadsheetml/2010/11/main" uri="{B97F6D7D-B522-45F9-BDA1-12C45D357490}">
          <x15:cacheHierarchy aggregatedColumn="8"/>
        </ext>
      </extLst>
    </cacheHierarchy>
    <cacheHierarchy uniqueName="[Measures].[Average of Customer Completion Rate]" caption="Average of Customer Completion Rate" measure="1" displayFolder="" measureGroup="Table_1" count="0" hidden="1">
      <extLst>
        <ext xmlns:x15="http://schemas.microsoft.com/office/spreadsheetml/2010/11/main" uri="{B97F6D7D-B522-45F9-BDA1-12C45D357490}">
          <x15:cacheHierarchy aggregatedColumn="9"/>
        </ext>
      </extLst>
    </cacheHierarchy>
    <cacheHierarchy uniqueName="[Measures].[Sum of Performance]" caption="Sum of Performance" measure="1" displayFolder="" measureGroup="Table_1" count="0" hidden="1">
      <extLst>
        <ext xmlns:x15="http://schemas.microsoft.com/office/spreadsheetml/2010/11/main" uri="{B97F6D7D-B522-45F9-BDA1-12C45D357490}">
          <x15:cacheHierarchy aggregatedColumn="11"/>
        </ext>
      </extLst>
    </cacheHierarchy>
    <cacheHierarchy uniqueName="[Measures].[Average of Performance]" caption="Average of Performance" measure="1" displayFolder="" measureGroup="Table_1" count="0" hidden="1">
      <extLst>
        <ext xmlns:x15="http://schemas.microsoft.com/office/spreadsheetml/2010/11/main" uri="{B97F6D7D-B522-45F9-BDA1-12C45D357490}">
          <x15:cacheHierarchy aggregatedColumn="11"/>
        </ext>
      </extLst>
    </cacheHierarchy>
    <cacheHierarchy uniqueName="[Measures].[StdDev of Performance]" caption="StdDev of Performance" measure="1" displayFolder="" measureGroup="Table_1" count="0" hidden="1">
      <extLst>
        <ext xmlns:x15="http://schemas.microsoft.com/office/spreadsheetml/2010/11/main" uri="{B97F6D7D-B522-45F9-BDA1-12C45D357490}">
          <x15:cacheHierarchy aggregatedColumn="11"/>
        </ext>
      </extLst>
    </cacheHierarchy>
    <cacheHierarchy uniqueName="[Measures].[Var of Performance]" caption="Var of Performance" measure="1" displayFolder="" measureGroup="Table_1" count="0" hidden="1">
      <extLst>
        <ext xmlns:x15="http://schemas.microsoft.com/office/spreadsheetml/2010/11/main" uri="{B97F6D7D-B522-45F9-BDA1-12C45D357490}">
          <x15:cacheHierarchy aggregatedColumn="11"/>
        </ext>
      </extLst>
    </cacheHierarchy>
    <cacheHierarchy uniqueName="[Measures].[Sum of Sales (Units)]" caption="Sum of Sales (Units)" measure="1" displayFolder="" measureGroup="Table_1" count="0" hidden="1">
      <extLst>
        <ext xmlns:x15="http://schemas.microsoft.com/office/spreadsheetml/2010/11/main" uri="{B97F6D7D-B522-45F9-BDA1-12C45D357490}">
          <x15:cacheHierarchy aggregatedColumn="2"/>
        </ext>
      </extLst>
    </cacheHierarchy>
    <cacheHierarchy uniqueName="[Measures].[Sum of Profit (Amounts)]" caption="Sum of Profit (Amounts)" measure="1" displayFolder="" measureGroup="Table_1" count="0" oneField="1" hidden="1">
      <fieldsUsage count="1">
        <fieldUsage x="2"/>
      </fieldsUsage>
      <extLst>
        <ext xmlns:x15="http://schemas.microsoft.com/office/spreadsheetml/2010/11/main" uri="{B97F6D7D-B522-45F9-BDA1-12C45D357490}">
          <x15:cacheHierarchy aggregatedColumn="3"/>
        </ext>
      </extLst>
    </cacheHierarchy>
    <cacheHierarchy uniqueName="[Measures].[Average of Profit (Amounts)]" caption="Average of Profit (Amounts)" measure="1" displayFolder="" measureGroup="Table_1"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able_1" uniqueName="[Table_1]" caption="Table_1"/>
  </dimensions>
  <measureGroups count="1">
    <measureGroup name="Table_1" caption="Table_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Paudel" refreshedDate="45354.47191886574" backgroundQuery="1" createdVersion="8" refreshedVersion="8" minRefreshableVersion="3" recordCount="0" supportSubquery="1" supportAdvancedDrill="1" xr:uid="{98378BB9-BD85-4B4A-B46D-E8D99B8BED92}">
  <cacheSource type="external" connectionId="1"/>
  <cacheFields count="5">
    <cacheField name="[Table_1].[Quarter].[Quarter]" caption="Quarter" numFmtId="0" hierarchy="6" level="1">
      <sharedItems count="3">
        <s v="Quarter 1"/>
        <s v="Quarter 2"/>
        <s v="Quarter 3"/>
      </sharedItems>
    </cacheField>
    <cacheField name="[Table_1].[Month].[Month]" caption="Month" numFmtId="0" level="1">
      <sharedItems containsSemiMixedTypes="0" containsNonDate="0" containsDate="1" containsString="0" minDate="2023-01-01T00:00:00" maxDate="2023-01-02T00:00:00" count="1">
        <d v="2023-01-01T00:00:00"/>
      </sharedItems>
    </cacheField>
    <cacheField name="[Table_1].[Month (Month)].[Month (Month)]" caption="Month (Month)" numFmtId="0" hierarchy="10" level="1">
      <sharedItems count="9">
        <s v="Jan"/>
        <s v="Feb"/>
        <s v="Mar"/>
        <s v="Apr"/>
        <s v="May"/>
        <s v="Jun"/>
        <s v="Jul"/>
        <s v="Aug"/>
        <s v="Sep"/>
      </sharedItems>
    </cacheField>
    <cacheField name="[Measures].[Sum of Target Sales]" caption="Sum of Target Sales" numFmtId="0" hierarchy="15" level="32767"/>
    <cacheField name="[Measures].[Var of Performance]" caption="Var of Performance" numFmtId="0" hierarchy="26" level="32767"/>
  </cacheFields>
  <cacheHierarchies count="30">
    <cacheHierarchy uniqueName="[Table_1].[Month]" caption="Month" attribute="1" time="1" defaultMemberUniqueName="[Table_1].[Month].[All]" allUniqueName="[Table_1].[Month].[All]" dimensionUniqueName="[Table_1]" displayFolder="" count="2" memberValueDatatype="7" unbalanced="0">
      <fieldsUsage count="2">
        <fieldUsage x="-1"/>
        <fieldUsage x="1"/>
      </fieldsUsage>
    </cacheHierarchy>
    <cacheHierarchy uniqueName="[Table_1].[Region]" caption="Region" attribute="1" defaultMemberUniqueName="[Table_1].[Region].[All]" allUniqueName="[Table_1].[Region].[All]" dimensionUniqueName="[Table_1]" displayFolder="" count="2" memberValueDatatype="130" unbalanced="0"/>
    <cacheHierarchy uniqueName="[Table_1].[Sales (Units)]" caption="Sales (Units)" attribute="1" defaultMemberUniqueName="[Table_1].[Sales (Units)].[All]" allUniqueName="[Table_1].[Sales (Units)].[All]" dimensionUniqueName="[Table_1]" displayFolder="" count="0" memberValueDatatype="5" unbalanced="0"/>
    <cacheHierarchy uniqueName="[Table_1].[Profit (Amounts)]" caption="Profit (Amounts)" attribute="1" defaultMemberUniqueName="[Table_1].[Profit (Amounts)].[All]" allUniqueName="[Table_1].[Profit (Amounts)].[All]" dimensionUniqueName="[Table_1]" displayFolder="" count="0" memberValueDatatype="20" unbalanced="0"/>
    <cacheHierarchy uniqueName="[Table_1].[Target Sales]" caption="Target Sales" attribute="1" defaultMemberUniqueName="[Table_1].[Target Sales].[All]" allUniqueName="[Table_1].[Target Sales].[All]" dimensionUniqueName="[Table_1]" displayFolder="" count="0" memberValueDatatype="5" unbalanced="0"/>
    <cacheHierarchy uniqueName="[Table_1].[Customers]" caption="Customers" attribute="1" defaultMemberUniqueName="[Table_1].[Customers].[All]" allUniqueName="[Table_1].[Customers].[All]" dimensionUniqueName="[Table_1]" displayFolder="" count="0" memberValueDatatype="20" unbalanced="0"/>
    <cacheHierarchy uniqueName="[Table_1].[Quarter]" caption="Quarter" attribute="1" defaultMemberUniqueName="[Table_1].[Quarter].[All]" allUniqueName="[Table_1].[Quarter].[All]" dimensionUniqueName="[Table_1]" displayFolder="" count="2" memberValueDatatype="130" unbalanced="0">
      <fieldsUsage count="2">
        <fieldUsage x="-1"/>
        <fieldUsage x="0"/>
      </fieldsUsage>
    </cacheHierarchy>
    <cacheHierarchy uniqueName="[Table_1].[Sales Completion Rate]" caption="Sales Completion Rate" attribute="1" defaultMemberUniqueName="[Table_1].[Sales Completion Rate].[All]" allUniqueName="[Table_1].[Sales Completion Rate].[All]" dimensionUniqueName="[Table_1]" displayFolder="" count="0" memberValueDatatype="5" unbalanced="0"/>
    <cacheHierarchy uniqueName="[Table_1].[Profit Completion Rate]" caption="Profit Completion Rate" attribute="1" defaultMemberUniqueName="[Table_1].[Profit Completion Rate].[All]" allUniqueName="[Table_1].[Profit Completion Rate].[All]" dimensionUniqueName="[Table_1]" displayFolder="" count="0" memberValueDatatype="5" unbalanced="0"/>
    <cacheHierarchy uniqueName="[Table_1].[Customer Completion Rate]" caption="Customer Completion Rate" attribute="1" defaultMemberUniqueName="[Table_1].[Customer Completion Rate].[All]" allUniqueName="[Table_1].[Customer Completion Rate].[All]" dimensionUniqueName="[Table_1]" displayFolder="" count="0" memberValueDatatype="5" unbalanced="0"/>
    <cacheHierarchy uniqueName="[Table_1].[Month (Month)]" caption="Month (Month)" attribute="1" defaultMemberUniqueName="[Table_1].[Month (Month)].[All]" allUniqueName="[Table_1].[Month (Month)].[All]" dimensionUniqueName="[Table_1]" displayFolder="" count="2" memberValueDatatype="130" unbalanced="0">
      <fieldsUsage count="2">
        <fieldUsage x="-1"/>
        <fieldUsage x="2"/>
      </fieldsUsage>
    </cacheHierarchy>
    <cacheHierarchy uniqueName="[Table_1].[Performance]" caption="Performance" attribute="1" defaultMemberUniqueName="[Table_1].[Performance].[All]" allUniqueName="[Table_1].[Performance].[All]" dimensionUniqueName="[Table_1]" displayFolder="" count="0" memberValueDatatype="5" unbalanced="0"/>
    <cacheHierarchy uniqueName="[Table_1].[Month (Month Index)]" caption="Month (Month Index)" attribute="1" defaultMemberUniqueName="[Table_1].[Month (Month Index)].[All]" allUniqueName="[Table_1].[Month (Month Index)].[All]" dimensionUniqueName="[Table_1]" displayFolder="" count="0" memberValueDatatype="20" unbalanced="0" hidden="1"/>
    <cacheHierarchy uniqueName="[Measures].[__XL_Count Table_1]" caption="__XL_Count Table_1" measure="1" displayFolder="" measureGroup="Table_1" count="0" hidden="1"/>
    <cacheHierarchy uniqueName="[Measures].[__No measures defined]" caption="__No measures defined" measure="1" displayFolder="" count="0" hidden="1"/>
    <cacheHierarchy uniqueName="[Measures].[Sum of Target Sales]" caption="Sum of Target Sales" measure="1" displayFolder="" measureGroup="Table_1" count="0" oneField="1" hidden="1">
      <fieldsUsage count="1">
        <fieldUsage x="3"/>
      </fieldsUsage>
      <extLst>
        <ext xmlns:x15="http://schemas.microsoft.com/office/spreadsheetml/2010/11/main" uri="{B97F6D7D-B522-45F9-BDA1-12C45D357490}">
          <x15:cacheHierarchy aggregatedColumn="4"/>
        </ext>
      </extLst>
    </cacheHierarchy>
    <cacheHierarchy uniqueName="[Measures].[Sum of Customers]" caption="Sum of Customers" measure="1" displayFolder="" measureGroup="Table_1" count="0" hidden="1">
      <extLst>
        <ext xmlns:x15="http://schemas.microsoft.com/office/spreadsheetml/2010/11/main" uri="{B97F6D7D-B522-45F9-BDA1-12C45D357490}">
          <x15:cacheHierarchy aggregatedColumn="5"/>
        </ext>
      </extLst>
    </cacheHierarchy>
    <cacheHierarchy uniqueName="[Measures].[Sum of Sales Completion Rate]" caption="Sum of Sales Completion Rate" measure="1" displayFolder="" measureGroup="Table_1" count="0" hidden="1">
      <extLst>
        <ext xmlns:x15="http://schemas.microsoft.com/office/spreadsheetml/2010/11/main" uri="{B97F6D7D-B522-45F9-BDA1-12C45D357490}">
          <x15:cacheHierarchy aggregatedColumn="7"/>
        </ext>
      </extLst>
    </cacheHierarchy>
    <cacheHierarchy uniqueName="[Measures].[Sum of Profit Completion Rate]" caption="Sum of Profit Completion Rate" measure="1" displayFolder="" measureGroup="Table_1" count="0" hidden="1">
      <extLst>
        <ext xmlns:x15="http://schemas.microsoft.com/office/spreadsheetml/2010/11/main" uri="{B97F6D7D-B522-45F9-BDA1-12C45D357490}">
          <x15:cacheHierarchy aggregatedColumn="8"/>
        </ext>
      </extLst>
    </cacheHierarchy>
    <cacheHierarchy uniqueName="[Measures].[Sum of Customer Completion Rate]" caption="Sum of Customer Completion Rate" measure="1" displayFolder="" measureGroup="Table_1" count="0" hidden="1">
      <extLst>
        <ext xmlns:x15="http://schemas.microsoft.com/office/spreadsheetml/2010/11/main" uri="{B97F6D7D-B522-45F9-BDA1-12C45D357490}">
          <x15:cacheHierarchy aggregatedColumn="9"/>
        </ext>
      </extLst>
    </cacheHierarchy>
    <cacheHierarchy uniqueName="[Measures].[Average of Sales Completion Rate]" caption="Average of Sales Completion Rate" measure="1" displayFolder="" measureGroup="Table_1" count="0" hidden="1">
      <extLst>
        <ext xmlns:x15="http://schemas.microsoft.com/office/spreadsheetml/2010/11/main" uri="{B97F6D7D-B522-45F9-BDA1-12C45D357490}">
          <x15:cacheHierarchy aggregatedColumn="7"/>
        </ext>
      </extLst>
    </cacheHierarchy>
    <cacheHierarchy uniqueName="[Measures].[Average of Profit Completion Rate]" caption="Average of Profit Completion Rate" measure="1" displayFolder="" measureGroup="Table_1" count="0" hidden="1">
      <extLst>
        <ext xmlns:x15="http://schemas.microsoft.com/office/spreadsheetml/2010/11/main" uri="{B97F6D7D-B522-45F9-BDA1-12C45D357490}">
          <x15:cacheHierarchy aggregatedColumn="8"/>
        </ext>
      </extLst>
    </cacheHierarchy>
    <cacheHierarchy uniqueName="[Measures].[Average of Customer Completion Rate]" caption="Average of Customer Completion Rate" measure="1" displayFolder="" measureGroup="Table_1" count="0" hidden="1">
      <extLst>
        <ext xmlns:x15="http://schemas.microsoft.com/office/spreadsheetml/2010/11/main" uri="{B97F6D7D-B522-45F9-BDA1-12C45D357490}">
          <x15:cacheHierarchy aggregatedColumn="9"/>
        </ext>
      </extLst>
    </cacheHierarchy>
    <cacheHierarchy uniqueName="[Measures].[Sum of Performance]" caption="Sum of Performance" measure="1" displayFolder="" measureGroup="Table_1" count="0" hidden="1">
      <extLst>
        <ext xmlns:x15="http://schemas.microsoft.com/office/spreadsheetml/2010/11/main" uri="{B97F6D7D-B522-45F9-BDA1-12C45D357490}">
          <x15:cacheHierarchy aggregatedColumn="11"/>
        </ext>
      </extLst>
    </cacheHierarchy>
    <cacheHierarchy uniqueName="[Measures].[Average of Performance]" caption="Average of Performance" measure="1" displayFolder="" measureGroup="Table_1" count="0" hidden="1">
      <extLst>
        <ext xmlns:x15="http://schemas.microsoft.com/office/spreadsheetml/2010/11/main" uri="{B97F6D7D-B522-45F9-BDA1-12C45D357490}">
          <x15:cacheHierarchy aggregatedColumn="11"/>
        </ext>
      </extLst>
    </cacheHierarchy>
    <cacheHierarchy uniqueName="[Measures].[StdDev of Performance]" caption="StdDev of Performance" measure="1" displayFolder="" measureGroup="Table_1" count="0" hidden="1">
      <extLst>
        <ext xmlns:x15="http://schemas.microsoft.com/office/spreadsheetml/2010/11/main" uri="{B97F6D7D-B522-45F9-BDA1-12C45D357490}">
          <x15:cacheHierarchy aggregatedColumn="11"/>
        </ext>
      </extLst>
    </cacheHierarchy>
    <cacheHierarchy uniqueName="[Measures].[Var of Performance]" caption="Var of Performance" measure="1" displayFolder="" measureGroup="Table_1" count="0" oneField="1" hidden="1">
      <fieldsUsage count="1">
        <fieldUsage x="4"/>
      </fieldsUsage>
      <extLst>
        <ext xmlns:x15="http://schemas.microsoft.com/office/spreadsheetml/2010/11/main" uri="{B97F6D7D-B522-45F9-BDA1-12C45D357490}">
          <x15:cacheHierarchy aggregatedColumn="11"/>
        </ext>
      </extLst>
    </cacheHierarchy>
    <cacheHierarchy uniqueName="[Measures].[Sum of Sales (Units)]" caption="Sum of Sales (Units)" measure="1" displayFolder="" measureGroup="Table_1" count="0" hidden="1">
      <extLst>
        <ext xmlns:x15="http://schemas.microsoft.com/office/spreadsheetml/2010/11/main" uri="{B97F6D7D-B522-45F9-BDA1-12C45D357490}">
          <x15:cacheHierarchy aggregatedColumn="2"/>
        </ext>
      </extLst>
    </cacheHierarchy>
    <cacheHierarchy uniqueName="[Measures].[Sum of Profit (Amounts)]" caption="Sum of Profit (Amounts)" measure="1" displayFolder="" measureGroup="Table_1" count="0" hidden="1">
      <extLst>
        <ext xmlns:x15="http://schemas.microsoft.com/office/spreadsheetml/2010/11/main" uri="{B97F6D7D-B522-45F9-BDA1-12C45D357490}">
          <x15:cacheHierarchy aggregatedColumn="3"/>
        </ext>
      </extLst>
    </cacheHierarchy>
    <cacheHierarchy uniqueName="[Measures].[Average of Profit (Amounts)]" caption="Average of Profit (Amounts)" measure="1" displayFolder="" measureGroup="Table_1"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able_1" uniqueName="[Table_1]" caption="Table_1"/>
  </dimensions>
  <measureGroups count="1">
    <measureGroup name="Table_1" caption="Table_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Paudel" refreshedDate="45353.751611689811" backgroundQuery="1" createdVersion="3" refreshedVersion="8" minRefreshableVersion="3" recordCount="0" supportSubquery="1" supportAdvancedDrill="1" xr:uid="{EF2D777C-A75B-492B-99B0-50A99A7B7E77}">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Table_1].[Month]" caption="Month" attribute="1" time="1" defaultMemberUniqueName="[Table_1].[Month].[All]" allUniqueName="[Table_1].[Month].[All]" dimensionUniqueName="[Table_1]" displayFolder="" count="2" memberValueDatatype="7" unbalanced="0"/>
    <cacheHierarchy uniqueName="[Table_1].[Region]" caption="Region" attribute="1" defaultMemberUniqueName="[Table_1].[Region].[All]" allUniqueName="[Table_1].[Region].[All]" dimensionUniqueName="[Table_1]" displayFolder="" count="2" memberValueDatatype="130" unbalanced="0"/>
    <cacheHierarchy uniqueName="[Table_1].[Sales (Units)]" caption="Sales (Units)" attribute="1" defaultMemberUniqueName="[Table_1].[Sales (Units)].[All]" allUniqueName="[Table_1].[Sales (Units)].[All]" dimensionUniqueName="[Table_1]" displayFolder="" count="0" memberValueDatatype="5" unbalanced="0"/>
    <cacheHierarchy uniqueName="[Table_1].[Profit (Amounts)]" caption="Profit (Amounts)" attribute="1" defaultMemberUniqueName="[Table_1].[Profit (Amounts)].[All]" allUniqueName="[Table_1].[Profit (Amounts)].[All]" dimensionUniqueName="[Table_1]" displayFolder="" count="0" memberValueDatatype="20" unbalanced="0"/>
    <cacheHierarchy uniqueName="[Table_1].[Target Sales]" caption="Target Sales" attribute="1" defaultMemberUniqueName="[Table_1].[Target Sales].[All]" allUniqueName="[Table_1].[Target Sales].[All]" dimensionUniqueName="[Table_1]" displayFolder="" count="0" memberValueDatatype="5" unbalanced="0"/>
    <cacheHierarchy uniqueName="[Table_1].[Customers]" caption="Customers" attribute="1" defaultMemberUniqueName="[Table_1].[Customers].[All]" allUniqueName="[Table_1].[Customers].[All]" dimensionUniqueName="[Table_1]" displayFolder="" count="0" memberValueDatatype="20" unbalanced="0"/>
    <cacheHierarchy uniqueName="[Table_1].[Quarter]" caption="Quarter" attribute="1" defaultMemberUniqueName="[Table_1].[Quarter].[All]" allUniqueName="[Table_1].[Quarter].[All]" dimensionUniqueName="[Table_1]" displayFolder="" count="2" memberValueDatatype="130" unbalanced="0"/>
    <cacheHierarchy uniqueName="[Table_1].[Sales Completion Rate]" caption="Sales Completion Rate" attribute="1" defaultMemberUniqueName="[Table_1].[Sales Completion Rate].[All]" allUniqueName="[Table_1].[Sales Completion Rate].[All]" dimensionUniqueName="[Table_1]" displayFolder="" count="0" memberValueDatatype="5" unbalanced="0"/>
    <cacheHierarchy uniqueName="[Table_1].[Profit Completion Rate]" caption="Profit Completion Rate" attribute="1" defaultMemberUniqueName="[Table_1].[Profit Completion Rate].[All]" allUniqueName="[Table_1].[Profit Completion Rate].[All]" dimensionUniqueName="[Table_1]" displayFolder="" count="0" memberValueDatatype="5" unbalanced="0"/>
    <cacheHierarchy uniqueName="[Table_1].[Customer Completion Rate]" caption="Customer Completion Rate" attribute="1" defaultMemberUniqueName="[Table_1].[Customer Completion Rate].[All]" allUniqueName="[Table_1].[Customer Completion Rate].[All]" dimensionUniqueName="[Table_1]" displayFolder="" count="0" memberValueDatatype="5" unbalanced="0"/>
    <cacheHierarchy uniqueName="[Table_1].[Month (Month)]" caption="Month (Month)" attribute="1" defaultMemberUniqueName="[Table_1].[Month (Month)].[All]" allUniqueName="[Table_1].[Month (Month)].[All]" dimensionUniqueName="[Table_1]" displayFolder="" count="0" memberValueDatatype="130" unbalanced="0"/>
    <cacheHierarchy uniqueName="[Table_1].[Performance]" caption="Performance" attribute="1" defaultMemberUniqueName="[Table_1].[Performance].[All]" allUniqueName="[Table_1].[Performance].[All]" dimensionUniqueName="[Table_1]" displayFolder="" count="2" memberValueDatatype="5" unbalanced="0"/>
    <cacheHierarchy uniqueName="[Table_1].[Month (Month Index)]" caption="Month (Month Index)" attribute="1" defaultMemberUniqueName="[Table_1].[Month (Month Index)].[All]" allUniqueName="[Table_1].[Month (Month Index)].[All]" dimensionUniqueName="[Table_1]" displayFolder="" count="0" memberValueDatatype="20" unbalanced="0" hidden="1"/>
    <cacheHierarchy uniqueName="[Measures].[__XL_Count Table_1]" caption="__XL_Count Table_1" measure="1" displayFolder="" measureGroup="Table_1" count="0" hidden="1"/>
    <cacheHierarchy uniqueName="[Measures].[__No measures defined]" caption="__No measures defined" measure="1" displayFolder="" count="0" hidden="1"/>
    <cacheHierarchy uniqueName="[Measures].[Sum of Target Sales]" caption="Sum of Target Sales" measure="1" displayFolder="" measureGroup="Table_1" count="0" hidden="1">
      <extLst>
        <ext xmlns:x15="http://schemas.microsoft.com/office/spreadsheetml/2010/11/main" uri="{B97F6D7D-B522-45F9-BDA1-12C45D357490}">
          <x15:cacheHierarchy aggregatedColumn="4"/>
        </ext>
      </extLst>
    </cacheHierarchy>
    <cacheHierarchy uniqueName="[Measures].[Sum of Sales (Units)]" caption="Sum of Sales (Units)" measure="1" displayFolder="" measureGroup="Table_1" count="0" hidden="1">
      <extLst>
        <ext xmlns:x15="http://schemas.microsoft.com/office/spreadsheetml/2010/11/main" uri="{B97F6D7D-B522-45F9-BDA1-12C45D357490}">
          <x15:cacheHierarchy aggregatedColumn="2"/>
        </ext>
      </extLst>
    </cacheHierarchy>
    <cacheHierarchy uniqueName="[Measures].[Sum of Profit (Amounts)]" caption="Sum of Profit (Amounts)" measure="1" displayFolder="" measureGroup="Table_1" count="0" hidden="1">
      <extLst>
        <ext xmlns:x15="http://schemas.microsoft.com/office/spreadsheetml/2010/11/main" uri="{B97F6D7D-B522-45F9-BDA1-12C45D357490}">
          <x15:cacheHierarchy aggregatedColumn="3"/>
        </ext>
      </extLst>
    </cacheHierarchy>
    <cacheHierarchy uniqueName="[Measures].[Sum of Customers]" caption="Sum of Customers" measure="1" displayFolder="" measureGroup="Table_1" count="0" hidden="1">
      <extLst>
        <ext xmlns:x15="http://schemas.microsoft.com/office/spreadsheetml/2010/11/main" uri="{B97F6D7D-B522-45F9-BDA1-12C45D357490}">
          <x15:cacheHierarchy aggregatedColumn="5"/>
        </ext>
      </extLst>
    </cacheHierarchy>
    <cacheHierarchy uniqueName="[Measures].[Sum of Sales Completion Rate]" caption="Sum of Sales Completion Rate" measure="1" displayFolder="" measureGroup="Table_1" count="0" hidden="1">
      <extLst>
        <ext xmlns:x15="http://schemas.microsoft.com/office/spreadsheetml/2010/11/main" uri="{B97F6D7D-B522-45F9-BDA1-12C45D357490}">
          <x15:cacheHierarchy aggregatedColumn="7"/>
        </ext>
      </extLst>
    </cacheHierarchy>
    <cacheHierarchy uniqueName="[Measures].[Sum of Profit Completion Rate]" caption="Sum of Profit Completion Rate" measure="1" displayFolder="" measureGroup="Table_1" count="0" hidden="1">
      <extLst>
        <ext xmlns:x15="http://schemas.microsoft.com/office/spreadsheetml/2010/11/main" uri="{B97F6D7D-B522-45F9-BDA1-12C45D357490}">
          <x15:cacheHierarchy aggregatedColumn="8"/>
        </ext>
      </extLst>
    </cacheHierarchy>
    <cacheHierarchy uniqueName="[Measures].[Sum of Customer Completion Rate]" caption="Sum of Customer Completion Rate" measure="1" displayFolder="" measureGroup="Table_1" count="0" hidden="1">
      <extLst>
        <ext xmlns:x15="http://schemas.microsoft.com/office/spreadsheetml/2010/11/main" uri="{B97F6D7D-B522-45F9-BDA1-12C45D357490}">
          <x15:cacheHierarchy aggregatedColumn="9"/>
        </ext>
      </extLst>
    </cacheHierarchy>
    <cacheHierarchy uniqueName="[Measures].[Average of Sales Completion Rate]" caption="Average of Sales Completion Rate" measure="1" displayFolder="" measureGroup="Table_1" count="0" hidden="1">
      <extLst>
        <ext xmlns:x15="http://schemas.microsoft.com/office/spreadsheetml/2010/11/main" uri="{B97F6D7D-B522-45F9-BDA1-12C45D357490}">
          <x15:cacheHierarchy aggregatedColumn="7"/>
        </ext>
      </extLst>
    </cacheHierarchy>
    <cacheHierarchy uniqueName="[Measures].[Average of Profit Completion Rate]" caption="Average of Profit Completion Rate" measure="1" displayFolder="" measureGroup="Table_1" count="0" hidden="1">
      <extLst>
        <ext xmlns:x15="http://schemas.microsoft.com/office/spreadsheetml/2010/11/main" uri="{B97F6D7D-B522-45F9-BDA1-12C45D357490}">
          <x15:cacheHierarchy aggregatedColumn="8"/>
        </ext>
      </extLst>
    </cacheHierarchy>
    <cacheHierarchy uniqueName="[Measures].[Average of Customer Completion Rate]" caption="Average of Customer Completion Rate" measure="1" displayFolder="" measureGroup="Table_1" count="0" hidden="1">
      <extLst>
        <ext xmlns:x15="http://schemas.microsoft.com/office/spreadsheetml/2010/11/main" uri="{B97F6D7D-B522-45F9-BDA1-12C45D357490}">
          <x15:cacheHierarchy aggregatedColumn="9"/>
        </ext>
      </extLst>
    </cacheHierarchy>
  </cacheHierarchies>
  <kpis count="0"/>
  <extLst>
    <ext xmlns:x14="http://schemas.microsoft.com/office/spreadsheetml/2009/9/main" uri="{725AE2AE-9491-48be-B2B4-4EB974FC3084}">
      <x14:pivotCacheDefinition slicerData="1" pivotCacheId="157152796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848EE8-4E39-4EEA-ACAC-51B42E48B47F}" name="PivotTable7" cacheId="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 rowHeaderCaption="Periods">
  <location ref="S2:U15" firstHeaderRow="0" firstDataRow="1" firstDataCol="1"/>
  <pivotFields count="5">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
        <item x="0"/>
      </items>
    </pivotField>
    <pivotField axis="axisRow" allDrilled="1" subtotalTop="0" showAll="0" dataSourceSort="1" defaultSubtotal="0">
      <items count="9">
        <item x="0" e="0"/>
        <item x="1" e="0"/>
        <item x="2" e="0"/>
        <item x="3" e="0"/>
        <item x="4" e="0"/>
        <item x="5" e="0"/>
        <item x="6" e="0"/>
        <item x="7" e="0"/>
        <item x="8" e="0"/>
      </items>
    </pivotField>
    <pivotField dataField="1" subtotalTop="0" showAll="0" defaultSubtotal="0"/>
    <pivotField dataField="1" subtotalTop="0" showAll="0" defaultSubtotal="0"/>
  </pivotFields>
  <rowFields count="3">
    <field x="0"/>
    <field x="2"/>
    <field x="1"/>
  </rowFields>
  <rowItems count="13">
    <i>
      <x/>
    </i>
    <i r="1">
      <x/>
    </i>
    <i r="1">
      <x v="1"/>
    </i>
    <i r="1">
      <x v="2"/>
    </i>
    <i>
      <x v="1"/>
    </i>
    <i r="1">
      <x v="3"/>
    </i>
    <i r="1">
      <x v="4"/>
    </i>
    <i r="1">
      <x v="5"/>
    </i>
    <i>
      <x v="2"/>
    </i>
    <i r="1">
      <x v="6"/>
    </i>
    <i r="1">
      <x v="7"/>
    </i>
    <i r="1">
      <x v="8"/>
    </i>
    <i t="grand">
      <x/>
    </i>
  </rowItems>
  <colFields count="1">
    <field x="-2"/>
  </colFields>
  <colItems count="2">
    <i>
      <x/>
    </i>
    <i i="1">
      <x v="1"/>
    </i>
  </colItems>
  <dataFields count="2">
    <dataField name="Sum of Target Sales" fld="3" baseField="0" baseItem="0"/>
    <dataField name="Var of Performance" fld="4" subtotal="var" baseField="0" baseItem="0"/>
  </dataFields>
  <formats count="42">
    <format dxfId="157">
      <pivotArea collapsedLevelsAreSubtotals="1" fieldPosition="0">
        <references count="3">
          <reference field="4294967294" count="1" selected="0">
            <x v="1"/>
          </reference>
          <reference field="0" count="1" selected="0">
            <x v="0"/>
          </reference>
          <reference field="2" count="1">
            <x v="0"/>
          </reference>
        </references>
      </pivotArea>
    </format>
    <format dxfId="156">
      <pivotArea collapsedLevelsAreSubtotals="1" fieldPosition="0">
        <references count="3">
          <reference field="4294967294" count="1" selected="0">
            <x v="1"/>
          </reference>
          <reference field="0" count="1" selected="0">
            <x v="0"/>
          </reference>
          <reference field="2" count="1">
            <x v="1"/>
          </reference>
        </references>
      </pivotArea>
    </format>
    <format dxfId="155">
      <pivotArea collapsedLevelsAreSubtotals="1" fieldPosition="0">
        <references count="3">
          <reference field="4294967294" count="1" selected="0">
            <x v="1"/>
          </reference>
          <reference field="0" count="1" selected="0">
            <x v="0"/>
          </reference>
          <reference field="2" count="1">
            <x v="2"/>
          </reference>
        </references>
      </pivotArea>
    </format>
    <format dxfId="154">
      <pivotArea collapsedLevelsAreSubtotals="1" fieldPosition="0">
        <references count="2">
          <reference field="4294967294" count="1" selected="0">
            <x v="1"/>
          </reference>
          <reference field="0" count="1">
            <x v="1"/>
          </reference>
        </references>
      </pivotArea>
    </format>
    <format dxfId="153">
      <pivotArea collapsedLevelsAreSubtotals="1" fieldPosition="0">
        <references count="3">
          <reference field="4294967294" count="1" selected="0">
            <x v="1"/>
          </reference>
          <reference field="0" count="1" selected="0">
            <x v="1"/>
          </reference>
          <reference field="2" count="1">
            <x v="3"/>
          </reference>
        </references>
      </pivotArea>
    </format>
    <format dxfId="152">
      <pivotArea collapsedLevelsAreSubtotals="1" fieldPosition="0">
        <references count="3">
          <reference field="4294967294" count="1" selected="0">
            <x v="1"/>
          </reference>
          <reference field="0" count="1" selected="0">
            <x v="1"/>
          </reference>
          <reference field="2" count="1">
            <x v="4"/>
          </reference>
        </references>
      </pivotArea>
    </format>
    <format dxfId="151">
      <pivotArea collapsedLevelsAreSubtotals="1" fieldPosition="0">
        <references count="3">
          <reference field="4294967294" count="1" selected="0">
            <x v="1"/>
          </reference>
          <reference field="0" count="1" selected="0">
            <x v="1"/>
          </reference>
          <reference field="2" count="1">
            <x v="5"/>
          </reference>
        </references>
      </pivotArea>
    </format>
    <format dxfId="150">
      <pivotArea collapsedLevelsAreSubtotals="1" fieldPosition="0">
        <references count="2">
          <reference field="4294967294" count="1" selected="0">
            <x v="1"/>
          </reference>
          <reference field="0" count="1">
            <x v="2"/>
          </reference>
        </references>
      </pivotArea>
    </format>
    <format dxfId="149">
      <pivotArea collapsedLevelsAreSubtotals="1" fieldPosition="0">
        <references count="3">
          <reference field="4294967294" count="1" selected="0">
            <x v="1"/>
          </reference>
          <reference field="0" count="1" selected="0">
            <x v="2"/>
          </reference>
          <reference field="2" count="1">
            <x v="6"/>
          </reference>
        </references>
      </pivotArea>
    </format>
    <format dxfId="148">
      <pivotArea collapsedLevelsAreSubtotals="1" fieldPosition="0">
        <references count="3">
          <reference field="4294967294" count="1" selected="0">
            <x v="1"/>
          </reference>
          <reference field="0" count="1" selected="0">
            <x v="2"/>
          </reference>
          <reference field="2" count="1">
            <x v="7"/>
          </reference>
        </references>
      </pivotArea>
    </format>
    <format dxfId="147">
      <pivotArea collapsedLevelsAreSubtotals="1" fieldPosition="0">
        <references count="3">
          <reference field="4294967294" count="1" selected="0">
            <x v="1"/>
          </reference>
          <reference field="0" count="1" selected="0">
            <x v="2"/>
          </reference>
          <reference field="2" count="1">
            <x v="8"/>
          </reference>
        </references>
      </pivotArea>
    </format>
    <format dxfId="146">
      <pivotArea field="0" grandRow="1" outline="0" collapsedLevelsAreSubtotals="1" axis="axisRow" fieldPosition="0">
        <references count="1">
          <reference field="4294967294" count="1" selected="0">
            <x v="1"/>
          </reference>
        </references>
      </pivotArea>
    </format>
    <format dxfId="145">
      <pivotArea field="0" type="button" dataOnly="0" labelOnly="1" outline="0" axis="axisRow" fieldPosition="0"/>
    </format>
    <format dxfId="144">
      <pivotArea dataOnly="0" labelOnly="1" outline="0" fieldPosition="0">
        <references count="1">
          <reference field="4294967294" count="2">
            <x v="0"/>
            <x v="1"/>
          </reference>
        </references>
      </pivotArea>
    </format>
    <format dxfId="143">
      <pivotArea field="0" type="button" dataOnly="0" labelOnly="1" outline="0" axis="axisRow" fieldPosition="0"/>
    </format>
    <format dxfId="142">
      <pivotArea dataOnly="0" labelOnly="1" outline="0" fieldPosition="0">
        <references count="1">
          <reference field="4294967294" count="2">
            <x v="0"/>
            <x v="1"/>
          </reference>
        </references>
      </pivotArea>
    </format>
    <format dxfId="141">
      <pivotArea field="0" type="button" dataOnly="0" labelOnly="1" outline="0" axis="axisRow" fieldPosition="0"/>
    </format>
    <format dxfId="140">
      <pivotArea dataOnly="0" labelOnly="1" outline="0" fieldPosition="0">
        <references count="1">
          <reference field="4294967294" count="2">
            <x v="0"/>
            <x v="1"/>
          </reference>
        </references>
      </pivotArea>
    </format>
    <format dxfId="139">
      <pivotArea outline="0" collapsedLevelsAreSubtotals="1" fieldPosition="0"/>
    </format>
    <format dxfId="138">
      <pivotArea dataOnly="0" labelOnly="1" fieldPosition="0">
        <references count="1">
          <reference field="0" count="0"/>
        </references>
      </pivotArea>
    </format>
    <format dxfId="137">
      <pivotArea dataOnly="0" labelOnly="1" grandRow="1" outline="0" fieldPosition="0"/>
    </format>
    <format dxfId="136">
      <pivotArea dataOnly="0" labelOnly="1" fieldPosition="0">
        <references count="2">
          <reference field="0" count="1" selected="0">
            <x v="0"/>
          </reference>
          <reference field="2" count="3">
            <x v="0"/>
            <x v="1"/>
            <x v="2"/>
          </reference>
        </references>
      </pivotArea>
    </format>
    <format dxfId="135">
      <pivotArea dataOnly="0" labelOnly="1" fieldPosition="0">
        <references count="2">
          <reference field="0" count="1" selected="0">
            <x v="1"/>
          </reference>
          <reference field="2" count="3">
            <x v="3"/>
            <x v="4"/>
            <x v="5"/>
          </reference>
        </references>
      </pivotArea>
    </format>
    <format dxfId="134">
      <pivotArea dataOnly="0" labelOnly="1" fieldPosition="0">
        <references count="2">
          <reference field="0" count="1" selected="0">
            <x v="2"/>
          </reference>
          <reference field="2" count="3">
            <x v="6"/>
            <x v="7"/>
            <x v="8"/>
          </reference>
        </references>
      </pivotArea>
    </format>
    <format dxfId="133">
      <pivotArea outline="0" collapsedLevelsAreSubtotals="1" fieldPosition="0"/>
    </format>
    <format dxfId="132">
      <pivotArea dataOnly="0" labelOnly="1" fieldPosition="0">
        <references count="1">
          <reference field="0" count="0"/>
        </references>
      </pivotArea>
    </format>
    <format dxfId="131">
      <pivotArea dataOnly="0" labelOnly="1" grandRow="1" outline="0" fieldPosition="0"/>
    </format>
    <format dxfId="130">
      <pivotArea dataOnly="0" labelOnly="1" fieldPosition="0">
        <references count="2">
          <reference field="0" count="1" selected="0">
            <x v="0"/>
          </reference>
          <reference field="2" count="3">
            <x v="0"/>
            <x v="1"/>
            <x v="2"/>
          </reference>
        </references>
      </pivotArea>
    </format>
    <format dxfId="129">
      <pivotArea dataOnly="0" labelOnly="1" fieldPosition="0">
        <references count="2">
          <reference field="0" count="1" selected="0">
            <x v="1"/>
          </reference>
          <reference field="2" count="3">
            <x v="3"/>
            <x v="4"/>
            <x v="5"/>
          </reference>
        </references>
      </pivotArea>
    </format>
    <format dxfId="128">
      <pivotArea dataOnly="0" labelOnly="1" fieldPosition="0">
        <references count="2">
          <reference field="0" count="1" selected="0">
            <x v="2"/>
          </reference>
          <reference field="2" count="3">
            <x v="6"/>
            <x v="7"/>
            <x v="8"/>
          </reference>
        </references>
      </pivotArea>
    </format>
    <format dxfId="127">
      <pivotArea collapsedLevelsAreSubtotals="1" fieldPosition="0">
        <references count="3">
          <reference field="4294967294" count="1" selected="0">
            <x v="0"/>
          </reference>
          <reference field="0" count="1" selected="0">
            <x v="0"/>
          </reference>
          <reference field="2" count="1">
            <x v="0"/>
          </reference>
        </references>
      </pivotArea>
    </format>
    <format dxfId="126">
      <pivotArea collapsedLevelsAreSubtotals="1" fieldPosition="0">
        <references count="3">
          <reference field="4294967294" count="1" selected="0">
            <x v="0"/>
          </reference>
          <reference field="0" count="1" selected="0">
            <x v="0"/>
          </reference>
          <reference field="2" count="1">
            <x v="1"/>
          </reference>
        </references>
      </pivotArea>
    </format>
    <format dxfId="125">
      <pivotArea collapsedLevelsAreSubtotals="1" fieldPosition="0">
        <references count="3">
          <reference field="4294967294" count="1" selected="0">
            <x v="0"/>
          </reference>
          <reference field="0" count="1" selected="0">
            <x v="0"/>
          </reference>
          <reference field="2" count="1">
            <x v="2"/>
          </reference>
        </references>
      </pivotArea>
    </format>
    <format dxfId="124">
      <pivotArea collapsedLevelsAreSubtotals="1" fieldPosition="0">
        <references count="2">
          <reference field="4294967294" count="1" selected="0">
            <x v="0"/>
          </reference>
          <reference field="0" count="1">
            <x v="1"/>
          </reference>
        </references>
      </pivotArea>
    </format>
    <format dxfId="123">
      <pivotArea collapsedLevelsAreSubtotals="1" fieldPosition="0">
        <references count="3">
          <reference field="4294967294" count="1" selected="0">
            <x v="0"/>
          </reference>
          <reference field="0" count="1" selected="0">
            <x v="1"/>
          </reference>
          <reference field="2" count="1">
            <x v="3"/>
          </reference>
        </references>
      </pivotArea>
    </format>
    <format dxfId="122">
      <pivotArea collapsedLevelsAreSubtotals="1" fieldPosition="0">
        <references count="3">
          <reference field="4294967294" count="1" selected="0">
            <x v="0"/>
          </reference>
          <reference field="0" count="1" selected="0">
            <x v="1"/>
          </reference>
          <reference field="2" count="1">
            <x v="4"/>
          </reference>
        </references>
      </pivotArea>
    </format>
    <format dxfId="121">
      <pivotArea collapsedLevelsAreSubtotals="1" fieldPosition="0">
        <references count="3">
          <reference field="4294967294" count="1" selected="0">
            <x v="0"/>
          </reference>
          <reference field="0" count="1" selected="0">
            <x v="1"/>
          </reference>
          <reference field="2" count="1">
            <x v="5"/>
          </reference>
        </references>
      </pivotArea>
    </format>
    <format dxfId="120">
      <pivotArea collapsedLevelsAreSubtotals="1" fieldPosition="0">
        <references count="2">
          <reference field="4294967294" count="1" selected="0">
            <x v="0"/>
          </reference>
          <reference field="0" count="1">
            <x v="2"/>
          </reference>
        </references>
      </pivotArea>
    </format>
    <format dxfId="119">
      <pivotArea collapsedLevelsAreSubtotals="1" fieldPosition="0">
        <references count="3">
          <reference field="4294967294" count="1" selected="0">
            <x v="0"/>
          </reference>
          <reference field="0" count="1" selected="0">
            <x v="2"/>
          </reference>
          <reference field="2" count="1">
            <x v="6"/>
          </reference>
        </references>
      </pivotArea>
    </format>
    <format dxfId="118">
      <pivotArea collapsedLevelsAreSubtotals="1" fieldPosition="0">
        <references count="3">
          <reference field="4294967294" count="1" selected="0">
            <x v="0"/>
          </reference>
          <reference field="0" count="1" selected="0">
            <x v="2"/>
          </reference>
          <reference field="2" count="1">
            <x v="7"/>
          </reference>
        </references>
      </pivotArea>
    </format>
    <format dxfId="117">
      <pivotArea collapsedLevelsAreSubtotals="1" fieldPosition="0">
        <references count="3">
          <reference field="4294967294" count="1" selected="0">
            <x v="0"/>
          </reference>
          <reference field="0" count="1" selected="0">
            <x v="2"/>
          </reference>
          <reference field="2" count="1">
            <x v="8"/>
          </reference>
        </references>
      </pivotArea>
    </format>
    <format dxfId="116">
      <pivotArea field="0" grandRow="1" outline="0" collapsedLevelsAreSubtotals="1" axis="axisRow" fieldPosition="0">
        <references count="1">
          <reference field="4294967294" count="1" selected="0">
            <x v="0"/>
          </reference>
        </references>
      </pivotArea>
    </format>
  </formats>
  <chartFormats count="46">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3" format="13" series="1">
      <pivotArea type="data" outline="0" fieldPosition="0">
        <references count="1">
          <reference field="4294967294" count="1" selected="0">
            <x v="0"/>
          </reference>
        </references>
      </pivotArea>
    </chartFormat>
    <chartFormat chart="3" format="14">
      <pivotArea type="data" outline="0" fieldPosition="0">
        <references count="3">
          <reference field="4294967294" count="1" selected="0">
            <x v="0"/>
          </reference>
          <reference field="0" count="1" selected="0">
            <x v="0"/>
          </reference>
          <reference field="2" count="1" selected="0">
            <x v="0"/>
          </reference>
        </references>
      </pivotArea>
    </chartFormat>
    <chartFormat chart="3" format="15">
      <pivotArea type="data" outline="0" fieldPosition="0">
        <references count="3">
          <reference field="4294967294" count="1" selected="0">
            <x v="0"/>
          </reference>
          <reference field="0" count="1" selected="0">
            <x v="0"/>
          </reference>
          <reference field="2" count="1" selected="0">
            <x v="1"/>
          </reference>
        </references>
      </pivotArea>
    </chartFormat>
    <chartFormat chart="3" format="16">
      <pivotArea type="data" outline="0" fieldPosition="0">
        <references count="3">
          <reference field="4294967294" count="1" selected="0">
            <x v="0"/>
          </reference>
          <reference field="0" count="1" selected="0">
            <x v="0"/>
          </reference>
          <reference field="2" count="1" selected="0">
            <x v="2"/>
          </reference>
        </references>
      </pivotArea>
    </chartFormat>
    <chartFormat chart="3" format="17">
      <pivotArea type="data" outline="0" fieldPosition="0">
        <references count="3">
          <reference field="4294967294" count="1" selected="0">
            <x v="0"/>
          </reference>
          <reference field="0" count="1" selected="0">
            <x v="1"/>
          </reference>
          <reference field="2" count="1" selected="0">
            <x v="3"/>
          </reference>
        </references>
      </pivotArea>
    </chartFormat>
    <chartFormat chart="3" format="18">
      <pivotArea type="data" outline="0" fieldPosition="0">
        <references count="3">
          <reference field="4294967294" count="1" selected="0">
            <x v="0"/>
          </reference>
          <reference field="0" count="1" selected="0">
            <x v="1"/>
          </reference>
          <reference field="2" count="1" selected="0">
            <x v="4"/>
          </reference>
        </references>
      </pivotArea>
    </chartFormat>
    <chartFormat chart="3" format="19">
      <pivotArea type="data" outline="0" fieldPosition="0">
        <references count="3">
          <reference field="4294967294" count="1" selected="0">
            <x v="0"/>
          </reference>
          <reference field="0" count="1" selected="0">
            <x v="1"/>
          </reference>
          <reference field="2" count="1" selected="0">
            <x v="5"/>
          </reference>
        </references>
      </pivotArea>
    </chartFormat>
    <chartFormat chart="3" format="20">
      <pivotArea type="data" outline="0" fieldPosition="0">
        <references count="3">
          <reference field="4294967294" count="1" selected="0">
            <x v="0"/>
          </reference>
          <reference field="0" count="1" selected="0">
            <x v="2"/>
          </reference>
          <reference field="2" count="1" selected="0">
            <x v="6"/>
          </reference>
        </references>
      </pivotArea>
    </chartFormat>
    <chartFormat chart="3" format="21">
      <pivotArea type="data" outline="0" fieldPosition="0">
        <references count="3">
          <reference field="4294967294" count="1" selected="0">
            <x v="0"/>
          </reference>
          <reference field="0" count="1" selected="0">
            <x v="2"/>
          </reference>
          <reference field="2" count="1" selected="0">
            <x v="7"/>
          </reference>
        </references>
      </pivotArea>
    </chartFormat>
    <chartFormat chart="3" format="22">
      <pivotArea type="data" outline="0" fieldPosition="0">
        <references count="3">
          <reference field="4294967294" count="1" selected="0">
            <x v="0"/>
          </reference>
          <reference field="0" count="1" selected="0">
            <x v="2"/>
          </reference>
          <reference field="2" count="1" selected="0">
            <x v="8"/>
          </reference>
        </references>
      </pivotArea>
    </chartFormat>
    <chartFormat chart="3" format="23"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3">
          <reference field="4294967294" count="1" selected="0">
            <x v="0"/>
          </reference>
          <reference field="0" count="1" selected="0">
            <x v="0"/>
          </reference>
          <reference field="2" count="1" selected="0">
            <x v="0"/>
          </reference>
        </references>
      </pivotArea>
    </chartFormat>
    <chartFormat chart="4" format="4">
      <pivotArea type="data" outline="0" fieldPosition="0">
        <references count="3">
          <reference field="4294967294" count="1" selected="0">
            <x v="0"/>
          </reference>
          <reference field="0" count="1" selected="0">
            <x v="0"/>
          </reference>
          <reference field="2" count="1" selected="0">
            <x v="1"/>
          </reference>
        </references>
      </pivotArea>
    </chartFormat>
    <chartFormat chart="4" format="5">
      <pivotArea type="data" outline="0" fieldPosition="0">
        <references count="3">
          <reference field="4294967294" count="1" selected="0">
            <x v="0"/>
          </reference>
          <reference field="0" count="1" selected="0">
            <x v="0"/>
          </reference>
          <reference field="2" count="1" selected="0">
            <x v="2"/>
          </reference>
        </references>
      </pivotArea>
    </chartFormat>
    <chartFormat chart="4" format="6">
      <pivotArea type="data" outline="0" fieldPosition="0">
        <references count="3">
          <reference field="4294967294" count="1" selected="0">
            <x v="0"/>
          </reference>
          <reference field="0" count="1" selected="0">
            <x v="1"/>
          </reference>
          <reference field="2" count="1" selected="0">
            <x v="3"/>
          </reference>
        </references>
      </pivotArea>
    </chartFormat>
    <chartFormat chart="4" format="7">
      <pivotArea type="data" outline="0" fieldPosition="0">
        <references count="3">
          <reference field="4294967294" count="1" selected="0">
            <x v="0"/>
          </reference>
          <reference field="0" count="1" selected="0">
            <x v="1"/>
          </reference>
          <reference field="2" count="1" selected="0">
            <x v="4"/>
          </reference>
        </references>
      </pivotArea>
    </chartFormat>
    <chartFormat chart="4" format="8">
      <pivotArea type="data" outline="0" fieldPosition="0">
        <references count="3">
          <reference field="4294967294" count="1" selected="0">
            <x v="0"/>
          </reference>
          <reference field="0" count="1" selected="0">
            <x v="1"/>
          </reference>
          <reference field="2" count="1" selected="0">
            <x v="5"/>
          </reference>
        </references>
      </pivotArea>
    </chartFormat>
    <chartFormat chart="4" format="9">
      <pivotArea type="data" outline="0" fieldPosition="0">
        <references count="3">
          <reference field="4294967294" count="1" selected="0">
            <x v="0"/>
          </reference>
          <reference field="0" count="1" selected="0">
            <x v="2"/>
          </reference>
          <reference field="2" count="1" selected="0">
            <x v="6"/>
          </reference>
        </references>
      </pivotArea>
    </chartFormat>
    <chartFormat chart="4" format="10">
      <pivotArea type="data" outline="0" fieldPosition="0">
        <references count="3">
          <reference field="4294967294" count="1" selected="0">
            <x v="0"/>
          </reference>
          <reference field="0" count="1" selected="0">
            <x v="2"/>
          </reference>
          <reference field="2" count="1" selected="0">
            <x v="7"/>
          </reference>
        </references>
      </pivotArea>
    </chartFormat>
    <chartFormat chart="4" format="11">
      <pivotArea type="data" outline="0" fieldPosition="0">
        <references count="3">
          <reference field="4294967294" count="1" selected="0">
            <x v="0"/>
          </reference>
          <reference field="0" count="1" selected="0">
            <x v="2"/>
          </reference>
          <reference field="2" count="1" selected="0">
            <x v="8"/>
          </reference>
        </references>
      </pivotArea>
    </chartFormat>
    <chartFormat chart="4" format="12" series="1">
      <pivotArea type="data" outline="0" fieldPosition="0">
        <references count="1">
          <reference field="4294967294" count="1" selected="0">
            <x v="1"/>
          </reference>
        </references>
      </pivotArea>
    </chartFormat>
    <chartFormat chart="5" format="13" series="1">
      <pivotArea type="data" outline="0" fieldPosition="0">
        <references count="1">
          <reference field="4294967294" count="1" selected="0">
            <x v="0"/>
          </reference>
        </references>
      </pivotArea>
    </chartFormat>
    <chartFormat chart="5" format="14">
      <pivotArea type="data" outline="0" fieldPosition="0">
        <references count="3">
          <reference field="4294967294" count="1" selected="0">
            <x v="0"/>
          </reference>
          <reference field="0" count="1" selected="0">
            <x v="0"/>
          </reference>
          <reference field="2" count="1" selected="0">
            <x v="0"/>
          </reference>
        </references>
      </pivotArea>
    </chartFormat>
    <chartFormat chart="5" format="15">
      <pivotArea type="data" outline="0" fieldPosition="0">
        <references count="3">
          <reference field="4294967294" count="1" selected="0">
            <x v="0"/>
          </reference>
          <reference field="0" count="1" selected="0">
            <x v="0"/>
          </reference>
          <reference field="2" count="1" selected="0">
            <x v="1"/>
          </reference>
        </references>
      </pivotArea>
    </chartFormat>
    <chartFormat chart="5" format="16">
      <pivotArea type="data" outline="0" fieldPosition="0">
        <references count="3">
          <reference field="4294967294" count="1" selected="0">
            <x v="0"/>
          </reference>
          <reference field="0" count="1" selected="0">
            <x v="0"/>
          </reference>
          <reference field="2" count="1" selected="0">
            <x v="2"/>
          </reference>
        </references>
      </pivotArea>
    </chartFormat>
    <chartFormat chart="5" format="17">
      <pivotArea type="data" outline="0" fieldPosition="0">
        <references count="3">
          <reference field="4294967294" count="1" selected="0">
            <x v="0"/>
          </reference>
          <reference field="0" count="1" selected="0">
            <x v="1"/>
          </reference>
          <reference field="2" count="1" selected="0">
            <x v="3"/>
          </reference>
        </references>
      </pivotArea>
    </chartFormat>
    <chartFormat chart="5" format="18">
      <pivotArea type="data" outline="0" fieldPosition="0">
        <references count="3">
          <reference field="4294967294" count="1" selected="0">
            <x v="0"/>
          </reference>
          <reference field="0" count="1" selected="0">
            <x v="1"/>
          </reference>
          <reference field="2" count="1" selected="0">
            <x v="4"/>
          </reference>
        </references>
      </pivotArea>
    </chartFormat>
    <chartFormat chart="5" format="19">
      <pivotArea type="data" outline="0" fieldPosition="0">
        <references count="3">
          <reference field="4294967294" count="1" selected="0">
            <x v="0"/>
          </reference>
          <reference field="0" count="1" selected="0">
            <x v="1"/>
          </reference>
          <reference field="2" count="1" selected="0">
            <x v="5"/>
          </reference>
        </references>
      </pivotArea>
    </chartFormat>
    <chartFormat chart="5" format="20">
      <pivotArea type="data" outline="0" fieldPosition="0">
        <references count="3">
          <reference field="4294967294" count="1" selected="0">
            <x v="0"/>
          </reference>
          <reference field="0" count="1" selected="0">
            <x v="2"/>
          </reference>
          <reference field="2" count="1" selected="0">
            <x v="6"/>
          </reference>
        </references>
      </pivotArea>
    </chartFormat>
    <chartFormat chart="5" format="21">
      <pivotArea type="data" outline="0" fieldPosition="0">
        <references count="3">
          <reference field="4294967294" count="1" selected="0">
            <x v="0"/>
          </reference>
          <reference field="0" count="1" selected="0">
            <x v="2"/>
          </reference>
          <reference field="2" count="1" selected="0">
            <x v="7"/>
          </reference>
        </references>
      </pivotArea>
    </chartFormat>
    <chartFormat chart="5" format="22">
      <pivotArea type="data" outline="0" fieldPosition="0">
        <references count="3">
          <reference field="4294967294" count="1" selected="0">
            <x v="0"/>
          </reference>
          <reference field="0" count="1" selected="0">
            <x v="2"/>
          </reference>
          <reference field="2" count="1" selected="0">
            <x v="8"/>
          </reference>
        </references>
      </pivotArea>
    </chartFormat>
    <chartFormat chart="5" format="23" series="1">
      <pivotArea type="data" outline="0" fieldPosition="0">
        <references count="1">
          <reference field="4294967294" count="1" selected="0">
            <x v="1"/>
          </reference>
        </references>
      </pivotArea>
    </chartFormat>
    <chartFormat chart="1" format="2">
      <pivotArea type="data" outline="0" fieldPosition="0">
        <references count="3">
          <reference field="4294967294" count="1" selected="0">
            <x v="0"/>
          </reference>
          <reference field="0" count="1" selected="0">
            <x v="0"/>
          </reference>
          <reference field="2" count="1" selected="0">
            <x v="0"/>
          </reference>
        </references>
      </pivotArea>
    </chartFormat>
    <chartFormat chart="1" format="3">
      <pivotArea type="data" outline="0" fieldPosition="0">
        <references count="3">
          <reference field="4294967294" count="1" selected="0">
            <x v="0"/>
          </reference>
          <reference field="0" count="1" selected="0">
            <x v="0"/>
          </reference>
          <reference field="2" count="1" selected="0">
            <x v="1"/>
          </reference>
        </references>
      </pivotArea>
    </chartFormat>
    <chartFormat chart="1" format="4">
      <pivotArea type="data" outline="0" fieldPosition="0">
        <references count="3">
          <reference field="4294967294" count="1" selected="0">
            <x v="0"/>
          </reference>
          <reference field="0" count="1" selected="0">
            <x v="0"/>
          </reference>
          <reference field="2" count="1" selected="0">
            <x v="2"/>
          </reference>
        </references>
      </pivotArea>
    </chartFormat>
    <chartFormat chart="1" format="5">
      <pivotArea type="data" outline="0" fieldPosition="0">
        <references count="3">
          <reference field="4294967294" count="1" selected="0">
            <x v="0"/>
          </reference>
          <reference field="0" count="1" selected="0">
            <x v="1"/>
          </reference>
          <reference field="2" count="1" selected="0">
            <x v="3"/>
          </reference>
        </references>
      </pivotArea>
    </chartFormat>
    <chartFormat chart="1" format="6">
      <pivotArea type="data" outline="0" fieldPosition="0">
        <references count="3">
          <reference field="4294967294" count="1" selected="0">
            <x v="0"/>
          </reference>
          <reference field="0" count="1" selected="0">
            <x v="1"/>
          </reference>
          <reference field="2" count="1" selected="0">
            <x v="4"/>
          </reference>
        </references>
      </pivotArea>
    </chartFormat>
    <chartFormat chart="1" format="7">
      <pivotArea type="data" outline="0" fieldPosition="0">
        <references count="3">
          <reference field="4294967294" count="1" selected="0">
            <x v="0"/>
          </reference>
          <reference field="0" count="1" selected="0">
            <x v="1"/>
          </reference>
          <reference field="2" count="1" selected="0">
            <x v="5"/>
          </reference>
        </references>
      </pivotArea>
    </chartFormat>
    <chartFormat chart="1" format="8">
      <pivotArea type="data" outline="0" fieldPosition="0">
        <references count="3">
          <reference field="4294967294" count="1" selected="0">
            <x v="0"/>
          </reference>
          <reference field="0" count="1" selected="0">
            <x v="2"/>
          </reference>
          <reference field="2" count="1" selected="0">
            <x v="6"/>
          </reference>
        </references>
      </pivotArea>
    </chartFormat>
    <chartFormat chart="1" format="9">
      <pivotArea type="data" outline="0" fieldPosition="0">
        <references count="3">
          <reference field="4294967294" count="1" selected="0">
            <x v="0"/>
          </reference>
          <reference field="0" count="1" selected="0">
            <x v="2"/>
          </reference>
          <reference field="2" count="1" selected="0">
            <x v="7"/>
          </reference>
        </references>
      </pivotArea>
    </chartFormat>
    <chartFormat chart="1" format="10">
      <pivotArea type="data" outline="0" fieldPosition="0">
        <references count="3">
          <reference field="4294967294" count="1" selected="0">
            <x v="0"/>
          </reference>
          <reference field="0" count="1" selected="0">
            <x v="2"/>
          </reference>
          <reference field="2" count="1" selected="0">
            <x v="8"/>
          </reference>
        </references>
      </pivotArea>
    </chartFormat>
  </chartFormats>
  <pivotHierarchies count="30">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Performance2"/>
    <pivotHierarchy dragToData="1" caption="StdDev of Performance2"/>
    <pivotHierarchy dragToData="1" caption="Var of Performance"/>
    <pivotHierarchy dragToData="1"/>
    <pivotHierarchy dragToData="1"/>
    <pivotHierarchy dragToData="1"/>
  </pivotHierarchies>
  <pivotTableStyleInfo name="PivotStyleLight16" showRowHeaders="1" showColHeaders="1" showRowStripes="0" showColStripes="0" showLastColumn="1"/>
  <rowHierarchiesUsage count="3">
    <rowHierarchyUsage hierarchyUsage="6"/>
    <rowHierarchyUsage hierarchyUsage="10"/>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 2023.xlsx!Table_1">
        <x15:activeTabTopLevelEntity name="[Table_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7B0B90E-10E0-421C-B0BE-D510AC493EFB}"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rowHeaderCaption="Months">
  <location ref="H2:J12" firstHeaderRow="0" firstDataRow="1" firstDataCol="1"/>
  <pivotFields count="5">
    <pivotField axis="axisRow" allDrilled="1" subtotalTop="0" showAll="0" dataSourceSort="1" defaultSubtotal="0" defaultAttributeDrillState="1">
      <items count="9">
        <item x="0"/>
        <item x="1"/>
        <item x="2"/>
        <item x="3"/>
        <item x="4"/>
        <item x="5"/>
        <item x="6"/>
        <item x="7"/>
        <item x="8"/>
      </items>
    </pivotField>
    <pivotField axis="axisRow" allDrilled="1" subtotalTop="0" showAll="0" dataSourceSort="1" defaultSubtotal="0">
      <items count="9">
        <item x="0" e="0"/>
        <item x="1" e="0"/>
        <item x="2" e="0"/>
        <item x="3" e="0"/>
        <item x="4" e="0"/>
        <item x="5" e="0"/>
        <item x="6" e="0"/>
        <item x="7" e="0"/>
        <item x="8" e="0"/>
      </items>
    </pivotField>
    <pivotField dataField="1" subtotalTop="0" showAll="0" defaultSubtotal="0"/>
    <pivotField dataField="1" subtotalTop="0" showAll="0" defaultSubtotal="0"/>
    <pivotField allDrilled="1" subtotalTop="0" showAll="0" dataSourceSort="1" defaultSubtotal="0" defaultAttributeDrillState="1"/>
  </pivotFields>
  <rowFields count="2">
    <field x="1"/>
    <field x="0"/>
  </rowFields>
  <rowItems count="10">
    <i>
      <x/>
    </i>
    <i>
      <x v="1"/>
    </i>
    <i>
      <x v="2"/>
    </i>
    <i>
      <x v="3"/>
    </i>
    <i>
      <x v="4"/>
    </i>
    <i>
      <x v="5"/>
    </i>
    <i>
      <x v="6"/>
    </i>
    <i>
      <x v="7"/>
    </i>
    <i>
      <x v="8"/>
    </i>
    <i t="grand">
      <x/>
    </i>
  </rowItems>
  <colFields count="1">
    <field x="-2"/>
  </colFields>
  <colItems count="2">
    <i>
      <x/>
    </i>
    <i i="1">
      <x v="1"/>
    </i>
  </colItems>
  <dataFields count="2">
    <dataField name="Sum of Target Sales" fld="2" baseField="0" baseItem="0"/>
    <dataField name="Sum of Sales (Units)" fld="3" baseField="0" baseItem="0" numFmtId="166"/>
  </dataFields>
  <formats count="8">
    <format dxfId="165">
      <pivotArea field="1" type="button" dataOnly="0" labelOnly="1" outline="0" axis="axisRow" fieldPosition="0"/>
    </format>
    <format dxfId="164">
      <pivotArea dataOnly="0" labelOnly="1" outline="0" fieldPosition="0">
        <references count="1">
          <reference field="4294967294" count="1">
            <x v="0"/>
          </reference>
        </references>
      </pivotArea>
    </format>
    <format dxfId="163">
      <pivotArea field="1" type="button" dataOnly="0" labelOnly="1" outline="0" axis="axisRow" fieldPosition="0"/>
    </format>
    <format dxfId="162">
      <pivotArea dataOnly="0" labelOnly="1" outline="0" fieldPosition="0">
        <references count="1">
          <reference field="4294967294" count="1">
            <x v="0"/>
          </reference>
        </references>
      </pivotArea>
    </format>
    <format dxfId="161">
      <pivotArea outline="0" collapsedLevelsAreSubtotals="1" fieldPosition="0"/>
    </format>
    <format dxfId="160">
      <pivotArea outline="0" collapsedLevelsAreSubtotals="1" fieldPosition="0">
        <references count="1">
          <reference field="4294967294" count="1" selected="0">
            <x v="1"/>
          </reference>
        </references>
      </pivotArea>
    </format>
    <format dxfId="159">
      <pivotArea field="1" type="button" dataOnly="0" labelOnly="1" outline="0" axis="axisRow" fieldPosition="0"/>
    </format>
    <format dxfId="158">
      <pivotArea dataOnly="0" labelOnly="1" outline="0" fieldPosition="0">
        <references count="1">
          <reference field="4294967294" count="2">
            <x v="0"/>
            <x v="1"/>
          </reference>
        </references>
      </pivotArea>
    </format>
  </formats>
  <chartFormats count="5">
    <chartFormat chart="3" format="1" series="1">
      <pivotArea type="data" outline="0" fieldPosition="0">
        <references count="1">
          <reference field="4294967294" count="1" selected="0">
            <x v="0"/>
          </reference>
        </references>
      </pivotArea>
    </chartFormat>
    <chartFormat chart="7" format="7"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1"/>
          </reference>
        </references>
      </pivotArea>
    </chartFormat>
    <chartFormat chart="13" format="5" series="1">
      <pivotArea type="data" outline="0" fieldPosition="0">
        <references count="1">
          <reference field="4294967294" count="1" selected="0">
            <x v="0"/>
          </reference>
        </references>
      </pivotArea>
    </chartFormat>
    <chartFormat chart="13" format="6" series="1">
      <pivotArea type="data" outline="0" fieldPosition="0">
        <references count="1">
          <reference field="4294967294" count="1" selected="0">
            <x v="1"/>
          </reference>
        </references>
      </pivotArea>
    </chartFormat>
  </chartFormats>
  <pivotHierarchies count="30">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0"/>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 2023.xlsx!Table_1">
        <x15:activeTabTopLevelEntity name="[Table_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5625863-B6E2-4D48-B41F-649B4EF719B7}" name="PivotTable1" cacheId="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2:F3" firstHeaderRow="0" firstDataRow="1" firstDataCol="0"/>
  <pivotFields count="7">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6">
    <i>
      <x/>
    </i>
    <i i="1">
      <x v="1"/>
    </i>
    <i i="2">
      <x v="2"/>
    </i>
    <i i="3">
      <x v="3"/>
    </i>
    <i i="4">
      <x v="4"/>
    </i>
    <i i="5">
      <x v="5"/>
    </i>
  </colItems>
  <dataFields count="6">
    <dataField name="Sum of Sales (Units)" fld="4" baseField="0" baseItem="0" numFmtId="166"/>
    <dataField name="Sum of Profit (Amounts)" fld="5" baseField="0" baseItem="0" numFmtId="166"/>
    <dataField name="Sum of Customers" fld="0" baseField="0" baseItem="0" numFmtId="166"/>
    <dataField name="Average of Sales Completion Rate" fld="1" subtotal="average" baseField="0" baseItem="0" numFmtId="2"/>
    <dataField name="Average of Profit Completion Rate" fld="2" subtotal="average" baseField="0" baseItem="0" numFmtId="2"/>
    <dataField name="Average of Customer Completion Rate" fld="3" subtotal="average" baseField="0" baseItem="0" numFmtId="2"/>
  </dataFields>
  <formats count="20">
    <format dxfId="185">
      <pivotArea type="all" dataOnly="0" outline="0" fieldPosition="0"/>
    </format>
    <format dxfId="184">
      <pivotArea outline="0" collapsedLevelsAreSubtotals="1" fieldPosition="0"/>
    </format>
    <format dxfId="183">
      <pivotArea dataOnly="0" labelOnly="1" outline="0" fieldPosition="0">
        <references count="1">
          <reference field="4294967294" count="4">
            <x v="2"/>
            <x v="3"/>
            <x v="4"/>
            <x v="5"/>
          </reference>
        </references>
      </pivotArea>
    </format>
    <format dxfId="182">
      <pivotArea type="all" dataOnly="0" outline="0" fieldPosition="0"/>
    </format>
    <format dxfId="181">
      <pivotArea outline="0" collapsedLevelsAreSubtotals="1" fieldPosition="0"/>
    </format>
    <format dxfId="180">
      <pivotArea dataOnly="0" labelOnly="1" outline="0" fieldPosition="0">
        <references count="1">
          <reference field="4294967294" count="4">
            <x v="2"/>
            <x v="3"/>
            <x v="4"/>
            <x v="5"/>
          </reference>
        </references>
      </pivotArea>
    </format>
    <format dxfId="179">
      <pivotArea type="all" dataOnly="0" outline="0" fieldPosition="0"/>
    </format>
    <format dxfId="178">
      <pivotArea outline="0" collapsedLevelsAreSubtotals="1" fieldPosition="0"/>
    </format>
    <format dxfId="177">
      <pivotArea dataOnly="0" labelOnly="1" outline="0" fieldPosition="0">
        <references count="1">
          <reference field="4294967294" count="4">
            <x v="2"/>
            <x v="3"/>
            <x v="4"/>
            <x v="5"/>
          </reference>
        </references>
      </pivotArea>
    </format>
    <format dxfId="176">
      <pivotArea outline="0" collapsedLevelsAreSubtotals="1" fieldPosition="0">
        <references count="1">
          <reference field="4294967294" count="3" selected="0">
            <x v="3"/>
            <x v="4"/>
            <x v="5"/>
          </reference>
        </references>
      </pivotArea>
    </format>
    <format dxfId="175">
      <pivotArea type="all" dataOnly="0" outline="0" fieldPosition="0"/>
    </format>
    <format dxfId="174">
      <pivotArea outline="0" collapsedLevelsAreSubtotals="1" fieldPosition="0"/>
    </format>
    <format dxfId="173">
      <pivotArea dataOnly="0" labelOnly="1" outline="0" fieldPosition="0">
        <references count="1">
          <reference field="4294967294" count="4">
            <x v="2"/>
            <x v="3"/>
            <x v="4"/>
            <x v="5"/>
          </reference>
        </references>
      </pivotArea>
    </format>
    <format dxfId="172">
      <pivotArea dataOnly="0" labelOnly="1" outline="0" fieldPosition="0">
        <references count="1">
          <reference field="4294967294" count="4">
            <x v="2"/>
            <x v="3"/>
            <x v="4"/>
            <x v="5"/>
          </reference>
        </references>
      </pivotArea>
    </format>
    <format dxfId="171">
      <pivotArea outline="0" collapsedLevelsAreSubtotals="1" fieldPosition="0">
        <references count="1">
          <reference field="4294967294" count="1" selected="0">
            <x v="2"/>
          </reference>
        </references>
      </pivotArea>
    </format>
    <format dxfId="170">
      <pivotArea dataOnly="0" labelOnly="1" outline="0" fieldPosition="0">
        <references count="1">
          <reference field="4294967294" count="4">
            <x v="2"/>
            <x v="3"/>
            <x v="4"/>
            <x v="5"/>
          </reference>
        </references>
      </pivotArea>
    </format>
    <format dxfId="169">
      <pivotArea outline="0" collapsedLevelsAreSubtotals="1" fieldPosition="0">
        <references count="1">
          <reference field="4294967294" count="3" selected="0">
            <x v="3"/>
            <x v="4"/>
            <x v="5"/>
          </reference>
        </references>
      </pivotArea>
    </format>
    <format dxfId="168">
      <pivotArea outline="0" collapsedLevelsAreSubtotals="1" fieldPosition="0">
        <references count="1">
          <reference field="4294967294" count="1" selected="0">
            <x v="2"/>
          </reference>
        </references>
      </pivotArea>
    </format>
    <format dxfId="167">
      <pivotArea outline="0" collapsedLevelsAreSubtotals="1" fieldPosition="0">
        <references count="1">
          <reference field="4294967294" count="3" selected="0">
            <x v="0"/>
            <x v="1"/>
            <x v="2"/>
          </reference>
        </references>
      </pivotArea>
    </format>
    <format dxfId="166">
      <pivotArea outline="0" collapsedLevelsAreSubtotals="1" fieldPosition="0">
        <references count="1">
          <reference field="4294967294" count="3" selected="0">
            <x v="0"/>
            <x v="1"/>
            <x v="2"/>
          </reference>
        </references>
      </pivotArea>
    </format>
  </formats>
  <pivotHierarchies count="30">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Average of Sales Completion Rate"/>
    <pivotHierarchy dragToData="1" caption="Average of Profit Completion Rate"/>
    <pivotHierarchy dragToData="1" caption="Average of Customer Completion Rate"/>
    <pivotHierarchy dragToData="1"/>
    <pivotHierarchy dragToData="1"/>
    <pivotHierarchy dragToData="1"/>
    <pivotHierarchy dragToData="1"/>
    <pivotHierarchy dragToData="1"/>
    <pivotHierarchy dragToData="1"/>
    <pivotHierarchy dragToData="1"/>
  </pivotHierarchies>
  <pivotTableStyleInfo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 2023.xlsx!Table_1">
        <x15:activeTabTopLevelEntity name="[Table_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CBEFFA2-D9E8-4262-9FB4-01BE9FA1208F}" name="PivotTable2"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5:A6"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Customers" fld="0" baseField="0" baseItem="0" numFmtId="166"/>
  </dataFields>
  <formats count="14">
    <format dxfId="199">
      <pivotArea type="all" dataOnly="0" outline="0" fieldPosition="0"/>
    </format>
    <format dxfId="198">
      <pivotArea outline="0" collapsedLevelsAreSubtotals="1" fieldPosition="0"/>
    </format>
    <format dxfId="197">
      <pivotArea dataOnly="0" labelOnly="1" outline="0" fieldPosition="0">
        <references count="1">
          <reference field="4294967294" count="1">
            <x v="0"/>
          </reference>
        </references>
      </pivotArea>
    </format>
    <format dxfId="196">
      <pivotArea type="all" dataOnly="0" outline="0" fieldPosition="0"/>
    </format>
    <format dxfId="195">
      <pivotArea outline="0" collapsedLevelsAreSubtotals="1" fieldPosition="0"/>
    </format>
    <format dxfId="194">
      <pivotArea dataOnly="0" labelOnly="1" outline="0" fieldPosition="0">
        <references count="1">
          <reference field="4294967294" count="1">
            <x v="0"/>
          </reference>
        </references>
      </pivotArea>
    </format>
    <format dxfId="193">
      <pivotArea type="all" dataOnly="0" outline="0" fieldPosition="0"/>
    </format>
    <format dxfId="192">
      <pivotArea outline="0" collapsedLevelsAreSubtotals="1" fieldPosition="0"/>
    </format>
    <format dxfId="191">
      <pivotArea dataOnly="0" labelOnly="1" outline="0" fieldPosition="0">
        <references count="1">
          <reference field="4294967294" count="1">
            <x v="0"/>
          </reference>
        </references>
      </pivotArea>
    </format>
    <format dxfId="190">
      <pivotArea type="all" dataOnly="0" outline="0" fieldPosition="0"/>
    </format>
    <format dxfId="189">
      <pivotArea outline="0" collapsedLevelsAreSubtotals="1" fieldPosition="0"/>
    </format>
    <format dxfId="188">
      <pivotArea dataOnly="0" labelOnly="1" outline="0" fieldPosition="0">
        <references count="1">
          <reference field="4294967294" count="1">
            <x v="0"/>
          </reference>
        </references>
      </pivotArea>
    </format>
    <format dxfId="187">
      <pivotArea outline="0" collapsedLevelsAreSubtotals="1" fieldPosition="0">
        <references count="1">
          <reference field="4294967294" count="1" selected="0">
            <x v="0"/>
          </reference>
        </references>
      </pivotArea>
    </format>
    <format dxfId="186">
      <pivotArea outline="0" collapsedLevelsAreSubtotals="1" fieldPosition="0"/>
    </format>
  </formats>
  <pivotHierarchies count="30">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caption="Customers"/>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 2023.xlsx!Table_1">
        <x15:activeTabTopLevelEntity name="[Table_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FC9C684-749F-4434-A193-8591AE459408}" name="PivotTable6" cacheId="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7" rowHeaderCaption="Regions">
  <location ref="O2:Q10" firstHeaderRow="0" firstDataRow="1" firstDataCol="1"/>
  <pivotFields count="3">
    <pivotField dataField="1" subtotalTop="0" showAll="0" defaultSubtotal="0"/>
    <pivotField axis="axisRow" allDrilled="1" subtotalTop="0" showAll="0" dataSourceSort="1" defaultSubtotal="0" defaultAttributeDrillState="1">
      <items count="7">
        <item x="0"/>
        <item x="1"/>
        <item x="2"/>
        <item x="3"/>
        <item x="4"/>
        <item x="5"/>
        <item x="6"/>
      </items>
    </pivotField>
    <pivotField dataField="1" subtotalTop="0" showAll="0" defaultSubtotal="0"/>
  </pivotFields>
  <rowFields count="1">
    <field x="1"/>
  </rowFields>
  <rowItems count="8">
    <i>
      <x/>
    </i>
    <i>
      <x v="1"/>
    </i>
    <i>
      <x v="2"/>
    </i>
    <i>
      <x v="3"/>
    </i>
    <i>
      <x v="4"/>
    </i>
    <i>
      <x v="5"/>
    </i>
    <i>
      <x v="6"/>
    </i>
    <i t="grand">
      <x/>
    </i>
  </rowItems>
  <colFields count="1">
    <field x="-2"/>
  </colFields>
  <colItems count="2">
    <i>
      <x/>
    </i>
    <i i="1">
      <x v="1"/>
    </i>
  </colItems>
  <dataFields count="2">
    <dataField name="Sum of Customers" fld="0" baseField="0" baseItem="0" numFmtId="166"/>
    <dataField name="Average of Profit (Amounts)" fld="2" subtotal="average" baseField="1" baseItem="0"/>
  </dataFields>
  <formats count="5">
    <format dxfId="204">
      <pivotArea dataOnly="0" labelOnly="1" outline="0" axis="axisValues" fieldPosition="0"/>
    </format>
    <format dxfId="203">
      <pivotArea dataOnly="0" labelOnly="1" outline="0" axis="axisValues" fieldPosition="0"/>
    </format>
    <format dxfId="202">
      <pivotArea outline="0" collapsedLevelsAreSubtotals="1" fieldPosition="0"/>
    </format>
    <format dxfId="201">
      <pivotArea dataOnly="0" labelOnly="1" outline="0" fieldPosition="0">
        <references count="1">
          <reference field="4294967294" count="2">
            <x v="0"/>
            <x v="1"/>
          </reference>
        </references>
      </pivotArea>
    </format>
    <format dxfId="200">
      <pivotArea field="1" type="button" dataOnly="0" labelOnly="1" outline="0" axis="axisRow" fieldPosition="0"/>
    </format>
  </formats>
  <chartFormats count="10">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1"/>
          </reference>
        </references>
      </pivotArea>
    </chartFormat>
    <chartFormat chart="5" format="1" series="1">
      <pivotArea type="data" outline="0" fieldPosition="0">
        <references count="1">
          <reference field="4294967294" count="1" selected="0">
            <x v="1"/>
          </reference>
        </references>
      </pivotArea>
    </chartFormat>
    <chartFormat chart="7" format="3" series="1">
      <pivotArea type="data" outline="0" fieldPosition="0">
        <references count="1">
          <reference field="4294967294" count="1" selected="0">
            <x v="1"/>
          </reference>
        </references>
      </pivotArea>
    </chartFormat>
    <chartFormat chart="15" format="2"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Hierarchies count="30">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Profit (Amounts)"/>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 2023.xlsx!Table_1">
        <x15:activeTabTopLevelEntity name="[Table_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D84AEBA-8EF2-46A6-BE31-A5054ECA363B}"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rowHeaderCaption="Months">
  <location ref="L2:M12" firstHeaderRow="1" firstDataRow="1" firstDataCol="1"/>
  <pivotFields count="4">
    <pivotField axis="axisRow" allDrilled="1" subtotalTop="0" showAll="0" dataSourceSort="1" defaultSubtotal="0" defaultAttributeDrillState="1">
      <items count="9">
        <item x="0"/>
        <item x="1"/>
        <item x="2"/>
        <item x="3"/>
        <item x="4"/>
        <item x="5"/>
        <item x="6"/>
        <item x="7"/>
        <item x="8"/>
      </items>
    </pivotField>
    <pivotField axis="axisRow" allDrilled="1" subtotalTop="0" showAll="0" dataSourceSort="1" defaultSubtotal="0">
      <items count="9">
        <item x="0" e="0"/>
        <item x="1" e="0"/>
        <item x="2" e="0"/>
        <item x="3" e="0"/>
        <item x="4" e="0"/>
        <item x="5" e="0"/>
        <item x="6" e="0"/>
        <item x="7" e="0"/>
        <item x="8" e="0"/>
      </items>
    </pivotField>
    <pivotField dataField="1" subtotalTop="0" showAll="0" defaultSubtotal="0"/>
    <pivotField allDrilled="1" subtotalTop="0" showAll="0" dataSourceSort="1" defaultSubtotal="0" defaultAttributeDrillState="1"/>
  </pivotFields>
  <rowFields count="2">
    <field x="1"/>
    <field x="0"/>
  </rowFields>
  <rowItems count="10">
    <i>
      <x/>
    </i>
    <i>
      <x v="1"/>
    </i>
    <i>
      <x v="2"/>
    </i>
    <i>
      <x v="3"/>
    </i>
    <i>
      <x v="4"/>
    </i>
    <i>
      <x v="5"/>
    </i>
    <i>
      <x v="6"/>
    </i>
    <i>
      <x v="7"/>
    </i>
    <i>
      <x v="8"/>
    </i>
    <i t="grand">
      <x/>
    </i>
  </rowItems>
  <colItems count="1">
    <i/>
  </colItems>
  <dataFields count="1">
    <dataField name="Sum of Profit (Amounts)" fld="2" baseField="0" baseItem="0" numFmtId="166"/>
  </dataFields>
  <formats count="7">
    <format dxfId="211">
      <pivotArea field="1" type="button" dataOnly="0" labelOnly="1" outline="0" axis="axisRow" fieldPosition="0"/>
    </format>
    <format dxfId="210">
      <pivotArea dataOnly="0" labelOnly="1" outline="0" axis="axisValues" fieldPosition="0"/>
    </format>
    <format dxfId="209">
      <pivotArea field="1" type="button" dataOnly="0" labelOnly="1" outline="0" axis="axisRow" fieldPosition="0"/>
    </format>
    <format dxfId="208">
      <pivotArea dataOnly="0" labelOnly="1" outline="0" axis="axisValues" fieldPosition="0"/>
    </format>
    <format dxfId="207">
      <pivotArea field="1" type="button" dataOnly="0" labelOnly="1" outline="0" axis="axisRow" fieldPosition="0"/>
    </format>
    <format dxfId="206">
      <pivotArea dataOnly="0" labelOnly="1" outline="0" axis="axisValues" fieldPosition="0"/>
    </format>
    <format dxfId="205">
      <pivotArea outline="0" collapsedLevelsAreSubtotals="1" fieldPosition="0"/>
    </format>
  </formats>
  <chartFormats count="5">
    <chartFormat chart="11" format="1"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0"/>
          </reference>
        </references>
      </pivotArea>
    </chartFormat>
    <chartFormat chart="26" format="5"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28" format="3" series="1">
      <pivotArea type="data" outline="0" fieldPosition="0">
        <references count="1">
          <reference field="4294967294" count="1" selected="0">
            <x v="0"/>
          </reference>
        </references>
      </pivotArea>
    </chartFormat>
  </chartFormats>
  <pivotHierarchies count="30">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0"/>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 2023.xlsx!Table_1">
        <x15:activeTabTopLevelEntity name="[Table_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4AA5FDC-FF71-4693-9E09-F24A07376490}" name="PivotTable5"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rowHeaderCaption="Months">
  <location ref="L2:M12" firstHeaderRow="1" firstDataRow="1" firstDataCol="1"/>
  <pivotFields count="4">
    <pivotField axis="axisRow" allDrilled="1" subtotalTop="0" showAll="0" dataSourceSort="1" defaultSubtotal="0" defaultAttributeDrillState="1">
      <items count="9">
        <item x="0"/>
        <item x="1"/>
        <item x="2"/>
        <item x="3"/>
        <item x="4"/>
        <item x="5"/>
        <item x="6"/>
        <item x="7"/>
        <item x="8"/>
      </items>
    </pivotField>
    <pivotField axis="axisRow" allDrilled="1" subtotalTop="0" showAll="0" dataSourceSort="1" defaultSubtotal="0">
      <items count="9">
        <item x="0" e="0"/>
        <item x="1" e="0"/>
        <item x="2" e="0"/>
        <item x="3" e="0"/>
        <item x="4" e="0"/>
        <item x="5" e="0"/>
        <item x="6" e="0"/>
        <item x="7" e="0"/>
        <item x="8" e="0"/>
      </items>
    </pivotField>
    <pivotField dataField="1" subtotalTop="0" showAll="0" defaultSubtotal="0"/>
    <pivotField allDrilled="1" subtotalTop="0" showAll="0" dataSourceSort="1" defaultSubtotal="0" defaultAttributeDrillState="1"/>
  </pivotFields>
  <rowFields count="2">
    <field x="1"/>
    <field x="0"/>
  </rowFields>
  <rowItems count="10">
    <i>
      <x/>
    </i>
    <i>
      <x v="1"/>
    </i>
    <i>
      <x v="2"/>
    </i>
    <i>
      <x v="3"/>
    </i>
    <i>
      <x v="4"/>
    </i>
    <i>
      <x v="5"/>
    </i>
    <i>
      <x v="6"/>
    </i>
    <i>
      <x v="7"/>
    </i>
    <i>
      <x v="8"/>
    </i>
    <i t="grand">
      <x/>
    </i>
  </rowItems>
  <colItems count="1">
    <i/>
  </colItems>
  <dataFields count="1">
    <dataField name="Sum of Profit (Amounts)" fld="2" baseField="0" baseItem="0" numFmtId="166"/>
  </dataFields>
  <formats count="14">
    <format dxfId="15">
      <pivotArea field="1" type="button" dataOnly="0" labelOnly="1" outline="0" axis="axisRow" fieldPosition="0"/>
    </format>
    <format dxfId="14">
      <pivotArea dataOnly="0" labelOnly="1" outline="0" axis="axisValues" fieldPosition="0"/>
    </format>
    <format dxfId="13">
      <pivotArea field="1" type="button" dataOnly="0" labelOnly="1" outline="0" axis="axisRow" fieldPosition="0"/>
    </format>
    <format dxfId="12">
      <pivotArea dataOnly="0" labelOnly="1" outline="0" axis="axisValues" fieldPosition="0"/>
    </format>
    <format dxfId="11">
      <pivotArea outline="0" collapsedLevelsAreSubtotals="1" fieldPosition="0"/>
    </format>
    <format dxfId="10">
      <pivotArea outline="0" collapsedLevelsAreSubtotals="1" fieldPosition="0"/>
    </format>
    <format dxfId="9">
      <pivotArea dataOnly="0" labelOnly="1" fieldPosition="0">
        <references count="1">
          <reference field="1" count="0"/>
        </references>
      </pivotArea>
    </format>
    <format dxfId="8">
      <pivotArea dataOnly="0" labelOnly="1" grandRow="1" outline="0" fieldPosition="0"/>
    </format>
    <format dxfId="7">
      <pivotArea type="all" dataOnly="0" outline="0" fieldPosition="0"/>
    </format>
    <format dxfId="6">
      <pivotArea outline="0" collapsedLevelsAreSubtotals="1" fieldPosition="0"/>
    </format>
    <format dxfId="5">
      <pivotArea field="1" type="button" dataOnly="0" labelOnly="1" outline="0" axis="axisRow" fieldPosition="0"/>
    </format>
    <format dxfId="4">
      <pivotArea dataOnly="0" labelOnly="1" fieldPosition="0">
        <references count="1">
          <reference field="1" count="0"/>
        </references>
      </pivotArea>
    </format>
    <format dxfId="3">
      <pivotArea dataOnly="0" labelOnly="1" grandRow="1" outline="0" fieldPosition="0"/>
    </format>
    <format dxfId="2">
      <pivotArea dataOnly="0" labelOnly="1" outline="0" axis="axisValues" fieldPosition="0"/>
    </format>
  </formats>
  <chartFormats count="5">
    <chartFormat chart="11" format="1"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0"/>
          </reference>
        </references>
      </pivotArea>
    </chartFormat>
    <chartFormat chart="26" format="5"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28" format="3" series="1">
      <pivotArea type="data" outline="0" fieldPosition="0">
        <references count="1">
          <reference field="4294967294" count="1" selected="0">
            <x v="0"/>
          </reference>
        </references>
      </pivotArea>
    </chartFormat>
  </chartFormats>
  <pivotHierarchies count="30">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0"/>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 2023.xlsx!Table_1">
        <x15:activeTabTopLevelEntity name="[Table_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54361C-85B2-455B-B3E3-A6E9D7FA7A89}" name="PivotTable6" cacheId="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8" rowHeaderCaption="Regions">
  <location ref="S2:U10" firstHeaderRow="0" firstDataRow="1" firstDataCol="1"/>
  <pivotFields count="3">
    <pivotField dataField="1" subtotalTop="0" showAll="0" defaultSubtotal="0"/>
    <pivotField axis="axisRow" allDrilled="1" subtotalTop="0" showAll="0" dataSourceSort="1" defaultSubtotal="0" defaultAttributeDrillState="1">
      <items count="7">
        <item x="0"/>
        <item x="1"/>
        <item x="2"/>
        <item x="3"/>
        <item x="4"/>
        <item x="5"/>
        <item x="6"/>
      </items>
    </pivotField>
    <pivotField dataField="1" subtotalTop="0" showAll="0" defaultSubtotal="0"/>
  </pivotFields>
  <rowFields count="1">
    <field x="1"/>
  </rowFields>
  <rowItems count="8">
    <i>
      <x/>
    </i>
    <i>
      <x v="1"/>
    </i>
    <i>
      <x v="2"/>
    </i>
    <i>
      <x v="3"/>
    </i>
    <i>
      <x v="4"/>
    </i>
    <i>
      <x v="5"/>
    </i>
    <i>
      <x v="6"/>
    </i>
    <i t="grand">
      <x/>
    </i>
  </rowItems>
  <colFields count="1">
    <field x="-2"/>
  </colFields>
  <colItems count="2">
    <i>
      <x/>
    </i>
    <i i="1">
      <x v="1"/>
    </i>
  </colItems>
  <dataFields count="2">
    <dataField name="Sum of Customers" fld="0" baseField="0" baseItem="0" numFmtId="166"/>
    <dataField name="Average of Profit (Amounts)" fld="2" subtotal="average" baseField="1" baseItem="0"/>
  </dataFields>
  <formats count="13">
    <format dxfId="28">
      <pivotArea dataOnly="0" labelOnly="1" outline="0" axis="axisValues" fieldPosition="0"/>
    </format>
    <format dxfId="27">
      <pivotArea dataOnly="0" labelOnly="1" outline="0" axis="axisValues" fieldPosition="0"/>
    </format>
    <format dxfId="26">
      <pivotArea outline="0" collapsedLevelsAreSubtotals="1" fieldPosition="0"/>
    </format>
    <format dxfId="25">
      <pivotArea dataOnly="0" labelOnly="1" outline="0" fieldPosition="0">
        <references count="1">
          <reference field="4294967294" count="2">
            <x v="0"/>
            <x v="1"/>
          </reference>
        </references>
      </pivotArea>
    </format>
    <format dxfId="24">
      <pivotArea field="1" type="button" dataOnly="0" labelOnly="1" outline="0" axis="axisRow" fieldPosition="0"/>
    </format>
    <format dxfId="23">
      <pivotArea outline="0" collapsedLevelsAreSubtotals="1" fieldPosition="0"/>
    </format>
    <format dxfId="22">
      <pivotArea dataOnly="0" labelOnly="1" fieldPosition="0">
        <references count="1">
          <reference field="1" count="0"/>
        </references>
      </pivotArea>
    </format>
    <format dxfId="21">
      <pivotArea dataOnly="0" labelOnly="1" grandRow="1" outline="0" fieldPosition="0"/>
    </format>
    <format dxfId="20">
      <pivotArea outline="0" collapsedLevelsAreSubtotals="1" fieldPosition="0"/>
    </format>
    <format dxfId="19">
      <pivotArea dataOnly="0" labelOnly="1" fieldPosition="0">
        <references count="1">
          <reference field="1" count="0"/>
        </references>
      </pivotArea>
    </format>
    <format dxfId="18">
      <pivotArea dataOnly="0" labelOnly="1" grandRow="1" outline="0" fieldPosition="0"/>
    </format>
    <format dxfId="17">
      <pivotArea field="1" type="button" dataOnly="0" labelOnly="1" outline="0" axis="axisRow" fieldPosition="0"/>
    </format>
    <format dxfId="16">
      <pivotArea dataOnly="0" labelOnly="1" outline="0" fieldPosition="0">
        <references count="1">
          <reference field="4294967294" count="2">
            <x v="0"/>
            <x v="1"/>
          </reference>
        </references>
      </pivotArea>
    </format>
  </formats>
  <chartFormats count="10">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1"/>
          </reference>
        </references>
      </pivotArea>
    </chartFormat>
    <chartFormat chart="5" format="1" series="1">
      <pivotArea type="data" outline="0" fieldPosition="0">
        <references count="1">
          <reference field="4294967294" count="1" selected="0">
            <x v="1"/>
          </reference>
        </references>
      </pivotArea>
    </chartFormat>
    <chartFormat chart="7" format="3" series="1">
      <pivotArea type="data" outline="0" fieldPosition="0">
        <references count="1">
          <reference field="4294967294" count="1" selected="0">
            <x v="1"/>
          </reference>
        </references>
      </pivotArea>
    </chartFormat>
    <chartFormat chart="15" format="2"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Hierarchies count="30">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Profit (Amounts)"/>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 2023.xlsx!Table_1">
        <x15:activeTabTopLevelEntity name="[Table_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3896C-FA39-4A2B-9A5F-2E82109B3E93}" name="PivotTable1" cacheId="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2:F3" firstHeaderRow="0" firstDataRow="1" firstDataCol="0"/>
  <pivotFields count="7">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6">
    <i>
      <x/>
    </i>
    <i i="1">
      <x v="1"/>
    </i>
    <i i="2">
      <x v="2"/>
    </i>
    <i i="3">
      <x v="3"/>
    </i>
    <i i="4">
      <x v="4"/>
    </i>
    <i i="5">
      <x v="5"/>
    </i>
  </colItems>
  <dataFields count="6">
    <dataField name="Sum of Sales (Units)" fld="4" baseField="0" baseItem="0" numFmtId="166"/>
    <dataField name="Sum of Profit (Amounts)" fld="5" baseField="0" baseItem="0" numFmtId="166"/>
    <dataField name="Sum of Customers" fld="0" baseField="0" baseItem="0" numFmtId="166"/>
    <dataField name="Average of Sales Completion Rate" fld="1" subtotal="average" baseField="0" baseItem="0" numFmtId="2"/>
    <dataField name="Average of Profit Completion Rate" fld="2" subtotal="average" baseField="0" baseItem="0" numFmtId="2"/>
    <dataField name="Average of Customer Completion Rate" fld="3" subtotal="average" baseField="0" baseItem="0" numFmtId="2"/>
  </dataFields>
  <formats count="24">
    <format dxfId="52">
      <pivotArea type="all" dataOnly="0" outline="0" fieldPosition="0"/>
    </format>
    <format dxfId="51">
      <pivotArea outline="0" collapsedLevelsAreSubtotals="1" fieldPosition="0"/>
    </format>
    <format dxfId="50">
      <pivotArea dataOnly="0" labelOnly="1" outline="0" fieldPosition="0">
        <references count="1">
          <reference field="4294967294" count="4">
            <x v="2"/>
            <x v="3"/>
            <x v="4"/>
            <x v="5"/>
          </reference>
        </references>
      </pivotArea>
    </format>
    <format dxfId="49">
      <pivotArea type="all" dataOnly="0" outline="0" fieldPosition="0"/>
    </format>
    <format dxfId="48">
      <pivotArea outline="0" collapsedLevelsAreSubtotals="1" fieldPosition="0"/>
    </format>
    <format dxfId="47">
      <pivotArea dataOnly="0" labelOnly="1" outline="0" fieldPosition="0">
        <references count="1">
          <reference field="4294967294" count="4">
            <x v="2"/>
            <x v="3"/>
            <x v="4"/>
            <x v="5"/>
          </reference>
        </references>
      </pivotArea>
    </format>
    <format dxfId="46">
      <pivotArea type="all" dataOnly="0" outline="0" fieldPosition="0"/>
    </format>
    <format dxfId="45">
      <pivotArea outline="0" collapsedLevelsAreSubtotals="1" fieldPosition="0"/>
    </format>
    <format dxfId="44">
      <pivotArea dataOnly="0" labelOnly="1" outline="0" fieldPosition="0">
        <references count="1">
          <reference field="4294967294" count="4">
            <x v="2"/>
            <x v="3"/>
            <x v="4"/>
            <x v="5"/>
          </reference>
        </references>
      </pivotArea>
    </format>
    <format dxfId="43">
      <pivotArea outline="0" collapsedLevelsAreSubtotals="1" fieldPosition="0">
        <references count="1">
          <reference field="4294967294" count="3" selected="0">
            <x v="3"/>
            <x v="4"/>
            <x v="5"/>
          </reference>
        </references>
      </pivotArea>
    </format>
    <format dxfId="42">
      <pivotArea type="all" dataOnly="0" outline="0" fieldPosition="0"/>
    </format>
    <format dxfId="41">
      <pivotArea outline="0" collapsedLevelsAreSubtotals="1" fieldPosition="0"/>
    </format>
    <format dxfId="40">
      <pivotArea dataOnly="0" labelOnly="1" outline="0" fieldPosition="0">
        <references count="1">
          <reference field="4294967294" count="4">
            <x v="2"/>
            <x v="3"/>
            <x v="4"/>
            <x v="5"/>
          </reference>
        </references>
      </pivotArea>
    </format>
    <format dxfId="39">
      <pivotArea dataOnly="0" labelOnly="1" outline="0" fieldPosition="0">
        <references count="1">
          <reference field="4294967294" count="4">
            <x v="2"/>
            <x v="3"/>
            <x v="4"/>
            <x v="5"/>
          </reference>
        </references>
      </pivotArea>
    </format>
    <format dxfId="38">
      <pivotArea outline="0" collapsedLevelsAreSubtotals="1" fieldPosition="0">
        <references count="1">
          <reference field="4294967294" count="1" selected="0">
            <x v="2"/>
          </reference>
        </references>
      </pivotArea>
    </format>
    <format dxfId="37">
      <pivotArea dataOnly="0" labelOnly="1" outline="0" fieldPosition="0">
        <references count="1">
          <reference field="4294967294" count="4">
            <x v="2"/>
            <x v="3"/>
            <x v="4"/>
            <x v="5"/>
          </reference>
        </references>
      </pivotArea>
    </format>
    <format dxfId="36">
      <pivotArea outline="0" collapsedLevelsAreSubtotals="1" fieldPosition="0">
        <references count="1">
          <reference field="4294967294" count="3" selected="0">
            <x v="3"/>
            <x v="4"/>
            <x v="5"/>
          </reference>
        </references>
      </pivotArea>
    </format>
    <format dxfId="35">
      <pivotArea outline="0" collapsedLevelsAreSubtotals="1" fieldPosition="0">
        <references count="1">
          <reference field="4294967294" count="1" selected="0">
            <x v="2"/>
          </reference>
        </references>
      </pivotArea>
    </format>
    <format dxfId="34">
      <pivotArea outline="0" collapsedLevelsAreSubtotals="1" fieldPosition="0">
        <references count="1">
          <reference field="4294967294" count="3" selected="0">
            <x v="0"/>
            <x v="1"/>
            <x v="2"/>
          </reference>
        </references>
      </pivotArea>
    </format>
    <format dxfId="33">
      <pivotArea outline="0" collapsedLevelsAreSubtotals="1" fieldPosition="0">
        <references count="1">
          <reference field="4294967294" count="3" selected="0">
            <x v="0"/>
            <x v="1"/>
            <x v="2"/>
          </reference>
        </references>
      </pivotArea>
    </format>
    <format dxfId="32">
      <pivotArea dataOnly="0" labelOnly="1" outline="0" fieldPosition="0">
        <references count="1">
          <reference field="4294967294" count="1">
            <x v="2"/>
          </reference>
        </references>
      </pivotArea>
    </format>
    <format dxfId="31">
      <pivotArea outline="0" collapsedLevelsAreSubtotals="1" fieldPosition="0">
        <references count="1">
          <reference field="4294967294" count="3" selected="0">
            <x v="3"/>
            <x v="4"/>
            <x v="5"/>
          </reference>
        </references>
      </pivotArea>
    </format>
    <format dxfId="30">
      <pivotArea outline="0" collapsedLevelsAreSubtotals="1" fieldPosition="0">
        <references count="1">
          <reference field="4294967294" count="5" selected="0">
            <x v="1"/>
            <x v="2"/>
            <x v="3"/>
            <x v="4"/>
            <x v="5"/>
          </reference>
        </references>
      </pivotArea>
    </format>
    <format dxfId="29">
      <pivotArea dataOnly="0" labelOnly="1" outline="0" fieldPosition="0">
        <references count="1">
          <reference field="4294967294" count="5">
            <x v="1"/>
            <x v="2"/>
            <x v="3"/>
            <x v="4"/>
            <x v="5"/>
          </reference>
        </references>
      </pivotArea>
    </format>
  </formats>
  <pivotHierarchies count="30">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Average of Sales Completion Rate"/>
    <pivotHierarchy dragToData="1" caption="Average of Profit Completion Rate"/>
    <pivotHierarchy dragToData="1" caption="Average of Customer Completion Rate"/>
    <pivotHierarchy dragToData="1"/>
    <pivotHierarchy dragToData="1"/>
    <pivotHierarchy dragToData="1"/>
    <pivotHierarchy dragToData="1"/>
    <pivotHierarchy dragToData="1"/>
    <pivotHierarchy dragToData="1"/>
    <pivotHierarchy dragToData="1"/>
  </pivotHierarchies>
  <pivotTableStyleInfo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 2023.xlsx!Table_1">
        <x15:activeTabTopLevelEntity name="[Table_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8C8D12C-97F0-4B54-8EAB-590B335B7562}" name="PivotTable3"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Months">
  <location ref="H2:J12" firstHeaderRow="0" firstDataRow="1" firstDataCol="1"/>
  <pivotFields count="5">
    <pivotField axis="axisRow" allDrilled="1" subtotalTop="0" showAll="0" dataSourceSort="1" defaultSubtotal="0" defaultAttributeDrillState="1">
      <items count="9">
        <item x="0"/>
        <item x="1"/>
        <item x="2"/>
        <item x="3"/>
        <item x="4"/>
        <item x="5"/>
        <item x="6"/>
        <item x="7"/>
        <item x="8"/>
      </items>
    </pivotField>
    <pivotField axis="axisRow" allDrilled="1" subtotalTop="0" showAll="0" dataSourceSort="1" defaultSubtotal="0">
      <items count="9">
        <item x="0" e="0"/>
        <item x="1" e="0"/>
        <item x="2" e="0"/>
        <item x="3" e="0"/>
        <item x="4" e="0"/>
        <item x="5" e="0"/>
        <item x="6" e="0"/>
        <item x="7" e="0"/>
        <item x="8" e="0"/>
      </items>
    </pivotField>
    <pivotField dataField="1" subtotalTop="0" showAll="0" defaultSubtotal="0"/>
    <pivotField dataField="1" subtotalTop="0" showAll="0" defaultSubtotal="0"/>
    <pivotField allDrilled="1" subtotalTop="0" showAll="0" dataSourceSort="1" defaultSubtotal="0" defaultAttributeDrillState="1"/>
  </pivotFields>
  <rowFields count="2">
    <field x="1"/>
    <field x="0"/>
  </rowFields>
  <rowItems count="10">
    <i>
      <x/>
    </i>
    <i>
      <x v="1"/>
    </i>
    <i>
      <x v="2"/>
    </i>
    <i>
      <x v="3"/>
    </i>
    <i>
      <x v="4"/>
    </i>
    <i>
      <x v="5"/>
    </i>
    <i>
      <x v="6"/>
    </i>
    <i>
      <x v="7"/>
    </i>
    <i>
      <x v="8"/>
    </i>
    <i t="grand">
      <x/>
    </i>
  </rowItems>
  <colFields count="1">
    <field x="-2"/>
  </colFields>
  <colItems count="2">
    <i>
      <x/>
    </i>
    <i i="1">
      <x v="1"/>
    </i>
  </colItems>
  <dataFields count="2">
    <dataField name="Sum of Target Sales" fld="2" baseField="0" baseItem="0"/>
    <dataField name="Sum of Sales (Units)" fld="3" baseField="0" baseItem="0" numFmtId="166"/>
  </dataFields>
  <formats count="15">
    <format dxfId="67">
      <pivotArea field="1" type="button" dataOnly="0" labelOnly="1" outline="0" axis="axisRow" fieldPosition="0"/>
    </format>
    <format dxfId="66">
      <pivotArea dataOnly="0" labelOnly="1" outline="0" fieldPosition="0">
        <references count="1">
          <reference field="4294967294" count="1">
            <x v="0"/>
          </reference>
        </references>
      </pivotArea>
    </format>
    <format dxfId="65">
      <pivotArea field="1" type="button" dataOnly="0" labelOnly="1" outline="0" axis="axisRow" fieldPosition="0"/>
    </format>
    <format dxfId="64">
      <pivotArea dataOnly="0" labelOnly="1" outline="0" fieldPosition="0">
        <references count="1">
          <reference field="4294967294" count="1">
            <x v="0"/>
          </reference>
        </references>
      </pivotArea>
    </format>
    <format dxfId="63">
      <pivotArea outline="0" collapsedLevelsAreSubtotals="1" fieldPosition="0"/>
    </format>
    <format dxfId="62">
      <pivotArea outline="0" collapsedLevelsAreSubtotals="1" fieldPosition="0">
        <references count="1">
          <reference field="4294967294" count="1" selected="0">
            <x v="1"/>
          </reference>
        </references>
      </pivotArea>
    </format>
    <format dxfId="61">
      <pivotArea field="1" type="button" dataOnly="0" labelOnly="1" outline="0" axis="axisRow" fieldPosition="0"/>
    </format>
    <format dxfId="60">
      <pivotArea dataOnly="0" labelOnly="1" outline="0" fieldPosition="0">
        <references count="1">
          <reference field="4294967294" count="2">
            <x v="0"/>
            <x v="1"/>
          </reference>
        </references>
      </pivotArea>
    </format>
    <format dxfId="59">
      <pivotArea dataOnly="0" labelOnly="1" outline="0" fieldPosition="0">
        <references count="1">
          <reference field="4294967294" count="1">
            <x v="1"/>
          </reference>
        </references>
      </pivotArea>
    </format>
    <format dxfId="58">
      <pivotArea outline="0" collapsedLevelsAreSubtotals="1" fieldPosition="0"/>
    </format>
    <format dxfId="57">
      <pivotArea dataOnly="0" labelOnly="1" fieldPosition="0">
        <references count="1">
          <reference field="1" count="0"/>
        </references>
      </pivotArea>
    </format>
    <format dxfId="56">
      <pivotArea dataOnly="0" labelOnly="1" grandRow="1" outline="0" fieldPosition="0"/>
    </format>
    <format dxfId="55">
      <pivotArea outline="0" collapsedLevelsAreSubtotals="1" fieldPosition="0"/>
    </format>
    <format dxfId="54">
      <pivotArea dataOnly="0" labelOnly="1" fieldPosition="0">
        <references count="1">
          <reference field="1" count="0"/>
        </references>
      </pivotArea>
    </format>
    <format dxfId="53">
      <pivotArea dataOnly="0" labelOnly="1" grandRow="1" outline="0" fieldPosition="0"/>
    </format>
  </formats>
  <chartFormats count="5">
    <chartFormat chart="3" format="1" series="1">
      <pivotArea type="data" outline="0" fieldPosition="0">
        <references count="1">
          <reference field="4294967294" count="1" selected="0">
            <x v="0"/>
          </reference>
        </references>
      </pivotArea>
    </chartFormat>
    <chartFormat chart="7" format="7"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1"/>
          </reference>
        </references>
      </pivotArea>
    </chartFormat>
    <chartFormat chart="13" format="5" series="1">
      <pivotArea type="data" outline="0" fieldPosition="0">
        <references count="1">
          <reference field="4294967294" count="1" selected="0">
            <x v="0"/>
          </reference>
        </references>
      </pivotArea>
    </chartFormat>
    <chartFormat chart="13" format="6" series="1">
      <pivotArea type="data" outline="0" fieldPosition="0">
        <references count="1">
          <reference field="4294967294" count="1" selected="0">
            <x v="1"/>
          </reference>
        </references>
      </pivotArea>
    </chartFormat>
  </chartFormats>
  <pivotHierarchies count="30">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0"/>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 2023.xlsx!Table_1">
        <x15:activeTabTopLevelEntity name="[Table_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9DDB044-68C7-4A27-9950-13AE0080FCD4}" name="PivotTable7" cacheId="1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7" rowHeaderCaption="Periods">
  <location ref="O2:Q15" firstHeaderRow="0" firstDataRow="1" firstDataCol="1"/>
  <pivotFields count="5">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
        <item x="0"/>
      </items>
    </pivotField>
    <pivotField axis="axisRow" allDrilled="1" subtotalTop="0" showAll="0" dataSourceSort="1" defaultSubtotal="0">
      <items count="9">
        <item x="0" e="0"/>
        <item x="1" e="0"/>
        <item x="2" e="0"/>
        <item x="3" e="0"/>
        <item x="4" e="0"/>
        <item x="5" e="0"/>
        <item x="6" e="0"/>
        <item x="7" e="0"/>
        <item x="8" e="0"/>
      </items>
    </pivotField>
    <pivotField dataField="1" subtotalTop="0" showAll="0" defaultSubtotal="0"/>
    <pivotField dataField="1" subtotalTop="0" showAll="0" defaultSubtotal="0"/>
  </pivotFields>
  <rowFields count="3">
    <field x="0"/>
    <field x="2"/>
    <field x="1"/>
  </rowFields>
  <rowItems count="13">
    <i>
      <x/>
    </i>
    <i r="1">
      <x/>
    </i>
    <i r="1">
      <x v="1"/>
    </i>
    <i r="1">
      <x v="2"/>
    </i>
    <i>
      <x v="1"/>
    </i>
    <i r="1">
      <x v="3"/>
    </i>
    <i r="1">
      <x v="4"/>
    </i>
    <i r="1">
      <x v="5"/>
    </i>
    <i>
      <x v="2"/>
    </i>
    <i r="1">
      <x v="6"/>
    </i>
    <i r="1">
      <x v="7"/>
    </i>
    <i r="1">
      <x v="8"/>
    </i>
    <i t="grand">
      <x/>
    </i>
  </rowItems>
  <colFields count="1">
    <field x="-2"/>
  </colFields>
  <colItems count="2">
    <i>
      <x/>
    </i>
    <i i="1">
      <x v="1"/>
    </i>
  </colItems>
  <dataFields count="2">
    <dataField name="Sum of Target Sales" fld="3" baseField="0" baseItem="0"/>
    <dataField name="Var of Performance" fld="4" subtotal="var" baseField="0" baseItem="0"/>
  </dataFields>
  <formats count="48">
    <format dxfId="115">
      <pivotArea collapsedLevelsAreSubtotals="1" fieldPosition="0">
        <references count="3">
          <reference field="4294967294" count="1" selected="0">
            <x v="1"/>
          </reference>
          <reference field="0" count="1" selected="0">
            <x v="0"/>
          </reference>
          <reference field="2" count="1">
            <x v="0"/>
          </reference>
        </references>
      </pivotArea>
    </format>
    <format dxfId="114">
      <pivotArea collapsedLevelsAreSubtotals="1" fieldPosition="0">
        <references count="3">
          <reference field="4294967294" count="1" selected="0">
            <x v="1"/>
          </reference>
          <reference field="0" count="1" selected="0">
            <x v="0"/>
          </reference>
          <reference field="2" count="1">
            <x v="1"/>
          </reference>
        </references>
      </pivotArea>
    </format>
    <format dxfId="113">
      <pivotArea collapsedLevelsAreSubtotals="1" fieldPosition="0">
        <references count="3">
          <reference field="4294967294" count="1" selected="0">
            <x v="1"/>
          </reference>
          <reference field="0" count="1" selected="0">
            <x v="0"/>
          </reference>
          <reference field="2" count="1">
            <x v="2"/>
          </reference>
        </references>
      </pivotArea>
    </format>
    <format dxfId="112">
      <pivotArea collapsedLevelsAreSubtotals="1" fieldPosition="0">
        <references count="2">
          <reference field="4294967294" count="1" selected="0">
            <x v="1"/>
          </reference>
          <reference field="0" count="1">
            <x v="1"/>
          </reference>
        </references>
      </pivotArea>
    </format>
    <format dxfId="111">
      <pivotArea collapsedLevelsAreSubtotals="1" fieldPosition="0">
        <references count="3">
          <reference field="4294967294" count="1" selected="0">
            <x v="1"/>
          </reference>
          <reference field="0" count="1" selected="0">
            <x v="1"/>
          </reference>
          <reference field="2" count="1">
            <x v="3"/>
          </reference>
        </references>
      </pivotArea>
    </format>
    <format dxfId="110">
      <pivotArea collapsedLevelsAreSubtotals="1" fieldPosition="0">
        <references count="3">
          <reference field="4294967294" count="1" selected="0">
            <x v="1"/>
          </reference>
          <reference field="0" count="1" selected="0">
            <x v="1"/>
          </reference>
          <reference field="2" count="1">
            <x v="4"/>
          </reference>
        </references>
      </pivotArea>
    </format>
    <format dxfId="109">
      <pivotArea collapsedLevelsAreSubtotals="1" fieldPosition="0">
        <references count="3">
          <reference field="4294967294" count="1" selected="0">
            <x v="1"/>
          </reference>
          <reference field="0" count="1" selected="0">
            <x v="1"/>
          </reference>
          <reference field="2" count="1">
            <x v="5"/>
          </reference>
        </references>
      </pivotArea>
    </format>
    <format dxfId="108">
      <pivotArea collapsedLevelsAreSubtotals="1" fieldPosition="0">
        <references count="2">
          <reference field="4294967294" count="1" selected="0">
            <x v="1"/>
          </reference>
          <reference field="0" count="1">
            <x v="2"/>
          </reference>
        </references>
      </pivotArea>
    </format>
    <format dxfId="107">
      <pivotArea collapsedLevelsAreSubtotals="1" fieldPosition="0">
        <references count="3">
          <reference field="4294967294" count="1" selected="0">
            <x v="1"/>
          </reference>
          <reference field="0" count="1" selected="0">
            <x v="2"/>
          </reference>
          <reference field="2" count="1">
            <x v="6"/>
          </reference>
        </references>
      </pivotArea>
    </format>
    <format dxfId="106">
      <pivotArea collapsedLevelsAreSubtotals="1" fieldPosition="0">
        <references count="3">
          <reference field="4294967294" count="1" selected="0">
            <x v="1"/>
          </reference>
          <reference field="0" count="1" selected="0">
            <x v="2"/>
          </reference>
          <reference field="2" count="1">
            <x v="7"/>
          </reference>
        </references>
      </pivotArea>
    </format>
    <format dxfId="105">
      <pivotArea collapsedLevelsAreSubtotals="1" fieldPosition="0">
        <references count="3">
          <reference field="4294967294" count="1" selected="0">
            <x v="1"/>
          </reference>
          <reference field="0" count="1" selected="0">
            <x v="2"/>
          </reference>
          <reference field="2" count="1">
            <x v="8"/>
          </reference>
        </references>
      </pivotArea>
    </format>
    <format dxfId="104">
      <pivotArea field="0" grandRow="1" outline="0" collapsedLevelsAreSubtotals="1" axis="axisRow" fieldPosition="0">
        <references count="1">
          <reference field="4294967294" count="1" selected="0">
            <x v="1"/>
          </reference>
        </references>
      </pivotArea>
    </format>
    <format dxfId="103">
      <pivotArea field="0" type="button" dataOnly="0" labelOnly="1" outline="0" axis="axisRow" fieldPosition="0"/>
    </format>
    <format dxfId="102">
      <pivotArea dataOnly="0" labelOnly="1" outline="0" fieldPosition="0">
        <references count="1">
          <reference field="4294967294" count="2">
            <x v="0"/>
            <x v="1"/>
          </reference>
        </references>
      </pivotArea>
    </format>
    <format dxfId="101">
      <pivotArea field="0" type="button" dataOnly="0" labelOnly="1" outline="0" axis="axisRow" fieldPosition="0"/>
    </format>
    <format dxfId="100">
      <pivotArea dataOnly="0" labelOnly="1" outline="0" fieldPosition="0">
        <references count="1">
          <reference field="4294967294" count="2">
            <x v="0"/>
            <x v="1"/>
          </reference>
        </references>
      </pivotArea>
    </format>
    <format dxfId="99">
      <pivotArea field="0" type="button" dataOnly="0" labelOnly="1" outline="0" axis="axisRow" fieldPosition="0"/>
    </format>
    <format dxfId="98">
      <pivotArea dataOnly="0" labelOnly="1" outline="0" fieldPosition="0">
        <references count="1">
          <reference field="4294967294" count="2">
            <x v="0"/>
            <x v="1"/>
          </reference>
        </references>
      </pivotArea>
    </format>
    <format dxfId="97">
      <pivotArea outline="0" collapsedLevelsAreSubtotals="1" fieldPosition="0"/>
    </format>
    <format dxfId="96">
      <pivotArea dataOnly="0" labelOnly="1" fieldPosition="0">
        <references count="1">
          <reference field="0" count="0"/>
        </references>
      </pivotArea>
    </format>
    <format dxfId="95">
      <pivotArea dataOnly="0" labelOnly="1" grandRow="1" outline="0" fieldPosition="0"/>
    </format>
    <format dxfId="94">
      <pivotArea dataOnly="0" labelOnly="1" fieldPosition="0">
        <references count="2">
          <reference field="0" count="1" selected="0">
            <x v="0"/>
          </reference>
          <reference field="2" count="3">
            <x v="0"/>
            <x v="1"/>
            <x v="2"/>
          </reference>
        </references>
      </pivotArea>
    </format>
    <format dxfId="93">
      <pivotArea dataOnly="0" labelOnly="1" fieldPosition="0">
        <references count="2">
          <reference field="0" count="1" selected="0">
            <x v="1"/>
          </reference>
          <reference field="2" count="3">
            <x v="3"/>
            <x v="4"/>
            <x v="5"/>
          </reference>
        </references>
      </pivotArea>
    </format>
    <format dxfId="92">
      <pivotArea dataOnly="0" labelOnly="1" fieldPosition="0">
        <references count="2">
          <reference field="0" count="1" selected="0">
            <x v="2"/>
          </reference>
          <reference field="2" count="3">
            <x v="6"/>
            <x v="7"/>
            <x v="8"/>
          </reference>
        </references>
      </pivotArea>
    </format>
    <format dxfId="91">
      <pivotArea collapsedLevelsAreSubtotals="1" fieldPosition="0">
        <references count="3">
          <reference field="4294967294" count="1" selected="0">
            <x v="0"/>
          </reference>
          <reference field="0" count="1" selected="0">
            <x v="0"/>
          </reference>
          <reference field="2" count="1">
            <x v="0"/>
          </reference>
        </references>
      </pivotArea>
    </format>
    <format dxfId="90">
      <pivotArea collapsedLevelsAreSubtotals="1" fieldPosition="0">
        <references count="3">
          <reference field="4294967294" count="1" selected="0">
            <x v="0"/>
          </reference>
          <reference field="0" count="1" selected="0">
            <x v="0"/>
          </reference>
          <reference field="2" count="1">
            <x v="1"/>
          </reference>
        </references>
      </pivotArea>
    </format>
    <format dxfId="89">
      <pivotArea collapsedLevelsAreSubtotals="1" fieldPosition="0">
        <references count="3">
          <reference field="4294967294" count="1" selected="0">
            <x v="0"/>
          </reference>
          <reference field="0" count="1" selected="0">
            <x v="0"/>
          </reference>
          <reference field="2" count="1">
            <x v="2"/>
          </reference>
        </references>
      </pivotArea>
    </format>
    <format dxfId="88">
      <pivotArea collapsedLevelsAreSubtotals="1" fieldPosition="0">
        <references count="2">
          <reference field="4294967294" count="1" selected="0">
            <x v="0"/>
          </reference>
          <reference field="0" count="1">
            <x v="1"/>
          </reference>
        </references>
      </pivotArea>
    </format>
    <format dxfId="87">
      <pivotArea collapsedLevelsAreSubtotals="1" fieldPosition="0">
        <references count="3">
          <reference field="4294967294" count="1" selected="0">
            <x v="0"/>
          </reference>
          <reference field="0" count="1" selected="0">
            <x v="1"/>
          </reference>
          <reference field="2" count="1">
            <x v="3"/>
          </reference>
        </references>
      </pivotArea>
    </format>
    <format dxfId="86">
      <pivotArea collapsedLevelsAreSubtotals="1" fieldPosition="0">
        <references count="3">
          <reference field="4294967294" count="1" selected="0">
            <x v="0"/>
          </reference>
          <reference field="0" count="1" selected="0">
            <x v="1"/>
          </reference>
          <reference field="2" count="1">
            <x v="4"/>
          </reference>
        </references>
      </pivotArea>
    </format>
    <format dxfId="85">
      <pivotArea collapsedLevelsAreSubtotals="1" fieldPosition="0">
        <references count="3">
          <reference field="4294967294" count="1" selected="0">
            <x v="0"/>
          </reference>
          <reference field="0" count="1" selected="0">
            <x v="1"/>
          </reference>
          <reference field="2" count="1">
            <x v="5"/>
          </reference>
        </references>
      </pivotArea>
    </format>
    <format dxfId="84">
      <pivotArea collapsedLevelsAreSubtotals="1" fieldPosition="0">
        <references count="2">
          <reference field="4294967294" count="1" selected="0">
            <x v="0"/>
          </reference>
          <reference field="0" count="1">
            <x v="2"/>
          </reference>
        </references>
      </pivotArea>
    </format>
    <format dxfId="83">
      <pivotArea collapsedLevelsAreSubtotals="1" fieldPosition="0">
        <references count="3">
          <reference field="4294967294" count="1" selected="0">
            <x v="0"/>
          </reference>
          <reference field="0" count="1" selected="0">
            <x v="2"/>
          </reference>
          <reference field="2" count="1">
            <x v="6"/>
          </reference>
        </references>
      </pivotArea>
    </format>
    <format dxfId="82">
      <pivotArea collapsedLevelsAreSubtotals="1" fieldPosition="0">
        <references count="3">
          <reference field="4294967294" count="1" selected="0">
            <x v="0"/>
          </reference>
          <reference field="0" count="1" selected="0">
            <x v="2"/>
          </reference>
          <reference field="2" count="1">
            <x v="7"/>
          </reference>
        </references>
      </pivotArea>
    </format>
    <format dxfId="81">
      <pivotArea collapsedLevelsAreSubtotals="1" fieldPosition="0">
        <references count="3">
          <reference field="4294967294" count="1" selected="0">
            <x v="0"/>
          </reference>
          <reference field="0" count="1" selected="0">
            <x v="2"/>
          </reference>
          <reference field="2" count="1">
            <x v="8"/>
          </reference>
        </references>
      </pivotArea>
    </format>
    <format dxfId="80">
      <pivotArea field="0" grandRow="1" outline="0" collapsedLevelsAreSubtotals="1" axis="axisRow" fieldPosition="0">
        <references count="1">
          <reference field="4294967294" count="1" selected="0">
            <x v="0"/>
          </reference>
        </references>
      </pivotArea>
    </format>
    <format dxfId="79">
      <pivotArea outline="0" collapsedLevelsAreSubtotals="1" fieldPosition="0"/>
    </format>
    <format dxfId="78">
      <pivotArea dataOnly="0" labelOnly="1" fieldPosition="0">
        <references count="1">
          <reference field="0" count="0"/>
        </references>
      </pivotArea>
    </format>
    <format dxfId="77">
      <pivotArea dataOnly="0" labelOnly="1" grandRow="1" outline="0" fieldPosition="0"/>
    </format>
    <format dxfId="76">
      <pivotArea dataOnly="0" labelOnly="1" fieldPosition="0">
        <references count="2">
          <reference field="0" count="1" selected="0">
            <x v="0"/>
          </reference>
          <reference field="2" count="3">
            <x v="0"/>
            <x v="1"/>
            <x v="2"/>
          </reference>
        </references>
      </pivotArea>
    </format>
    <format dxfId="75">
      <pivotArea dataOnly="0" labelOnly="1" fieldPosition="0">
        <references count="2">
          <reference field="0" count="1" selected="0">
            <x v="1"/>
          </reference>
          <reference field="2" count="3">
            <x v="3"/>
            <x v="4"/>
            <x v="5"/>
          </reference>
        </references>
      </pivotArea>
    </format>
    <format dxfId="74">
      <pivotArea dataOnly="0" labelOnly="1" fieldPosition="0">
        <references count="2">
          <reference field="0" count="1" selected="0">
            <x v="2"/>
          </reference>
          <reference field="2" count="3">
            <x v="6"/>
            <x v="7"/>
            <x v="8"/>
          </reference>
        </references>
      </pivotArea>
    </format>
    <format dxfId="73">
      <pivotArea outline="0" collapsedLevelsAreSubtotals="1" fieldPosition="0"/>
    </format>
    <format dxfId="72">
      <pivotArea dataOnly="0" labelOnly="1" fieldPosition="0">
        <references count="1">
          <reference field="0" count="0"/>
        </references>
      </pivotArea>
    </format>
    <format dxfId="71">
      <pivotArea dataOnly="0" labelOnly="1" grandRow="1" outline="0" fieldPosition="0"/>
    </format>
    <format dxfId="70">
      <pivotArea dataOnly="0" labelOnly="1" fieldPosition="0">
        <references count="2">
          <reference field="0" count="1" selected="0">
            <x v="0"/>
          </reference>
          <reference field="2" count="3">
            <x v="0"/>
            <x v="1"/>
            <x v="2"/>
          </reference>
        </references>
      </pivotArea>
    </format>
    <format dxfId="69">
      <pivotArea dataOnly="0" labelOnly="1" fieldPosition="0">
        <references count="2">
          <reference field="0" count="1" selected="0">
            <x v="1"/>
          </reference>
          <reference field="2" count="3">
            <x v="3"/>
            <x v="4"/>
            <x v="5"/>
          </reference>
        </references>
      </pivotArea>
    </format>
    <format dxfId="68">
      <pivotArea dataOnly="0" labelOnly="1" fieldPosition="0">
        <references count="2">
          <reference field="0" count="1" selected="0">
            <x v="2"/>
          </reference>
          <reference field="2" count="3">
            <x v="6"/>
            <x v="7"/>
            <x v="8"/>
          </reference>
        </references>
      </pivotArea>
    </format>
  </formats>
  <chartFormats count="46">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3" format="13" series="1">
      <pivotArea type="data" outline="0" fieldPosition="0">
        <references count="1">
          <reference field="4294967294" count="1" selected="0">
            <x v="0"/>
          </reference>
        </references>
      </pivotArea>
    </chartFormat>
    <chartFormat chart="3" format="14">
      <pivotArea type="data" outline="0" fieldPosition="0">
        <references count="3">
          <reference field="4294967294" count="1" selected="0">
            <x v="0"/>
          </reference>
          <reference field="0" count="1" selected="0">
            <x v="0"/>
          </reference>
          <reference field="2" count="1" selected="0">
            <x v="0"/>
          </reference>
        </references>
      </pivotArea>
    </chartFormat>
    <chartFormat chart="3" format="15">
      <pivotArea type="data" outline="0" fieldPosition="0">
        <references count="3">
          <reference field="4294967294" count="1" selected="0">
            <x v="0"/>
          </reference>
          <reference field="0" count="1" selected="0">
            <x v="0"/>
          </reference>
          <reference field="2" count="1" selected="0">
            <x v="1"/>
          </reference>
        </references>
      </pivotArea>
    </chartFormat>
    <chartFormat chart="3" format="16">
      <pivotArea type="data" outline="0" fieldPosition="0">
        <references count="3">
          <reference field="4294967294" count="1" selected="0">
            <x v="0"/>
          </reference>
          <reference field="0" count="1" selected="0">
            <x v="0"/>
          </reference>
          <reference field="2" count="1" selected="0">
            <x v="2"/>
          </reference>
        </references>
      </pivotArea>
    </chartFormat>
    <chartFormat chart="3" format="17">
      <pivotArea type="data" outline="0" fieldPosition="0">
        <references count="3">
          <reference field="4294967294" count="1" selected="0">
            <x v="0"/>
          </reference>
          <reference field="0" count="1" selected="0">
            <x v="1"/>
          </reference>
          <reference field="2" count="1" selected="0">
            <x v="3"/>
          </reference>
        </references>
      </pivotArea>
    </chartFormat>
    <chartFormat chart="3" format="18">
      <pivotArea type="data" outline="0" fieldPosition="0">
        <references count="3">
          <reference field="4294967294" count="1" selected="0">
            <x v="0"/>
          </reference>
          <reference field="0" count="1" selected="0">
            <x v="1"/>
          </reference>
          <reference field="2" count="1" selected="0">
            <x v="4"/>
          </reference>
        </references>
      </pivotArea>
    </chartFormat>
    <chartFormat chart="3" format="19">
      <pivotArea type="data" outline="0" fieldPosition="0">
        <references count="3">
          <reference field="4294967294" count="1" selected="0">
            <x v="0"/>
          </reference>
          <reference field="0" count="1" selected="0">
            <x v="1"/>
          </reference>
          <reference field="2" count="1" selected="0">
            <x v="5"/>
          </reference>
        </references>
      </pivotArea>
    </chartFormat>
    <chartFormat chart="3" format="20">
      <pivotArea type="data" outline="0" fieldPosition="0">
        <references count="3">
          <reference field="4294967294" count="1" selected="0">
            <x v="0"/>
          </reference>
          <reference field="0" count="1" selected="0">
            <x v="2"/>
          </reference>
          <reference field="2" count="1" selected="0">
            <x v="6"/>
          </reference>
        </references>
      </pivotArea>
    </chartFormat>
    <chartFormat chart="3" format="21">
      <pivotArea type="data" outline="0" fieldPosition="0">
        <references count="3">
          <reference field="4294967294" count="1" selected="0">
            <x v="0"/>
          </reference>
          <reference field="0" count="1" selected="0">
            <x v="2"/>
          </reference>
          <reference field="2" count="1" selected="0">
            <x v="7"/>
          </reference>
        </references>
      </pivotArea>
    </chartFormat>
    <chartFormat chart="3" format="22">
      <pivotArea type="data" outline="0" fieldPosition="0">
        <references count="3">
          <reference field="4294967294" count="1" selected="0">
            <x v="0"/>
          </reference>
          <reference field="0" count="1" selected="0">
            <x v="2"/>
          </reference>
          <reference field="2" count="1" selected="0">
            <x v="8"/>
          </reference>
        </references>
      </pivotArea>
    </chartFormat>
    <chartFormat chart="3" format="23"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3">
          <reference field="4294967294" count="1" selected="0">
            <x v="0"/>
          </reference>
          <reference field="0" count="1" selected="0">
            <x v="0"/>
          </reference>
          <reference field="2" count="1" selected="0">
            <x v="0"/>
          </reference>
        </references>
      </pivotArea>
    </chartFormat>
    <chartFormat chart="4" format="4">
      <pivotArea type="data" outline="0" fieldPosition="0">
        <references count="3">
          <reference field="4294967294" count="1" selected="0">
            <x v="0"/>
          </reference>
          <reference field="0" count="1" selected="0">
            <x v="0"/>
          </reference>
          <reference field="2" count="1" selected="0">
            <x v="1"/>
          </reference>
        </references>
      </pivotArea>
    </chartFormat>
    <chartFormat chart="4" format="5">
      <pivotArea type="data" outline="0" fieldPosition="0">
        <references count="3">
          <reference field="4294967294" count="1" selected="0">
            <x v="0"/>
          </reference>
          <reference field="0" count="1" selected="0">
            <x v="0"/>
          </reference>
          <reference field="2" count="1" selected="0">
            <x v="2"/>
          </reference>
        </references>
      </pivotArea>
    </chartFormat>
    <chartFormat chart="4" format="6">
      <pivotArea type="data" outline="0" fieldPosition="0">
        <references count="3">
          <reference field="4294967294" count="1" selected="0">
            <x v="0"/>
          </reference>
          <reference field="0" count="1" selected="0">
            <x v="1"/>
          </reference>
          <reference field="2" count="1" selected="0">
            <x v="3"/>
          </reference>
        </references>
      </pivotArea>
    </chartFormat>
    <chartFormat chart="4" format="7">
      <pivotArea type="data" outline="0" fieldPosition="0">
        <references count="3">
          <reference field="4294967294" count="1" selected="0">
            <x v="0"/>
          </reference>
          <reference field="0" count="1" selected="0">
            <x v="1"/>
          </reference>
          <reference field="2" count="1" selected="0">
            <x v="4"/>
          </reference>
        </references>
      </pivotArea>
    </chartFormat>
    <chartFormat chart="4" format="8">
      <pivotArea type="data" outline="0" fieldPosition="0">
        <references count="3">
          <reference field="4294967294" count="1" selected="0">
            <x v="0"/>
          </reference>
          <reference field="0" count="1" selected="0">
            <x v="1"/>
          </reference>
          <reference field="2" count="1" selected="0">
            <x v="5"/>
          </reference>
        </references>
      </pivotArea>
    </chartFormat>
    <chartFormat chart="4" format="9">
      <pivotArea type="data" outline="0" fieldPosition="0">
        <references count="3">
          <reference field="4294967294" count="1" selected="0">
            <x v="0"/>
          </reference>
          <reference field="0" count="1" selected="0">
            <x v="2"/>
          </reference>
          <reference field="2" count="1" selected="0">
            <x v="6"/>
          </reference>
        </references>
      </pivotArea>
    </chartFormat>
    <chartFormat chart="4" format="10">
      <pivotArea type="data" outline="0" fieldPosition="0">
        <references count="3">
          <reference field="4294967294" count="1" selected="0">
            <x v="0"/>
          </reference>
          <reference field="0" count="1" selected="0">
            <x v="2"/>
          </reference>
          <reference field="2" count="1" selected="0">
            <x v="7"/>
          </reference>
        </references>
      </pivotArea>
    </chartFormat>
    <chartFormat chart="4" format="11">
      <pivotArea type="data" outline="0" fieldPosition="0">
        <references count="3">
          <reference field="4294967294" count="1" selected="0">
            <x v="0"/>
          </reference>
          <reference field="0" count="1" selected="0">
            <x v="2"/>
          </reference>
          <reference field="2" count="1" selected="0">
            <x v="8"/>
          </reference>
        </references>
      </pivotArea>
    </chartFormat>
    <chartFormat chart="4" format="12" series="1">
      <pivotArea type="data" outline="0" fieldPosition="0">
        <references count="1">
          <reference field="4294967294" count="1" selected="0">
            <x v="1"/>
          </reference>
        </references>
      </pivotArea>
    </chartFormat>
    <chartFormat chart="5" format="13" series="1">
      <pivotArea type="data" outline="0" fieldPosition="0">
        <references count="1">
          <reference field="4294967294" count="1" selected="0">
            <x v="0"/>
          </reference>
        </references>
      </pivotArea>
    </chartFormat>
    <chartFormat chart="5" format="14">
      <pivotArea type="data" outline="0" fieldPosition="0">
        <references count="3">
          <reference field="4294967294" count="1" selected="0">
            <x v="0"/>
          </reference>
          <reference field="0" count="1" selected="0">
            <x v="0"/>
          </reference>
          <reference field="2" count="1" selected="0">
            <x v="0"/>
          </reference>
        </references>
      </pivotArea>
    </chartFormat>
    <chartFormat chart="5" format="15">
      <pivotArea type="data" outline="0" fieldPosition="0">
        <references count="3">
          <reference field="4294967294" count="1" selected="0">
            <x v="0"/>
          </reference>
          <reference field="0" count="1" selected="0">
            <x v="0"/>
          </reference>
          <reference field="2" count="1" selected="0">
            <x v="1"/>
          </reference>
        </references>
      </pivotArea>
    </chartFormat>
    <chartFormat chart="5" format="16">
      <pivotArea type="data" outline="0" fieldPosition="0">
        <references count="3">
          <reference field="4294967294" count="1" selected="0">
            <x v="0"/>
          </reference>
          <reference field="0" count="1" selected="0">
            <x v="0"/>
          </reference>
          <reference field="2" count="1" selected="0">
            <x v="2"/>
          </reference>
        </references>
      </pivotArea>
    </chartFormat>
    <chartFormat chart="5" format="17">
      <pivotArea type="data" outline="0" fieldPosition="0">
        <references count="3">
          <reference field="4294967294" count="1" selected="0">
            <x v="0"/>
          </reference>
          <reference field="0" count="1" selected="0">
            <x v="1"/>
          </reference>
          <reference field="2" count="1" selected="0">
            <x v="3"/>
          </reference>
        </references>
      </pivotArea>
    </chartFormat>
    <chartFormat chart="5" format="18">
      <pivotArea type="data" outline="0" fieldPosition="0">
        <references count="3">
          <reference field="4294967294" count="1" selected="0">
            <x v="0"/>
          </reference>
          <reference field="0" count="1" selected="0">
            <x v="1"/>
          </reference>
          <reference field="2" count="1" selected="0">
            <x v="4"/>
          </reference>
        </references>
      </pivotArea>
    </chartFormat>
    <chartFormat chart="5" format="19">
      <pivotArea type="data" outline="0" fieldPosition="0">
        <references count="3">
          <reference field="4294967294" count="1" selected="0">
            <x v="0"/>
          </reference>
          <reference field="0" count="1" selected="0">
            <x v="1"/>
          </reference>
          <reference field="2" count="1" selected="0">
            <x v="5"/>
          </reference>
        </references>
      </pivotArea>
    </chartFormat>
    <chartFormat chart="5" format="20">
      <pivotArea type="data" outline="0" fieldPosition="0">
        <references count="3">
          <reference field="4294967294" count="1" selected="0">
            <x v="0"/>
          </reference>
          <reference field="0" count="1" selected="0">
            <x v="2"/>
          </reference>
          <reference field="2" count="1" selected="0">
            <x v="6"/>
          </reference>
        </references>
      </pivotArea>
    </chartFormat>
    <chartFormat chart="5" format="21">
      <pivotArea type="data" outline="0" fieldPosition="0">
        <references count="3">
          <reference field="4294967294" count="1" selected="0">
            <x v="0"/>
          </reference>
          <reference field="0" count="1" selected="0">
            <x v="2"/>
          </reference>
          <reference field="2" count="1" selected="0">
            <x v="7"/>
          </reference>
        </references>
      </pivotArea>
    </chartFormat>
    <chartFormat chart="5" format="22">
      <pivotArea type="data" outline="0" fieldPosition="0">
        <references count="3">
          <reference field="4294967294" count="1" selected="0">
            <x v="0"/>
          </reference>
          <reference field="0" count="1" selected="0">
            <x v="2"/>
          </reference>
          <reference field="2" count="1" selected="0">
            <x v="8"/>
          </reference>
        </references>
      </pivotArea>
    </chartFormat>
    <chartFormat chart="5" format="23" series="1">
      <pivotArea type="data" outline="0" fieldPosition="0">
        <references count="1">
          <reference field="4294967294" count="1" selected="0">
            <x v="1"/>
          </reference>
        </references>
      </pivotArea>
    </chartFormat>
    <chartFormat chart="1" format="2">
      <pivotArea type="data" outline="0" fieldPosition="0">
        <references count="3">
          <reference field="4294967294" count="1" selected="0">
            <x v="0"/>
          </reference>
          <reference field="0" count="1" selected="0">
            <x v="0"/>
          </reference>
          <reference field="2" count="1" selected="0">
            <x v="0"/>
          </reference>
        </references>
      </pivotArea>
    </chartFormat>
    <chartFormat chart="1" format="3">
      <pivotArea type="data" outline="0" fieldPosition="0">
        <references count="3">
          <reference field="4294967294" count="1" selected="0">
            <x v="0"/>
          </reference>
          <reference field="0" count="1" selected="0">
            <x v="0"/>
          </reference>
          <reference field="2" count="1" selected="0">
            <x v="1"/>
          </reference>
        </references>
      </pivotArea>
    </chartFormat>
    <chartFormat chart="1" format="4">
      <pivotArea type="data" outline="0" fieldPosition="0">
        <references count="3">
          <reference field="4294967294" count="1" selected="0">
            <x v="0"/>
          </reference>
          <reference field="0" count="1" selected="0">
            <x v="0"/>
          </reference>
          <reference field="2" count="1" selected="0">
            <x v="2"/>
          </reference>
        </references>
      </pivotArea>
    </chartFormat>
    <chartFormat chart="1" format="5">
      <pivotArea type="data" outline="0" fieldPosition="0">
        <references count="3">
          <reference field="4294967294" count="1" selected="0">
            <x v="0"/>
          </reference>
          <reference field="0" count="1" selected="0">
            <x v="1"/>
          </reference>
          <reference field="2" count="1" selected="0">
            <x v="3"/>
          </reference>
        </references>
      </pivotArea>
    </chartFormat>
    <chartFormat chart="1" format="6">
      <pivotArea type="data" outline="0" fieldPosition="0">
        <references count="3">
          <reference field="4294967294" count="1" selected="0">
            <x v="0"/>
          </reference>
          <reference field="0" count="1" selected="0">
            <x v="1"/>
          </reference>
          <reference field="2" count="1" selected="0">
            <x v="4"/>
          </reference>
        </references>
      </pivotArea>
    </chartFormat>
    <chartFormat chart="1" format="7">
      <pivotArea type="data" outline="0" fieldPosition="0">
        <references count="3">
          <reference field="4294967294" count="1" selected="0">
            <x v="0"/>
          </reference>
          <reference field="0" count="1" selected="0">
            <x v="1"/>
          </reference>
          <reference field="2" count="1" selected="0">
            <x v="5"/>
          </reference>
        </references>
      </pivotArea>
    </chartFormat>
    <chartFormat chart="1" format="8">
      <pivotArea type="data" outline="0" fieldPosition="0">
        <references count="3">
          <reference field="4294967294" count="1" selected="0">
            <x v="0"/>
          </reference>
          <reference field="0" count="1" selected="0">
            <x v="2"/>
          </reference>
          <reference field="2" count="1" selected="0">
            <x v="6"/>
          </reference>
        </references>
      </pivotArea>
    </chartFormat>
    <chartFormat chart="1" format="9">
      <pivotArea type="data" outline="0" fieldPosition="0">
        <references count="3">
          <reference field="4294967294" count="1" selected="0">
            <x v="0"/>
          </reference>
          <reference field="0" count="1" selected="0">
            <x v="2"/>
          </reference>
          <reference field="2" count="1" selected="0">
            <x v="7"/>
          </reference>
        </references>
      </pivotArea>
    </chartFormat>
    <chartFormat chart="1" format="10">
      <pivotArea type="data" outline="0" fieldPosition="0">
        <references count="3">
          <reference field="4294967294" count="1" selected="0">
            <x v="0"/>
          </reference>
          <reference field="0" count="1" selected="0">
            <x v="2"/>
          </reference>
          <reference field="2" count="1" selected="0">
            <x v="8"/>
          </reference>
        </references>
      </pivotArea>
    </chartFormat>
  </chartFormats>
  <pivotHierarchies count="30">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Performance2"/>
    <pivotHierarchy dragToData="1" caption="StdDev of Performance2"/>
    <pivotHierarchy dragToData="1" caption="Var of Performance"/>
    <pivotHierarchy dragToData="1"/>
    <pivotHierarchy dragToData="1"/>
    <pivotHierarchy dragToData="1"/>
  </pivotHierarchies>
  <pivotTableStyleInfo name="PivotStyleLight16" showRowHeaders="1" showColHeaders="1" showRowStripes="0" showColStripes="0" showLastColumn="1"/>
  <rowHierarchiesUsage count="3">
    <rowHierarchyUsage hierarchyUsage="6"/>
    <rowHierarchyUsage hierarchyUsage="10"/>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 2023.xlsx!Table_1">
        <x15:activeTabTopLevelEntity name="[Table_1]"/>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14CFC811-3A18-46A8-8430-72BB8D76EAED}" sourceName="[Table_1].[Month]">
  <pivotTables>
    <pivotTable tabId="6" name="PivotTable1"/>
    <pivotTable tabId="6" name="PivotTable2"/>
    <pivotTable tabId="6" name="PivotTable3"/>
    <pivotTable tabId="6" name="PivotTable5"/>
    <pivotTable tabId="6" name="PivotTable6"/>
    <pivotTable tabId="6" name="PivotTable7"/>
    <pivotTable tabId="8" name="PivotTable3"/>
    <pivotTable tabId="8" name="PivotTable1"/>
    <pivotTable tabId="8" name="PivotTable6"/>
    <pivotTable tabId="8" name="PivotTable5"/>
    <pivotTable tabId="8" name="PivotTable7"/>
  </pivotTables>
  <data>
    <olap pivotCacheId="1571527968">
      <levels count="2">
        <level uniqueName="[Table_1].[Month].[(All)]" sourceCaption="(All)" count="0"/>
        <level uniqueName="[Table_1].[Month].[Month]" sourceCaption="Month" count="9">
          <ranges>
            <range startItem="0">
              <i n="[Table_1].[Month].&amp;[2023-01-01T00:00:00]" c="2023-01-01"/>
              <i n="[Table_1].[Month].&amp;[2023-02-01T00:00:00]" c="2023-02-01"/>
              <i n="[Table_1].[Month].&amp;[2023-03-01T00:00:00]" c="2023-03-01"/>
              <i n="[Table_1].[Month].&amp;[2023-04-01T00:00:00]" c="2023-04-01"/>
              <i n="[Table_1].[Month].&amp;[2023-05-01T00:00:00]" c="2023-05-01"/>
              <i n="[Table_1].[Month].&amp;[2023-06-01T00:00:00]" c="2023-06-01"/>
              <i n="[Table_1].[Month].&amp;[2023-07-01T00:00:00]" c="2023-07-01"/>
              <i n="[Table_1].[Month].&amp;[2023-08-01T00:00:00]" c="2023-08-01"/>
              <i n="[Table_1].[Month].&amp;[2023-09-01T00:00:00]" c="2023-09-01"/>
            </range>
          </ranges>
        </level>
      </levels>
      <selections count="1">
        <selection n="[Table_1].[Month].[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CE04D52-AA85-4554-AF11-FECABAB6B20E}" sourceName="[Table_1].[Region]">
  <pivotTables>
    <pivotTable tabId="6" name="PivotTable1"/>
    <pivotTable tabId="6" name="PivotTable2"/>
    <pivotTable tabId="6" name="PivotTable3"/>
    <pivotTable tabId="6" name="PivotTable5"/>
    <pivotTable tabId="6" name="PivotTable6"/>
    <pivotTable tabId="6" name="PivotTable7"/>
    <pivotTable tabId="8" name="PivotTable3"/>
    <pivotTable tabId="8" name="PivotTable1"/>
    <pivotTable tabId="8" name="PivotTable6"/>
    <pivotTable tabId="8" name="PivotTable5"/>
    <pivotTable tabId="8" name="PivotTable7"/>
  </pivotTables>
  <data>
    <olap pivotCacheId="1571527968">
      <levels count="2">
        <level uniqueName="[Table_1].[Region].[(All)]" sourceCaption="(All)" count="0"/>
        <level uniqueName="[Table_1].[Region].[Region]" sourceCaption="Region" count="7">
          <ranges>
            <range startItem="0">
              <i n="[Table_1].[Region].&amp;[Argentina]" c="Argentina"/>
              <i n="[Table_1].[Region].&amp;[Brazil]" c="Brazil"/>
              <i n="[Table_1].[Region].&amp;[Chicaco]" c="Chicaco"/>
              <i n="[Table_1].[Region].&amp;[Chile]" c="Chile"/>
              <i n="[Table_1].[Region].&amp;[Columbia]" c="Columbia"/>
              <i n="[Table_1].[Region].&amp;[Los Angeles]" c="Los Angeles"/>
              <i n="[Table_1].[Region].&amp;[Peru]" c="Peru"/>
            </range>
          </ranges>
        </level>
      </levels>
      <selections count="1">
        <selection n="[Table_1].[Region].[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 xr10:uid="{4E886D71-9DED-4288-ACCE-08617970744B}" sourceName="[Table_1].[Quarter]">
  <pivotTables>
    <pivotTable tabId="6" name="PivotTable1"/>
    <pivotTable tabId="6" name="PivotTable2"/>
    <pivotTable tabId="6" name="PivotTable3"/>
    <pivotTable tabId="6" name="PivotTable5"/>
    <pivotTable tabId="6" name="PivotTable6"/>
    <pivotTable tabId="6" name="PivotTable7"/>
    <pivotTable tabId="8" name="PivotTable3"/>
    <pivotTable tabId="8" name="PivotTable1"/>
    <pivotTable tabId="8" name="PivotTable6"/>
    <pivotTable tabId="8" name="PivotTable5"/>
    <pivotTable tabId="8" name="PivotTable7"/>
  </pivotTables>
  <data>
    <olap pivotCacheId="1571527968">
      <levels count="2">
        <level uniqueName="[Table_1].[Quarter].[(All)]" sourceCaption="(All)" count="0"/>
        <level uniqueName="[Table_1].[Quarter].[Quarter]" sourceCaption="Quarter" count="3">
          <ranges>
            <range startItem="0">
              <i n="[Table_1].[Quarter].&amp;[Quarter 1]" c="Quarter 1"/>
              <i n="[Table_1].[Quarter].&amp;[Quarter 2]" c="Quarter 2"/>
              <i n="[Table_1].[Quarter].&amp;[Quarter 3]" c="Quarter 3"/>
            </range>
          </ranges>
        </level>
      </levels>
      <selections count="1">
        <selection n="[Table_1].[Quarter].[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formance" xr10:uid="{4812F787-5065-47D9-8D0A-C89C37DA29A3}" sourceName="[Table_1].[Performance]">
  <pivotTables>
    <pivotTable tabId="6" name="PivotTable1"/>
    <pivotTable tabId="6" name="PivotTable2"/>
    <pivotTable tabId="6" name="PivotTable3"/>
    <pivotTable tabId="6" name="PivotTable5"/>
    <pivotTable tabId="6" name="PivotTable6"/>
    <pivotTable tabId="6" name="PivotTable7"/>
    <pivotTable tabId="8" name="PivotTable3"/>
    <pivotTable tabId="8" name="PivotTable1"/>
    <pivotTable tabId="8" name="PivotTable6"/>
    <pivotTable tabId="8" name="PivotTable5"/>
    <pivotTable tabId="8" name="PivotTable7"/>
  </pivotTables>
  <data>
    <olap pivotCacheId="1571527968">
      <levels count="2">
        <level uniqueName="[Table_1].[Performance].[(All)]" sourceCaption="(All)" count="0"/>
        <level uniqueName="[Table_1].[Performance].[Performance]" sourceCaption="Performance" count="19">
          <ranges>
            <range startItem="0">
              <i n="[Table_1].[Performance].&amp;[5.249999999999999E-1]" c="0.525"/>
              <i n="[Table_1].[Performance].&amp;[8.749999999999999E-1]" c="0.875"/>
              <i n="[Table_1].[Performance].&amp;[1.0499999999999998]" c="1.05"/>
              <i n="[Table_1].[Performance].&amp;[1.2249999999999998]" c="1.225"/>
              <i n="[Table_1].[Performance].&amp;[1.3749999999999997]" c="1.375"/>
              <i n="[Table_1].[Performance].&amp;[1.7499999999999997]" c="1.75"/>
              <i n="[Table_1].[Performance].&amp;[2.0999999999999996]" c="2.1"/>
              <i n="[Table_1].[Performance].&amp;[2.4499999999999997]" c="2.45"/>
              <i n="[Table_1].[Performance].&amp;[2.8]" c="2.8"/>
              <i n="[Table_1].[Performance].&amp;[3.4999999999999995]" c="3.5"/>
              <i n="[Table_1].[Performance].&amp;[4.]" c="4"/>
              <i n="[Table_1].[Performance].&amp;[4.199999999999999]" c="4.2"/>
              <i n="[Table_1].[Performance].&amp;[5.999999999999999]" c="6"/>
              <i n="[Table_1].[Performance].&amp;[6.999999999999999]" c="7"/>
              <i n="[Table_1].[Performance].&amp;[1.05E1]" c="10.5"/>
              <i n="[Table_1].[Performance].&amp;[1.6666666666666668E1]" c="16.6666666666667"/>
              <i n="[Table_1].[Performance].&amp;[2.5988139999999998E1]" c="25.98814"/>
              <i n="[Table_1].[Performance].&amp;[2.6E1]" c="26"/>
              <i n="[Table_1].[Performance].&amp;[6.250000000000001E1]" c="62.5"/>
            </range>
          </ranges>
        </level>
      </levels>
      <selections count="1">
        <selection n="[Table_1].[Performanc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1865E86D-8021-4BF1-A2AC-B3CB2C5726F1}" cache="Slicer_Month" caption="Month" level="1" rowHeight="260350"/>
  <slicer name="Region 1" xr10:uid="{0902D07E-1B1D-4132-B878-570C0DC0C709}" cache="Slicer_Region" caption="Region" level="1" rowHeight="260350"/>
  <slicer name="Quarter 1" xr10:uid="{516BA2D7-CA99-4A50-B2F9-DBB63364A07F}" cache="Slicer_Quarter" caption="Quarter" level="1" rowHeight="260350"/>
  <slicer name="Performance 1" xr10:uid="{27AFE498-67B3-46F4-9959-1735823D51B6}" cache="Slicer_Performance" caption="Performance" level="1"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544EA2F2-FCAE-49AD-B719-43668C56421D}" cache="Slicer_Month" caption="Month" level="1" rowHeight="260350"/>
  <slicer name="Region" xr10:uid="{47B3620E-F909-4799-A31A-B609551EC041}" cache="Slicer_Region" caption="Region" level="1" rowHeight="260350"/>
  <slicer name="Quarter" xr10:uid="{3C6D577C-01AD-45CB-8A9C-C07C04BB852E}" cache="Slicer_Quarter" caption="Quarter" level="1" rowHeight="260350"/>
  <slicer name="Performance" xr10:uid="{12F1B686-A8DD-4A00-A22B-7F658F68F340}" cache="Slicer_Performance" caption="Performance" level="1"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K64" headerRowDxfId="1">
  <tableColumns count="11">
    <tableColumn id="1" xr3:uid="{00000000-0010-0000-0000-000001000000}" name="Month"/>
    <tableColumn id="2" xr3:uid="{00000000-0010-0000-0000-000002000000}" name="Region"/>
    <tableColumn id="3" xr3:uid="{00000000-0010-0000-0000-000003000000}" name="Sales_x000a_(Units)"/>
    <tableColumn id="4" xr3:uid="{00000000-0010-0000-0000-000004000000}" name="Profit_x000a_(Amounts)"/>
    <tableColumn id="5" xr3:uid="{00000000-0010-0000-0000-000005000000}" name="Target Sales"/>
    <tableColumn id="6" xr3:uid="{00000000-0010-0000-0000-000006000000}" name="Customers"/>
    <tableColumn id="7" xr3:uid="{00000000-0010-0000-0000-000007000000}" name="Quarter"/>
    <tableColumn id="8" xr3:uid="{00000000-0010-0000-0000-000008000000}" name="Sales Completion Rate"/>
    <tableColumn id="9" xr3:uid="{00000000-0010-0000-0000-000009000000}" name="Profit Completion Rate"/>
    <tableColumn id="10" xr3:uid="{00000000-0010-0000-0000-00000A000000}" name="Customer Completion Rate"/>
    <tableColumn id="12" xr3:uid="{411D26DD-266E-469D-A14F-9F824BC035AE}" name="Performance" dataDxfId="0" dataCellStyle="Percent">
      <calculatedColumnFormula>Table_1[[#This Row],[Sales
(Units)]]/Table_1[[#This Row],[Target Sales]]</calculatedColumnFormula>
    </tableColumn>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pivotTable" Target="../pivotTables/pivotTable3.xml"/><Relationship Id="rId7" Type="http://schemas.openxmlformats.org/officeDocument/2006/relationships/drawing" Target="../drawings/drawing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5" Type="http://schemas.openxmlformats.org/officeDocument/2006/relationships/pivotTable" Target="../pivotTables/pivotTable11.xml"/><Relationship Id="rId4" Type="http://schemas.openxmlformats.org/officeDocument/2006/relationships/pivotTable" Target="../pivotTables/pivotTable10.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R50"/>
  <sheetViews>
    <sheetView showGridLines="0" tabSelected="1" topLeftCell="A22" zoomScale="89" zoomScaleNormal="89" workbookViewId="0">
      <selection activeCell="W33" sqref="W33"/>
    </sheetView>
  </sheetViews>
  <sheetFormatPr defaultColWidth="11.19921875" defaultRowHeight="15" customHeight="1" x14ac:dyDescent="0.3"/>
  <cols>
    <col min="1" max="17" width="11.19921875" style="13"/>
    <col min="18" max="18" width="6.59765625" style="13" customWidth="1"/>
    <col min="19" max="16384" width="11.19921875" style="13"/>
  </cols>
  <sheetData>
    <row r="1" spans="1:18" ht="15" customHeight="1" x14ac:dyDescent="0.3">
      <c r="A1" s="54"/>
      <c r="B1" s="54"/>
      <c r="C1" s="54"/>
      <c r="D1" s="54"/>
      <c r="E1" s="54"/>
      <c r="F1" s="54"/>
      <c r="G1" s="54"/>
      <c r="H1" s="54"/>
      <c r="I1" s="54"/>
      <c r="J1" s="54"/>
      <c r="K1" s="54"/>
      <c r="L1" s="54"/>
      <c r="M1" s="54"/>
      <c r="N1" s="54"/>
      <c r="O1" s="54"/>
      <c r="P1" s="54"/>
      <c r="Q1" s="54"/>
      <c r="R1" s="54"/>
    </row>
    <row r="2" spans="1:18" ht="15" customHeight="1" x14ac:dyDescent="0.3">
      <c r="A2" s="54"/>
      <c r="B2" s="54"/>
      <c r="C2" s="54"/>
      <c r="D2" s="54"/>
      <c r="E2" s="54"/>
      <c r="F2" s="54"/>
      <c r="G2" s="54"/>
      <c r="H2" s="54"/>
      <c r="I2" s="54"/>
      <c r="J2" s="54"/>
      <c r="K2" s="54"/>
      <c r="L2" s="54"/>
      <c r="M2" s="54"/>
      <c r="N2" s="54"/>
      <c r="O2" s="54"/>
      <c r="P2" s="54"/>
      <c r="Q2" s="54"/>
      <c r="R2" s="54"/>
    </row>
    <row r="3" spans="1:18" ht="15" customHeight="1" x14ac:dyDescent="0.3">
      <c r="A3" s="54"/>
      <c r="B3" s="54"/>
      <c r="C3" s="54"/>
      <c r="D3" s="54"/>
      <c r="E3" s="54"/>
      <c r="F3" s="54"/>
      <c r="G3" s="54"/>
      <c r="H3" s="54"/>
      <c r="I3" s="54"/>
      <c r="J3" s="54"/>
      <c r="K3" s="54"/>
      <c r="L3" s="54"/>
      <c r="M3" s="54"/>
      <c r="N3" s="54"/>
      <c r="O3" s="54"/>
      <c r="P3" s="54"/>
      <c r="Q3" s="54"/>
      <c r="R3" s="54"/>
    </row>
    <row r="4" spans="1:18" ht="15" customHeight="1" x14ac:dyDescent="0.3">
      <c r="A4" s="54"/>
      <c r="B4" s="54"/>
      <c r="C4" s="54"/>
      <c r="D4" s="54"/>
      <c r="E4" s="54"/>
      <c r="F4" s="54"/>
      <c r="G4" s="54"/>
      <c r="H4" s="54"/>
      <c r="I4" s="54"/>
      <c r="J4" s="54"/>
      <c r="K4" s="54"/>
      <c r="L4" s="54"/>
      <c r="M4" s="54"/>
      <c r="N4" s="54"/>
      <c r="O4" s="54"/>
      <c r="P4" s="54"/>
      <c r="Q4" s="54"/>
      <c r="R4" s="54"/>
    </row>
    <row r="5" spans="1:18" ht="15" customHeight="1" x14ac:dyDescent="0.3">
      <c r="A5" s="54"/>
      <c r="B5" s="54"/>
      <c r="C5" s="54"/>
      <c r="D5" s="54"/>
      <c r="E5" s="54"/>
      <c r="F5" s="54"/>
      <c r="G5" s="54"/>
      <c r="H5" s="54"/>
      <c r="I5" s="54"/>
      <c r="J5" s="54"/>
      <c r="K5" s="54"/>
      <c r="L5" s="54"/>
      <c r="M5" s="54"/>
      <c r="N5" s="54"/>
      <c r="O5" s="54"/>
      <c r="P5" s="54"/>
      <c r="Q5" s="54"/>
      <c r="R5" s="54"/>
    </row>
    <row r="6" spans="1:18" ht="15" customHeight="1" x14ac:dyDescent="0.3">
      <c r="A6" s="54"/>
      <c r="B6" s="54"/>
      <c r="C6" s="54"/>
      <c r="D6" s="54"/>
      <c r="E6" s="54"/>
      <c r="F6" s="54"/>
      <c r="G6" s="54"/>
      <c r="H6" s="54"/>
      <c r="I6" s="54"/>
      <c r="J6" s="54"/>
      <c r="K6" s="54"/>
      <c r="L6" s="54"/>
      <c r="M6" s="54"/>
      <c r="N6" s="54"/>
      <c r="O6" s="54"/>
      <c r="P6" s="54"/>
      <c r="Q6" s="54"/>
      <c r="R6" s="54"/>
    </row>
    <row r="7" spans="1:18" ht="15" customHeight="1" x14ac:dyDescent="0.3">
      <c r="A7" s="54"/>
      <c r="B7" s="54"/>
      <c r="C7" s="54"/>
      <c r="D7" s="54"/>
      <c r="E7" s="54"/>
      <c r="F7" s="54"/>
      <c r="G7" s="54"/>
      <c r="H7" s="54"/>
      <c r="I7" s="54"/>
      <c r="J7" s="54"/>
      <c r="K7" s="54"/>
      <c r="L7" s="54"/>
      <c r="M7" s="54"/>
      <c r="N7" s="54"/>
      <c r="O7" s="54"/>
      <c r="P7" s="54"/>
      <c r="Q7" s="54"/>
      <c r="R7" s="54"/>
    </row>
    <row r="8" spans="1:18" ht="15" customHeight="1" x14ac:dyDescent="0.3">
      <c r="A8" s="54"/>
      <c r="B8" s="54"/>
      <c r="C8" s="54"/>
      <c r="D8" s="54"/>
      <c r="E8" s="54"/>
      <c r="F8" s="54"/>
      <c r="G8" s="54"/>
      <c r="H8" s="54"/>
      <c r="I8" s="54"/>
      <c r="J8" s="54"/>
      <c r="K8" s="54"/>
      <c r="L8" s="54"/>
      <c r="M8" s="54"/>
      <c r="N8" s="54"/>
      <c r="O8" s="54"/>
      <c r="P8" s="54"/>
      <c r="Q8" s="54"/>
      <c r="R8" s="54"/>
    </row>
    <row r="9" spans="1:18" ht="15" customHeight="1" x14ac:dyDescent="0.3">
      <c r="A9" s="54"/>
      <c r="B9" s="54"/>
      <c r="C9" s="54"/>
      <c r="D9" s="54"/>
      <c r="E9" s="54"/>
      <c r="F9" s="54"/>
      <c r="G9" s="54"/>
      <c r="H9" s="54"/>
      <c r="I9" s="54"/>
      <c r="J9" s="54"/>
      <c r="K9" s="54"/>
      <c r="L9" s="54"/>
      <c r="M9" s="54"/>
      <c r="N9" s="54"/>
      <c r="O9" s="54"/>
      <c r="P9" s="54"/>
      <c r="Q9" s="54"/>
      <c r="R9" s="54"/>
    </row>
    <row r="10" spans="1:18" ht="15" customHeight="1" x14ac:dyDescent="0.3">
      <c r="A10" s="54"/>
      <c r="B10" s="54"/>
      <c r="C10" s="54"/>
      <c r="D10" s="54"/>
      <c r="E10" s="54"/>
      <c r="F10" s="54"/>
      <c r="G10" s="54"/>
      <c r="H10" s="54"/>
      <c r="I10" s="54"/>
      <c r="J10" s="54"/>
      <c r="K10" s="54"/>
      <c r="L10" s="54"/>
      <c r="M10" s="54"/>
      <c r="N10" s="54"/>
      <c r="O10" s="54"/>
      <c r="P10" s="54"/>
      <c r="Q10" s="54"/>
      <c r="R10" s="54"/>
    </row>
    <row r="11" spans="1:18" ht="15" customHeight="1" x14ac:dyDescent="0.3">
      <c r="A11" s="54"/>
      <c r="B11" s="54"/>
      <c r="C11" s="54"/>
      <c r="D11" s="54"/>
      <c r="E11" s="54"/>
      <c r="F11" s="54"/>
      <c r="G11" s="54"/>
      <c r="H11" s="54"/>
      <c r="I11" s="54"/>
      <c r="J11" s="54"/>
      <c r="K11" s="54"/>
      <c r="L11" s="54"/>
      <c r="M11" s="54"/>
      <c r="N11" s="54"/>
      <c r="O11" s="54"/>
      <c r="P11" s="54"/>
      <c r="Q11" s="54"/>
      <c r="R11" s="54"/>
    </row>
    <row r="12" spans="1:18" ht="15" customHeight="1" x14ac:dyDescent="0.3">
      <c r="A12" s="54"/>
      <c r="B12" s="54"/>
      <c r="C12" s="54"/>
      <c r="D12" s="54"/>
      <c r="E12" s="54"/>
      <c r="F12" s="54"/>
      <c r="G12" s="54"/>
      <c r="H12" s="54"/>
      <c r="I12" s="54"/>
      <c r="J12" s="54"/>
      <c r="K12" s="54"/>
      <c r="L12" s="54"/>
      <c r="M12" s="54"/>
      <c r="N12" s="54"/>
      <c r="O12" s="54"/>
      <c r="P12" s="54"/>
      <c r="Q12" s="54"/>
      <c r="R12" s="54"/>
    </row>
    <row r="13" spans="1:18" ht="15" customHeight="1" x14ac:dyDescent="0.3">
      <c r="A13" s="54"/>
      <c r="B13" s="54"/>
      <c r="C13" s="54"/>
      <c r="D13" s="54"/>
      <c r="E13" s="54"/>
      <c r="F13" s="54"/>
      <c r="G13" s="54"/>
      <c r="H13" s="54"/>
      <c r="I13" s="54"/>
      <c r="J13" s="54"/>
      <c r="K13" s="54"/>
      <c r="L13" s="54"/>
      <c r="M13" s="54"/>
      <c r="N13" s="54"/>
      <c r="O13" s="54"/>
      <c r="P13" s="54"/>
      <c r="Q13" s="54"/>
      <c r="R13" s="54"/>
    </row>
    <row r="14" spans="1:18" ht="15" customHeight="1" x14ac:dyDescent="0.3">
      <c r="A14" s="54"/>
      <c r="B14" s="54"/>
      <c r="C14" s="54"/>
      <c r="D14" s="54"/>
      <c r="E14" s="54"/>
      <c r="F14" s="54"/>
      <c r="G14" s="54"/>
      <c r="H14" s="54"/>
      <c r="I14" s="54"/>
      <c r="J14" s="54"/>
      <c r="K14" s="54"/>
      <c r="L14" s="54"/>
      <c r="M14" s="54"/>
      <c r="N14" s="54"/>
      <c r="O14" s="54"/>
      <c r="P14" s="54"/>
      <c r="Q14" s="54"/>
      <c r="R14" s="54"/>
    </row>
    <row r="15" spans="1:18" ht="15" customHeight="1" x14ac:dyDescent="0.3">
      <c r="A15" s="54"/>
      <c r="B15" s="54"/>
      <c r="C15" s="54"/>
      <c r="D15" s="54"/>
      <c r="E15" s="54"/>
      <c r="F15" s="54"/>
      <c r="G15" s="54"/>
      <c r="H15" s="54"/>
      <c r="I15" s="54"/>
      <c r="J15" s="54"/>
      <c r="K15" s="54"/>
      <c r="L15" s="54"/>
      <c r="M15" s="54"/>
      <c r="N15" s="54"/>
      <c r="O15" s="54"/>
      <c r="P15" s="54"/>
      <c r="Q15" s="54"/>
      <c r="R15" s="54"/>
    </row>
    <row r="16" spans="1:18" ht="15" customHeight="1" x14ac:dyDescent="0.3">
      <c r="A16" s="54"/>
      <c r="B16" s="54"/>
      <c r="C16" s="54"/>
      <c r="D16" s="54"/>
      <c r="E16" s="54"/>
      <c r="F16" s="54"/>
      <c r="G16" s="54"/>
      <c r="H16" s="54"/>
      <c r="I16" s="54"/>
      <c r="J16" s="54"/>
      <c r="K16" s="54"/>
      <c r="L16" s="54"/>
      <c r="M16" s="54"/>
      <c r="N16" s="54"/>
      <c r="O16" s="54"/>
      <c r="P16" s="54"/>
      <c r="Q16" s="54"/>
      <c r="R16" s="54"/>
    </row>
    <row r="17" spans="1:18" ht="15" customHeight="1" x14ac:dyDescent="0.3">
      <c r="A17" s="54"/>
      <c r="B17" s="54"/>
      <c r="C17" s="54"/>
      <c r="D17" s="54"/>
      <c r="E17" s="54"/>
      <c r="F17" s="54"/>
      <c r="G17" s="54"/>
      <c r="H17" s="54"/>
      <c r="I17" s="54"/>
      <c r="J17" s="54"/>
      <c r="K17" s="54"/>
      <c r="L17" s="54"/>
      <c r="M17" s="54"/>
      <c r="N17" s="54"/>
      <c r="O17" s="54"/>
      <c r="P17" s="54"/>
      <c r="Q17" s="54"/>
      <c r="R17" s="54"/>
    </row>
    <row r="18" spans="1:18" ht="15" customHeight="1" x14ac:dyDescent="0.3">
      <c r="A18" s="54"/>
      <c r="B18" s="54"/>
      <c r="C18" s="54"/>
      <c r="D18" s="54"/>
      <c r="E18" s="54"/>
      <c r="F18" s="54"/>
      <c r="G18" s="54"/>
      <c r="H18" s="54"/>
      <c r="I18" s="54"/>
      <c r="J18" s="54"/>
      <c r="K18" s="54"/>
      <c r="L18" s="54"/>
      <c r="M18" s="54"/>
      <c r="N18" s="54"/>
      <c r="O18" s="54"/>
      <c r="P18" s="54"/>
      <c r="Q18" s="54"/>
      <c r="R18" s="54"/>
    </row>
    <row r="19" spans="1:18" ht="15" customHeight="1" x14ac:dyDescent="0.3">
      <c r="A19" s="54"/>
      <c r="B19" s="54"/>
      <c r="C19" s="54"/>
      <c r="D19" s="54"/>
      <c r="E19" s="54"/>
      <c r="F19" s="54"/>
      <c r="G19" s="54"/>
      <c r="H19" s="54"/>
      <c r="I19" s="54"/>
      <c r="J19" s="54"/>
      <c r="K19" s="54"/>
      <c r="L19" s="54"/>
      <c r="M19" s="54"/>
      <c r="N19" s="54"/>
      <c r="O19" s="54"/>
      <c r="P19" s="54"/>
      <c r="Q19" s="54"/>
      <c r="R19" s="54"/>
    </row>
    <row r="20" spans="1:18" ht="15" customHeight="1" x14ac:dyDescent="0.3">
      <c r="A20" s="54"/>
      <c r="B20" s="54"/>
      <c r="C20" s="54"/>
      <c r="D20" s="54"/>
      <c r="E20" s="54"/>
      <c r="F20" s="54"/>
      <c r="G20" s="54"/>
      <c r="H20" s="54"/>
      <c r="I20" s="54"/>
      <c r="J20" s="54"/>
      <c r="K20" s="54"/>
      <c r="L20" s="54"/>
      <c r="M20" s="54"/>
      <c r="N20" s="54"/>
      <c r="O20" s="54"/>
      <c r="P20" s="54"/>
      <c r="Q20" s="54"/>
      <c r="R20" s="54"/>
    </row>
    <row r="21" spans="1:18" ht="15" customHeight="1" x14ac:dyDescent="0.3">
      <c r="A21" s="54"/>
      <c r="B21" s="54"/>
      <c r="C21" s="54"/>
      <c r="D21" s="54"/>
      <c r="E21" s="54"/>
      <c r="F21" s="54"/>
      <c r="G21" s="54"/>
      <c r="H21" s="54"/>
      <c r="I21" s="54"/>
      <c r="J21" s="54"/>
      <c r="K21" s="54"/>
      <c r="L21" s="54"/>
      <c r="M21" s="54"/>
      <c r="N21" s="54"/>
      <c r="O21" s="54"/>
      <c r="P21" s="54"/>
      <c r="Q21" s="54"/>
      <c r="R21" s="54"/>
    </row>
    <row r="22" spans="1:18" ht="15" customHeight="1" x14ac:dyDescent="0.3">
      <c r="A22" s="54"/>
      <c r="B22" s="54"/>
      <c r="C22" s="54"/>
      <c r="D22" s="54"/>
      <c r="E22" s="54"/>
      <c r="F22" s="54"/>
      <c r="G22" s="54"/>
      <c r="H22" s="54"/>
      <c r="I22" s="54"/>
      <c r="J22" s="54"/>
      <c r="K22" s="54"/>
      <c r="L22" s="54"/>
      <c r="M22" s="54"/>
      <c r="N22" s="54"/>
      <c r="O22" s="54"/>
      <c r="P22" s="54"/>
      <c r="Q22" s="54"/>
      <c r="R22" s="54"/>
    </row>
    <row r="23" spans="1:18" ht="15" customHeight="1" x14ac:dyDescent="0.3">
      <c r="A23" s="54"/>
      <c r="B23" s="54"/>
      <c r="C23" s="54"/>
      <c r="D23" s="54"/>
      <c r="E23" s="54"/>
      <c r="F23" s="54"/>
      <c r="G23" s="54"/>
      <c r="H23" s="54"/>
      <c r="I23" s="54"/>
      <c r="J23" s="54"/>
      <c r="K23" s="54"/>
      <c r="L23" s="54"/>
      <c r="M23" s="54"/>
      <c r="N23" s="54"/>
      <c r="O23" s="54"/>
      <c r="P23" s="54"/>
      <c r="Q23" s="54"/>
      <c r="R23" s="54"/>
    </row>
    <row r="24" spans="1:18" ht="15" customHeight="1" x14ac:dyDescent="0.3">
      <c r="A24" s="54"/>
      <c r="B24" s="54"/>
      <c r="C24" s="54"/>
      <c r="D24" s="54"/>
      <c r="E24" s="54"/>
      <c r="F24" s="54"/>
      <c r="G24" s="54"/>
      <c r="H24" s="54"/>
      <c r="I24" s="54"/>
      <c r="J24" s="54"/>
      <c r="K24" s="54"/>
      <c r="L24" s="54"/>
      <c r="M24" s="54"/>
      <c r="N24" s="54"/>
      <c r="O24" s="54"/>
      <c r="P24" s="54"/>
      <c r="Q24" s="54"/>
      <c r="R24" s="54"/>
    </row>
    <row r="25" spans="1:18" ht="15" customHeight="1" x14ac:dyDescent="0.3">
      <c r="A25" s="54"/>
      <c r="B25" s="54"/>
      <c r="C25" s="54"/>
      <c r="D25" s="54"/>
      <c r="E25" s="54"/>
      <c r="F25" s="54"/>
      <c r="G25" s="54"/>
      <c r="H25" s="54"/>
      <c r="I25" s="54"/>
      <c r="J25" s="54"/>
      <c r="K25" s="54"/>
      <c r="L25" s="54"/>
      <c r="M25" s="54"/>
      <c r="N25" s="54"/>
      <c r="O25" s="54"/>
      <c r="P25" s="54"/>
      <c r="Q25" s="54"/>
      <c r="R25" s="54"/>
    </row>
    <row r="26" spans="1:18" ht="15" customHeight="1" x14ac:dyDescent="0.3">
      <c r="A26" s="54"/>
      <c r="B26" s="54"/>
      <c r="C26" s="54"/>
      <c r="D26" s="54"/>
      <c r="E26" s="54"/>
      <c r="F26" s="54"/>
      <c r="G26" s="54"/>
      <c r="H26" s="54"/>
      <c r="I26" s="54"/>
      <c r="J26" s="54"/>
      <c r="K26" s="54"/>
      <c r="L26" s="54"/>
      <c r="M26" s="54"/>
      <c r="N26" s="54"/>
      <c r="O26" s="54"/>
      <c r="P26" s="54"/>
      <c r="Q26" s="54"/>
      <c r="R26" s="54"/>
    </row>
    <row r="27" spans="1:18" ht="15" customHeight="1" x14ac:dyDescent="0.3">
      <c r="A27" s="54"/>
      <c r="B27" s="54"/>
      <c r="C27" s="54"/>
      <c r="D27" s="54"/>
      <c r="E27" s="54"/>
      <c r="F27" s="54"/>
      <c r="G27" s="54"/>
      <c r="H27" s="54"/>
      <c r="I27" s="54"/>
      <c r="J27" s="54"/>
      <c r="K27" s="54"/>
      <c r="L27" s="54"/>
      <c r="M27" s="54"/>
      <c r="N27" s="54"/>
      <c r="O27" s="54"/>
      <c r="P27" s="54"/>
      <c r="Q27" s="54"/>
      <c r="R27" s="54"/>
    </row>
    <row r="28" spans="1:18" ht="15" customHeight="1" x14ac:dyDescent="0.3">
      <c r="A28" s="54"/>
      <c r="B28" s="54"/>
      <c r="C28" s="54"/>
      <c r="D28" s="54"/>
      <c r="E28" s="54"/>
      <c r="F28" s="54"/>
      <c r="G28" s="54"/>
      <c r="H28" s="54"/>
      <c r="I28" s="54"/>
      <c r="J28" s="54"/>
      <c r="K28" s="54"/>
      <c r="L28" s="54"/>
      <c r="M28" s="54"/>
      <c r="N28" s="54"/>
      <c r="O28" s="54"/>
      <c r="P28" s="54"/>
      <c r="Q28" s="54"/>
      <c r="R28" s="54"/>
    </row>
    <row r="29" spans="1:18" ht="15" customHeight="1" x14ac:dyDescent="0.3">
      <c r="A29" s="54"/>
      <c r="B29" s="54"/>
      <c r="C29" s="54"/>
      <c r="D29" s="54"/>
      <c r="E29" s="54"/>
      <c r="F29" s="54"/>
      <c r="G29" s="54"/>
      <c r="H29" s="54"/>
      <c r="I29" s="54"/>
      <c r="J29" s="54"/>
      <c r="K29" s="54"/>
      <c r="L29" s="54"/>
      <c r="M29" s="54"/>
      <c r="N29" s="54"/>
      <c r="O29" s="54"/>
      <c r="P29" s="54"/>
      <c r="Q29" s="54"/>
      <c r="R29" s="54"/>
    </row>
    <row r="30" spans="1:18" ht="15" customHeight="1" x14ac:dyDescent="0.3">
      <c r="A30" s="54"/>
      <c r="B30" s="54"/>
      <c r="C30" s="54"/>
      <c r="D30" s="54"/>
      <c r="E30" s="54"/>
      <c r="F30" s="54"/>
      <c r="G30" s="54"/>
      <c r="H30" s="54"/>
      <c r="I30" s="54"/>
      <c r="J30" s="54"/>
      <c r="K30" s="54"/>
      <c r="L30" s="54"/>
      <c r="M30" s="54"/>
      <c r="N30" s="54"/>
      <c r="O30" s="54"/>
      <c r="P30" s="54"/>
      <c r="Q30" s="54"/>
      <c r="R30" s="54"/>
    </row>
    <row r="31" spans="1:18" ht="15" customHeight="1" x14ac:dyDescent="0.3">
      <c r="A31" s="54"/>
      <c r="B31" s="54"/>
      <c r="C31" s="54"/>
      <c r="D31" s="54"/>
      <c r="E31" s="54"/>
      <c r="F31" s="54"/>
      <c r="G31" s="54"/>
      <c r="H31" s="54"/>
      <c r="I31" s="54"/>
      <c r="J31" s="54"/>
      <c r="K31" s="54"/>
      <c r="L31" s="54"/>
      <c r="M31" s="54"/>
      <c r="N31" s="54"/>
      <c r="O31" s="54"/>
      <c r="P31" s="54"/>
      <c r="Q31" s="54"/>
      <c r="R31" s="54"/>
    </row>
    <row r="32" spans="1:18" ht="15" customHeight="1" x14ac:dyDescent="0.3">
      <c r="A32" s="54"/>
      <c r="B32" s="54"/>
      <c r="C32" s="54"/>
      <c r="D32" s="54"/>
      <c r="E32" s="54"/>
      <c r="F32" s="54"/>
      <c r="G32" s="54"/>
      <c r="H32" s="54"/>
      <c r="I32" s="54"/>
      <c r="J32" s="54"/>
      <c r="K32" s="54"/>
      <c r="L32" s="54"/>
      <c r="M32" s="54"/>
      <c r="N32" s="54"/>
      <c r="O32" s="54"/>
      <c r="P32" s="54"/>
      <c r="Q32" s="54"/>
      <c r="R32" s="54"/>
    </row>
    <row r="33" spans="1:18" ht="15" customHeight="1" x14ac:dyDescent="0.3">
      <c r="A33" s="54"/>
      <c r="B33" s="54"/>
      <c r="C33" s="54"/>
      <c r="D33" s="54"/>
      <c r="E33" s="54"/>
      <c r="F33" s="54"/>
      <c r="G33" s="54"/>
      <c r="H33" s="54"/>
      <c r="I33" s="54"/>
      <c r="J33" s="54"/>
      <c r="K33" s="54"/>
      <c r="L33" s="54"/>
      <c r="M33" s="54"/>
      <c r="N33" s="54"/>
      <c r="O33" s="54"/>
      <c r="P33" s="54"/>
      <c r="Q33" s="54"/>
      <c r="R33" s="54"/>
    </row>
    <row r="34" spans="1:18" ht="15" customHeight="1" x14ac:dyDescent="0.3">
      <c r="A34" s="54"/>
      <c r="B34" s="54"/>
      <c r="C34" s="54"/>
      <c r="D34" s="54"/>
      <c r="E34" s="54"/>
      <c r="F34" s="54"/>
      <c r="G34" s="54"/>
      <c r="H34" s="54"/>
      <c r="I34" s="54"/>
      <c r="J34" s="54"/>
      <c r="K34" s="54"/>
      <c r="L34" s="54"/>
      <c r="M34" s="54"/>
      <c r="N34" s="54"/>
      <c r="O34" s="54"/>
      <c r="P34" s="54"/>
      <c r="Q34" s="54"/>
      <c r="R34" s="54"/>
    </row>
    <row r="35" spans="1:18" ht="15" customHeight="1" x14ac:dyDescent="0.3">
      <c r="A35" s="54"/>
      <c r="B35" s="54"/>
      <c r="C35" s="54"/>
      <c r="D35" s="54"/>
      <c r="E35" s="54"/>
      <c r="F35" s="54"/>
      <c r="G35" s="54"/>
      <c r="H35" s="54"/>
      <c r="I35" s="54"/>
      <c r="J35" s="54"/>
      <c r="K35" s="54"/>
      <c r="L35" s="54"/>
      <c r="M35" s="54"/>
      <c r="N35" s="54"/>
      <c r="O35" s="54"/>
      <c r="P35" s="54"/>
      <c r="Q35" s="54"/>
      <c r="R35" s="54"/>
    </row>
    <row r="36" spans="1:18" ht="15" customHeight="1" x14ac:dyDescent="0.3">
      <c r="A36" s="54"/>
      <c r="B36" s="54"/>
      <c r="C36" s="54"/>
      <c r="D36" s="54"/>
      <c r="E36" s="54"/>
      <c r="F36" s="54"/>
      <c r="G36" s="54"/>
      <c r="H36" s="54"/>
      <c r="I36" s="54"/>
      <c r="J36" s="54"/>
      <c r="K36" s="54"/>
      <c r="L36" s="54"/>
      <c r="M36" s="54"/>
      <c r="N36" s="54"/>
      <c r="O36" s="54"/>
      <c r="P36" s="54"/>
      <c r="Q36" s="54"/>
      <c r="R36" s="54"/>
    </row>
    <row r="37" spans="1:18" ht="15" customHeight="1" x14ac:dyDescent="0.3">
      <c r="A37" s="54"/>
      <c r="B37" s="54"/>
      <c r="C37" s="54"/>
      <c r="D37" s="54"/>
      <c r="E37" s="54"/>
      <c r="F37" s="54"/>
      <c r="G37" s="54"/>
      <c r="H37" s="54"/>
      <c r="I37" s="54"/>
      <c r="J37" s="54"/>
      <c r="K37" s="54"/>
      <c r="L37" s="54"/>
      <c r="M37" s="54"/>
      <c r="N37" s="54"/>
      <c r="O37" s="54"/>
      <c r="P37" s="54"/>
      <c r="Q37" s="54"/>
      <c r="R37" s="54"/>
    </row>
    <row r="38" spans="1:18" ht="15" customHeight="1" x14ac:dyDescent="0.3">
      <c r="A38" s="54"/>
      <c r="B38" s="54"/>
      <c r="C38" s="54"/>
      <c r="D38" s="54"/>
      <c r="E38" s="54"/>
      <c r="F38" s="54"/>
      <c r="G38" s="54"/>
      <c r="H38" s="54"/>
      <c r="I38" s="54"/>
      <c r="J38" s="54"/>
      <c r="K38" s="54"/>
      <c r="L38" s="54"/>
      <c r="M38" s="54"/>
      <c r="N38" s="54"/>
      <c r="O38" s="54"/>
      <c r="P38" s="54"/>
      <c r="Q38" s="54"/>
      <c r="R38" s="54"/>
    </row>
    <row r="39" spans="1:18" ht="15" customHeight="1" x14ac:dyDescent="0.3">
      <c r="A39" s="54"/>
      <c r="B39" s="54"/>
      <c r="C39" s="54"/>
      <c r="D39" s="54"/>
      <c r="E39" s="54"/>
      <c r="F39" s="54"/>
      <c r="G39" s="54"/>
      <c r="H39" s="54"/>
      <c r="I39" s="54"/>
      <c r="J39" s="54"/>
      <c r="K39" s="54"/>
      <c r="L39" s="54"/>
      <c r="M39" s="54"/>
      <c r="N39" s="54"/>
      <c r="O39" s="54"/>
      <c r="P39" s="54"/>
      <c r="Q39" s="54"/>
      <c r="R39" s="54"/>
    </row>
    <row r="40" spans="1:18" ht="15" customHeight="1" x14ac:dyDescent="0.3">
      <c r="A40" s="54"/>
      <c r="B40" s="54"/>
      <c r="C40" s="54"/>
      <c r="D40" s="54"/>
      <c r="E40" s="54"/>
      <c r="F40" s="54"/>
      <c r="G40" s="54"/>
      <c r="H40" s="54"/>
      <c r="I40" s="54"/>
      <c r="J40" s="54"/>
      <c r="K40" s="54"/>
      <c r="L40" s="54"/>
      <c r="M40" s="54"/>
      <c r="N40" s="54"/>
      <c r="O40" s="54"/>
      <c r="P40" s="54"/>
      <c r="Q40" s="54"/>
      <c r="R40" s="54"/>
    </row>
    <row r="41" spans="1:18" ht="15" customHeight="1" x14ac:dyDescent="0.3">
      <c r="A41" s="54"/>
      <c r="B41" s="54"/>
      <c r="C41" s="54"/>
      <c r="D41" s="54"/>
      <c r="E41" s="54"/>
      <c r="F41" s="54"/>
      <c r="G41" s="54"/>
      <c r="H41" s="54"/>
      <c r="I41" s="54"/>
      <c r="J41" s="54"/>
      <c r="K41" s="54"/>
      <c r="L41" s="54"/>
      <c r="M41" s="54"/>
      <c r="N41" s="54"/>
      <c r="O41" s="54"/>
      <c r="P41" s="54"/>
      <c r="Q41" s="54"/>
      <c r="R41" s="54"/>
    </row>
    <row r="42" spans="1:18" ht="15" customHeight="1" x14ac:dyDescent="0.3">
      <c r="A42" s="54"/>
      <c r="B42" s="54"/>
      <c r="C42" s="54"/>
      <c r="D42" s="54"/>
      <c r="E42" s="54"/>
      <c r="F42" s="54"/>
      <c r="G42" s="54"/>
      <c r="H42" s="54"/>
      <c r="I42" s="54"/>
      <c r="J42" s="54"/>
      <c r="K42" s="54"/>
      <c r="L42" s="54"/>
      <c r="M42" s="54"/>
      <c r="N42" s="54"/>
      <c r="O42" s="54"/>
      <c r="P42" s="54"/>
      <c r="Q42" s="54"/>
      <c r="R42" s="54"/>
    </row>
    <row r="43" spans="1:18" ht="15" customHeight="1" x14ac:dyDescent="0.3">
      <c r="A43" s="54"/>
      <c r="B43" s="54"/>
      <c r="C43" s="54"/>
      <c r="D43" s="54"/>
      <c r="E43" s="54"/>
      <c r="F43" s="54"/>
      <c r="G43" s="54"/>
      <c r="H43" s="54"/>
      <c r="I43" s="54"/>
      <c r="J43" s="54"/>
      <c r="K43" s="54"/>
      <c r="L43" s="54"/>
      <c r="M43" s="54"/>
      <c r="N43" s="54"/>
      <c r="O43" s="54"/>
      <c r="P43" s="54"/>
      <c r="Q43" s="54"/>
      <c r="R43" s="54"/>
    </row>
    <row r="44" spans="1:18" ht="15" customHeight="1" x14ac:dyDescent="0.3">
      <c r="A44" s="54"/>
      <c r="B44" s="54"/>
      <c r="C44" s="54"/>
      <c r="D44" s="54"/>
      <c r="E44" s="54"/>
      <c r="F44" s="54"/>
      <c r="G44" s="54"/>
      <c r="H44" s="54"/>
      <c r="I44" s="54"/>
      <c r="J44" s="54"/>
      <c r="K44" s="54"/>
      <c r="L44" s="54"/>
      <c r="M44" s="54"/>
      <c r="N44" s="54"/>
      <c r="O44" s="54"/>
      <c r="P44" s="54"/>
      <c r="Q44" s="54"/>
      <c r="R44" s="54"/>
    </row>
    <row r="45" spans="1:18" ht="15" customHeight="1" x14ac:dyDescent="0.3">
      <c r="A45" s="54"/>
      <c r="B45" s="54"/>
      <c r="C45" s="54"/>
      <c r="D45" s="54"/>
      <c r="E45" s="54"/>
      <c r="F45" s="54"/>
      <c r="G45" s="54"/>
      <c r="H45" s="54"/>
      <c r="I45" s="54"/>
      <c r="J45" s="54"/>
      <c r="K45" s="54"/>
      <c r="L45" s="54"/>
      <c r="M45" s="54"/>
      <c r="N45" s="54"/>
      <c r="O45" s="54"/>
      <c r="P45" s="54"/>
      <c r="Q45" s="54"/>
      <c r="R45" s="54"/>
    </row>
    <row r="46" spans="1:18" ht="15" customHeight="1" x14ac:dyDescent="0.3">
      <c r="A46" s="54"/>
      <c r="B46" s="54"/>
      <c r="C46" s="54"/>
      <c r="D46" s="54"/>
      <c r="E46" s="54"/>
      <c r="F46" s="54"/>
      <c r="G46" s="54"/>
      <c r="H46" s="54"/>
      <c r="I46" s="54"/>
      <c r="J46" s="54"/>
      <c r="K46" s="54"/>
      <c r="L46" s="54"/>
      <c r="M46" s="54"/>
      <c r="N46" s="54"/>
      <c r="O46" s="54"/>
      <c r="P46" s="54"/>
      <c r="Q46" s="54"/>
      <c r="R46" s="54"/>
    </row>
    <row r="47" spans="1:18" ht="15" customHeight="1" x14ac:dyDescent="0.3">
      <c r="A47" s="54"/>
      <c r="B47" s="54"/>
      <c r="C47" s="54"/>
      <c r="D47" s="54"/>
      <c r="E47" s="54"/>
      <c r="F47" s="54"/>
      <c r="G47" s="54"/>
      <c r="H47" s="54"/>
      <c r="I47" s="54"/>
      <c r="J47" s="54"/>
      <c r="K47" s="54"/>
      <c r="L47" s="54"/>
      <c r="M47" s="54"/>
      <c r="N47" s="54"/>
      <c r="O47" s="54"/>
      <c r="P47" s="54"/>
      <c r="Q47" s="54"/>
      <c r="R47" s="54"/>
    </row>
    <row r="48" spans="1:18" ht="15" customHeight="1" x14ac:dyDescent="0.3">
      <c r="A48" s="54"/>
      <c r="B48" s="54"/>
      <c r="C48" s="54"/>
      <c r="D48" s="54"/>
      <c r="E48" s="54"/>
      <c r="F48" s="54"/>
      <c r="G48" s="54"/>
      <c r="H48" s="54"/>
      <c r="I48" s="54"/>
      <c r="J48" s="54"/>
      <c r="K48" s="54"/>
      <c r="L48" s="54"/>
      <c r="M48" s="54"/>
      <c r="N48" s="54"/>
      <c r="O48" s="54"/>
      <c r="P48" s="54"/>
      <c r="Q48" s="54"/>
      <c r="R48" s="54"/>
    </row>
    <row r="49" spans="1:18" ht="15" customHeight="1" x14ac:dyDescent="0.3">
      <c r="A49" s="54"/>
      <c r="B49" s="54"/>
      <c r="C49" s="54"/>
      <c r="D49" s="54"/>
      <c r="E49" s="54"/>
      <c r="F49" s="54"/>
      <c r="G49" s="54"/>
      <c r="H49" s="54"/>
      <c r="I49" s="54"/>
      <c r="J49" s="54"/>
      <c r="K49" s="54"/>
      <c r="L49" s="54"/>
      <c r="M49" s="54"/>
      <c r="N49" s="54"/>
      <c r="O49" s="54"/>
      <c r="P49" s="54"/>
      <c r="Q49" s="54"/>
      <c r="R49" s="54"/>
    </row>
    <row r="50" spans="1:18" ht="15" customHeight="1" x14ac:dyDescent="0.3">
      <c r="A50" s="54"/>
      <c r="B50" s="54"/>
      <c r="C50" s="54"/>
      <c r="D50" s="54"/>
      <c r="E50" s="54"/>
      <c r="F50" s="54"/>
      <c r="G50" s="54"/>
      <c r="H50" s="54"/>
      <c r="I50" s="54"/>
      <c r="J50" s="54"/>
      <c r="K50" s="54"/>
      <c r="L50" s="54"/>
      <c r="M50" s="54"/>
      <c r="N50" s="54"/>
      <c r="O50" s="54"/>
      <c r="P50" s="54"/>
      <c r="Q50" s="54"/>
      <c r="R50" s="54"/>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3EA56-78F7-4001-999D-2DAF6686AFC9}">
  <dimension ref="A1"/>
  <sheetViews>
    <sheetView workbookViewId="0">
      <selection activeCell="D14" sqref="D14"/>
    </sheetView>
  </sheetViews>
  <sheetFormatPr defaultRowHeight="15.6"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2B7D3-ECCC-4E5E-B2C4-11707210C07E}">
  <dimension ref="A2:E6"/>
  <sheetViews>
    <sheetView workbookViewId="0">
      <selection activeCell="C3" sqref="C3"/>
    </sheetView>
  </sheetViews>
  <sheetFormatPr defaultRowHeight="15.6" x14ac:dyDescent="0.3"/>
  <cols>
    <col min="1" max="1" width="10.5" bestFit="1" customWidth="1"/>
    <col min="3" max="3" width="14.5" bestFit="1" customWidth="1"/>
    <col min="4" max="4" width="18.296875" bestFit="1" customWidth="1"/>
  </cols>
  <sheetData>
    <row r="2" spans="1:5" x14ac:dyDescent="0.3">
      <c r="C2" s="1" t="s">
        <v>48</v>
      </c>
    </row>
    <row r="3" spans="1:5" x14ac:dyDescent="0.3">
      <c r="A3" s="1" t="s">
        <v>38</v>
      </c>
      <c r="C3" s="1" t="s">
        <v>45</v>
      </c>
      <c r="D3" s="1" t="s">
        <v>46</v>
      </c>
      <c r="E3" s="1" t="s">
        <v>47</v>
      </c>
    </row>
    <row r="4" spans="1:5" x14ac:dyDescent="0.3">
      <c r="A4" s="1" t="s">
        <v>39</v>
      </c>
    </row>
    <row r="5" spans="1:5" x14ac:dyDescent="0.3">
      <c r="A5" s="1" t="s">
        <v>40</v>
      </c>
      <c r="C5" s="1" t="s">
        <v>42</v>
      </c>
      <c r="D5" s="1" t="s">
        <v>43</v>
      </c>
    </row>
    <row r="6" spans="1:5" x14ac:dyDescent="0.3">
      <c r="A6" s="1" t="s">
        <v>41</v>
      </c>
      <c r="D6" s="1"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3EF00-F850-48B8-ADF3-4E5A64C25AD5}">
  <dimension ref="A1:W75"/>
  <sheetViews>
    <sheetView showGridLines="0" workbookViewId="0">
      <selection activeCell="A28" sqref="A28"/>
    </sheetView>
  </sheetViews>
  <sheetFormatPr defaultColWidth="12.8984375" defaultRowHeight="15.6" x14ac:dyDescent="0.3"/>
  <cols>
    <col min="1" max="1" width="8.296875" style="15" bestFit="1" customWidth="1"/>
    <col min="2" max="2" width="9.69921875" style="15" bestFit="1" customWidth="1"/>
    <col min="3" max="3" width="9.796875" style="15" bestFit="1" customWidth="1"/>
    <col min="4" max="6" width="10.69921875" style="15" bestFit="1" customWidth="1"/>
    <col min="7" max="7" width="2.296875" style="15" customWidth="1"/>
    <col min="8" max="8" width="10.8984375" style="15" bestFit="1" customWidth="1"/>
    <col min="9" max="9" width="17.3984375" style="15" bestFit="1" customWidth="1"/>
    <col min="10" max="10" width="17.69921875" style="15" bestFit="1" customWidth="1"/>
    <col min="11" max="11" width="2.3984375" style="15" customWidth="1"/>
    <col min="12" max="12" width="10.8984375" style="15" bestFit="1" customWidth="1"/>
    <col min="13" max="13" width="9.69921875" style="15" bestFit="1" customWidth="1"/>
    <col min="14" max="14" width="2.5" style="15" customWidth="1"/>
    <col min="15" max="15" width="10.8984375" style="15" bestFit="1" customWidth="1"/>
    <col min="16" max="16" width="9" style="15" bestFit="1" customWidth="1"/>
    <col min="17" max="17" width="9.796875" style="15" bestFit="1" customWidth="1"/>
    <col min="18" max="18" width="11.8984375" style="15" bestFit="1" customWidth="1"/>
    <col min="19" max="19" width="11.19921875" style="15" bestFit="1" customWidth="1"/>
    <col min="20" max="20" width="10.8984375" style="15" bestFit="1" customWidth="1"/>
    <col min="21" max="21" width="11.59765625" style="15" bestFit="1" customWidth="1"/>
    <col min="22" max="22" width="11.8984375" style="15" bestFit="1" customWidth="1"/>
    <col min="23" max="23" width="10.8984375" style="15" bestFit="1" customWidth="1"/>
    <col min="24" max="16384" width="12.8984375" style="15"/>
  </cols>
  <sheetData>
    <row r="1" spans="1:23" ht="31.2" x14ac:dyDescent="0.3">
      <c r="A1" s="33" t="s">
        <v>69</v>
      </c>
      <c r="C1" s="33" t="s">
        <v>64</v>
      </c>
      <c r="E1" s="33" t="s">
        <v>63</v>
      </c>
      <c r="H1" s="33" t="s">
        <v>62</v>
      </c>
      <c r="L1" s="33" t="s">
        <v>63</v>
      </c>
      <c r="O1" s="33" t="s">
        <v>64</v>
      </c>
      <c r="S1" s="33" t="s">
        <v>76</v>
      </c>
      <c r="T1"/>
    </row>
    <row r="2" spans="1:23" s="14" customFormat="1" ht="62.4" x14ac:dyDescent="0.3">
      <c r="A2" s="46" t="s">
        <v>73</v>
      </c>
      <c r="B2" s="47" t="s">
        <v>74</v>
      </c>
      <c r="C2" s="27" t="s">
        <v>25</v>
      </c>
      <c r="D2" s="27" t="s">
        <v>28</v>
      </c>
      <c r="E2" s="27" t="s">
        <v>32</v>
      </c>
      <c r="F2" s="28" t="s">
        <v>35</v>
      </c>
      <c r="H2" s="22" t="s">
        <v>77</v>
      </c>
      <c r="I2" s="23" t="s">
        <v>49</v>
      </c>
      <c r="J2" s="55" t="s">
        <v>73</v>
      </c>
      <c r="K2" s="23"/>
      <c r="L2" s="22" t="s">
        <v>77</v>
      </c>
      <c r="M2" s="23" t="s">
        <v>74</v>
      </c>
      <c r="N2" s="23"/>
      <c r="O2" s="22" t="s">
        <v>78</v>
      </c>
      <c r="P2" s="23" t="s">
        <v>25</v>
      </c>
      <c r="Q2" s="23" t="s">
        <v>75</v>
      </c>
      <c r="R2"/>
      <c r="S2" s="45" t="s">
        <v>72</v>
      </c>
      <c r="T2" s="15" t="s">
        <v>49</v>
      </c>
      <c r="U2" s="15" t="s">
        <v>71</v>
      </c>
      <c r="V2"/>
      <c r="W2"/>
    </row>
    <row r="3" spans="1:23" x14ac:dyDescent="0.3">
      <c r="A3" s="48">
        <v>754940.69999999937</v>
      </c>
      <c r="B3" s="49">
        <v>887655</v>
      </c>
      <c r="C3" s="50">
        <v>9360</v>
      </c>
      <c r="D3" s="37">
        <v>0.85555555555555551</v>
      </c>
      <c r="E3" s="37">
        <v>0.85492063492063486</v>
      </c>
      <c r="F3" s="38">
        <v>0.84476190476190471</v>
      </c>
      <c r="H3" s="16" t="s">
        <v>53</v>
      </c>
      <c r="I3" s="24">
        <v>20000.000000000004</v>
      </c>
      <c r="J3" s="25">
        <v>30000</v>
      </c>
      <c r="K3"/>
      <c r="L3" s="16" t="s">
        <v>53</v>
      </c>
      <c r="M3" s="25">
        <v>16010</v>
      </c>
      <c r="N3"/>
      <c r="O3" s="16" t="s">
        <v>10</v>
      </c>
      <c r="P3" s="25">
        <v>1410</v>
      </c>
      <c r="Q3" s="25">
        <v>14009</v>
      </c>
      <c r="R3"/>
      <c r="S3" s="58" t="s">
        <v>11</v>
      </c>
      <c r="T3" s="55"/>
      <c r="U3" s="55"/>
      <c r="V3"/>
      <c r="W3"/>
    </row>
    <row r="4" spans="1:23" x14ac:dyDescent="0.3">
      <c r="H4" s="16" t="s">
        <v>54</v>
      </c>
      <c r="I4" s="24">
        <v>10000.000000000002</v>
      </c>
      <c r="J4" s="25">
        <v>45000</v>
      </c>
      <c r="K4"/>
      <c r="L4" s="16" t="s">
        <v>54</v>
      </c>
      <c r="M4" s="25">
        <v>29431</v>
      </c>
      <c r="N4"/>
      <c r="O4" s="16" t="s">
        <v>12</v>
      </c>
      <c r="P4" s="25">
        <v>1268</v>
      </c>
      <c r="Q4" s="25">
        <v>14347.888888888889</v>
      </c>
      <c r="R4"/>
      <c r="S4" s="58" t="s">
        <v>53</v>
      </c>
      <c r="T4" s="60">
        <v>20000.000000000004</v>
      </c>
      <c r="U4" s="59">
        <v>1.1316666666666662</v>
      </c>
      <c r="V4"/>
      <c r="W4"/>
    </row>
    <row r="5" spans="1:23" ht="46.8" x14ac:dyDescent="0.3">
      <c r="A5" s="43" t="s">
        <v>5</v>
      </c>
      <c r="B5" s="43" t="s">
        <v>2</v>
      </c>
      <c r="C5" s="43" t="s">
        <v>3</v>
      </c>
      <c r="D5" s="17" t="s">
        <v>7</v>
      </c>
      <c r="E5" s="17" t="s">
        <v>8</v>
      </c>
      <c r="F5" s="18" t="s">
        <v>9</v>
      </c>
      <c r="H5" s="16" t="s">
        <v>55</v>
      </c>
      <c r="I5" s="24">
        <v>10000.000000000002</v>
      </c>
      <c r="J5" s="25">
        <v>60000</v>
      </c>
      <c r="K5"/>
      <c r="L5" s="16" t="s">
        <v>55</v>
      </c>
      <c r="M5" s="25">
        <v>35500</v>
      </c>
      <c r="N5"/>
      <c r="O5" s="16" t="s">
        <v>13</v>
      </c>
      <c r="P5" s="25">
        <v>1288</v>
      </c>
      <c r="Q5" s="25">
        <v>13866.666666666666</v>
      </c>
      <c r="R5"/>
      <c r="S5" s="58" t="s">
        <v>54</v>
      </c>
      <c r="T5" s="60">
        <v>10000.000000000002</v>
      </c>
      <c r="U5" s="59">
        <v>10.389166666666663</v>
      </c>
      <c r="V5"/>
      <c r="W5"/>
    </row>
    <row r="6" spans="1:23" x14ac:dyDescent="0.3">
      <c r="A6" s="44">
        <v>9360</v>
      </c>
      <c r="B6" s="44">
        <f>GETPIVOTDATA("[Measures].[Sum of Sales (Units)]",$A$2)</f>
        <v>754940.69999999937</v>
      </c>
      <c r="C6" s="44">
        <f>GETPIVOTDATA("[Measures].[Sum of Profit (Amounts)]",$A$2)</f>
        <v>887655</v>
      </c>
      <c r="D6" s="36">
        <f>GETPIVOTDATA("[Measures].[Average of Sales Completion Rate]",$A$2)</f>
        <v>0.85555555555555551</v>
      </c>
      <c r="E6" s="36">
        <f>GETPIVOTDATA("[Measures].[Average of Profit Completion Rate]",$A$2)</f>
        <v>0.85492063492063486</v>
      </c>
      <c r="F6" s="36">
        <f>GETPIVOTDATA("[Measures].[Average of Customer Completion Rate]",$A$2)</f>
        <v>0.84476190476190471</v>
      </c>
      <c r="H6" s="16" t="s">
        <v>56</v>
      </c>
      <c r="I6" s="24">
        <v>40000.000000000007</v>
      </c>
      <c r="J6" s="25">
        <v>54999.999999999993</v>
      </c>
      <c r="K6"/>
      <c r="L6" s="16" t="s">
        <v>56</v>
      </c>
      <c r="M6" s="25">
        <v>29000</v>
      </c>
      <c r="N6"/>
      <c r="O6" s="16" t="s">
        <v>14</v>
      </c>
      <c r="P6" s="25">
        <v>1362</v>
      </c>
      <c r="Q6" s="25">
        <v>14234.888888888889</v>
      </c>
      <c r="R6"/>
      <c r="S6" s="58" t="s">
        <v>55</v>
      </c>
      <c r="T6" s="60">
        <v>10000.000000000002</v>
      </c>
      <c r="U6" s="59">
        <v>9.473903143468002E-15</v>
      </c>
      <c r="V6"/>
      <c r="W6"/>
    </row>
    <row r="7" spans="1:23" x14ac:dyDescent="0.3">
      <c r="A7" s="26"/>
      <c r="B7" s="26"/>
      <c r="C7" s="26"/>
      <c r="H7" s="16" t="s">
        <v>57</v>
      </c>
      <c r="I7" s="24">
        <v>20000.000000000004</v>
      </c>
      <c r="J7" s="25">
        <v>80000.000000000015</v>
      </c>
      <c r="K7"/>
      <c r="L7" s="16" t="s">
        <v>57</v>
      </c>
      <c r="M7" s="25">
        <v>128000</v>
      </c>
      <c r="N7"/>
      <c r="O7" s="16" t="s">
        <v>15</v>
      </c>
      <c r="P7" s="25">
        <v>1473</v>
      </c>
      <c r="Q7" s="25">
        <v>13997.777777777777</v>
      </c>
      <c r="R7"/>
      <c r="S7" s="58" t="s">
        <v>18</v>
      </c>
      <c r="T7" s="55"/>
      <c r="U7" s="55"/>
      <c r="V7"/>
      <c r="W7"/>
    </row>
    <row r="8" spans="1:23" ht="46.8" x14ac:dyDescent="0.3">
      <c r="A8" s="19" t="str" cm="1">
        <f t="array" ref="A8:B10">TRANSPOSE(A5:C6)</f>
        <v>Customers</v>
      </c>
      <c r="B8" s="35">
        <v>9360</v>
      </c>
      <c r="C8" s="19"/>
      <c r="D8" s="20" t="s">
        <v>50</v>
      </c>
      <c r="E8" s="20" t="s">
        <v>51</v>
      </c>
      <c r="F8" s="21" t="s">
        <v>52</v>
      </c>
      <c r="H8" s="16" t="s">
        <v>58</v>
      </c>
      <c r="I8" s="24">
        <v>5999.9999999999991</v>
      </c>
      <c r="J8" s="25">
        <v>100000.00000000001</v>
      </c>
      <c r="K8"/>
      <c r="L8" s="16" t="s">
        <v>58</v>
      </c>
      <c r="M8" s="25">
        <v>139214</v>
      </c>
      <c r="N8"/>
      <c r="O8" s="16" t="s">
        <v>16</v>
      </c>
      <c r="P8" s="25">
        <v>1270</v>
      </c>
      <c r="Q8" s="25">
        <v>14023.222222222223</v>
      </c>
      <c r="R8"/>
      <c r="S8" s="58" t="s">
        <v>56</v>
      </c>
      <c r="T8" s="60">
        <v>40000.000000000007</v>
      </c>
      <c r="U8" s="59">
        <v>0</v>
      </c>
      <c r="V8"/>
      <c r="W8"/>
    </row>
    <row r="9" spans="1:23" x14ac:dyDescent="0.3">
      <c r="A9" s="19" t="str">
        <v>Sales</v>
      </c>
      <c r="B9" s="35">
        <v>754940.69999999937</v>
      </c>
      <c r="C9" s="19"/>
      <c r="D9" s="34">
        <f>1-D6</f>
        <v>0.14444444444444449</v>
      </c>
      <c r="E9" s="34">
        <f>1-E6</f>
        <v>0.14507936507936514</v>
      </c>
      <c r="F9" s="34">
        <f>1-F6</f>
        <v>0.15523809523809529</v>
      </c>
      <c r="H9" s="16" t="s">
        <v>59</v>
      </c>
      <c r="I9" s="24">
        <v>5000.0000000000009</v>
      </c>
      <c r="J9" s="25">
        <v>129940.69999999998</v>
      </c>
      <c r="K9"/>
      <c r="L9" s="16" t="s">
        <v>59</v>
      </c>
      <c r="M9" s="25">
        <v>172000</v>
      </c>
      <c r="N9"/>
      <c r="O9" s="16" t="s">
        <v>17</v>
      </c>
      <c r="P9" s="25">
        <v>1289</v>
      </c>
      <c r="Q9" s="25">
        <v>14148.888888888889</v>
      </c>
      <c r="R9"/>
      <c r="S9" s="58" t="s">
        <v>57</v>
      </c>
      <c r="T9" s="60">
        <v>20000.000000000004</v>
      </c>
      <c r="U9" s="59">
        <v>0</v>
      </c>
      <c r="V9"/>
      <c r="W9"/>
    </row>
    <row r="10" spans="1:23" x14ac:dyDescent="0.3">
      <c r="A10" s="19" t="str">
        <v>Profit</v>
      </c>
      <c r="B10" s="35">
        <v>887655</v>
      </c>
      <c r="C10" s="19"/>
      <c r="D10" s="19"/>
      <c r="E10" s="19"/>
      <c r="F10" s="19"/>
      <c r="H10" s="16" t="s">
        <v>60</v>
      </c>
      <c r="I10" s="24">
        <v>5000.0000000000009</v>
      </c>
      <c r="J10" s="25">
        <v>130000.00000000003</v>
      </c>
      <c r="K10"/>
      <c r="L10" s="16" t="s">
        <v>60</v>
      </c>
      <c r="M10" s="25">
        <v>172500</v>
      </c>
      <c r="N10"/>
      <c r="O10" s="16" t="s">
        <v>31</v>
      </c>
      <c r="P10" s="25">
        <v>9360</v>
      </c>
      <c r="Q10" s="25">
        <v>14089.761904761905</v>
      </c>
      <c r="R10"/>
      <c r="S10" s="58" t="s">
        <v>58</v>
      </c>
      <c r="T10" s="60">
        <v>5999.9999999999991</v>
      </c>
      <c r="U10" s="59">
        <v>-3.7895612573872008E-14</v>
      </c>
      <c r="V10"/>
      <c r="W10"/>
    </row>
    <row r="11" spans="1:23" x14ac:dyDescent="0.3">
      <c r="H11" s="16" t="s">
        <v>61</v>
      </c>
      <c r="I11" s="24">
        <v>2000.0000000000002</v>
      </c>
      <c r="J11" s="25">
        <v>125000</v>
      </c>
      <c r="K11"/>
      <c r="L11" s="16" t="s">
        <v>61</v>
      </c>
      <c r="M11" s="25">
        <v>166000</v>
      </c>
      <c r="N11"/>
      <c r="O11"/>
      <c r="P11"/>
      <c r="Q11"/>
      <c r="R11"/>
      <c r="S11" s="58" t="s">
        <v>19</v>
      </c>
      <c r="T11" s="55"/>
      <c r="U11" s="55"/>
      <c r="V11"/>
      <c r="W11"/>
    </row>
    <row r="12" spans="1:23" ht="46.8" customHeight="1" x14ac:dyDescent="0.3">
      <c r="A12" s="88" t="s">
        <v>65</v>
      </c>
      <c r="B12" s="88"/>
      <c r="C12" s="88"/>
      <c r="D12" s="88"/>
      <c r="E12" s="88"/>
      <c r="F12" s="88"/>
      <c r="H12" s="16" t="s">
        <v>31</v>
      </c>
      <c r="I12" s="24">
        <v>117999.99999999994</v>
      </c>
      <c r="J12" s="25">
        <v>754940.69999999937</v>
      </c>
      <c r="K12"/>
      <c r="L12" s="16" t="s">
        <v>31</v>
      </c>
      <c r="M12" s="25">
        <v>887655</v>
      </c>
      <c r="N12"/>
      <c r="O12"/>
      <c r="P12"/>
      <c r="Q12"/>
      <c r="R12"/>
      <c r="S12" s="58" t="s">
        <v>59</v>
      </c>
      <c r="T12" s="60">
        <v>5000.0000000000009</v>
      </c>
      <c r="U12" s="59">
        <v>0</v>
      </c>
      <c r="V12"/>
      <c r="W12"/>
    </row>
    <row r="13" spans="1:23" ht="29.4" customHeight="1" x14ac:dyDescent="0.3">
      <c r="A13" s="29" t="str">
        <f>D5</f>
        <v>Sales Completion Rate</v>
      </c>
      <c r="B13" s="51">
        <f>D6</f>
        <v>0.85555555555555551</v>
      </c>
      <c r="C13" s="30" t="str">
        <f>E5</f>
        <v>Profit Completion Rate</v>
      </c>
      <c r="D13" s="52">
        <f>E6</f>
        <v>0.85492063492063486</v>
      </c>
      <c r="E13" s="31" t="str">
        <f>F5</f>
        <v>Customer Completion Rate</v>
      </c>
      <c r="F13" s="53">
        <f>F6</f>
        <v>0.84476190476190471</v>
      </c>
      <c r="H13" s="33" t="s">
        <v>66</v>
      </c>
      <c r="I13" s="32"/>
      <c r="J13" s="32"/>
      <c r="K13"/>
      <c r="L13"/>
      <c r="M13"/>
      <c r="N13"/>
      <c r="O13"/>
      <c r="P13"/>
      <c r="Q13"/>
      <c r="R13"/>
      <c r="S13" s="58" t="s">
        <v>60</v>
      </c>
      <c r="T13" s="60">
        <v>5000.0000000000009</v>
      </c>
      <c r="U13" s="59">
        <v>0</v>
      </c>
      <c r="V13"/>
      <c r="W13"/>
    </row>
    <row r="14" spans="1:23" ht="62.4" x14ac:dyDescent="0.3">
      <c r="A14" s="29" t="str">
        <f>D8</f>
        <v>Sales Incompletion Rate</v>
      </c>
      <c r="B14" s="51">
        <f>D9</f>
        <v>0.14444444444444449</v>
      </c>
      <c r="C14" s="30" t="str">
        <f>E8</f>
        <v>Profit Incompletion Rate</v>
      </c>
      <c r="D14" s="52">
        <f>E9</f>
        <v>0.14507936507936514</v>
      </c>
      <c r="E14" s="31" t="str">
        <f>F8</f>
        <v>Customer Incompletion Rate</v>
      </c>
      <c r="F14" s="53">
        <f>F9</f>
        <v>0.15523809523809529</v>
      </c>
      <c r="H14"/>
      <c r="I14"/>
      <c r="J14"/>
      <c r="L14"/>
      <c r="M14"/>
      <c r="N14"/>
      <c r="O14"/>
      <c r="P14"/>
      <c r="S14" s="58" t="s">
        <v>61</v>
      </c>
      <c r="T14" s="60">
        <v>2000.0000000000002</v>
      </c>
      <c r="U14" s="59">
        <v>-6.0632980118195212E-13</v>
      </c>
    </row>
    <row r="15" spans="1:23" x14ac:dyDescent="0.3">
      <c r="H15"/>
      <c r="I15"/>
      <c r="J15"/>
      <c r="L15"/>
      <c r="M15"/>
      <c r="N15"/>
      <c r="O15"/>
      <c r="P15"/>
      <c r="S15" s="58" t="s">
        <v>31</v>
      </c>
      <c r="T15" s="60">
        <v>117999.99999999994</v>
      </c>
      <c r="U15" s="59">
        <v>357.95325375894839</v>
      </c>
    </row>
    <row r="16" spans="1:23" x14ac:dyDescent="0.3">
      <c r="H16"/>
      <c r="I16"/>
      <c r="J16"/>
      <c r="L16"/>
      <c r="M16"/>
      <c r="N16"/>
      <c r="O16"/>
      <c r="P16"/>
    </row>
    <row r="17" spans="8:16" x14ac:dyDescent="0.3">
      <c r="H17"/>
      <c r="I17"/>
      <c r="J17"/>
      <c r="L17"/>
      <c r="M17"/>
      <c r="N17"/>
      <c r="O17"/>
      <c r="P17"/>
    </row>
    <row r="18" spans="8:16" x14ac:dyDescent="0.3">
      <c r="H18"/>
      <c r="I18"/>
      <c r="J18"/>
      <c r="L18"/>
      <c r="M18"/>
      <c r="N18"/>
      <c r="O18"/>
      <c r="P18"/>
    </row>
    <row r="19" spans="8:16" x14ac:dyDescent="0.3">
      <c r="H19"/>
      <c r="I19"/>
      <c r="J19"/>
      <c r="L19"/>
      <c r="M19"/>
      <c r="N19"/>
      <c r="O19"/>
      <c r="P19"/>
    </row>
    <row r="20" spans="8:16" x14ac:dyDescent="0.3">
      <c r="H20"/>
      <c r="L20"/>
      <c r="O20"/>
      <c r="P20"/>
    </row>
    <row r="21" spans="8:16" x14ac:dyDescent="0.3">
      <c r="H21"/>
      <c r="L21"/>
      <c r="O21"/>
      <c r="P21"/>
    </row>
    <row r="22" spans="8:16" x14ac:dyDescent="0.3">
      <c r="O22"/>
      <c r="P22"/>
    </row>
    <row r="23" spans="8:16" x14ac:dyDescent="0.3">
      <c r="O23"/>
      <c r="P23"/>
    </row>
    <row r="24" spans="8:16" x14ac:dyDescent="0.3">
      <c r="H24" s="33"/>
      <c r="O24"/>
      <c r="P24"/>
    </row>
    <row r="25" spans="8:16" x14ac:dyDescent="0.3">
      <c r="O25"/>
      <c r="P25"/>
    </row>
    <row r="26" spans="8:16" x14ac:dyDescent="0.3">
      <c r="O26"/>
      <c r="P26"/>
    </row>
    <row r="27" spans="8:16" x14ac:dyDescent="0.3">
      <c r="O27"/>
      <c r="P27"/>
    </row>
    <row r="28" spans="8:16" x14ac:dyDescent="0.3">
      <c r="O28"/>
      <c r="P28"/>
    </row>
    <row r="29" spans="8:16" x14ac:dyDescent="0.3">
      <c r="O29"/>
      <c r="P29"/>
    </row>
    <row r="30" spans="8:16" x14ac:dyDescent="0.3">
      <c r="O30"/>
      <c r="P30"/>
    </row>
    <row r="31" spans="8:16" x14ac:dyDescent="0.3">
      <c r="O31"/>
      <c r="P31"/>
    </row>
    <row r="32" spans="8:16" x14ac:dyDescent="0.3">
      <c r="O32"/>
      <c r="P32"/>
    </row>
    <row r="33" spans="3:16" x14ac:dyDescent="0.3">
      <c r="O33"/>
      <c r="P33"/>
    </row>
    <row r="34" spans="3:16" x14ac:dyDescent="0.3">
      <c r="O34"/>
      <c r="P34"/>
    </row>
    <row r="35" spans="3:16" x14ac:dyDescent="0.3">
      <c r="O35"/>
      <c r="P35"/>
    </row>
    <row r="36" spans="3:16" x14ac:dyDescent="0.3">
      <c r="O36"/>
      <c r="P36"/>
    </row>
    <row r="37" spans="3:16" x14ac:dyDescent="0.3">
      <c r="O37"/>
      <c r="P37"/>
    </row>
    <row r="38" spans="3:16" x14ac:dyDescent="0.3">
      <c r="C38"/>
      <c r="D38"/>
      <c r="E38"/>
      <c r="O38"/>
      <c r="P38"/>
    </row>
    <row r="39" spans="3:16" x14ac:dyDescent="0.3">
      <c r="O39"/>
      <c r="P39"/>
    </row>
    <row r="40" spans="3:16" x14ac:dyDescent="0.3">
      <c r="O40"/>
      <c r="P40"/>
    </row>
    <row r="41" spans="3:16" x14ac:dyDescent="0.3">
      <c r="O41"/>
      <c r="P41"/>
    </row>
    <row r="42" spans="3:16" x14ac:dyDescent="0.3">
      <c r="O42"/>
      <c r="P42"/>
    </row>
    <row r="43" spans="3:16" x14ac:dyDescent="0.3">
      <c r="O43"/>
      <c r="P43"/>
    </row>
    <row r="44" spans="3:16" x14ac:dyDescent="0.3">
      <c r="E44"/>
      <c r="O44"/>
      <c r="P44"/>
    </row>
    <row r="45" spans="3:16" x14ac:dyDescent="0.3">
      <c r="E45"/>
      <c r="O45"/>
      <c r="P45"/>
    </row>
    <row r="46" spans="3:16" x14ac:dyDescent="0.3">
      <c r="E46"/>
      <c r="O46"/>
      <c r="P46"/>
    </row>
    <row r="47" spans="3:16" x14ac:dyDescent="0.3">
      <c r="E47"/>
      <c r="O47"/>
      <c r="P47"/>
    </row>
    <row r="48" spans="3:16" x14ac:dyDescent="0.3">
      <c r="E48"/>
      <c r="O48"/>
      <c r="P48"/>
    </row>
    <row r="49" spans="2:16" x14ac:dyDescent="0.3">
      <c r="E49"/>
      <c r="O49"/>
      <c r="P49"/>
    </row>
    <row r="50" spans="2:16" x14ac:dyDescent="0.3">
      <c r="E50"/>
      <c r="O50"/>
      <c r="P50"/>
    </row>
    <row r="51" spans="2:16" x14ac:dyDescent="0.3">
      <c r="E51"/>
      <c r="O51"/>
      <c r="P51"/>
    </row>
    <row r="52" spans="2:16" x14ac:dyDescent="0.3">
      <c r="E52"/>
      <c r="O52"/>
      <c r="P52"/>
    </row>
    <row r="53" spans="2:16" x14ac:dyDescent="0.3">
      <c r="E53"/>
      <c r="O53"/>
      <c r="P53"/>
    </row>
    <row r="54" spans="2:16" x14ac:dyDescent="0.3">
      <c r="E54"/>
      <c r="O54"/>
      <c r="P54"/>
    </row>
    <row r="55" spans="2:16" x14ac:dyDescent="0.3">
      <c r="E55"/>
      <c r="O55"/>
      <c r="P55"/>
    </row>
    <row r="56" spans="2:16" x14ac:dyDescent="0.3">
      <c r="E56"/>
      <c r="O56"/>
      <c r="P56"/>
    </row>
    <row r="57" spans="2:16" x14ac:dyDescent="0.3">
      <c r="E57"/>
      <c r="O57"/>
      <c r="P57"/>
    </row>
    <row r="58" spans="2:16" x14ac:dyDescent="0.3">
      <c r="B58"/>
      <c r="C58"/>
      <c r="D58"/>
      <c r="O58"/>
      <c r="P58"/>
    </row>
    <row r="59" spans="2:16" x14ac:dyDescent="0.3">
      <c r="B59"/>
      <c r="C59"/>
      <c r="D59"/>
      <c r="O59"/>
      <c r="P59"/>
    </row>
    <row r="60" spans="2:16" x14ac:dyDescent="0.3">
      <c r="B60"/>
      <c r="C60"/>
      <c r="D60"/>
      <c r="O60"/>
      <c r="P60"/>
    </row>
    <row r="61" spans="2:16" x14ac:dyDescent="0.3">
      <c r="B61"/>
      <c r="C61"/>
      <c r="D61"/>
      <c r="O61"/>
      <c r="P61"/>
    </row>
    <row r="62" spans="2:16" x14ac:dyDescent="0.3">
      <c r="B62"/>
      <c r="O62"/>
      <c r="P62"/>
    </row>
    <row r="63" spans="2:16" x14ac:dyDescent="0.3">
      <c r="B63"/>
      <c r="O63"/>
      <c r="P63"/>
    </row>
    <row r="64" spans="2:16" x14ac:dyDescent="0.3">
      <c r="B64"/>
      <c r="O64"/>
      <c r="P64"/>
    </row>
    <row r="65" spans="2:16" x14ac:dyDescent="0.3">
      <c r="B65"/>
      <c r="O65"/>
      <c r="P65"/>
    </row>
    <row r="66" spans="2:16" x14ac:dyDescent="0.3">
      <c r="B66"/>
      <c r="O66"/>
      <c r="P66"/>
    </row>
    <row r="67" spans="2:16" x14ac:dyDescent="0.3">
      <c r="O67"/>
      <c r="P67"/>
    </row>
    <row r="68" spans="2:16" x14ac:dyDescent="0.3">
      <c r="O68"/>
      <c r="P68"/>
    </row>
    <row r="69" spans="2:16" x14ac:dyDescent="0.3">
      <c r="O69"/>
      <c r="P69"/>
    </row>
    <row r="70" spans="2:16" x14ac:dyDescent="0.3">
      <c r="O70"/>
      <c r="P70"/>
    </row>
    <row r="71" spans="2:16" x14ac:dyDescent="0.3">
      <c r="O71"/>
      <c r="P71"/>
    </row>
    <row r="72" spans="2:16" x14ac:dyDescent="0.3">
      <c r="O72"/>
      <c r="P72"/>
    </row>
    <row r="73" spans="2:16" x14ac:dyDescent="0.3">
      <c r="O73"/>
      <c r="P73"/>
    </row>
    <row r="74" spans="2:16" x14ac:dyDescent="0.3">
      <c r="O74"/>
      <c r="P74"/>
    </row>
    <row r="75" spans="2:16" x14ac:dyDescent="0.3">
      <c r="O75"/>
      <c r="P75"/>
    </row>
  </sheetData>
  <mergeCells count="1">
    <mergeCell ref="A12:F12"/>
  </mergeCells>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8FF1D-CE88-4AB0-A30D-A1B352AB1D0F}">
  <dimension ref="A1:AB15"/>
  <sheetViews>
    <sheetView showGridLines="0" topLeftCell="E1" workbookViewId="0">
      <selection activeCell="J2" sqref="J2"/>
    </sheetView>
  </sheetViews>
  <sheetFormatPr defaultColWidth="12.8984375" defaultRowHeight="15.6" x14ac:dyDescent="0.3"/>
  <cols>
    <col min="1" max="1" width="14.59765625" style="15" customWidth="1"/>
    <col min="2" max="2" width="15.69921875" style="15" bestFit="1" customWidth="1"/>
    <col min="3" max="3" width="13.8984375" style="15" customWidth="1"/>
    <col min="4" max="5" width="14.59765625" style="15" bestFit="1" customWidth="1"/>
    <col min="6" max="6" width="14.296875" style="15" customWidth="1"/>
    <col min="7" max="7" width="3.09765625" style="15" customWidth="1"/>
    <col min="8" max="8" width="11.59765625" style="15" bestFit="1" customWidth="1"/>
    <col min="9" max="9" width="11.8984375" style="15" bestFit="1" customWidth="1"/>
    <col min="10" max="10" width="10.8984375" style="15" bestFit="1" customWidth="1"/>
    <col min="11" max="11" width="2.5" style="15" customWidth="1"/>
    <col min="12" max="13" width="12.8984375" style="15"/>
    <col min="14" max="14" width="2.796875" style="15" customWidth="1"/>
    <col min="15" max="17" width="12.8984375" style="15"/>
    <col min="18" max="18" width="3" style="15" customWidth="1"/>
    <col min="19" max="21" width="12.8984375" style="15"/>
    <col min="22" max="22" width="2.8984375" style="15" customWidth="1"/>
    <col min="23" max="23" width="15.69921875" style="15" bestFit="1" customWidth="1"/>
    <col min="24" max="24" width="4.296875" style="15" bestFit="1" customWidth="1"/>
    <col min="25" max="25" width="15.69921875" style="15" bestFit="1" customWidth="1"/>
    <col min="26" max="26" width="4.296875" style="15" bestFit="1" customWidth="1"/>
    <col min="27" max="27" width="15.69921875" style="15" bestFit="1" customWidth="1"/>
    <col min="28" max="28" width="4.296875" style="15" bestFit="1" customWidth="1"/>
    <col min="29" max="16384" width="12.8984375" style="15"/>
  </cols>
  <sheetData>
    <row r="1" spans="1:28" s="84" customFormat="1" ht="48.6" customHeight="1" x14ac:dyDescent="0.35">
      <c r="A1" s="80" t="s">
        <v>79</v>
      </c>
      <c r="B1" s="81" t="s">
        <v>80</v>
      </c>
      <c r="C1" s="81" t="s">
        <v>81</v>
      </c>
      <c r="D1" s="81" t="s">
        <v>82</v>
      </c>
      <c r="E1" s="81" t="s">
        <v>83</v>
      </c>
      <c r="F1" s="81" t="s">
        <v>84</v>
      </c>
      <c r="G1" s="82"/>
      <c r="H1" s="83" t="s">
        <v>62</v>
      </c>
      <c r="I1" s="83"/>
      <c r="J1" s="83"/>
      <c r="K1" s="81"/>
      <c r="L1" s="83" t="s">
        <v>63</v>
      </c>
      <c r="M1" s="83"/>
      <c r="N1" s="81"/>
      <c r="O1" s="83" t="s">
        <v>85</v>
      </c>
      <c r="P1" s="83"/>
      <c r="Q1" s="83"/>
      <c r="R1" s="81"/>
      <c r="S1" s="83" t="s">
        <v>86</v>
      </c>
      <c r="T1" s="83"/>
      <c r="U1" s="83"/>
      <c r="V1" s="85"/>
      <c r="W1" s="81" t="s">
        <v>88</v>
      </c>
      <c r="X1" s="84" t="s">
        <v>87</v>
      </c>
      <c r="Y1" s="81" t="s">
        <v>89</v>
      </c>
      <c r="Z1" s="84" t="s">
        <v>87</v>
      </c>
      <c r="AA1" s="81" t="s">
        <v>90</v>
      </c>
      <c r="AB1" s="84" t="s">
        <v>87</v>
      </c>
    </row>
    <row r="2" spans="1:28" s="14" customFormat="1" ht="62.4" x14ac:dyDescent="0.3">
      <c r="A2" s="46" t="s">
        <v>73</v>
      </c>
      <c r="B2" s="67" t="s">
        <v>74</v>
      </c>
      <c r="C2" s="67" t="s">
        <v>25</v>
      </c>
      <c r="D2" s="68" t="s">
        <v>28</v>
      </c>
      <c r="E2" s="68" t="s">
        <v>32</v>
      </c>
      <c r="F2" s="69" t="s">
        <v>35</v>
      </c>
      <c r="G2" s="66"/>
      <c r="H2" s="23" t="s">
        <v>77</v>
      </c>
      <c r="I2" s="23" t="s">
        <v>49</v>
      </c>
      <c r="J2" s="23" t="s">
        <v>73</v>
      </c>
      <c r="K2" s="66"/>
      <c r="L2" s="15" t="s">
        <v>77</v>
      </c>
      <c r="M2" s="15" t="s">
        <v>74</v>
      </c>
      <c r="N2" s="66"/>
      <c r="O2" s="15" t="s">
        <v>72</v>
      </c>
      <c r="P2" s="15" t="s">
        <v>49</v>
      </c>
      <c r="Q2" s="15" t="s">
        <v>71</v>
      </c>
      <c r="R2" s="66"/>
      <c r="S2" s="15" t="s">
        <v>78</v>
      </c>
      <c r="T2" s="15" t="s">
        <v>25</v>
      </c>
      <c r="U2" s="15" t="s">
        <v>75</v>
      </c>
      <c r="V2" s="86"/>
      <c r="W2" s="75" t="s">
        <v>7</v>
      </c>
      <c r="X2" s="76">
        <f>GETPIVOTDATA("[Measures].[Average of Sales Completion Rate]",$A$2)</f>
        <v>0.85555555555555551</v>
      </c>
      <c r="Y2" s="77" t="s">
        <v>8</v>
      </c>
      <c r="Z2" s="78">
        <f>GETPIVOTDATA("[Measures].[Average of Profit Completion Rate]",$A$2)</f>
        <v>0.85492063492063486</v>
      </c>
      <c r="AA2" s="79" t="s">
        <v>9</v>
      </c>
      <c r="AB2" s="53">
        <f>GETPIVOTDATA("[Measures].[Average of Customer Completion Rate]",$A$2)</f>
        <v>0.84476190476190471</v>
      </c>
    </row>
    <row r="3" spans="1:28" ht="46.8" x14ac:dyDescent="0.3">
      <c r="A3" s="48">
        <v>754940.69999999937</v>
      </c>
      <c r="B3" s="70">
        <v>887655</v>
      </c>
      <c r="C3" s="70">
        <v>9360</v>
      </c>
      <c r="D3" s="71">
        <v>0.85555555555555551</v>
      </c>
      <c r="E3" s="71">
        <v>0.85492063492063486</v>
      </c>
      <c r="F3" s="72">
        <v>0.84476190476190471</v>
      </c>
      <c r="G3" s="61"/>
      <c r="H3" s="57" t="s">
        <v>53</v>
      </c>
      <c r="I3" s="65">
        <v>20000.000000000004</v>
      </c>
      <c r="J3" s="63">
        <v>30000</v>
      </c>
      <c r="K3" s="61"/>
      <c r="L3" s="56" t="s">
        <v>53</v>
      </c>
      <c r="M3" s="62">
        <v>16010</v>
      </c>
      <c r="N3" s="61"/>
      <c r="O3" s="56" t="s">
        <v>11</v>
      </c>
      <c r="P3" s="56"/>
      <c r="Q3" s="56"/>
      <c r="R3" s="61"/>
      <c r="S3" s="56" t="s">
        <v>10</v>
      </c>
      <c r="T3" s="62">
        <v>1410</v>
      </c>
      <c r="U3" s="62">
        <v>14009</v>
      </c>
      <c r="V3" s="87"/>
      <c r="W3" s="75" t="s">
        <v>50</v>
      </c>
      <c r="X3" s="76">
        <f>1-X2</f>
        <v>0.14444444444444449</v>
      </c>
      <c r="Y3" s="77" t="s">
        <v>51</v>
      </c>
      <c r="Z3" s="78">
        <f>1-Z2</f>
        <v>0.14507936507936514</v>
      </c>
      <c r="AA3" s="79" t="s">
        <v>52</v>
      </c>
      <c r="AB3" s="53">
        <f>1-AB2</f>
        <v>0.15523809523809529</v>
      </c>
    </row>
    <row r="4" spans="1:28" x14ac:dyDescent="0.3">
      <c r="G4" s="61"/>
      <c r="H4" s="57" t="s">
        <v>54</v>
      </c>
      <c r="I4" s="65">
        <v>10000.000000000002</v>
      </c>
      <c r="J4" s="63">
        <v>45000</v>
      </c>
      <c r="K4" s="61"/>
      <c r="L4" s="56" t="s">
        <v>54</v>
      </c>
      <c r="M4" s="62">
        <v>29431</v>
      </c>
      <c r="N4" s="61"/>
      <c r="O4" s="56" t="s">
        <v>53</v>
      </c>
      <c r="P4" s="62">
        <v>20000.000000000004</v>
      </c>
      <c r="Q4" s="64">
        <v>1.1316666666666662</v>
      </c>
      <c r="R4" s="61"/>
      <c r="S4" s="56" t="s">
        <v>12</v>
      </c>
      <c r="T4" s="62">
        <v>1268</v>
      </c>
      <c r="U4" s="62">
        <v>14347.888888888889</v>
      </c>
      <c r="W4" s="73"/>
      <c r="X4" s="74"/>
    </row>
    <row r="5" spans="1:28" x14ac:dyDescent="0.3">
      <c r="G5" s="61"/>
      <c r="H5" s="57" t="s">
        <v>55</v>
      </c>
      <c r="I5" s="65">
        <v>10000.000000000002</v>
      </c>
      <c r="J5" s="63">
        <v>60000</v>
      </c>
      <c r="K5" s="61"/>
      <c r="L5" s="56" t="s">
        <v>55</v>
      </c>
      <c r="M5" s="62">
        <v>35500</v>
      </c>
      <c r="N5" s="61"/>
      <c r="O5" s="56" t="s">
        <v>54</v>
      </c>
      <c r="P5" s="62">
        <v>10000.000000000002</v>
      </c>
      <c r="Q5" s="64">
        <v>10.389166666666663</v>
      </c>
      <c r="R5" s="61"/>
      <c r="S5" s="56" t="s">
        <v>13</v>
      </c>
      <c r="T5" s="62">
        <v>1288</v>
      </c>
      <c r="U5" s="62">
        <v>13866.666666666666</v>
      </c>
    </row>
    <row r="6" spans="1:28" x14ac:dyDescent="0.3">
      <c r="G6" s="61"/>
      <c r="H6" s="57" t="s">
        <v>56</v>
      </c>
      <c r="I6" s="65">
        <v>40000.000000000007</v>
      </c>
      <c r="J6" s="63">
        <v>54999.999999999993</v>
      </c>
      <c r="K6" s="61"/>
      <c r="L6" s="56" t="s">
        <v>56</v>
      </c>
      <c r="M6" s="62">
        <v>29000</v>
      </c>
      <c r="N6" s="61"/>
      <c r="O6" s="56" t="s">
        <v>55</v>
      </c>
      <c r="P6" s="62">
        <v>10000.000000000002</v>
      </c>
      <c r="Q6" s="64">
        <v>9.473903143468002E-15</v>
      </c>
      <c r="R6" s="61"/>
      <c r="S6" s="56" t="s">
        <v>14</v>
      </c>
      <c r="T6" s="62">
        <v>1362</v>
      </c>
      <c r="U6" s="62">
        <v>14234.888888888889</v>
      </c>
    </row>
    <row r="7" spans="1:28" x14ac:dyDescent="0.3">
      <c r="G7" s="61"/>
      <c r="H7" s="57" t="s">
        <v>57</v>
      </c>
      <c r="I7" s="65">
        <v>20000.000000000004</v>
      </c>
      <c r="J7" s="63">
        <v>80000.000000000015</v>
      </c>
      <c r="K7" s="61"/>
      <c r="L7" s="56" t="s">
        <v>57</v>
      </c>
      <c r="M7" s="62">
        <v>128000</v>
      </c>
      <c r="N7" s="61"/>
      <c r="O7" s="56" t="s">
        <v>18</v>
      </c>
      <c r="P7" s="56"/>
      <c r="Q7" s="56"/>
      <c r="R7" s="61"/>
      <c r="S7" s="56" t="s">
        <v>15</v>
      </c>
      <c r="T7" s="62">
        <v>1473</v>
      </c>
      <c r="U7" s="62">
        <v>13997.777777777777</v>
      </c>
      <c r="W7" s="73"/>
      <c r="X7" s="74"/>
    </row>
    <row r="8" spans="1:28" x14ac:dyDescent="0.3">
      <c r="G8" s="61"/>
      <c r="H8" s="57" t="s">
        <v>58</v>
      </c>
      <c r="I8" s="65">
        <v>5999.9999999999991</v>
      </c>
      <c r="J8" s="63">
        <v>100000.00000000001</v>
      </c>
      <c r="K8" s="61"/>
      <c r="L8" s="56" t="s">
        <v>58</v>
      </c>
      <c r="M8" s="62">
        <v>139214</v>
      </c>
      <c r="N8" s="61"/>
      <c r="O8" s="56" t="s">
        <v>56</v>
      </c>
      <c r="P8" s="62">
        <v>40000.000000000007</v>
      </c>
      <c r="Q8" s="64">
        <v>0</v>
      </c>
      <c r="R8" s="61"/>
      <c r="S8" s="56" t="s">
        <v>16</v>
      </c>
      <c r="T8" s="62">
        <v>1270</v>
      </c>
      <c r="U8" s="62">
        <v>14023.222222222223</v>
      </c>
    </row>
    <row r="9" spans="1:28" x14ac:dyDescent="0.3">
      <c r="G9" s="61"/>
      <c r="H9" s="57" t="s">
        <v>59</v>
      </c>
      <c r="I9" s="65">
        <v>5000.0000000000009</v>
      </c>
      <c r="J9" s="63">
        <v>129940.69999999998</v>
      </c>
      <c r="K9" s="61"/>
      <c r="L9" s="56" t="s">
        <v>59</v>
      </c>
      <c r="M9" s="62">
        <v>172000</v>
      </c>
      <c r="N9" s="61"/>
      <c r="O9" s="56" t="s">
        <v>57</v>
      </c>
      <c r="P9" s="62">
        <v>20000.000000000004</v>
      </c>
      <c r="Q9" s="64">
        <v>0</v>
      </c>
      <c r="R9" s="61"/>
      <c r="S9" s="56" t="s">
        <v>17</v>
      </c>
      <c r="T9" s="62">
        <v>1289</v>
      </c>
      <c r="U9" s="62">
        <v>14148.888888888889</v>
      </c>
    </row>
    <row r="10" spans="1:28" x14ac:dyDescent="0.3">
      <c r="G10" s="61"/>
      <c r="H10" s="57" t="s">
        <v>60</v>
      </c>
      <c r="I10" s="65">
        <v>5000.0000000000009</v>
      </c>
      <c r="J10" s="63">
        <v>130000.00000000003</v>
      </c>
      <c r="K10" s="61"/>
      <c r="L10" s="56" t="s">
        <v>60</v>
      </c>
      <c r="M10" s="62">
        <v>172500</v>
      </c>
      <c r="N10" s="61"/>
      <c r="O10" s="56" t="s">
        <v>58</v>
      </c>
      <c r="P10" s="62">
        <v>5999.9999999999991</v>
      </c>
      <c r="Q10" s="64">
        <v>-3.7895612573872008E-14</v>
      </c>
      <c r="S10" s="56" t="s">
        <v>31</v>
      </c>
      <c r="T10" s="62">
        <v>9360</v>
      </c>
      <c r="U10" s="62">
        <v>14089.761904761905</v>
      </c>
    </row>
    <row r="11" spans="1:28" x14ac:dyDescent="0.3">
      <c r="G11" s="61"/>
      <c r="H11" s="57" t="s">
        <v>61</v>
      </c>
      <c r="I11" s="65">
        <v>2000.0000000000002</v>
      </c>
      <c r="J11" s="63">
        <v>125000</v>
      </c>
      <c r="K11" s="61"/>
      <c r="L11" s="56" t="s">
        <v>61</v>
      </c>
      <c r="M11" s="62">
        <v>166000</v>
      </c>
      <c r="N11" s="61"/>
      <c r="O11" s="56" t="s">
        <v>19</v>
      </c>
      <c r="P11" s="56"/>
      <c r="Q11" s="56"/>
    </row>
    <row r="12" spans="1:28" x14ac:dyDescent="0.3">
      <c r="H12" s="57" t="s">
        <v>31</v>
      </c>
      <c r="I12" s="65">
        <v>117999.99999999994</v>
      </c>
      <c r="J12" s="63">
        <v>754940.69999999937</v>
      </c>
      <c r="L12" s="56" t="s">
        <v>31</v>
      </c>
      <c r="M12" s="62">
        <v>887655</v>
      </c>
      <c r="N12" s="61"/>
      <c r="O12" s="56" t="s">
        <v>59</v>
      </c>
      <c r="P12" s="62">
        <v>5000.0000000000009</v>
      </c>
      <c r="Q12" s="64">
        <v>0</v>
      </c>
    </row>
    <row r="13" spans="1:28" x14ac:dyDescent="0.3">
      <c r="I13"/>
      <c r="J13"/>
      <c r="N13" s="61"/>
      <c r="O13" s="56" t="s">
        <v>60</v>
      </c>
      <c r="P13" s="62">
        <v>5000.0000000000009</v>
      </c>
      <c r="Q13" s="64">
        <v>0</v>
      </c>
    </row>
    <row r="14" spans="1:28" x14ac:dyDescent="0.3">
      <c r="N14" s="61"/>
      <c r="O14" s="56" t="s">
        <v>61</v>
      </c>
      <c r="P14" s="62">
        <v>2000.0000000000002</v>
      </c>
      <c r="Q14" s="64">
        <v>-6.0632980118195212E-13</v>
      </c>
    </row>
    <row r="15" spans="1:28" x14ac:dyDescent="0.3">
      <c r="O15" s="56" t="s">
        <v>31</v>
      </c>
      <c r="P15" s="62">
        <v>117999.99999999994</v>
      </c>
      <c r="Q15" s="64">
        <v>357.95325375894839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60068-ADB3-4A27-83E4-4BCD44484CE8}">
  <dimension ref="A1"/>
  <sheetViews>
    <sheetView workbookViewId="0">
      <selection activeCell="J29" sqref="J29"/>
    </sheetView>
  </sheetViews>
  <sheetFormatPr defaultRowHeight="15.6"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4"/>
  <sheetViews>
    <sheetView showGridLines="0" workbookViewId="0">
      <selection activeCell="O12" sqref="O12"/>
    </sheetView>
  </sheetViews>
  <sheetFormatPr defaultColWidth="11.19921875" defaultRowHeight="15" customHeight="1" x14ac:dyDescent="0.3"/>
  <cols>
    <col min="1" max="1" width="8.3984375" customWidth="1"/>
    <col min="2" max="2" width="10.19921875" customWidth="1"/>
    <col min="3" max="3" width="8.3984375" customWidth="1"/>
    <col min="4" max="4" width="9.8984375" customWidth="1"/>
    <col min="5" max="5" width="12.796875" customWidth="1"/>
    <col min="6" max="6" width="11.796875" customWidth="1"/>
    <col min="7" max="7" width="9.796875" customWidth="1"/>
    <col min="8" max="8" width="12.296875" customWidth="1"/>
    <col min="9" max="9" width="14.09765625" customWidth="1"/>
    <col min="10" max="10" width="13.69921875" customWidth="1"/>
    <col min="11" max="11" width="8.59765625" style="40" customWidth="1"/>
    <col min="12" max="25" width="8.59765625" customWidth="1"/>
  </cols>
  <sheetData>
    <row r="1" spans="1:11" ht="53.4" customHeight="1" x14ac:dyDescent="0.3">
      <c r="A1" s="39" t="s">
        <v>0</v>
      </c>
      <c r="B1" s="39" t="s">
        <v>1</v>
      </c>
      <c r="C1" s="39" t="s">
        <v>68</v>
      </c>
      <c r="D1" s="39" t="s">
        <v>70</v>
      </c>
      <c r="E1" s="39" t="s">
        <v>4</v>
      </c>
      <c r="F1" s="39" t="s">
        <v>5</v>
      </c>
      <c r="G1" s="39" t="s">
        <v>6</v>
      </c>
      <c r="H1" s="39" t="s">
        <v>7</v>
      </c>
      <c r="I1" s="39" t="s">
        <v>8</v>
      </c>
      <c r="J1" s="39" t="s">
        <v>9</v>
      </c>
      <c r="K1" s="42" t="s">
        <v>67</v>
      </c>
    </row>
    <row r="2" spans="1:11" ht="15.6" x14ac:dyDescent="0.3">
      <c r="A2" s="2">
        <v>44927</v>
      </c>
      <c r="B2" s="1" t="s">
        <v>10</v>
      </c>
      <c r="C2" s="3">
        <v>5000</v>
      </c>
      <c r="D2" s="3">
        <v>2581</v>
      </c>
      <c r="E2" s="3">
        <v>2857.1428571428573</v>
      </c>
      <c r="F2" s="1">
        <v>80</v>
      </c>
      <c r="G2" s="3" t="s">
        <v>11</v>
      </c>
      <c r="H2" s="4">
        <v>0.89</v>
      </c>
      <c r="I2" s="4">
        <v>0.85</v>
      </c>
      <c r="J2" s="4">
        <v>0.72</v>
      </c>
      <c r="K2" s="40">
        <f>Table_1[[#This Row],[Sales
(Units)]]/Table_1[[#This Row],[Target Sales]]</f>
        <v>1.7499999999999998</v>
      </c>
    </row>
    <row r="3" spans="1:11" ht="15.6" x14ac:dyDescent="0.3">
      <c r="A3" s="2">
        <v>44927</v>
      </c>
      <c r="B3" s="1" t="s">
        <v>12</v>
      </c>
      <c r="C3" s="3">
        <v>3500</v>
      </c>
      <c r="D3" s="3">
        <v>3200</v>
      </c>
      <c r="E3" s="3">
        <v>2857.1428571428573</v>
      </c>
      <c r="F3" s="1">
        <v>30</v>
      </c>
      <c r="G3" s="3" t="s">
        <v>11</v>
      </c>
      <c r="H3" s="4">
        <v>0.94</v>
      </c>
      <c r="I3" s="4">
        <v>0.95</v>
      </c>
      <c r="J3" s="4">
        <v>0.86</v>
      </c>
      <c r="K3" s="40">
        <f>Table_1[[#This Row],[Sales
(Units)]]/Table_1[[#This Row],[Target Sales]]</f>
        <v>1.2249999999999999</v>
      </c>
    </row>
    <row r="4" spans="1:11" ht="15.6" x14ac:dyDescent="0.3">
      <c r="A4" s="2">
        <v>44927</v>
      </c>
      <c r="B4" s="1" t="s">
        <v>13</v>
      </c>
      <c r="C4" s="3">
        <v>1500</v>
      </c>
      <c r="D4" s="1">
        <v>1300</v>
      </c>
      <c r="E4" s="3">
        <v>2857.1428571428573</v>
      </c>
      <c r="F4" s="1">
        <v>15</v>
      </c>
      <c r="G4" s="3" t="s">
        <v>11</v>
      </c>
      <c r="H4" s="4">
        <v>0.82</v>
      </c>
      <c r="I4" s="4">
        <v>0.8</v>
      </c>
      <c r="J4" s="4">
        <v>0.76</v>
      </c>
      <c r="K4" s="40">
        <f>Table_1[[#This Row],[Sales
(Units)]]/Table_1[[#This Row],[Target Sales]]</f>
        <v>0.52499999999999991</v>
      </c>
    </row>
    <row r="5" spans="1:11" ht="15.6" x14ac:dyDescent="0.3">
      <c r="A5" s="2">
        <v>44927</v>
      </c>
      <c r="B5" s="1" t="s">
        <v>14</v>
      </c>
      <c r="C5" s="3">
        <v>1500</v>
      </c>
      <c r="D5" s="1">
        <v>1300</v>
      </c>
      <c r="E5" s="3">
        <v>2857.1428571428573</v>
      </c>
      <c r="F5" s="1">
        <v>40</v>
      </c>
      <c r="G5" s="3" t="s">
        <v>11</v>
      </c>
      <c r="H5" s="4">
        <v>0.79</v>
      </c>
      <c r="I5" s="4">
        <v>0.79</v>
      </c>
      <c r="J5" s="4">
        <v>0.79</v>
      </c>
      <c r="K5" s="40">
        <f>Table_1[[#This Row],[Sales
(Units)]]/Table_1[[#This Row],[Target Sales]]</f>
        <v>0.52499999999999991</v>
      </c>
    </row>
    <row r="6" spans="1:11" ht="15.6" x14ac:dyDescent="0.3">
      <c r="A6" s="2">
        <v>44927</v>
      </c>
      <c r="B6" s="1" t="s">
        <v>15</v>
      </c>
      <c r="C6" s="3">
        <v>6000</v>
      </c>
      <c r="D6" s="1">
        <v>2980</v>
      </c>
      <c r="E6" s="3">
        <v>2857.1428571428573</v>
      </c>
      <c r="F6" s="1">
        <v>100</v>
      </c>
      <c r="G6" s="3" t="s">
        <v>11</v>
      </c>
      <c r="H6" s="4">
        <v>0.96</v>
      </c>
      <c r="I6" s="4">
        <v>0.79</v>
      </c>
      <c r="J6" s="4">
        <v>0.7</v>
      </c>
      <c r="K6" s="40">
        <f>Table_1[[#This Row],[Sales
(Units)]]/Table_1[[#This Row],[Target Sales]]</f>
        <v>2.0999999999999996</v>
      </c>
    </row>
    <row r="7" spans="1:11" ht="15.6" x14ac:dyDescent="0.3">
      <c r="A7" s="2">
        <v>44927</v>
      </c>
      <c r="B7" s="1" t="s">
        <v>16</v>
      </c>
      <c r="C7" s="3">
        <v>2500</v>
      </c>
      <c r="D7" s="1">
        <v>2209</v>
      </c>
      <c r="E7" s="3">
        <v>2857.1428571428573</v>
      </c>
      <c r="F7" s="1">
        <v>15</v>
      </c>
      <c r="G7" s="3" t="s">
        <v>11</v>
      </c>
      <c r="H7" s="4">
        <v>0.79</v>
      </c>
      <c r="I7" s="4">
        <v>0.79</v>
      </c>
      <c r="J7" s="4">
        <v>0.77</v>
      </c>
      <c r="K7" s="40">
        <f>Table_1[[#This Row],[Sales
(Units)]]/Table_1[[#This Row],[Target Sales]]</f>
        <v>0.87499999999999989</v>
      </c>
    </row>
    <row r="8" spans="1:11" ht="15.6" x14ac:dyDescent="0.3">
      <c r="A8" s="2">
        <v>44927</v>
      </c>
      <c r="B8" s="1" t="s">
        <v>17</v>
      </c>
      <c r="C8" s="3">
        <v>10000</v>
      </c>
      <c r="D8" s="1">
        <v>2440</v>
      </c>
      <c r="E8" s="3">
        <v>2857.1428571428573</v>
      </c>
      <c r="F8" s="1">
        <v>20</v>
      </c>
      <c r="G8" s="3" t="s">
        <v>11</v>
      </c>
      <c r="H8" s="4">
        <v>0.75</v>
      </c>
      <c r="I8" s="4">
        <v>0.72</v>
      </c>
      <c r="J8" s="4">
        <v>0.93</v>
      </c>
      <c r="K8" s="40">
        <f>Table_1[[#This Row],[Sales
(Units)]]/Table_1[[#This Row],[Target Sales]]</f>
        <v>3.4999999999999996</v>
      </c>
    </row>
    <row r="9" spans="1:11" ht="15.6" x14ac:dyDescent="0.3">
      <c r="A9" s="2">
        <v>44958</v>
      </c>
      <c r="B9" s="1" t="s">
        <v>10</v>
      </c>
      <c r="C9" s="3">
        <v>5000</v>
      </c>
      <c r="D9" s="3">
        <v>2000</v>
      </c>
      <c r="E9" s="3">
        <v>1428.5714285714287</v>
      </c>
      <c r="F9" s="1">
        <v>90</v>
      </c>
      <c r="G9" s="3" t="s">
        <v>11</v>
      </c>
      <c r="H9" s="4">
        <v>0.92</v>
      </c>
      <c r="I9" s="4">
        <v>0.99</v>
      </c>
      <c r="J9" s="4">
        <v>0.74</v>
      </c>
      <c r="K9" s="40">
        <f>Table_1[[#This Row],[Sales
(Units)]]/Table_1[[#This Row],[Target Sales]]</f>
        <v>3.4999999999999996</v>
      </c>
    </row>
    <row r="10" spans="1:11" ht="15.6" x14ac:dyDescent="0.3">
      <c r="A10" s="2">
        <v>44958</v>
      </c>
      <c r="B10" s="1" t="s">
        <v>12</v>
      </c>
      <c r="C10" s="3">
        <v>15000</v>
      </c>
      <c r="D10" s="3">
        <v>14431</v>
      </c>
      <c r="E10" s="3">
        <v>1428.5714285714287</v>
      </c>
      <c r="F10" s="1">
        <v>30</v>
      </c>
      <c r="G10" s="3" t="s">
        <v>11</v>
      </c>
      <c r="H10" s="4">
        <v>0.7</v>
      </c>
      <c r="I10" s="4">
        <v>0.99</v>
      </c>
      <c r="J10" s="4">
        <v>0.95</v>
      </c>
      <c r="K10" s="40">
        <f>Table_1[[#This Row],[Sales
(Units)]]/Table_1[[#This Row],[Target Sales]]</f>
        <v>10.5</v>
      </c>
    </row>
    <row r="11" spans="1:11" ht="15.6" x14ac:dyDescent="0.3">
      <c r="A11" s="2">
        <v>44958</v>
      </c>
      <c r="B11" s="1" t="s">
        <v>13</v>
      </c>
      <c r="C11" s="3">
        <v>1500</v>
      </c>
      <c r="D11" s="1">
        <v>3000</v>
      </c>
      <c r="E11" s="3">
        <v>1428.5714285714287</v>
      </c>
      <c r="F11" s="1">
        <v>15</v>
      </c>
      <c r="G11" s="3" t="s">
        <v>11</v>
      </c>
      <c r="H11" s="4">
        <v>0.91</v>
      </c>
      <c r="I11" s="4">
        <v>0.98</v>
      </c>
      <c r="J11" s="4">
        <v>0.89</v>
      </c>
      <c r="K11" s="40">
        <f>Table_1[[#This Row],[Sales
(Units)]]/Table_1[[#This Row],[Target Sales]]</f>
        <v>1.0499999999999998</v>
      </c>
    </row>
    <row r="12" spans="1:11" ht="15.6" x14ac:dyDescent="0.3">
      <c r="A12" s="2">
        <v>44958</v>
      </c>
      <c r="B12" s="1" t="s">
        <v>14</v>
      </c>
      <c r="C12" s="3">
        <v>3500</v>
      </c>
      <c r="D12" s="1">
        <v>4000</v>
      </c>
      <c r="E12" s="3">
        <v>1428.5714285714287</v>
      </c>
      <c r="F12" s="1">
        <v>40</v>
      </c>
      <c r="G12" s="3" t="s">
        <v>11</v>
      </c>
      <c r="H12" s="4">
        <v>0.74</v>
      </c>
      <c r="I12" s="4">
        <v>0.85</v>
      </c>
      <c r="J12" s="4">
        <v>0.7</v>
      </c>
      <c r="K12" s="40">
        <f>Table_1[[#This Row],[Sales
(Units)]]/Table_1[[#This Row],[Target Sales]]</f>
        <v>2.4499999999999997</v>
      </c>
    </row>
    <row r="13" spans="1:11" ht="15.6" x14ac:dyDescent="0.3">
      <c r="A13" s="2">
        <v>44958</v>
      </c>
      <c r="B13" s="1" t="s">
        <v>15</v>
      </c>
      <c r="C13" s="3">
        <v>6000</v>
      </c>
      <c r="D13" s="1">
        <v>2000</v>
      </c>
      <c r="E13" s="3">
        <v>1428.5714285714287</v>
      </c>
      <c r="F13" s="1">
        <v>100</v>
      </c>
      <c r="G13" s="3" t="s">
        <v>11</v>
      </c>
      <c r="H13" s="4">
        <v>0.9</v>
      </c>
      <c r="I13" s="4">
        <v>0.9</v>
      </c>
      <c r="J13" s="4">
        <v>0.72</v>
      </c>
      <c r="K13" s="40">
        <f>Table_1[[#This Row],[Sales
(Units)]]/Table_1[[#This Row],[Target Sales]]</f>
        <v>4.1999999999999993</v>
      </c>
    </row>
    <row r="14" spans="1:11" ht="15.6" x14ac:dyDescent="0.3">
      <c r="A14" s="2">
        <v>44958</v>
      </c>
      <c r="B14" s="1" t="s">
        <v>16</v>
      </c>
      <c r="C14" s="3">
        <v>4000</v>
      </c>
      <c r="D14" s="1">
        <v>2000</v>
      </c>
      <c r="E14" s="3">
        <v>1428.5714285714287</v>
      </c>
      <c r="F14" s="1">
        <v>15</v>
      </c>
      <c r="G14" s="3" t="s">
        <v>11</v>
      </c>
      <c r="H14" s="4">
        <v>0.95</v>
      </c>
      <c r="I14" s="4">
        <v>0.97</v>
      </c>
      <c r="J14" s="4">
        <v>0.81</v>
      </c>
      <c r="K14" s="40">
        <f>Table_1[[#This Row],[Sales
(Units)]]/Table_1[[#This Row],[Target Sales]]</f>
        <v>2.8</v>
      </c>
    </row>
    <row r="15" spans="1:11" ht="15.6" x14ac:dyDescent="0.3">
      <c r="A15" s="2">
        <v>44958</v>
      </c>
      <c r="B15" s="1" t="s">
        <v>17</v>
      </c>
      <c r="C15" s="3">
        <v>10000</v>
      </c>
      <c r="D15" s="1">
        <v>2000</v>
      </c>
      <c r="E15" s="3">
        <v>1428.5714285714287</v>
      </c>
      <c r="F15" s="1">
        <v>20</v>
      </c>
      <c r="G15" s="3" t="s">
        <v>11</v>
      </c>
      <c r="H15" s="4">
        <v>0.99</v>
      </c>
      <c r="I15" s="4">
        <v>0.79</v>
      </c>
      <c r="J15" s="4">
        <v>0.75</v>
      </c>
      <c r="K15" s="40">
        <f>Table_1[[#This Row],[Sales
(Units)]]/Table_1[[#This Row],[Target Sales]]</f>
        <v>6.9999999999999991</v>
      </c>
    </row>
    <row r="16" spans="1:11" ht="15.6" x14ac:dyDescent="0.3">
      <c r="A16" s="2">
        <v>44986</v>
      </c>
      <c r="B16" s="1" t="s">
        <v>10</v>
      </c>
      <c r="C16" s="3">
        <v>8571.4285714285706</v>
      </c>
      <c r="D16" s="3">
        <v>4000</v>
      </c>
      <c r="E16" s="3">
        <v>1428.5714285714287</v>
      </c>
      <c r="F16" s="1">
        <v>45</v>
      </c>
      <c r="G16" s="3" t="s">
        <v>11</v>
      </c>
      <c r="H16" s="4">
        <v>0.86</v>
      </c>
      <c r="I16" s="4">
        <v>0.97</v>
      </c>
      <c r="J16" s="4">
        <v>0.89</v>
      </c>
      <c r="K16" s="40">
        <f>Table_1[[#This Row],[Sales
(Units)]]/Table_1[[#This Row],[Target Sales]]</f>
        <v>5.9999999999999991</v>
      </c>
    </row>
    <row r="17" spans="1:11" ht="15.6" x14ac:dyDescent="0.3">
      <c r="A17" s="2">
        <v>44986</v>
      </c>
      <c r="B17" s="1" t="s">
        <v>12</v>
      </c>
      <c r="C17" s="3">
        <v>8571.4285714285706</v>
      </c>
      <c r="D17" s="3">
        <v>6000</v>
      </c>
      <c r="E17" s="3">
        <v>1428.5714285714287</v>
      </c>
      <c r="F17" s="1">
        <v>43</v>
      </c>
      <c r="G17" s="3" t="s">
        <v>11</v>
      </c>
      <c r="H17" s="4">
        <v>0.83</v>
      </c>
      <c r="I17" s="4">
        <v>0.72</v>
      </c>
      <c r="J17" s="4">
        <v>0.74</v>
      </c>
      <c r="K17" s="40">
        <f>Table_1[[#This Row],[Sales
(Units)]]/Table_1[[#This Row],[Target Sales]]</f>
        <v>5.9999999999999991</v>
      </c>
    </row>
    <row r="18" spans="1:11" ht="15.6" x14ac:dyDescent="0.3">
      <c r="A18" s="2">
        <v>44986</v>
      </c>
      <c r="B18" s="1" t="s">
        <v>13</v>
      </c>
      <c r="C18" s="3">
        <v>8571.4285714285706</v>
      </c>
      <c r="D18" s="1">
        <v>6500</v>
      </c>
      <c r="E18" s="3">
        <v>1428.5714285714287</v>
      </c>
      <c r="F18" s="1">
        <v>43</v>
      </c>
      <c r="G18" s="3" t="s">
        <v>11</v>
      </c>
      <c r="H18" s="4">
        <v>0.74</v>
      </c>
      <c r="I18" s="4">
        <v>0.78</v>
      </c>
      <c r="J18" s="4">
        <v>0.94</v>
      </c>
      <c r="K18" s="40">
        <f>Table_1[[#This Row],[Sales
(Units)]]/Table_1[[#This Row],[Target Sales]]</f>
        <v>5.9999999999999991</v>
      </c>
    </row>
    <row r="19" spans="1:11" ht="15.6" x14ac:dyDescent="0.3">
      <c r="A19" s="2">
        <v>44986</v>
      </c>
      <c r="B19" s="1" t="s">
        <v>14</v>
      </c>
      <c r="C19" s="3">
        <v>8571.4285714285706</v>
      </c>
      <c r="D19" s="1">
        <v>12000</v>
      </c>
      <c r="E19" s="3">
        <v>1428.5714285714287</v>
      </c>
      <c r="F19" s="1">
        <v>43</v>
      </c>
      <c r="G19" s="3" t="s">
        <v>11</v>
      </c>
      <c r="H19" s="4">
        <v>0.8</v>
      </c>
      <c r="I19" s="4">
        <v>0.84</v>
      </c>
      <c r="J19" s="4">
        <v>0.81</v>
      </c>
      <c r="K19" s="40">
        <f>Table_1[[#This Row],[Sales
(Units)]]/Table_1[[#This Row],[Target Sales]]</f>
        <v>5.9999999999999991</v>
      </c>
    </row>
    <row r="20" spans="1:11" ht="15.6" x14ac:dyDescent="0.3">
      <c r="A20" s="2">
        <v>44986</v>
      </c>
      <c r="B20" s="1" t="s">
        <v>15</v>
      </c>
      <c r="C20" s="3">
        <v>8571.4285714285706</v>
      </c>
      <c r="D20" s="1">
        <v>3000</v>
      </c>
      <c r="E20" s="3">
        <v>1428.5714285714287</v>
      </c>
      <c r="F20" s="1">
        <v>43</v>
      </c>
      <c r="G20" s="3" t="s">
        <v>11</v>
      </c>
      <c r="H20" s="4">
        <v>0.89</v>
      </c>
      <c r="I20" s="4">
        <v>0.99</v>
      </c>
      <c r="J20" s="4">
        <v>0.97</v>
      </c>
      <c r="K20" s="40">
        <f>Table_1[[#This Row],[Sales
(Units)]]/Table_1[[#This Row],[Target Sales]]</f>
        <v>5.9999999999999991</v>
      </c>
    </row>
    <row r="21" spans="1:11" ht="15.6" x14ac:dyDescent="0.3">
      <c r="A21" s="2">
        <v>44986</v>
      </c>
      <c r="B21" s="1" t="s">
        <v>16</v>
      </c>
      <c r="C21" s="3">
        <v>8571.4285714285706</v>
      </c>
      <c r="D21" s="1">
        <v>2000</v>
      </c>
      <c r="E21" s="3">
        <v>1428.5714285714287</v>
      </c>
      <c r="F21" s="1">
        <v>40</v>
      </c>
      <c r="G21" s="3" t="s">
        <v>11</v>
      </c>
      <c r="H21" s="4">
        <v>0.71</v>
      </c>
      <c r="I21" s="4">
        <v>0.87</v>
      </c>
      <c r="J21" s="4">
        <v>0.94</v>
      </c>
      <c r="K21" s="40">
        <f>Table_1[[#This Row],[Sales
(Units)]]/Table_1[[#This Row],[Target Sales]]</f>
        <v>5.9999999999999991</v>
      </c>
    </row>
    <row r="22" spans="1:11" ht="15.6" x14ac:dyDescent="0.3">
      <c r="A22" s="2">
        <v>44986</v>
      </c>
      <c r="B22" s="1" t="s">
        <v>17</v>
      </c>
      <c r="C22" s="3">
        <v>8571.4285714285706</v>
      </c>
      <c r="D22" s="1">
        <v>2000</v>
      </c>
      <c r="E22" s="3">
        <v>1428.5714285714287</v>
      </c>
      <c r="F22" s="1">
        <v>43</v>
      </c>
      <c r="G22" s="3" t="s">
        <v>11</v>
      </c>
      <c r="H22" s="4">
        <v>0.9</v>
      </c>
      <c r="I22" s="4">
        <v>0.72</v>
      </c>
      <c r="J22" s="4">
        <v>0.94</v>
      </c>
      <c r="K22" s="40">
        <f>Table_1[[#This Row],[Sales
(Units)]]/Table_1[[#This Row],[Target Sales]]</f>
        <v>5.9999999999999991</v>
      </c>
    </row>
    <row r="23" spans="1:11" ht="15.6" x14ac:dyDescent="0.3">
      <c r="A23" s="2">
        <v>45017</v>
      </c>
      <c r="B23" s="1" t="s">
        <v>10</v>
      </c>
      <c r="C23" s="3">
        <v>7857.1428571428569</v>
      </c>
      <c r="D23" s="3">
        <v>3000</v>
      </c>
      <c r="E23" s="3">
        <v>5714.2857142857147</v>
      </c>
      <c r="F23" s="1">
        <v>100</v>
      </c>
      <c r="G23" s="1" t="s">
        <v>18</v>
      </c>
      <c r="H23" s="4">
        <v>0.89</v>
      </c>
      <c r="I23" s="4">
        <v>0.85</v>
      </c>
      <c r="J23" s="4">
        <v>0.87</v>
      </c>
      <c r="K23" s="40">
        <f>Table_1[[#This Row],[Sales
(Units)]]/Table_1[[#This Row],[Target Sales]]</f>
        <v>1.3749999999999998</v>
      </c>
    </row>
    <row r="24" spans="1:11" ht="15.6" x14ac:dyDescent="0.3">
      <c r="A24" s="2">
        <v>45017</v>
      </c>
      <c r="B24" s="1" t="s">
        <v>12</v>
      </c>
      <c r="C24" s="3">
        <v>7857.1428571428569</v>
      </c>
      <c r="D24" s="3">
        <v>4500</v>
      </c>
      <c r="E24" s="3">
        <v>5714.2857142857147</v>
      </c>
      <c r="F24" s="1">
        <v>100</v>
      </c>
      <c r="G24" s="1" t="s">
        <v>18</v>
      </c>
      <c r="H24" s="4">
        <v>0.89</v>
      </c>
      <c r="I24" s="4">
        <v>0.8</v>
      </c>
      <c r="J24" s="4">
        <v>0.88</v>
      </c>
      <c r="K24" s="40">
        <f>Table_1[[#This Row],[Sales
(Units)]]/Table_1[[#This Row],[Target Sales]]</f>
        <v>1.3749999999999998</v>
      </c>
    </row>
    <row r="25" spans="1:11" ht="15.6" x14ac:dyDescent="0.3">
      <c r="A25" s="2">
        <v>45017</v>
      </c>
      <c r="B25" s="1" t="s">
        <v>13</v>
      </c>
      <c r="C25" s="3">
        <v>7857.1428571428569</v>
      </c>
      <c r="D25" s="1">
        <v>5500</v>
      </c>
      <c r="E25" s="3">
        <v>5714.2857142857147</v>
      </c>
      <c r="F25" s="1">
        <v>100</v>
      </c>
      <c r="G25" s="1" t="s">
        <v>18</v>
      </c>
      <c r="H25" s="4">
        <v>0.98</v>
      </c>
      <c r="I25" s="4">
        <v>0.99</v>
      </c>
      <c r="J25" s="4">
        <v>0.81</v>
      </c>
      <c r="K25" s="40">
        <f>Table_1[[#This Row],[Sales
(Units)]]/Table_1[[#This Row],[Target Sales]]</f>
        <v>1.3749999999999998</v>
      </c>
    </row>
    <row r="26" spans="1:11" ht="15.6" x14ac:dyDescent="0.3">
      <c r="A26" s="2">
        <v>45017</v>
      </c>
      <c r="B26" s="1" t="s">
        <v>14</v>
      </c>
      <c r="C26" s="3">
        <v>7857.1428571428569</v>
      </c>
      <c r="D26" s="1">
        <v>10000</v>
      </c>
      <c r="E26" s="3">
        <v>5714.2857142857147</v>
      </c>
      <c r="F26" s="1">
        <v>100</v>
      </c>
      <c r="G26" s="1" t="s">
        <v>18</v>
      </c>
      <c r="H26" s="4">
        <v>0.81</v>
      </c>
      <c r="I26" s="4">
        <v>0.91</v>
      </c>
      <c r="J26" s="4">
        <v>0.95</v>
      </c>
      <c r="K26" s="40">
        <f>Table_1[[#This Row],[Sales
(Units)]]/Table_1[[#This Row],[Target Sales]]</f>
        <v>1.3749999999999998</v>
      </c>
    </row>
    <row r="27" spans="1:11" ht="15.6" x14ac:dyDescent="0.3">
      <c r="A27" s="2">
        <v>45017</v>
      </c>
      <c r="B27" s="1" t="s">
        <v>15</v>
      </c>
      <c r="C27" s="3">
        <v>7857.1428571428569</v>
      </c>
      <c r="D27" s="1">
        <v>2000</v>
      </c>
      <c r="E27" s="3">
        <v>5714.2857142857147</v>
      </c>
      <c r="F27" s="1">
        <v>100</v>
      </c>
      <c r="G27" s="1" t="s">
        <v>18</v>
      </c>
      <c r="H27" s="4">
        <v>0.97</v>
      </c>
      <c r="I27" s="4">
        <v>0.85</v>
      </c>
      <c r="J27" s="4">
        <v>0.85</v>
      </c>
      <c r="K27" s="40">
        <f>Table_1[[#This Row],[Sales
(Units)]]/Table_1[[#This Row],[Target Sales]]</f>
        <v>1.3749999999999998</v>
      </c>
    </row>
    <row r="28" spans="1:11" ht="15.6" x14ac:dyDescent="0.3">
      <c r="A28" s="2">
        <v>45017</v>
      </c>
      <c r="B28" s="1" t="s">
        <v>16</v>
      </c>
      <c r="C28" s="3">
        <v>7857.1428571428569</v>
      </c>
      <c r="D28" s="1">
        <v>2000</v>
      </c>
      <c r="E28" s="3">
        <v>5714.2857142857147</v>
      </c>
      <c r="F28" s="1">
        <v>100</v>
      </c>
      <c r="G28" s="1" t="s">
        <v>18</v>
      </c>
      <c r="H28" s="4">
        <v>0.89</v>
      </c>
      <c r="I28" s="4">
        <v>0.94</v>
      </c>
      <c r="J28" s="4">
        <v>0.8</v>
      </c>
      <c r="K28" s="40">
        <f>Table_1[[#This Row],[Sales
(Units)]]/Table_1[[#This Row],[Target Sales]]</f>
        <v>1.3749999999999998</v>
      </c>
    </row>
    <row r="29" spans="1:11" ht="15.6" x14ac:dyDescent="0.3">
      <c r="A29" s="2">
        <v>45017</v>
      </c>
      <c r="B29" s="1" t="s">
        <v>17</v>
      </c>
      <c r="C29" s="3">
        <v>7857.1428571428569</v>
      </c>
      <c r="D29" s="1">
        <v>2000</v>
      </c>
      <c r="E29" s="3">
        <v>5714.2857142857147</v>
      </c>
      <c r="F29" s="1">
        <v>100</v>
      </c>
      <c r="G29" s="1" t="s">
        <v>18</v>
      </c>
      <c r="H29" s="4">
        <v>0.88</v>
      </c>
      <c r="I29" s="4">
        <v>0.94</v>
      </c>
      <c r="J29" s="4">
        <v>0.7</v>
      </c>
      <c r="K29" s="40">
        <f>Table_1[[#This Row],[Sales
(Units)]]/Table_1[[#This Row],[Target Sales]]</f>
        <v>1.3749999999999998</v>
      </c>
    </row>
    <row r="30" spans="1:11" ht="15.6" x14ac:dyDescent="0.3">
      <c r="A30" s="2">
        <v>45047</v>
      </c>
      <c r="B30" s="1" t="s">
        <v>10</v>
      </c>
      <c r="C30" s="3">
        <v>11428.571428571429</v>
      </c>
      <c r="D30" s="3">
        <v>20000</v>
      </c>
      <c r="E30" s="3">
        <v>2857.1428571428573</v>
      </c>
      <c r="F30" s="1">
        <v>90</v>
      </c>
      <c r="G30" s="1" t="s">
        <v>18</v>
      </c>
      <c r="H30" s="4">
        <v>0.75</v>
      </c>
      <c r="I30" s="4">
        <v>0.77</v>
      </c>
      <c r="J30" s="4">
        <v>0.84</v>
      </c>
      <c r="K30" s="40">
        <f>Table_1[[#This Row],[Sales
(Units)]]/Table_1[[#This Row],[Target Sales]]</f>
        <v>4</v>
      </c>
    </row>
    <row r="31" spans="1:11" ht="15.6" x14ac:dyDescent="0.3">
      <c r="A31" s="2">
        <v>45047</v>
      </c>
      <c r="B31" s="1" t="s">
        <v>12</v>
      </c>
      <c r="C31" s="3">
        <v>11428.571428571429</v>
      </c>
      <c r="D31" s="3">
        <v>17000</v>
      </c>
      <c r="E31" s="3">
        <v>2857.1428571428573</v>
      </c>
      <c r="F31" s="1">
        <v>80</v>
      </c>
      <c r="G31" s="1" t="s">
        <v>18</v>
      </c>
      <c r="H31" s="4">
        <v>0.73</v>
      </c>
      <c r="I31" s="4">
        <v>0.96</v>
      </c>
      <c r="J31" s="4">
        <v>0.93</v>
      </c>
      <c r="K31" s="40">
        <f>Table_1[[#This Row],[Sales
(Units)]]/Table_1[[#This Row],[Target Sales]]</f>
        <v>4</v>
      </c>
    </row>
    <row r="32" spans="1:11" ht="15.6" x14ac:dyDescent="0.3">
      <c r="A32" s="2">
        <v>45047</v>
      </c>
      <c r="B32" s="1" t="s">
        <v>13</v>
      </c>
      <c r="C32" s="3">
        <v>11428.571428571429</v>
      </c>
      <c r="D32" s="1">
        <v>16000</v>
      </c>
      <c r="E32" s="3">
        <v>2857.1428571428573</v>
      </c>
      <c r="F32" s="1">
        <v>90</v>
      </c>
      <c r="G32" s="1" t="s">
        <v>18</v>
      </c>
      <c r="H32" s="4">
        <v>0.93</v>
      </c>
      <c r="I32" s="4">
        <v>0.74</v>
      </c>
      <c r="J32" s="4">
        <v>0.93</v>
      </c>
      <c r="K32" s="40">
        <f>Table_1[[#This Row],[Sales
(Units)]]/Table_1[[#This Row],[Target Sales]]</f>
        <v>4</v>
      </c>
    </row>
    <row r="33" spans="1:11" ht="15.6" x14ac:dyDescent="0.3">
      <c r="A33" s="2">
        <v>45047</v>
      </c>
      <c r="B33" s="1" t="s">
        <v>14</v>
      </c>
      <c r="C33" s="3">
        <v>11428.571428571429</v>
      </c>
      <c r="D33" s="1">
        <v>12000</v>
      </c>
      <c r="E33" s="3">
        <v>2857.1428571428573</v>
      </c>
      <c r="F33" s="1">
        <v>110</v>
      </c>
      <c r="G33" s="1" t="s">
        <v>18</v>
      </c>
      <c r="H33" s="4">
        <v>0.85</v>
      </c>
      <c r="I33" s="4">
        <v>0.7</v>
      </c>
      <c r="J33" s="4">
        <v>0.99</v>
      </c>
      <c r="K33" s="40">
        <f>Table_1[[#This Row],[Sales
(Units)]]/Table_1[[#This Row],[Target Sales]]</f>
        <v>4</v>
      </c>
    </row>
    <row r="34" spans="1:11" ht="15.6" x14ac:dyDescent="0.3">
      <c r="A34" s="2">
        <v>45047</v>
      </c>
      <c r="B34" s="1" t="s">
        <v>15</v>
      </c>
      <c r="C34" s="3">
        <v>11428.571428571429</v>
      </c>
      <c r="D34" s="1">
        <v>20500</v>
      </c>
      <c r="E34" s="3">
        <v>2857.1428571428573</v>
      </c>
      <c r="F34" s="1">
        <v>90</v>
      </c>
      <c r="G34" s="1" t="s">
        <v>18</v>
      </c>
      <c r="H34" s="4">
        <v>0.92</v>
      </c>
      <c r="I34" s="4">
        <v>0.99</v>
      </c>
      <c r="J34" s="4">
        <v>0.88</v>
      </c>
      <c r="K34" s="40">
        <f>Table_1[[#This Row],[Sales
(Units)]]/Table_1[[#This Row],[Target Sales]]</f>
        <v>4</v>
      </c>
    </row>
    <row r="35" spans="1:11" ht="15.6" x14ac:dyDescent="0.3">
      <c r="A35" s="2">
        <v>45047</v>
      </c>
      <c r="B35" s="1" t="s">
        <v>16</v>
      </c>
      <c r="C35" s="3">
        <v>11428.571428571429</v>
      </c>
      <c r="D35" s="1">
        <v>21000</v>
      </c>
      <c r="E35" s="3">
        <v>2857.1428571428573</v>
      </c>
      <c r="F35" s="1">
        <v>100</v>
      </c>
      <c r="G35" s="1" t="s">
        <v>18</v>
      </c>
      <c r="H35" s="4">
        <v>0.75</v>
      </c>
      <c r="I35" s="4">
        <v>0.97</v>
      </c>
      <c r="J35" s="4">
        <v>0.83</v>
      </c>
      <c r="K35" s="40">
        <f>Table_1[[#This Row],[Sales
(Units)]]/Table_1[[#This Row],[Target Sales]]</f>
        <v>4</v>
      </c>
    </row>
    <row r="36" spans="1:11" ht="15.6" x14ac:dyDescent="0.3">
      <c r="A36" s="2">
        <v>45047</v>
      </c>
      <c r="B36" s="1" t="s">
        <v>17</v>
      </c>
      <c r="C36" s="3">
        <v>11428.571428571429</v>
      </c>
      <c r="D36" s="1">
        <v>21500</v>
      </c>
      <c r="E36" s="3">
        <v>2857.1428571428573</v>
      </c>
      <c r="F36" s="1">
        <v>90</v>
      </c>
      <c r="G36" s="1" t="s">
        <v>18</v>
      </c>
      <c r="H36" s="4">
        <v>0.77</v>
      </c>
      <c r="I36" s="4">
        <v>0.97</v>
      </c>
      <c r="J36" s="4">
        <v>0.78</v>
      </c>
      <c r="K36" s="40">
        <f>Table_1[[#This Row],[Sales
(Units)]]/Table_1[[#This Row],[Target Sales]]</f>
        <v>4</v>
      </c>
    </row>
    <row r="37" spans="1:11" ht="15.6" x14ac:dyDescent="0.3">
      <c r="A37" s="2">
        <v>45078</v>
      </c>
      <c r="B37" s="1" t="s">
        <v>10</v>
      </c>
      <c r="C37" s="3">
        <v>14285.714285714286</v>
      </c>
      <c r="D37" s="3">
        <v>22000</v>
      </c>
      <c r="E37" s="3">
        <v>857.14285714285711</v>
      </c>
      <c r="F37" s="1">
        <v>228</v>
      </c>
      <c r="G37" s="1" t="s">
        <v>18</v>
      </c>
      <c r="H37" s="4">
        <v>0.79</v>
      </c>
      <c r="I37" s="4">
        <v>0.75</v>
      </c>
      <c r="J37" s="4">
        <v>0.93</v>
      </c>
      <c r="K37" s="40">
        <f>Table_1[[#This Row],[Sales
(Units)]]/Table_1[[#This Row],[Target Sales]]</f>
        <v>16.666666666666668</v>
      </c>
    </row>
    <row r="38" spans="1:11" ht="15.6" x14ac:dyDescent="0.3">
      <c r="A38" s="2">
        <v>45078</v>
      </c>
      <c r="B38" s="1" t="s">
        <v>12</v>
      </c>
      <c r="C38" s="3">
        <v>14285.714285714286</v>
      </c>
      <c r="D38" s="3">
        <v>18000</v>
      </c>
      <c r="E38" s="3">
        <v>857.14285714285711</v>
      </c>
      <c r="F38" s="1">
        <v>220</v>
      </c>
      <c r="G38" s="1" t="s">
        <v>18</v>
      </c>
      <c r="H38" s="4">
        <v>0.81</v>
      </c>
      <c r="I38" s="4">
        <v>0.98</v>
      </c>
      <c r="J38" s="4">
        <v>0.86</v>
      </c>
      <c r="K38" s="40">
        <f>Table_1[[#This Row],[Sales
(Units)]]/Table_1[[#This Row],[Target Sales]]</f>
        <v>16.666666666666668</v>
      </c>
    </row>
    <row r="39" spans="1:11" ht="15.6" x14ac:dyDescent="0.3">
      <c r="A39" s="2">
        <v>45078</v>
      </c>
      <c r="B39" s="1" t="s">
        <v>13</v>
      </c>
      <c r="C39" s="3">
        <v>14285.714285714286</v>
      </c>
      <c r="D39" s="1">
        <v>18500</v>
      </c>
      <c r="E39" s="3">
        <v>857.14285714285711</v>
      </c>
      <c r="F39" s="1">
        <v>228</v>
      </c>
      <c r="G39" s="1" t="s">
        <v>18</v>
      </c>
      <c r="H39" s="4">
        <v>0.86</v>
      </c>
      <c r="I39" s="4">
        <v>0.82</v>
      </c>
      <c r="J39" s="4">
        <v>0.86</v>
      </c>
      <c r="K39" s="40">
        <f>Table_1[[#This Row],[Sales
(Units)]]/Table_1[[#This Row],[Target Sales]]</f>
        <v>16.666666666666668</v>
      </c>
    </row>
    <row r="40" spans="1:11" ht="15.6" x14ac:dyDescent="0.3">
      <c r="A40" s="2">
        <v>45078</v>
      </c>
      <c r="B40" s="1" t="s">
        <v>14</v>
      </c>
      <c r="C40" s="3">
        <v>14285.714285714286</v>
      </c>
      <c r="D40" s="1">
        <v>14314</v>
      </c>
      <c r="E40" s="3">
        <v>857.14285714285711</v>
      </c>
      <c r="F40" s="1">
        <v>238</v>
      </c>
      <c r="G40" s="1" t="s">
        <v>18</v>
      </c>
      <c r="H40" s="4">
        <v>0.72</v>
      </c>
      <c r="I40" s="4">
        <v>0.95</v>
      </c>
      <c r="J40" s="4">
        <v>0.9</v>
      </c>
      <c r="K40" s="40">
        <f>Table_1[[#This Row],[Sales
(Units)]]/Table_1[[#This Row],[Target Sales]]</f>
        <v>16.666666666666668</v>
      </c>
    </row>
    <row r="41" spans="1:11" ht="15.6" x14ac:dyDescent="0.3">
      <c r="A41" s="2">
        <v>45078</v>
      </c>
      <c r="B41" s="1" t="s">
        <v>15</v>
      </c>
      <c r="C41" s="3">
        <v>14285.714285714286</v>
      </c>
      <c r="D41" s="1">
        <v>21000</v>
      </c>
      <c r="E41" s="3">
        <v>857.14285714285711</v>
      </c>
      <c r="F41" s="1">
        <v>228</v>
      </c>
      <c r="G41" s="1" t="s">
        <v>18</v>
      </c>
      <c r="H41" s="4">
        <v>0.71</v>
      </c>
      <c r="I41" s="4">
        <v>0.8</v>
      </c>
      <c r="J41" s="4">
        <v>0.76</v>
      </c>
      <c r="K41" s="40">
        <f>Table_1[[#This Row],[Sales
(Units)]]/Table_1[[#This Row],[Target Sales]]</f>
        <v>16.666666666666668</v>
      </c>
    </row>
    <row r="42" spans="1:11" ht="15.6" x14ac:dyDescent="0.3">
      <c r="A42" s="2">
        <v>45078</v>
      </c>
      <c r="B42" s="1" t="s">
        <v>16</v>
      </c>
      <c r="C42" s="3">
        <v>14285.714285714286</v>
      </c>
      <c r="D42" s="1">
        <v>22500</v>
      </c>
      <c r="E42" s="3">
        <v>857.14285714285711</v>
      </c>
      <c r="F42" s="1">
        <v>230</v>
      </c>
      <c r="G42" s="1" t="s">
        <v>18</v>
      </c>
      <c r="H42" s="4">
        <v>0.97</v>
      </c>
      <c r="I42" s="4">
        <v>0.95</v>
      </c>
      <c r="J42" s="4">
        <v>0.85</v>
      </c>
      <c r="K42" s="40">
        <f>Table_1[[#This Row],[Sales
(Units)]]/Table_1[[#This Row],[Target Sales]]</f>
        <v>16.666666666666668</v>
      </c>
    </row>
    <row r="43" spans="1:11" ht="15.6" x14ac:dyDescent="0.3">
      <c r="A43" s="2">
        <v>45078</v>
      </c>
      <c r="B43" s="1" t="s">
        <v>17</v>
      </c>
      <c r="C43" s="3">
        <v>14285.714285714286</v>
      </c>
      <c r="D43" s="1">
        <v>22900</v>
      </c>
      <c r="E43" s="3">
        <v>857.14285714285711</v>
      </c>
      <c r="F43" s="1">
        <v>228</v>
      </c>
      <c r="G43" s="1" t="s">
        <v>18</v>
      </c>
      <c r="H43" s="4">
        <v>0.95</v>
      </c>
      <c r="I43" s="4">
        <v>0.85</v>
      </c>
      <c r="J43" s="4">
        <v>0.91</v>
      </c>
      <c r="K43" s="40">
        <f>Table_1[[#This Row],[Sales
(Units)]]/Table_1[[#This Row],[Target Sales]]</f>
        <v>16.666666666666668</v>
      </c>
    </row>
    <row r="44" spans="1:11" ht="15.6" x14ac:dyDescent="0.3">
      <c r="A44" s="2">
        <v>45108</v>
      </c>
      <c r="B44" s="1" t="s">
        <v>10</v>
      </c>
      <c r="C44" s="3">
        <v>18562.957142857143</v>
      </c>
      <c r="D44" s="3">
        <v>25000</v>
      </c>
      <c r="E44" s="3">
        <v>714.28571428571433</v>
      </c>
      <c r="F44" s="1">
        <v>250</v>
      </c>
      <c r="G44" s="1" t="s">
        <v>19</v>
      </c>
      <c r="H44" s="4">
        <v>0.97</v>
      </c>
      <c r="I44" s="4">
        <v>0.7</v>
      </c>
      <c r="J44" s="4">
        <v>0.93</v>
      </c>
      <c r="K44" s="41">
        <f>Table_1[[#This Row],[Sales
(Units)]]/Table_1[[#This Row],[Target Sales]]</f>
        <v>25.988139999999998</v>
      </c>
    </row>
    <row r="45" spans="1:11" ht="15.6" x14ac:dyDescent="0.3">
      <c r="A45" s="2">
        <v>45108</v>
      </c>
      <c r="B45" s="1" t="s">
        <v>12</v>
      </c>
      <c r="C45" s="3">
        <v>18562.957142857143</v>
      </c>
      <c r="D45" s="3">
        <v>22000</v>
      </c>
      <c r="E45" s="3">
        <v>714.28571428571433</v>
      </c>
      <c r="F45" s="1">
        <v>240</v>
      </c>
      <c r="G45" s="1" t="s">
        <v>19</v>
      </c>
      <c r="H45" s="4">
        <v>0.9</v>
      </c>
      <c r="I45" s="4">
        <v>0.98</v>
      </c>
      <c r="J45" s="4">
        <v>0.96</v>
      </c>
      <c r="K45" s="40">
        <f>Table_1[[#This Row],[Sales
(Units)]]/Table_1[[#This Row],[Target Sales]]</f>
        <v>25.988139999999998</v>
      </c>
    </row>
    <row r="46" spans="1:11" ht="15.6" x14ac:dyDescent="0.3">
      <c r="A46" s="2">
        <v>45108</v>
      </c>
      <c r="B46" s="1" t="s">
        <v>13</v>
      </c>
      <c r="C46" s="3">
        <v>18562.957142857143</v>
      </c>
      <c r="D46" s="1">
        <v>25000</v>
      </c>
      <c r="E46" s="3">
        <v>714.28571428571433</v>
      </c>
      <c r="F46" s="1">
        <v>270</v>
      </c>
      <c r="G46" s="1" t="s">
        <v>19</v>
      </c>
      <c r="H46" s="4">
        <v>0.9</v>
      </c>
      <c r="I46" s="4">
        <v>0.95</v>
      </c>
      <c r="J46" s="4">
        <v>0.98</v>
      </c>
      <c r="K46" s="40">
        <f>Table_1[[#This Row],[Sales
(Units)]]/Table_1[[#This Row],[Target Sales]]</f>
        <v>25.988139999999998</v>
      </c>
    </row>
    <row r="47" spans="1:11" ht="15.6" x14ac:dyDescent="0.3">
      <c r="A47" s="2">
        <v>45108</v>
      </c>
      <c r="B47" s="1" t="s">
        <v>14</v>
      </c>
      <c r="C47" s="3">
        <v>18562.957142857143</v>
      </c>
      <c r="D47" s="1">
        <v>25000</v>
      </c>
      <c r="E47" s="3">
        <v>714.28571428571433</v>
      </c>
      <c r="F47" s="1">
        <v>259</v>
      </c>
      <c r="G47" s="1" t="s">
        <v>19</v>
      </c>
      <c r="H47" s="4">
        <v>0.96</v>
      </c>
      <c r="I47" s="4">
        <v>0.81</v>
      </c>
      <c r="J47" s="4">
        <v>0.85</v>
      </c>
      <c r="K47" s="40">
        <f>Table_1[[#This Row],[Sales
(Units)]]/Table_1[[#This Row],[Target Sales]]</f>
        <v>25.988139999999998</v>
      </c>
    </row>
    <row r="48" spans="1:11" ht="15.6" x14ac:dyDescent="0.3">
      <c r="A48" s="2">
        <v>45108</v>
      </c>
      <c r="B48" s="1" t="s">
        <v>15</v>
      </c>
      <c r="C48" s="3">
        <v>18562.957142857143</v>
      </c>
      <c r="D48" s="1">
        <v>25000</v>
      </c>
      <c r="E48" s="3">
        <v>714.28571428571433</v>
      </c>
      <c r="F48" s="1">
        <v>260</v>
      </c>
      <c r="G48" s="1" t="s">
        <v>19</v>
      </c>
      <c r="H48" s="4">
        <v>0.98</v>
      </c>
      <c r="I48" s="4">
        <v>0.84</v>
      </c>
      <c r="J48" s="4">
        <v>0.89</v>
      </c>
      <c r="K48" s="40">
        <f>Table_1[[#This Row],[Sales
(Units)]]/Table_1[[#This Row],[Target Sales]]</f>
        <v>25.988139999999998</v>
      </c>
    </row>
    <row r="49" spans="1:11" ht="15.6" x14ac:dyDescent="0.3">
      <c r="A49" s="2">
        <v>45108</v>
      </c>
      <c r="B49" s="1" t="s">
        <v>16</v>
      </c>
      <c r="C49" s="3">
        <v>18562.957142857143</v>
      </c>
      <c r="D49" s="1">
        <v>25000</v>
      </c>
      <c r="E49" s="3">
        <v>714.28571428571433</v>
      </c>
      <c r="F49" s="1">
        <v>260</v>
      </c>
      <c r="G49" s="1" t="s">
        <v>19</v>
      </c>
      <c r="H49" s="4">
        <v>0.76</v>
      </c>
      <c r="I49" s="4">
        <v>0.7</v>
      </c>
      <c r="J49" s="4">
        <v>0.86</v>
      </c>
      <c r="K49" s="40">
        <f>Table_1[[#This Row],[Sales
(Units)]]/Table_1[[#This Row],[Target Sales]]</f>
        <v>25.988139999999998</v>
      </c>
    </row>
    <row r="50" spans="1:11" ht="15.6" x14ac:dyDescent="0.3">
      <c r="A50" s="2">
        <v>45108</v>
      </c>
      <c r="B50" s="1" t="s">
        <v>17</v>
      </c>
      <c r="C50" s="3">
        <v>18562.957142857143</v>
      </c>
      <c r="D50" s="1">
        <v>25000</v>
      </c>
      <c r="E50" s="3">
        <v>714.28571428571433</v>
      </c>
      <c r="F50" s="1">
        <v>261</v>
      </c>
      <c r="G50" s="1" t="s">
        <v>19</v>
      </c>
      <c r="H50" s="4">
        <v>0.91</v>
      </c>
      <c r="I50" s="4">
        <v>0.77</v>
      </c>
      <c r="J50" s="4">
        <v>0.75</v>
      </c>
      <c r="K50" s="40">
        <f>Table_1[[#This Row],[Sales
(Units)]]/Table_1[[#This Row],[Target Sales]]</f>
        <v>25.988139999999998</v>
      </c>
    </row>
    <row r="51" spans="1:11" ht="15.6" x14ac:dyDescent="0.3">
      <c r="A51" s="2">
        <v>45139</v>
      </c>
      <c r="B51" s="1" t="s">
        <v>10</v>
      </c>
      <c r="C51" s="3">
        <v>18571.428571428572</v>
      </c>
      <c r="D51" s="3">
        <v>25000</v>
      </c>
      <c r="E51" s="3">
        <v>714.28571428571433</v>
      </c>
      <c r="F51" s="1">
        <v>242</v>
      </c>
      <c r="G51" s="1" t="s">
        <v>19</v>
      </c>
      <c r="H51" s="4">
        <v>0.79</v>
      </c>
      <c r="I51" s="4">
        <v>0.81</v>
      </c>
      <c r="J51" s="4">
        <v>0.74</v>
      </c>
      <c r="K51" s="40">
        <f>Table_1[[#This Row],[Sales
(Units)]]/Table_1[[#This Row],[Target Sales]]</f>
        <v>26</v>
      </c>
    </row>
    <row r="52" spans="1:11" ht="15.6" x14ac:dyDescent="0.3">
      <c r="A52" s="2">
        <v>45139</v>
      </c>
      <c r="B52" s="1" t="s">
        <v>12</v>
      </c>
      <c r="C52" s="3">
        <v>18571.428571428572</v>
      </c>
      <c r="D52" s="3">
        <v>22500</v>
      </c>
      <c r="E52" s="3">
        <v>714.28571428571433</v>
      </c>
      <c r="F52" s="1">
        <v>250</v>
      </c>
      <c r="G52" s="1" t="s">
        <v>19</v>
      </c>
      <c r="H52" s="4">
        <v>0.85</v>
      </c>
      <c r="I52" s="4">
        <v>0.82</v>
      </c>
      <c r="J52" s="4">
        <v>0.73</v>
      </c>
      <c r="K52" s="40">
        <f>Table_1[[#This Row],[Sales
(Units)]]/Table_1[[#This Row],[Target Sales]]</f>
        <v>26</v>
      </c>
    </row>
    <row r="53" spans="1:11" ht="15.6" x14ac:dyDescent="0.3">
      <c r="A53" s="2">
        <v>45139</v>
      </c>
      <c r="B53" s="1" t="s">
        <v>13</v>
      </c>
      <c r="C53" s="3">
        <v>18571.428571428572</v>
      </c>
      <c r="D53" s="1">
        <v>25000</v>
      </c>
      <c r="E53" s="3">
        <v>714.28571428571433</v>
      </c>
      <c r="F53" s="1">
        <v>242</v>
      </c>
      <c r="G53" s="1" t="s">
        <v>19</v>
      </c>
      <c r="H53" s="4">
        <v>0.88</v>
      </c>
      <c r="I53" s="4">
        <v>0.84</v>
      </c>
      <c r="J53" s="4">
        <v>0.75</v>
      </c>
      <c r="K53" s="40">
        <f>Table_1[[#This Row],[Sales
(Units)]]/Table_1[[#This Row],[Target Sales]]</f>
        <v>26</v>
      </c>
    </row>
    <row r="54" spans="1:11" ht="15.6" x14ac:dyDescent="0.3">
      <c r="A54" s="2">
        <v>45139</v>
      </c>
      <c r="B54" s="1" t="s">
        <v>14</v>
      </c>
      <c r="C54" s="3">
        <v>18571.428571428572</v>
      </c>
      <c r="D54" s="1">
        <v>25000</v>
      </c>
      <c r="E54" s="3">
        <v>714.28571428571433</v>
      </c>
      <c r="F54" s="1">
        <v>242</v>
      </c>
      <c r="G54" s="1" t="s">
        <v>19</v>
      </c>
      <c r="H54" s="4">
        <v>0.81</v>
      </c>
      <c r="I54" s="4">
        <v>0.92</v>
      </c>
      <c r="J54" s="4">
        <v>0.91</v>
      </c>
      <c r="K54" s="40">
        <f>Table_1[[#This Row],[Sales
(Units)]]/Table_1[[#This Row],[Target Sales]]</f>
        <v>26</v>
      </c>
    </row>
    <row r="55" spans="1:11" ht="15.6" x14ac:dyDescent="0.3">
      <c r="A55" s="2">
        <v>45139</v>
      </c>
      <c r="B55" s="1" t="s">
        <v>15</v>
      </c>
      <c r="C55" s="3">
        <v>18571.428571428572</v>
      </c>
      <c r="D55" s="1">
        <v>25000</v>
      </c>
      <c r="E55" s="3">
        <v>714.28571428571433</v>
      </c>
      <c r="F55" s="1">
        <v>242</v>
      </c>
      <c r="G55" s="1" t="s">
        <v>19</v>
      </c>
      <c r="H55" s="4">
        <v>0.84</v>
      </c>
      <c r="I55" s="4">
        <v>0.73</v>
      </c>
      <c r="J55" s="4">
        <v>0.99</v>
      </c>
      <c r="K55" s="40">
        <f>Table_1[[#This Row],[Sales
(Units)]]/Table_1[[#This Row],[Target Sales]]</f>
        <v>26</v>
      </c>
    </row>
    <row r="56" spans="1:11" ht="15.6" x14ac:dyDescent="0.3">
      <c r="A56" s="2">
        <v>45139</v>
      </c>
      <c r="B56" s="1" t="s">
        <v>16</v>
      </c>
      <c r="C56" s="3">
        <v>18571.428571428572</v>
      </c>
      <c r="D56" s="1">
        <v>25000</v>
      </c>
      <c r="E56" s="3">
        <v>714.28571428571433</v>
      </c>
      <c r="F56" s="1">
        <v>240</v>
      </c>
      <c r="G56" s="1" t="s">
        <v>19</v>
      </c>
      <c r="H56" s="4">
        <v>0.93</v>
      </c>
      <c r="I56" s="4">
        <v>0.79</v>
      </c>
      <c r="J56" s="4">
        <v>0.72</v>
      </c>
      <c r="K56" s="40">
        <f>Table_1[[#This Row],[Sales
(Units)]]/Table_1[[#This Row],[Target Sales]]</f>
        <v>26</v>
      </c>
    </row>
    <row r="57" spans="1:11" ht="15.6" x14ac:dyDescent="0.3">
      <c r="A57" s="2">
        <v>45139</v>
      </c>
      <c r="B57" s="1" t="s">
        <v>17</v>
      </c>
      <c r="C57" s="3">
        <v>18571.428571428572</v>
      </c>
      <c r="D57" s="1">
        <v>25000</v>
      </c>
      <c r="E57" s="3">
        <v>714.28571428571433</v>
      </c>
      <c r="F57" s="1">
        <v>242</v>
      </c>
      <c r="G57" s="1" t="s">
        <v>19</v>
      </c>
      <c r="H57" s="4">
        <v>0.84</v>
      </c>
      <c r="I57" s="4">
        <v>0.79</v>
      </c>
      <c r="J57" s="4">
        <v>0.8</v>
      </c>
      <c r="K57" s="40">
        <f>Table_1[[#This Row],[Sales
(Units)]]/Table_1[[#This Row],[Target Sales]]</f>
        <v>26</v>
      </c>
    </row>
    <row r="58" spans="1:11" ht="15.6" x14ac:dyDescent="0.3">
      <c r="A58" s="2">
        <v>45170</v>
      </c>
      <c r="B58" s="1" t="s">
        <v>10</v>
      </c>
      <c r="C58" s="3">
        <v>17857.142857142859</v>
      </c>
      <c r="D58" s="3">
        <v>22500</v>
      </c>
      <c r="E58" s="3">
        <v>285.71428571428572</v>
      </c>
      <c r="F58" s="1">
        <v>285</v>
      </c>
      <c r="G58" s="1" t="s">
        <v>19</v>
      </c>
      <c r="H58" s="4">
        <v>0.85</v>
      </c>
      <c r="I58" s="4">
        <v>0.91</v>
      </c>
      <c r="J58" s="4">
        <v>0.84</v>
      </c>
      <c r="K58" s="40">
        <f>Table_1[[#This Row],[Sales
(Units)]]/Table_1[[#This Row],[Target Sales]]</f>
        <v>62.500000000000007</v>
      </c>
    </row>
    <row r="59" spans="1:11" ht="15.6" x14ac:dyDescent="0.3">
      <c r="A59" s="2">
        <v>45170</v>
      </c>
      <c r="B59" s="1" t="s">
        <v>12</v>
      </c>
      <c r="C59" s="3">
        <v>17857.142857142859</v>
      </c>
      <c r="D59" s="3">
        <v>21500</v>
      </c>
      <c r="E59" s="3">
        <v>285.71428571428572</v>
      </c>
      <c r="F59" s="1">
        <v>275</v>
      </c>
      <c r="G59" s="1" t="s">
        <v>19</v>
      </c>
      <c r="H59" s="4">
        <v>0.86</v>
      </c>
      <c r="I59" s="4">
        <v>0.75</v>
      </c>
      <c r="J59" s="4">
        <v>0.96</v>
      </c>
      <c r="K59" s="40">
        <f>Table_1[[#This Row],[Sales
(Units)]]/Table_1[[#This Row],[Target Sales]]</f>
        <v>62.500000000000007</v>
      </c>
    </row>
    <row r="60" spans="1:11" ht="15.6" x14ac:dyDescent="0.3">
      <c r="A60" s="2">
        <v>45170</v>
      </c>
      <c r="B60" s="1" t="s">
        <v>13</v>
      </c>
      <c r="C60" s="3">
        <v>17857.142857142859</v>
      </c>
      <c r="D60" s="1">
        <v>24000</v>
      </c>
      <c r="E60" s="3">
        <v>285.71428571428572</v>
      </c>
      <c r="F60" s="1">
        <v>285</v>
      </c>
      <c r="G60" s="1" t="s">
        <v>19</v>
      </c>
      <c r="H60" s="4">
        <v>0.96</v>
      </c>
      <c r="I60" s="4">
        <v>0.77</v>
      </c>
      <c r="J60" s="4">
        <v>0.92</v>
      </c>
      <c r="K60" s="40">
        <f>Table_1[[#This Row],[Sales
(Units)]]/Table_1[[#This Row],[Target Sales]]</f>
        <v>62.500000000000007</v>
      </c>
    </row>
    <row r="61" spans="1:11" ht="15.6" x14ac:dyDescent="0.3">
      <c r="A61" s="2">
        <v>45170</v>
      </c>
      <c r="B61" s="1" t="s">
        <v>14</v>
      </c>
      <c r="C61" s="3">
        <v>17857.142857142859</v>
      </c>
      <c r="D61" s="1">
        <v>24500</v>
      </c>
      <c r="E61" s="3">
        <v>285.71428571428572</v>
      </c>
      <c r="F61" s="1">
        <v>290</v>
      </c>
      <c r="G61" s="1" t="s">
        <v>19</v>
      </c>
      <c r="H61" s="4">
        <v>0.99</v>
      </c>
      <c r="I61" s="4">
        <v>0.97</v>
      </c>
      <c r="J61" s="4">
        <v>0.73</v>
      </c>
      <c r="K61" s="40">
        <f>Table_1[[#This Row],[Sales
(Units)]]/Table_1[[#This Row],[Target Sales]]</f>
        <v>62.500000000000007</v>
      </c>
    </row>
    <row r="62" spans="1:11" ht="15.6" x14ac:dyDescent="0.3">
      <c r="A62" s="2">
        <v>45170</v>
      </c>
      <c r="B62" s="1" t="s">
        <v>15</v>
      </c>
      <c r="C62" s="3">
        <v>17857.142857142859</v>
      </c>
      <c r="D62" s="1">
        <v>24500</v>
      </c>
      <c r="E62" s="3">
        <v>285.71428571428572</v>
      </c>
      <c r="F62" s="1">
        <v>310</v>
      </c>
      <c r="G62" s="1" t="s">
        <v>19</v>
      </c>
      <c r="H62" s="4">
        <v>0.77</v>
      </c>
      <c r="I62" s="4">
        <v>0.72</v>
      </c>
      <c r="J62" s="4">
        <v>0.85</v>
      </c>
      <c r="K62" s="40">
        <f>Table_1[[#This Row],[Sales
(Units)]]/Table_1[[#This Row],[Target Sales]]</f>
        <v>62.500000000000007</v>
      </c>
    </row>
    <row r="63" spans="1:11" ht="15.6" x14ac:dyDescent="0.3">
      <c r="A63" s="2">
        <v>45170</v>
      </c>
      <c r="B63" s="1" t="s">
        <v>16</v>
      </c>
      <c r="C63" s="3">
        <v>17857.142857142859</v>
      </c>
      <c r="D63" s="1">
        <v>24500</v>
      </c>
      <c r="E63" s="3">
        <v>285.71428571428572</v>
      </c>
      <c r="F63" s="1">
        <v>270</v>
      </c>
      <c r="G63" s="1" t="s">
        <v>19</v>
      </c>
      <c r="H63" s="4">
        <v>0.77</v>
      </c>
      <c r="I63" s="4">
        <v>0.96</v>
      </c>
      <c r="J63" s="4">
        <v>0.78</v>
      </c>
      <c r="K63" s="40">
        <f>Table_1[[#This Row],[Sales
(Units)]]/Table_1[[#This Row],[Target Sales]]</f>
        <v>62.500000000000007</v>
      </c>
    </row>
    <row r="64" spans="1:11" ht="15.6" x14ac:dyDescent="0.3">
      <c r="A64" s="2">
        <v>45170</v>
      </c>
      <c r="B64" s="1" t="s">
        <v>17</v>
      </c>
      <c r="C64" s="3">
        <v>17857.142857142859</v>
      </c>
      <c r="D64" s="1">
        <v>24500</v>
      </c>
      <c r="E64" s="3">
        <v>285.71428571428572</v>
      </c>
      <c r="F64" s="1">
        <v>285</v>
      </c>
      <c r="G64" s="1" t="s">
        <v>19</v>
      </c>
      <c r="H64" s="4">
        <v>0.78</v>
      </c>
      <c r="I64" s="4">
        <v>0.8</v>
      </c>
      <c r="J64" s="4">
        <v>0.85</v>
      </c>
      <c r="K64" s="40">
        <f>Table_1[[#This Row],[Sales
(Units)]]/Table_1[[#This Row],[Target Sales]]</f>
        <v>62.500000000000007</v>
      </c>
    </row>
  </sheetData>
  <conditionalFormatting sqref="A2:K64">
    <cfRule type="dataBar" priority="2">
      <dataBar>
        <cfvo type="min"/>
        <cfvo type="max"/>
        <color rgb="FF638EC6"/>
      </dataBar>
      <extLst>
        <ext xmlns:x14="http://schemas.microsoft.com/office/spreadsheetml/2009/9/main" uri="{B025F937-C7B1-47D3-B67F-A62EFF666E3E}">
          <x14:id>{4D42216A-3E7A-4F0B-B796-48F4E1B7E088}</x14:id>
        </ext>
      </extLst>
    </cfRule>
  </conditionalFormatting>
  <pageMargins left="0.7" right="0.7" top="0.75" bottom="0.75" header="0" footer="0"/>
  <pageSetup orientation="landscape"/>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4D42216A-3E7A-4F0B-B796-48F4E1B7E088}">
            <x14:dataBar minLength="0" maxLength="100" gradient="0">
              <x14:cfvo type="autoMin"/>
              <x14:cfvo type="autoMax"/>
              <x14:negativeFillColor rgb="FFFF0000"/>
              <x14:axisColor rgb="FF000000"/>
            </x14:dataBar>
          </x14:cfRule>
          <xm:sqref>A2:K64</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0"/>
  <sheetViews>
    <sheetView workbookViewId="0">
      <selection activeCell="D3" sqref="D3"/>
    </sheetView>
  </sheetViews>
  <sheetFormatPr defaultColWidth="11.19921875" defaultRowHeight="15" customHeight="1" x14ac:dyDescent="0.3"/>
  <cols>
    <col min="1" max="1" width="28.3984375" customWidth="1"/>
    <col min="2" max="2" width="8.3984375" customWidth="1"/>
    <col min="3" max="3" width="10.8984375" customWidth="1"/>
    <col min="4" max="4" width="16.3984375" customWidth="1"/>
    <col min="5" max="5" width="8.796875" customWidth="1"/>
    <col min="6" max="7" width="8.59765625" customWidth="1"/>
    <col min="8" max="8" width="12" customWidth="1"/>
    <col min="9" max="9" width="8.3984375" customWidth="1"/>
    <col min="10" max="10" width="11" customWidth="1"/>
    <col min="11" max="11" width="8.59765625" customWidth="1"/>
    <col min="12" max="12" width="12" customWidth="1"/>
    <col min="13" max="13" width="15.59765625" customWidth="1"/>
    <col min="14" max="14" width="11" customWidth="1"/>
    <col min="15" max="15" width="12" customWidth="1"/>
    <col min="16" max="16" width="11.296875" customWidth="1"/>
    <col min="17" max="26" width="8.59765625" customWidth="1"/>
  </cols>
  <sheetData>
    <row r="1" spans="1:16" x14ac:dyDescent="0.3"/>
    <row r="2" spans="1:16" x14ac:dyDescent="0.3">
      <c r="A2" s="5" t="s">
        <v>20</v>
      </c>
      <c r="B2" s="6"/>
      <c r="D2" s="7"/>
      <c r="E2" s="5" t="s">
        <v>21</v>
      </c>
      <c r="H2" s="7" t="s">
        <v>22</v>
      </c>
      <c r="I2" s="6" t="s">
        <v>23</v>
      </c>
      <c r="J2" s="6" t="s">
        <v>24</v>
      </c>
      <c r="L2" s="7" t="s">
        <v>22</v>
      </c>
      <c r="M2" s="6" t="s">
        <v>25</v>
      </c>
      <c r="O2" s="7" t="s">
        <v>22</v>
      </c>
      <c r="P2" s="6" t="s">
        <v>26</v>
      </c>
    </row>
    <row r="3" spans="1:16" x14ac:dyDescent="0.3">
      <c r="A3" s="8" t="s">
        <v>27</v>
      </c>
      <c r="B3" s="9">
        <v>754940.69999999937</v>
      </c>
      <c r="C3" s="3"/>
      <c r="D3" s="7" t="s">
        <v>2</v>
      </c>
      <c r="E3" s="10">
        <f>B3</f>
        <v>754940.69999999937</v>
      </c>
      <c r="H3" s="11">
        <v>44927</v>
      </c>
      <c r="I3" s="9">
        <v>30000</v>
      </c>
      <c r="J3" s="9">
        <v>20000.000000000004</v>
      </c>
      <c r="L3" s="11">
        <v>44927</v>
      </c>
      <c r="M3" s="9">
        <v>300</v>
      </c>
      <c r="O3" s="8" t="s">
        <v>10</v>
      </c>
      <c r="P3" s="9">
        <v>126081</v>
      </c>
    </row>
    <row r="4" spans="1:16" x14ac:dyDescent="0.3">
      <c r="A4" s="8" t="s">
        <v>26</v>
      </c>
      <c r="B4" s="9">
        <v>891111</v>
      </c>
      <c r="C4" s="3"/>
      <c r="D4" s="7" t="s">
        <v>3</v>
      </c>
      <c r="E4" s="10">
        <f>B4</f>
        <v>891111</v>
      </c>
      <c r="H4" s="11">
        <v>44958</v>
      </c>
      <c r="I4" s="9">
        <v>45000</v>
      </c>
      <c r="J4" s="9">
        <v>10000.000000000002</v>
      </c>
      <c r="L4" s="11">
        <v>44958</v>
      </c>
      <c r="M4" s="9">
        <v>310</v>
      </c>
      <c r="O4" s="8" t="s">
        <v>12</v>
      </c>
      <c r="P4" s="9">
        <v>129875</v>
      </c>
    </row>
    <row r="5" spans="1:16" x14ac:dyDescent="0.3">
      <c r="A5" s="8" t="s">
        <v>25</v>
      </c>
      <c r="B5" s="9">
        <v>9360</v>
      </c>
      <c r="C5" s="3"/>
      <c r="D5" s="7" t="s">
        <v>5</v>
      </c>
      <c r="E5" s="9">
        <f>B5</f>
        <v>9360</v>
      </c>
      <c r="H5" s="11">
        <v>44986</v>
      </c>
      <c r="I5" s="9">
        <v>60000</v>
      </c>
      <c r="J5" s="9">
        <v>10000.000000000002</v>
      </c>
      <c r="L5" s="11">
        <v>44986</v>
      </c>
      <c r="M5" s="9">
        <v>300</v>
      </c>
      <c r="O5" s="8" t="s">
        <v>13</v>
      </c>
      <c r="P5" s="9">
        <v>126793</v>
      </c>
    </row>
    <row r="6" spans="1:16" x14ac:dyDescent="0.3">
      <c r="H6" s="11">
        <v>45017</v>
      </c>
      <c r="I6" s="9">
        <v>54999.999999999993</v>
      </c>
      <c r="J6" s="9">
        <v>40000.000000000007</v>
      </c>
      <c r="L6" s="11">
        <v>45017</v>
      </c>
      <c r="M6" s="9">
        <v>700</v>
      </c>
      <c r="O6" s="8" t="s">
        <v>14</v>
      </c>
      <c r="P6" s="9">
        <v>128833</v>
      </c>
    </row>
    <row r="7" spans="1:16" x14ac:dyDescent="0.3">
      <c r="H7" s="11">
        <v>45047</v>
      </c>
      <c r="I7" s="9">
        <v>80000.000000000015</v>
      </c>
      <c r="J7" s="9">
        <v>20000.000000000004</v>
      </c>
      <c r="L7" s="11">
        <v>45047</v>
      </c>
      <c r="M7" s="9">
        <v>650</v>
      </c>
      <c r="O7" s="8" t="s">
        <v>15</v>
      </c>
      <c r="P7" s="9">
        <v>125980</v>
      </c>
    </row>
    <row r="8" spans="1:16" x14ac:dyDescent="0.3">
      <c r="A8" s="6" t="s">
        <v>28</v>
      </c>
      <c r="D8" s="7" t="s">
        <v>29</v>
      </c>
      <c r="E8" s="12">
        <f>A9</f>
        <v>0.85555555555555574</v>
      </c>
      <c r="H8" s="11">
        <v>45078</v>
      </c>
      <c r="I8" s="9">
        <v>100000.00000000001</v>
      </c>
      <c r="J8" s="9">
        <v>5999.9999999999991</v>
      </c>
      <c r="L8" s="11">
        <v>45078</v>
      </c>
      <c r="M8" s="9">
        <v>1600</v>
      </c>
      <c r="O8" s="8" t="s">
        <v>16</v>
      </c>
      <c r="P8" s="9">
        <v>126209</v>
      </c>
    </row>
    <row r="9" spans="1:16" x14ac:dyDescent="0.3">
      <c r="A9" s="12">
        <v>0.85555555555555574</v>
      </c>
      <c r="D9" s="7" t="s">
        <v>30</v>
      </c>
      <c r="E9" s="12">
        <f>1-E8</f>
        <v>0.14444444444444426</v>
      </c>
      <c r="H9" s="11">
        <v>45108</v>
      </c>
      <c r="I9" s="9">
        <v>129940.69999999998</v>
      </c>
      <c r="J9" s="9">
        <v>5000.0000000000009</v>
      </c>
      <c r="L9" s="11">
        <v>45108</v>
      </c>
      <c r="M9" s="9">
        <v>1800</v>
      </c>
      <c r="O9" s="8" t="s">
        <v>17</v>
      </c>
      <c r="P9" s="9">
        <v>127340</v>
      </c>
    </row>
    <row r="10" spans="1:16" x14ac:dyDescent="0.3">
      <c r="H10" s="11">
        <v>45139</v>
      </c>
      <c r="I10" s="9">
        <v>130000.00000000003</v>
      </c>
      <c r="J10" s="9">
        <v>5000.0000000000009</v>
      </c>
      <c r="L10" s="11">
        <v>45139</v>
      </c>
      <c r="M10" s="9">
        <v>1700</v>
      </c>
      <c r="O10" s="8" t="s">
        <v>31</v>
      </c>
      <c r="P10" s="9">
        <v>891111</v>
      </c>
    </row>
    <row r="11" spans="1:16" x14ac:dyDescent="0.3">
      <c r="A11" s="6" t="s">
        <v>32</v>
      </c>
      <c r="D11" s="7" t="s">
        <v>33</v>
      </c>
      <c r="E11" s="12">
        <f>A12</f>
        <v>0.85492063492063519</v>
      </c>
      <c r="H11" s="11">
        <v>45170</v>
      </c>
      <c r="I11" s="9">
        <v>125000</v>
      </c>
      <c r="J11" s="9">
        <v>2000.0000000000002</v>
      </c>
      <c r="L11" s="11">
        <v>45170</v>
      </c>
      <c r="M11" s="9">
        <v>2000</v>
      </c>
    </row>
    <row r="12" spans="1:16" x14ac:dyDescent="0.3">
      <c r="A12" s="12">
        <v>0.85492063492063519</v>
      </c>
      <c r="D12" s="7" t="s">
        <v>34</v>
      </c>
      <c r="E12" s="12">
        <f>1-E11</f>
        <v>0.14507936507936481</v>
      </c>
      <c r="H12" s="11" t="s">
        <v>31</v>
      </c>
      <c r="I12" s="9">
        <v>754940.7</v>
      </c>
      <c r="J12" s="9">
        <v>118000.00000000001</v>
      </c>
      <c r="L12" s="11" t="s">
        <v>31</v>
      </c>
      <c r="M12" s="9">
        <v>9360</v>
      </c>
    </row>
    <row r="13" spans="1:16" x14ac:dyDescent="0.3"/>
    <row r="14" spans="1:16" x14ac:dyDescent="0.3">
      <c r="A14" s="6" t="s">
        <v>35</v>
      </c>
      <c r="D14" s="7" t="s">
        <v>36</v>
      </c>
      <c r="E14" s="12">
        <f>A15</f>
        <v>0.8447619047619046</v>
      </c>
    </row>
    <row r="15" spans="1:16" x14ac:dyDescent="0.3">
      <c r="A15" s="12">
        <v>0.8447619047619046</v>
      </c>
      <c r="D15" s="7" t="s">
        <v>37</v>
      </c>
      <c r="E15" s="12">
        <f>1-E14</f>
        <v>0.1552380952380954</v>
      </c>
    </row>
    <row r="16" spans="1:16" x14ac:dyDescent="0.3"/>
    <row r="17" x14ac:dyDescent="0.3"/>
    <row r="18" x14ac:dyDescent="0.3"/>
    <row r="19" x14ac:dyDescent="0.3"/>
    <row r="20"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Dash</vt:lpstr>
      <vt:lpstr>Sheet2</vt:lpstr>
      <vt:lpstr>Sheet1</vt:lpstr>
      <vt:lpstr>Pivot</vt:lpstr>
      <vt:lpstr>Pivot-2</vt:lpstr>
      <vt:lpstr>Chart</vt:lpstr>
      <vt:lpstr>Data</vt:lpstr>
      <vt:lpstr>Pivot Tables</vt:lpstr>
      <vt:lpstr>_xlcn.WorksheetConnection_deliveries.csvA1N180791</vt:lpstr>
      <vt:lpstr>'Pivot-2'!Table_Sales</vt:lpstr>
      <vt:lpstr>Table_Sales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Xu</dc:creator>
  <cp:lastModifiedBy>kiran</cp:lastModifiedBy>
  <dcterms:created xsi:type="dcterms:W3CDTF">2014-05-13T23:37:49Z</dcterms:created>
  <dcterms:modified xsi:type="dcterms:W3CDTF">2024-03-04T04:12:32Z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2960dc20-f36d-4eef-b1e0-a798d1064c90</vt:lpwstr>
  </property>
</Properties>
</file>