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Carter\code\SavvyCoders\Activities\Class Project\"/>
    </mc:Choice>
  </mc:AlternateContent>
  <xr:revisionPtr revIDLastSave="0" documentId="13_ncr:1_{20994BFE-4130-4F90-BF7B-E18022FD7093}" xr6:coauthVersionLast="47" xr6:coauthVersionMax="47" xr10:uidLastSave="{00000000-0000-0000-0000-000000000000}"/>
  <bookViews>
    <workbookView xWindow="-108" yWindow="-108" windowWidth="23256" windowHeight="12576" activeTab="1" xr2:uid="{3CFC61F1-512C-4EE0-B8F8-E31B6CDAF2DB}"/>
  </bookViews>
  <sheets>
    <sheet name="EV Registration Counts in 2022" sheetId="3" r:id="rId1"/>
    <sheet name="Sheet1" sheetId="4" r:id="rId2"/>
    <sheet name="State Populations" sheetId="5" r:id="rId3"/>
    <sheet name="Condensed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G42" i="4"/>
  <c r="G50" i="4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F51" i="4"/>
  <c r="G51" i="4" s="1"/>
  <c r="F52" i="4"/>
  <c r="G52" i="4" s="1"/>
  <c r="F53" i="4"/>
  <c r="G53" i="4" s="1"/>
  <c r="F54" i="4"/>
  <c r="G54" i="4" s="1"/>
  <c r="F4" i="3"/>
  <c r="F5" i="3"/>
  <c r="F10" i="3"/>
  <c r="F12" i="3"/>
  <c r="F13" i="3"/>
  <c r="F18" i="3"/>
  <c r="F20" i="3"/>
  <c r="F21" i="3"/>
  <c r="F26" i="3"/>
  <c r="F28" i="3"/>
  <c r="F29" i="3"/>
  <c r="F34" i="3"/>
  <c r="F36" i="3"/>
  <c r="F37" i="3"/>
  <c r="F42" i="3"/>
  <c r="F44" i="3"/>
  <c r="F45" i="3"/>
  <c r="F50" i="3"/>
  <c r="F52" i="3"/>
  <c r="F53" i="3"/>
  <c r="F55" i="3"/>
  <c r="E4" i="3"/>
  <c r="E5" i="3"/>
  <c r="E6" i="3"/>
  <c r="F6" i="3" s="1"/>
  <c r="E7" i="3"/>
  <c r="F7" i="3" s="1"/>
  <c r="E8" i="3"/>
  <c r="F8" i="3" s="1"/>
  <c r="E9" i="3"/>
  <c r="F9" i="3" s="1"/>
  <c r="E10" i="3"/>
  <c r="E11" i="3"/>
  <c r="F11" i="3" s="1"/>
  <c r="E12" i="3"/>
  <c r="E13" i="3"/>
  <c r="E14" i="3"/>
  <c r="F14" i="3" s="1"/>
  <c r="E15" i="3"/>
  <c r="F15" i="3" s="1"/>
  <c r="E16" i="3"/>
  <c r="F16" i="3" s="1"/>
  <c r="E17" i="3"/>
  <c r="F17" i="3" s="1"/>
  <c r="E18" i="3"/>
  <c r="E19" i="3"/>
  <c r="F19" i="3" s="1"/>
  <c r="E20" i="3"/>
  <c r="E21" i="3"/>
  <c r="E22" i="3"/>
  <c r="F22" i="3" s="1"/>
  <c r="E23" i="3"/>
  <c r="F23" i="3" s="1"/>
  <c r="E24" i="3"/>
  <c r="F24" i="3" s="1"/>
  <c r="E25" i="3"/>
  <c r="F25" i="3" s="1"/>
  <c r="E26" i="3"/>
  <c r="E27" i="3"/>
  <c r="F27" i="3" s="1"/>
  <c r="E28" i="3"/>
  <c r="E29" i="3"/>
  <c r="E30" i="3"/>
  <c r="F30" i="3" s="1"/>
  <c r="E31" i="3"/>
  <c r="F31" i="3" s="1"/>
  <c r="E32" i="3"/>
  <c r="F32" i="3" s="1"/>
  <c r="E33" i="3"/>
  <c r="F33" i="3" s="1"/>
  <c r="E34" i="3"/>
  <c r="E35" i="3"/>
  <c r="F35" i="3" s="1"/>
  <c r="E36" i="3"/>
  <c r="E37" i="3"/>
  <c r="E38" i="3"/>
  <c r="F38" i="3" s="1"/>
  <c r="E39" i="3"/>
  <c r="F39" i="3" s="1"/>
  <c r="E40" i="3"/>
  <c r="F40" i="3" s="1"/>
  <c r="E41" i="3"/>
  <c r="F41" i="3" s="1"/>
  <c r="E42" i="3"/>
  <c r="E43" i="3"/>
  <c r="F43" i="3" s="1"/>
  <c r="E44" i="3"/>
  <c r="E45" i="3"/>
  <c r="E46" i="3"/>
  <c r="F46" i="3" s="1"/>
  <c r="E47" i="3"/>
  <c r="F47" i="3" s="1"/>
  <c r="E48" i="3"/>
  <c r="F48" i="3" s="1"/>
  <c r="E49" i="3"/>
  <c r="F49" i="3" s="1"/>
  <c r="E50" i="3"/>
  <c r="E51" i="3"/>
  <c r="F51" i="3" s="1"/>
  <c r="E52" i="3"/>
  <c r="E53" i="3"/>
  <c r="E54" i="3"/>
  <c r="F54" i="3" s="1"/>
  <c r="D58" i="4"/>
  <c r="D57" i="4"/>
  <c r="D56" i="4"/>
  <c r="D55" i="4"/>
  <c r="C55" i="3"/>
</calcChain>
</file>

<file path=xl/sharedStrings.xml><?xml version="1.0" encoding="utf-8"?>
<sst xmlns="http://schemas.openxmlformats.org/spreadsheetml/2006/main" count="337" uniqueCount="174">
  <si>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</si>
  <si>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</si>
  <si>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</si>
  <si>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</si>
  <si>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</si>
  <si>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</si>
  <si>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</si>
  <si>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</si>
  <si>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</si>
  <si>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</si>
  <si>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</si>
  <si>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</si>
  <si>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</si>
  <si>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</si>
  <si>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</si>
  <si>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</si>
  <si>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</si>
  <si>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</si>
  <si>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</si>
  <si>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</si>
  <si>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</si>
  <si>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</si>
  <si>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</si>
  <si>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</si>
  <si>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</si>
  <si>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</si>
  <si>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</si>
  <si>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</si>
  <si>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</si>
  <si>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</si>
  <si>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</si>
  <si>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</si>
  <si>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</si>
  <si>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</si>
  <si>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</si>
  <si>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</si>
  <si>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</si>
  <si>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</si>
  <si>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</si>
  <si>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</si>
  <si>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</si>
  <si>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</si>
  <si>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</si>
  <si>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</si>
  <si>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</si>
  <si>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</si>
  <si>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</si>
  <si>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</si>
  <si>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</si>
  <si>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</si>
  <si>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</si>
  <si>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</si>
  <si>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</si>
  <si>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</si>
  <si>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</si>
  <si>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</si>
  <si>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</si>
  <si>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</si>
  <si>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</si>
  <si>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</si>
  <si>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</si>
  <si>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</si>
  <si>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</si>
  <si>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</t>
  </si>
  <si>
    <t>AVG</t>
  </si>
  <si>
    <t>MIN</t>
  </si>
  <si>
    <t>Population</t>
  </si>
  <si>
    <t>Alabama </t>
  </si>
  <si>
    <t xml:space="preserve"> 4,817,678</t>
  </si>
  <si>
    <t>Alaska </t>
  </si>
  <si>
    <t xml:space="preserve"> 728,300</t>
  </si>
  <si>
    <t>Arizona </t>
  </si>
  <si>
    <t xml:space="preserve"> 6,561,516</t>
  </si>
  <si>
    <t>Arkansas </t>
  </si>
  <si>
    <t xml:space="preserve"> 2,947,036</t>
  </si>
  <si>
    <t>California </t>
  </si>
  <si>
    <t xml:space="preserve"> 38,066,920</t>
  </si>
  <si>
    <t>Colorado </t>
  </si>
  <si>
    <t xml:space="preserve"> 5,197,580</t>
  </si>
  <si>
    <t>Connecticut </t>
  </si>
  <si>
    <t xml:space="preserve"> 3,592,053</t>
  </si>
  <si>
    <t>Delaware </t>
  </si>
  <si>
    <t xml:space="preserve"> 917,060</t>
  </si>
  <si>
    <t>District of Columbia </t>
  </si>
  <si>
    <t xml:space="preserve"> 633,736</t>
  </si>
  <si>
    <t>Florida </t>
  </si>
  <si>
    <t xml:space="preserve"> 19,361,792</t>
  </si>
  <si>
    <t>Georgia </t>
  </si>
  <si>
    <t xml:space="preserve"> 9,907,756</t>
  </si>
  <si>
    <t>Hawaii </t>
  </si>
  <si>
    <t xml:space="preserve"> 1,392,704</t>
  </si>
  <si>
    <t>Idaho </t>
  </si>
  <si>
    <t xml:space="preserve"> 1,599,464</t>
  </si>
  <si>
    <t>Illinois </t>
  </si>
  <si>
    <t xml:space="preserve"> 12,868,747</t>
  </si>
  <si>
    <t>Indiana </t>
  </si>
  <si>
    <t xml:space="preserve"> 6,542,411</t>
  </si>
  <si>
    <t>Iowa </t>
  </si>
  <si>
    <t xml:space="preserve"> 3,078,116</t>
  </si>
  <si>
    <t>Kansas </t>
  </si>
  <si>
    <t xml:space="preserve"> 2,882,946</t>
  </si>
  <si>
    <t>Kentucky </t>
  </si>
  <si>
    <t xml:space="preserve"> 4,383,272</t>
  </si>
  <si>
    <t>Louisiana </t>
  </si>
  <si>
    <t xml:space="preserve"> 4,601,049</t>
  </si>
  <si>
    <t>Maine </t>
  </si>
  <si>
    <t xml:space="preserve"> 1,328,535</t>
  </si>
  <si>
    <t>Maryland </t>
  </si>
  <si>
    <t xml:space="preserve"> 5,887,776</t>
  </si>
  <si>
    <t>Massachusetts </t>
  </si>
  <si>
    <t xml:space="preserve"> 6,657,291</t>
  </si>
  <si>
    <t>Michigan </t>
  </si>
  <si>
    <t xml:space="preserve"> 9,889,024</t>
  </si>
  <si>
    <t>Minnesota </t>
  </si>
  <si>
    <t xml:space="preserve"> 5,383,661</t>
  </si>
  <si>
    <t>Mississippi </t>
  </si>
  <si>
    <t xml:space="preserve"> 2,984,345</t>
  </si>
  <si>
    <t>Missouri </t>
  </si>
  <si>
    <t xml:space="preserve"> 6,028,076</t>
  </si>
  <si>
    <t>Montana </t>
  </si>
  <si>
    <t xml:space="preserve"> 1,006,370</t>
  </si>
  <si>
    <t>Nebraska </t>
  </si>
  <si>
    <t xml:space="preserve"> 1,855,617</t>
  </si>
  <si>
    <t>Nevada </t>
  </si>
  <si>
    <t xml:space="preserve"> 2,761,584</t>
  </si>
  <si>
    <t>New Hampshire </t>
  </si>
  <si>
    <t xml:space="preserve"> 1,321,069</t>
  </si>
  <si>
    <t>New Jersey </t>
  </si>
  <si>
    <t xml:space="preserve"> 8,874,374</t>
  </si>
  <si>
    <t>New Mexico </t>
  </si>
  <si>
    <t xml:space="preserve"> 2,080,085</t>
  </si>
  <si>
    <t>New York </t>
  </si>
  <si>
    <t xml:space="preserve"> 19,594,330</t>
  </si>
  <si>
    <t>North Carolina </t>
  </si>
  <si>
    <t xml:space="preserve"> 9,750,405</t>
  </si>
  <si>
    <t>North Dakota </t>
  </si>
  <si>
    <t xml:space="preserve"> 704,925</t>
  </si>
  <si>
    <t>Ohio </t>
  </si>
  <si>
    <t xml:space="preserve"> 11,560,380</t>
  </si>
  <si>
    <t>Oklahoma </t>
  </si>
  <si>
    <t xml:space="preserve"> 3,818,851</t>
  </si>
  <si>
    <t>Oregon </t>
  </si>
  <si>
    <t xml:space="preserve"> 3,900,343</t>
  </si>
  <si>
    <t>Pennsylvania </t>
  </si>
  <si>
    <t xml:space="preserve"> 12,758,729</t>
  </si>
  <si>
    <t>Rhode Island </t>
  </si>
  <si>
    <t xml:space="preserve"> 1,053,252</t>
  </si>
  <si>
    <t>South Carolina </t>
  </si>
  <si>
    <t xml:space="preserve"> 4,727,273</t>
  </si>
  <si>
    <t>South Dakota </t>
  </si>
  <si>
    <t xml:space="preserve"> 834,708</t>
  </si>
  <si>
    <t>Tennessee </t>
  </si>
  <si>
    <t xml:space="preserve"> 6,451,365</t>
  </si>
  <si>
    <t>Texas </t>
  </si>
  <si>
    <t xml:space="preserve"> 26,092,033</t>
  </si>
  <si>
    <t>Utah </t>
  </si>
  <si>
    <t xml:space="preserve"> 2,858,111</t>
  </si>
  <si>
    <t>Vermont </t>
  </si>
  <si>
    <t xml:space="preserve"> 626,358</t>
  </si>
  <si>
    <t>Virginia </t>
  </si>
  <si>
    <t xml:space="preserve"> 8,185,131</t>
  </si>
  <si>
    <t>Washington </t>
  </si>
  <si>
    <t xml:space="preserve"> 6,899,123</t>
  </si>
  <si>
    <t>West Virginia </t>
  </si>
  <si>
    <t xml:space="preserve"> 1,853,881</t>
  </si>
  <si>
    <t>Wisconsin </t>
  </si>
  <si>
    <t xml:space="preserve"> 5,724,692</t>
  </si>
  <si>
    <t>Wyoming </t>
  </si>
  <si>
    <t xml:space="preserve"> 575,251</t>
  </si>
  <si>
    <t>EV Registrations per Capita</t>
  </si>
  <si>
    <t>EV Reg per Capita x 1000</t>
  </si>
  <si>
    <t>Per Capita</t>
  </si>
  <si>
    <t>Per Capita x 1000</t>
  </si>
  <si>
    <t>Vehicle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</si>
</sst>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_);[Red]\(#,##0\);\—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/>
    <xf numFmtId="3" fontId="5" fillId="0" borderId="1" xfId="1" applyNumberFormat="1" applyFont="1" applyBorder="1"/>
    <xf numFmtId="3" fontId="8" fillId="0" borderId="1" xfId="0" applyNumberFormat="1" applyFont="1" applyBorder="1" applyAlignment="1">
      <alignment horizontal="center"/>
    </xf>
    <xf numFmtId="164" fontId="5" fillId="0" borderId="4" xfId="1" applyNumberFormat="1" applyFont="1" applyBorder="1"/>
    <xf numFmtId="3" fontId="0" fillId="0" borderId="4" xfId="0" applyNumberFormat="1" applyBorder="1"/>
    <xf numFmtId="165" fontId="10" fillId="0" borderId="1" xfId="3" applyNumberFormat="1" applyFont="1" applyBorder="1"/>
    <xf numFmtId="165" fontId="10" fillId="0" borderId="1" xfId="0" applyNumberFormat="1" applyFont="1" applyBorder="1"/>
    <xf numFmtId="41" fontId="10" fillId="0" borderId="1" xfId="1" applyNumberFormat="1" applyFont="1" applyFill="1" applyBorder="1" applyProtection="1"/>
  </cellXfs>
  <cellStyles count="4">
    <cellStyle name="Comma" xfId="1" builtinId="3"/>
    <cellStyle name="Normal" xfId="0" builtinId="0"/>
    <cellStyle name="Normal 3 2 4 2" xfId="3" xr:uid="{1E0D5348-AB00-4CF2-BA7C-AF49B42C9F43}"/>
    <cellStyle name="Percent" xfId="2" builtinId="5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EV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Sheet1!$D$4:$D$54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1-40FE-81C6-CB206F95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827680"/>
        <c:axId val="1760826240"/>
      </c:barChart>
      <c:catAx>
        <c:axId val="17608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6240"/>
        <c:crosses val="autoZero"/>
        <c:auto val="1"/>
        <c:lblAlgn val="ctr"/>
        <c:lblOffset val="100"/>
        <c:noMultiLvlLbl val="0"/>
      </c:catAx>
      <c:valAx>
        <c:axId val="1760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Registrations per Capita x 1000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Sheet1!$G$4:$G$54</c:f>
              <c:numCache>
                <c:formatCode>General</c:formatCode>
                <c:ptCount val="51"/>
                <c:pt idx="0">
                  <c:v>1.8120762740888867</c:v>
                </c:pt>
                <c:pt idx="1">
                  <c:v>2.7049292873815736</c:v>
                </c:pt>
                <c:pt idx="2">
                  <c:v>10.025122243091383</c:v>
                </c:pt>
                <c:pt idx="3">
                  <c:v>1.7441252838445136</c:v>
                </c:pt>
                <c:pt idx="4">
                  <c:v>23.737670397289826</c:v>
                </c:pt>
                <c:pt idx="5">
                  <c:v>11.526518110351356</c:v>
                </c:pt>
                <c:pt idx="6">
                  <c:v>6.1329830044267171</c:v>
                </c:pt>
                <c:pt idx="7">
                  <c:v>5.8774780276099712</c:v>
                </c:pt>
                <c:pt idx="8">
                  <c:v>9.2467525909842578</c:v>
                </c:pt>
                <c:pt idx="9">
                  <c:v>8.67636631981172</c:v>
                </c:pt>
                <c:pt idx="10">
                  <c:v>6.0679734139597299</c:v>
                </c:pt>
                <c:pt idx="11">
                  <c:v>14.18822664399614</c:v>
                </c:pt>
                <c:pt idx="12">
                  <c:v>3.713744104274932</c:v>
                </c:pt>
                <c:pt idx="13">
                  <c:v>5.197087175620128</c:v>
                </c:pt>
                <c:pt idx="14">
                  <c:v>2.7069531400580003</c:v>
                </c:pt>
                <c:pt idx="15">
                  <c:v>2.020716568186514</c:v>
                </c:pt>
                <c:pt idx="16">
                  <c:v>2.6188489135765987</c:v>
                </c:pt>
                <c:pt idx="17">
                  <c:v>1.7247389621269227</c:v>
                </c:pt>
                <c:pt idx="18">
                  <c:v>1.2779694369696997</c:v>
                </c:pt>
                <c:pt idx="19">
                  <c:v>3.7560169660565963</c:v>
                </c:pt>
                <c:pt idx="20">
                  <c:v>7.8229878310587893</c:v>
                </c:pt>
                <c:pt idx="21">
                  <c:v>7.4264441797722229</c:v>
                </c:pt>
                <c:pt idx="22">
                  <c:v>3.3522013901472985</c:v>
                </c:pt>
                <c:pt idx="23">
                  <c:v>4.5192295725901017</c:v>
                </c:pt>
                <c:pt idx="24">
                  <c:v>0.81089820379346222</c:v>
                </c:pt>
                <c:pt idx="25">
                  <c:v>2.9644616292163537</c:v>
                </c:pt>
                <c:pt idx="26">
                  <c:v>3.2393652433995448</c:v>
                </c:pt>
                <c:pt idx="27">
                  <c:v>2.4627926991399627</c:v>
                </c:pt>
                <c:pt idx="28">
                  <c:v>11.93155812026721</c:v>
                </c:pt>
                <c:pt idx="29">
                  <c:v>5.291169499852014</c:v>
                </c:pt>
                <c:pt idx="30">
                  <c:v>9.8068889140800248</c:v>
                </c:pt>
                <c:pt idx="31">
                  <c:v>3.4037070600480273</c:v>
                </c:pt>
                <c:pt idx="32">
                  <c:v>4.3211480055709997</c:v>
                </c:pt>
                <c:pt idx="33">
                  <c:v>4.6757032143793005</c:v>
                </c:pt>
                <c:pt idx="34">
                  <c:v>0.90789800333368798</c:v>
                </c:pt>
                <c:pt idx="35">
                  <c:v>2.9462699323032635</c:v>
                </c:pt>
                <c:pt idx="36">
                  <c:v>4.2656809600584049</c:v>
                </c:pt>
                <c:pt idx="37">
                  <c:v>12.045094495535393</c:v>
                </c:pt>
                <c:pt idx="38">
                  <c:v>3.7182387054384494</c:v>
                </c:pt>
                <c:pt idx="39">
                  <c:v>4.1205713352550006</c:v>
                </c:pt>
                <c:pt idx="40">
                  <c:v>2.85365368151998</c:v>
                </c:pt>
                <c:pt idx="41">
                  <c:v>1.4016877758449662</c:v>
                </c:pt>
                <c:pt idx="42">
                  <c:v>3.4163312725291473</c:v>
                </c:pt>
                <c:pt idx="43">
                  <c:v>5.7105554021030098</c:v>
                </c:pt>
                <c:pt idx="44">
                  <c:v>9.8141744669818625</c:v>
                </c:pt>
                <c:pt idx="45">
                  <c:v>8.3977533614961413</c:v>
                </c:pt>
                <c:pt idx="46">
                  <c:v>6.9161996307695013</c:v>
                </c:pt>
                <c:pt idx="47">
                  <c:v>15.081627041581951</c:v>
                </c:pt>
                <c:pt idx="48">
                  <c:v>1.008694732833445</c:v>
                </c:pt>
                <c:pt idx="49">
                  <c:v>2.7425056230099369</c:v>
                </c:pt>
                <c:pt idx="50">
                  <c:v>1.4602321421431688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9F5-984C-D40F1767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8320"/>
        <c:axId val="25564880"/>
      </c:barChart>
      <c:catAx>
        <c:axId val="255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880"/>
        <c:crosses val="autoZero"/>
        <c:auto val="1"/>
        <c:lblAlgn val="ctr"/>
        <c:lblOffset val="100"/>
        <c:noMultiLvlLbl val="0"/>
      </c:catAx>
      <c:valAx>
        <c:axId val="255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383809</xdr:colOff>
      <xdr:row>1</xdr:row>
      <xdr:rowOff>102447</xdr:rowOff>
    </xdr:from>
    <xdr:to>
      <xdr:col>24</xdr:col>
      <xdr:colOff>516467</xdr:colOff>
      <xdr:row>35</xdr:row>
      <xdr:rowOff>138218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88901</xdr:colOff>
      <xdr:row>33</xdr:row>
      <xdr:rowOff>149572</xdr:rowOff>
    </xdr:from>
    <xdr:to>
      <xdr:col>23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34290</xdr:rowOff>
    </xdr:from>
    <xdr:to>
      <xdr:col>20</xdr:col>
      <xdr:colOff>449580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A9078-95B7-DA1A-7403-6A38ECFC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17</xdr:row>
      <xdr:rowOff>72390</xdr:rowOff>
    </xdr:from>
    <xdr:to>
      <xdr:col>19</xdr:col>
      <xdr:colOff>563880</xdr:colOff>
      <xdr:row>34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FE839-9633-EA8E-1A12-BDF2BFF3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F55" totalsRowShown="0" headerRowDxfId="20" dataDxfId="19" headerRowBorderDxfId="17" tableBorderDxfId="18" totalsRowBorderDxfId="16">
  <tableColumns count="5">
    <tableColumn id="2" xr3:uid="{E372532D-07D0-D343-9505-E0B83346A8CC}" name="State" dataDxfId="15"/>
    <tableColumn id="4" xr3:uid="{1DA5ED27-5F98-7F4E-951C-E6D01E88025E}" name="Registration Count" dataDxfId="14" dataCellStyle="Comma"/>
    <tableColumn id="1" xr3:uid="{17C98302-77E0-4D18-90E1-8019E7149992}" name="Population" dataDxfId="13"/>
    <tableColumn id="3" xr3:uid="{3D56514D-F9AD-46A0-B99B-1915EC7880F6}" name="EV Registrations per Capita" dataDxfId="12">
      <calculatedColumnFormula>Table23[[#This Row],[Registration Count]]/Table23[[#This Row],[Population]]</calculatedColumnFormula>
    </tableColumn>
    <tableColumn id="5" xr3:uid="{D5C7B473-10AB-4426-B830-6CFD6844856F}" name="EV Reg per Capita x 1000" dataDxfId="11">
      <calculatedColumnFormula>Table23[[#This Row],[EV Registrations per Capita]]*1000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4EDAE-EAED-4683-9A37-1DF8AFB0E209}" name="Table232" displayName="Table232" ref="B3:G58" totalsRowShown="0" headerRowDxfId="5" dataDxfId="23" headerRowBorderDxfId="24" tableBorderDxfId="22" totalsRowBorderDxfId="21">
  <tableColumns count="6">
    <tableColumn id="2" xr3:uid="{7D748683-9A8B-4932-A526-4ACF878B9DA8}" name="State" dataDxfId="10"/>
    <tableColumn id="6" xr3:uid="{E4769A71-7F15-43B5-A9D4-ADFE11045341}" name="Vehicle Registrations" dataDxfId="4"/>
    <tableColumn id="4" xr3:uid="{9340A24B-0A14-40D0-834A-846C7A594B21}" name="Registration Count" dataDxfId="9" dataCellStyle="Comma"/>
    <tableColumn id="1" xr3:uid="{E2B2164A-19DF-4BC9-8EB3-65EE8D9FD4EF}" name="Population" dataDxfId="8"/>
    <tableColumn id="3" xr3:uid="{D914F8D6-A545-4E65-96DB-6F58738909ED}" name="Per Capita" dataDxfId="7">
      <calculatedColumnFormula>Table232[[#This Row],[Registration Count]]/Table232[[#This Row],[Population]]</calculatedColumnFormula>
    </tableColumn>
    <tableColumn id="5" xr3:uid="{6C992480-1466-413D-9655-6ED0F722ECC3}" name="Per Capita x 1000" dataDxfId="6">
      <calculatedColumnFormula>Table232[[#This Row],[Per Capita]]*1000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O55"/>
  <sheetViews>
    <sheetView zoomScaleNormal="100" workbookViewId="0">
      <selection activeCell="E11" sqref="E11"/>
    </sheetView>
  </sheetViews>
  <sheetFormatPr defaultColWidth="8.77734375" defaultRowHeight="14.4" x14ac:dyDescent="0.3"/>
  <cols>
    <col min="1" max="1" width="3.77734375" customWidth="1"/>
    <col min="2" max="2" width="24.21875" customWidth="1"/>
    <col min="3" max="3" width="19.6640625" style="1" customWidth="1"/>
    <col min="4" max="4" width="10.6640625" bestFit="1" customWidth="1"/>
    <col min="5" max="6" width="16.33203125" customWidth="1"/>
    <col min="7" max="7" width="13.44140625" customWidth="1"/>
    <col min="27" max="27" width="13.77734375" bestFit="1" customWidth="1"/>
  </cols>
  <sheetData>
    <row r="2" spans="2:41" ht="15.6" x14ac:dyDescent="0.3">
      <c r="B2" s="28" t="s">
        <v>0</v>
      </c>
      <c r="C2" s="29"/>
      <c r="D2" s="29"/>
      <c r="E2" s="29"/>
      <c r="F2" s="29"/>
    </row>
    <row r="3" spans="2:41" ht="27" x14ac:dyDescent="0.3">
      <c r="B3" s="2" t="s">
        <v>1</v>
      </c>
      <c r="C3" s="3" t="s">
        <v>2</v>
      </c>
      <c r="D3" s="27" t="s">
        <v>66</v>
      </c>
      <c r="E3" s="30" t="s">
        <v>169</v>
      </c>
      <c r="F3" s="30" t="s">
        <v>170</v>
      </c>
    </row>
    <row r="4" spans="2:41" x14ac:dyDescent="0.3">
      <c r="B4" s="4" t="s">
        <v>3</v>
      </c>
      <c r="C4" s="15">
        <v>8730</v>
      </c>
      <c r="D4" s="25" t="s">
        <v>68</v>
      </c>
      <c r="E4" s="25">
        <f>Table23[[#This Row],[Registration Count]]/Table23[[#This Row],[Population]]</f>
        <v>1.8120762740888867E-3</v>
      </c>
      <c r="F4" s="25">
        <f>Table23[[#This Row],[EV Registrations per Capita]]*1000</f>
        <v>1.8120762740888867</v>
      </c>
    </row>
    <row r="5" spans="2:41" x14ac:dyDescent="0.3">
      <c r="B5" s="4" t="s">
        <v>4</v>
      </c>
      <c r="C5" s="15">
        <v>1970</v>
      </c>
      <c r="D5" s="25" t="s">
        <v>70</v>
      </c>
      <c r="E5" s="25">
        <f>Table23[[#This Row],[Registration Count]]/Table23[[#This Row],[Population]]</f>
        <v>2.7049292873815734E-3</v>
      </c>
      <c r="F5" s="25">
        <f>Table23[[#This Row],[EV Registrations per Capita]]*1000</f>
        <v>2.7049292873815736</v>
      </c>
    </row>
    <row r="6" spans="2:41" x14ac:dyDescent="0.3">
      <c r="B6" s="4" t="s">
        <v>5</v>
      </c>
      <c r="C6" s="15">
        <v>65780</v>
      </c>
      <c r="D6" s="25" t="s">
        <v>72</v>
      </c>
      <c r="E6" s="25">
        <f>Table23[[#This Row],[Registration Count]]/Table23[[#This Row],[Population]]</f>
        <v>1.0025122243091383E-2</v>
      </c>
      <c r="F6" s="25">
        <f>Table23[[#This Row],[EV Registrations per Capita]]*1000</f>
        <v>10.025122243091383</v>
      </c>
    </row>
    <row r="7" spans="2:41" x14ac:dyDescent="0.3">
      <c r="B7" s="4" t="s">
        <v>6</v>
      </c>
      <c r="C7" s="15">
        <v>5140</v>
      </c>
      <c r="D7" s="25" t="s">
        <v>74</v>
      </c>
      <c r="E7" s="25">
        <f>Table23[[#This Row],[Registration Count]]/Table23[[#This Row],[Population]]</f>
        <v>1.7441252838445137E-3</v>
      </c>
      <c r="F7" s="25">
        <f>Table23[[#This Row],[EV Registrations per Capita]]*1000</f>
        <v>1.7441252838445136</v>
      </c>
      <c r="AA7" s="10"/>
      <c r="AB7" s="10"/>
      <c r="AC7" s="10"/>
      <c r="AD7" s="10"/>
      <c r="AE7" s="10"/>
      <c r="AF7" s="10"/>
      <c r="AG7" s="10"/>
    </row>
    <row r="8" spans="2:41" x14ac:dyDescent="0.3">
      <c r="B8" s="4" t="s">
        <v>7</v>
      </c>
      <c r="C8" s="15">
        <v>903620</v>
      </c>
      <c r="D8" s="25" t="s">
        <v>76</v>
      </c>
      <c r="E8" s="25">
        <f>Table23[[#This Row],[Registration Count]]/Table23[[#This Row],[Population]]</f>
        <v>2.3737670397289825E-2</v>
      </c>
      <c r="F8" s="25">
        <f>Table23[[#This Row],[EV Registrations per Capita]]*1000</f>
        <v>23.737670397289826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2:41" x14ac:dyDescent="0.3">
      <c r="B9" s="4" t="s">
        <v>8</v>
      </c>
      <c r="C9" s="15">
        <v>59910</v>
      </c>
      <c r="D9" s="25" t="s">
        <v>78</v>
      </c>
      <c r="E9" s="25">
        <f>Table23[[#This Row],[Registration Count]]/Table23[[#This Row],[Population]]</f>
        <v>1.1526518110351356E-2</v>
      </c>
      <c r="F9" s="25">
        <f>Table23[[#This Row],[EV Registrations per Capita]]*1000</f>
        <v>11.526518110351356</v>
      </c>
    </row>
    <row r="10" spans="2:41" x14ac:dyDescent="0.3">
      <c r="B10" s="4" t="s">
        <v>9</v>
      </c>
      <c r="C10" s="15">
        <v>22030</v>
      </c>
      <c r="D10" s="25" t="s">
        <v>80</v>
      </c>
      <c r="E10" s="25">
        <f>Table23[[#This Row],[Registration Count]]/Table23[[#This Row],[Population]]</f>
        <v>6.1329830044267166E-3</v>
      </c>
      <c r="F10" s="25">
        <f>Table23[[#This Row],[EV Registrations per Capita]]*1000</f>
        <v>6.1329830044267171</v>
      </c>
      <c r="AA10" s="10"/>
      <c r="AB10" s="10"/>
      <c r="AC10" s="10"/>
      <c r="AD10" s="10"/>
      <c r="AE10" s="10"/>
      <c r="AF10" s="10"/>
      <c r="AG10" s="10"/>
    </row>
    <row r="11" spans="2:41" x14ac:dyDescent="0.3">
      <c r="B11" s="4" t="s">
        <v>10</v>
      </c>
      <c r="C11" s="15">
        <v>5390</v>
      </c>
      <c r="D11" s="25" t="s">
        <v>82</v>
      </c>
      <c r="E11" s="25">
        <f>Table23[[#This Row],[Registration Count]]/Table23[[#This Row],[Population]]</f>
        <v>5.8774780276099709E-3</v>
      </c>
      <c r="F11" s="25">
        <f>Table23[[#This Row],[EV Registrations per Capita]]*1000</f>
        <v>5.8774780276099712</v>
      </c>
      <c r="AB11" s="10"/>
      <c r="AC11" s="10"/>
      <c r="AD11" s="10"/>
      <c r="AE11" s="10"/>
      <c r="AF11" s="10"/>
      <c r="AG11" s="10"/>
    </row>
    <row r="12" spans="2:41" x14ac:dyDescent="0.3">
      <c r="B12" s="4" t="s">
        <v>11</v>
      </c>
      <c r="C12" s="15">
        <v>5860</v>
      </c>
      <c r="D12" s="25" t="s">
        <v>84</v>
      </c>
      <c r="E12" s="25">
        <f>Table23[[#This Row],[Registration Count]]/Table23[[#This Row],[Population]]</f>
        <v>9.2467525909842585E-3</v>
      </c>
      <c r="F12" s="25">
        <f>Table23[[#This Row],[EV Registrations per Capita]]*1000</f>
        <v>9.2467525909842578</v>
      </c>
    </row>
    <row r="13" spans="2:41" x14ac:dyDescent="0.3">
      <c r="B13" s="4" t="s">
        <v>12</v>
      </c>
      <c r="C13" s="15">
        <v>167990</v>
      </c>
      <c r="D13" s="25" t="s">
        <v>86</v>
      </c>
      <c r="E13" s="25">
        <f>Table23[[#This Row],[Registration Count]]/Table23[[#This Row],[Population]]</f>
        <v>8.6763663198117201E-3</v>
      </c>
      <c r="F13" s="25">
        <f>Table23[[#This Row],[EV Registrations per Capita]]*1000</f>
        <v>8.67636631981172</v>
      </c>
    </row>
    <row r="14" spans="2:41" x14ac:dyDescent="0.3">
      <c r="B14" s="4" t="s">
        <v>13</v>
      </c>
      <c r="C14" s="15">
        <v>60120</v>
      </c>
      <c r="D14" s="25" t="s">
        <v>88</v>
      </c>
      <c r="E14" s="25">
        <f>Table23[[#This Row],[Registration Count]]/Table23[[#This Row],[Population]]</f>
        <v>6.0679734139597302E-3</v>
      </c>
      <c r="F14" s="25">
        <f>Table23[[#This Row],[EV Registrations per Capita]]*1000</f>
        <v>6.0679734139597299</v>
      </c>
    </row>
    <row r="15" spans="2:41" x14ac:dyDescent="0.3">
      <c r="B15" s="4" t="s">
        <v>14</v>
      </c>
      <c r="C15" s="15">
        <v>19760</v>
      </c>
      <c r="D15" s="25" t="s">
        <v>90</v>
      </c>
      <c r="E15" s="25">
        <f>Table23[[#This Row],[Registration Count]]/Table23[[#This Row],[Population]]</f>
        <v>1.4188226643996139E-2</v>
      </c>
      <c r="F15" s="25">
        <f>Table23[[#This Row],[EV Registrations per Capita]]*1000</f>
        <v>14.18822664399614</v>
      </c>
    </row>
    <row r="16" spans="2:41" x14ac:dyDescent="0.3">
      <c r="B16" s="4" t="s">
        <v>15</v>
      </c>
      <c r="C16" s="15">
        <v>5940</v>
      </c>
      <c r="D16" s="25" t="s">
        <v>92</v>
      </c>
      <c r="E16" s="25">
        <f>Table23[[#This Row],[Registration Count]]/Table23[[#This Row],[Population]]</f>
        <v>3.7137441042749322E-3</v>
      </c>
      <c r="F16" s="25">
        <f>Table23[[#This Row],[EV Registrations per Capita]]*1000</f>
        <v>3.713744104274932</v>
      </c>
    </row>
    <row r="17" spans="2:6" x14ac:dyDescent="0.3">
      <c r="B17" s="4" t="s">
        <v>16</v>
      </c>
      <c r="C17" s="15">
        <v>66880</v>
      </c>
      <c r="D17" s="25" t="s">
        <v>94</v>
      </c>
      <c r="E17" s="25">
        <f>Table23[[#This Row],[Registration Count]]/Table23[[#This Row],[Population]]</f>
        <v>5.1970871756201282E-3</v>
      </c>
      <c r="F17" s="25">
        <f>Table23[[#This Row],[EV Registrations per Capita]]*1000</f>
        <v>5.197087175620128</v>
      </c>
    </row>
    <row r="18" spans="2:6" x14ac:dyDescent="0.3">
      <c r="B18" s="4" t="s">
        <v>17</v>
      </c>
      <c r="C18" s="15">
        <v>17710</v>
      </c>
      <c r="D18" s="25" t="s">
        <v>96</v>
      </c>
      <c r="E18" s="25">
        <f>Table23[[#This Row],[Registration Count]]/Table23[[#This Row],[Population]]</f>
        <v>2.7069531400580001E-3</v>
      </c>
      <c r="F18" s="25">
        <f>Table23[[#This Row],[EV Registrations per Capita]]*1000</f>
        <v>2.7069531400580003</v>
      </c>
    </row>
    <row r="19" spans="2:6" x14ac:dyDescent="0.3">
      <c r="B19" s="4" t="s">
        <v>18</v>
      </c>
      <c r="C19" s="15">
        <v>6220</v>
      </c>
      <c r="D19" s="25" t="s">
        <v>98</v>
      </c>
      <c r="E19" s="25">
        <f>Table23[[#This Row],[Registration Count]]/Table23[[#This Row],[Population]]</f>
        <v>2.020716568186514E-3</v>
      </c>
      <c r="F19" s="25">
        <f>Table23[[#This Row],[EV Registrations per Capita]]*1000</f>
        <v>2.020716568186514</v>
      </c>
    </row>
    <row r="20" spans="2:6" x14ac:dyDescent="0.3">
      <c r="B20" s="4" t="s">
        <v>19</v>
      </c>
      <c r="C20" s="15">
        <v>7550</v>
      </c>
      <c r="D20" s="25" t="s">
        <v>100</v>
      </c>
      <c r="E20" s="25">
        <f>Table23[[#This Row],[Registration Count]]/Table23[[#This Row],[Population]]</f>
        <v>2.6188489135765985E-3</v>
      </c>
      <c r="F20" s="25">
        <f>Table23[[#This Row],[EV Registrations per Capita]]*1000</f>
        <v>2.6188489135765987</v>
      </c>
    </row>
    <row r="21" spans="2:6" x14ac:dyDescent="0.3">
      <c r="B21" s="4" t="s">
        <v>20</v>
      </c>
      <c r="C21" s="15">
        <v>7560</v>
      </c>
      <c r="D21" s="25" t="s">
        <v>102</v>
      </c>
      <c r="E21" s="25">
        <f>Table23[[#This Row],[Registration Count]]/Table23[[#This Row],[Population]]</f>
        <v>1.7247389621269226E-3</v>
      </c>
      <c r="F21" s="25">
        <f>Table23[[#This Row],[EV Registrations per Capita]]*1000</f>
        <v>1.7247389621269227</v>
      </c>
    </row>
    <row r="22" spans="2:6" x14ac:dyDescent="0.3">
      <c r="B22" s="4" t="s">
        <v>21</v>
      </c>
      <c r="C22" s="15">
        <v>5880</v>
      </c>
      <c r="D22" s="25" t="s">
        <v>104</v>
      </c>
      <c r="E22" s="25">
        <f>Table23[[#This Row],[Registration Count]]/Table23[[#This Row],[Population]]</f>
        <v>1.2779694369696997E-3</v>
      </c>
      <c r="F22" s="25">
        <f>Table23[[#This Row],[EV Registrations per Capita]]*1000</f>
        <v>1.2779694369696997</v>
      </c>
    </row>
    <row r="23" spans="2:6" x14ac:dyDescent="0.3">
      <c r="B23" s="4" t="s">
        <v>22</v>
      </c>
      <c r="C23" s="15">
        <v>4990</v>
      </c>
      <c r="D23" s="25" t="s">
        <v>106</v>
      </c>
      <c r="E23" s="25">
        <f>Table23[[#This Row],[Registration Count]]/Table23[[#This Row],[Population]]</f>
        <v>3.7560169660565963E-3</v>
      </c>
      <c r="F23" s="25">
        <f>Table23[[#This Row],[EV Registrations per Capita]]*1000</f>
        <v>3.7560169660565963</v>
      </c>
    </row>
    <row r="24" spans="2:6" x14ac:dyDescent="0.3">
      <c r="B24" s="4" t="s">
        <v>23</v>
      </c>
      <c r="C24" s="15">
        <v>46060</v>
      </c>
      <c r="D24" s="25" t="s">
        <v>108</v>
      </c>
      <c r="E24" s="25">
        <f>Table23[[#This Row],[Registration Count]]/Table23[[#This Row],[Population]]</f>
        <v>7.8229878310587895E-3</v>
      </c>
      <c r="F24" s="25">
        <f>Table23[[#This Row],[EV Registrations per Capita]]*1000</f>
        <v>7.8229878310587893</v>
      </c>
    </row>
    <row r="25" spans="2:6" x14ac:dyDescent="0.3">
      <c r="B25" s="4" t="s">
        <v>24</v>
      </c>
      <c r="C25" s="15">
        <v>49440</v>
      </c>
      <c r="D25" s="25" t="s">
        <v>110</v>
      </c>
      <c r="E25" s="25">
        <f>Table23[[#This Row],[Registration Count]]/Table23[[#This Row],[Population]]</f>
        <v>7.4264441797722231E-3</v>
      </c>
      <c r="F25" s="25">
        <f>Table23[[#This Row],[EV Registrations per Capita]]*1000</f>
        <v>7.4264441797722229</v>
      </c>
    </row>
    <row r="26" spans="2:6" x14ac:dyDescent="0.3">
      <c r="B26" s="4" t="s">
        <v>25</v>
      </c>
      <c r="C26" s="15">
        <v>33150</v>
      </c>
      <c r="D26" s="25" t="s">
        <v>112</v>
      </c>
      <c r="E26" s="25">
        <f>Table23[[#This Row],[Registration Count]]/Table23[[#This Row],[Population]]</f>
        <v>3.3522013901472985E-3</v>
      </c>
      <c r="F26" s="25">
        <f>Table23[[#This Row],[EV Registrations per Capita]]*1000</f>
        <v>3.3522013901472985</v>
      </c>
    </row>
    <row r="27" spans="2:6" x14ac:dyDescent="0.3">
      <c r="B27" s="4" t="s">
        <v>26</v>
      </c>
      <c r="C27" s="15">
        <v>24330</v>
      </c>
      <c r="D27" s="25" t="s">
        <v>114</v>
      </c>
      <c r="E27" s="25">
        <f>Table23[[#This Row],[Registration Count]]/Table23[[#This Row],[Population]]</f>
        <v>4.5192295725901017E-3</v>
      </c>
      <c r="F27" s="25">
        <f>Table23[[#This Row],[EV Registrations per Capita]]*1000</f>
        <v>4.5192295725901017</v>
      </c>
    </row>
    <row r="28" spans="2:6" x14ac:dyDescent="0.3">
      <c r="B28" s="4" t="s">
        <v>27</v>
      </c>
      <c r="C28" s="15">
        <v>2420</v>
      </c>
      <c r="D28" s="25" t="s">
        <v>116</v>
      </c>
      <c r="E28" s="25">
        <f>Table23[[#This Row],[Registration Count]]/Table23[[#This Row],[Population]]</f>
        <v>8.1089820379346225E-4</v>
      </c>
      <c r="F28" s="25">
        <f>Table23[[#This Row],[EV Registrations per Capita]]*1000</f>
        <v>0.81089820379346222</v>
      </c>
    </row>
    <row r="29" spans="2:6" x14ac:dyDescent="0.3">
      <c r="B29" s="4" t="s">
        <v>28</v>
      </c>
      <c r="C29" s="15">
        <v>17870</v>
      </c>
      <c r="D29" s="25" t="s">
        <v>118</v>
      </c>
      <c r="E29" s="25">
        <f>Table23[[#This Row],[Registration Count]]/Table23[[#This Row],[Population]]</f>
        <v>2.9644616292163538E-3</v>
      </c>
      <c r="F29" s="25">
        <f>Table23[[#This Row],[EV Registrations per Capita]]*1000</f>
        <v>2.9644616292163537</v>
      </c>
    </row>
    <row r="30" spans="2:6" x14ac:dyDescent="0.3">
      <c r="B30" s="4" t="s">
        <v>29</v>
      </c>
      <c r="C30" s="15">
        <v>3260</v>
      </c>
      <c r="D30" s="25" t="s">
        <v>120</v>
      </c>
      <c r="E30" s="25">
        <f>Table23[[#This Row],[Registration Count]]/Table23[[#This Row],[Population]]</f>
        <v>3.239365243399545E-3</v>
      </c>
      <c r="F30" s="25">
        <f>Table23[[#This Row],[EV Registrations per Capita]]*1000</f>
        <v>3.2393652433995448</v>
      </c>
    </row>
    <row r="31" spans="2:6" x14ac:dyDescent="0.3">
      <c r="B31" s="4" t="s">
        <v>30</v>
      </c>
      <c r="C31" s="15">
        <v>4570</v>
      </c>
      <c r="D31" s="25" t="s">
        <v>122</v>
      </c>
      <c r="E31" s="25">
        <f>Table23[[#This Row],[Registration Count]]/Table23[[#This Row],[Population]]</f>
        <v>2.4627926991399626E-3</v>
      </c>
      <c r="F31" s="25">
        <f>Table23[[#This Row],[EV Registrations per Capita]]*1000</f>
        <v>2.4627926991399627</v>
      </c>
    </row>
    <row r="32" spans="2:6" x14ac:dyDescent="0.3">
      <c r="B32" s="4" t="s">
        <v>31</v>
      </c>
      <c r="C32" s="15">
        <v>32950</v>
      </c>
      <c r="D32" s="25" t="s">
        <v>124</v>
      </c>
      <c r="E32" s="25">
        <f>Table23[[#This Row],[Registration Count]]/Table23[[#This Row],[Population]]</f>
        <v>1.1931558120267209E-2</v>
      </c>
      <c r="F32" s="25">
        <f>Table23[[#This Row],[EV Registrations per Capita]]*1000</f>
        <v>11.93155812026721</v>
      </c>
    </row>
    <row r="33" spans="2:27" x14ac:dyDescent="0.3">
      <c r="B33" s="4" t="s">
        <v>32</v>
      </c>
      <c r="C33" s="15">
        <v>6990</v>
      </c>
      <c r="D33" s="25" t="s">
        <v>126</v>
      </c>
      <c r="E33" s="25">
        <f>Table23[[#This Row],[Registration Count]]/Table23[[#This Row],[Population]]</f>
        <v>5.291169499852014E-3</v>
      </c>
      <c r="F33" s="25">
        <f>Table23[[#This Row],[EV Registrations per Capita]]*1000</f>
        <v>5.291169499852014</v>
      </c>
    </row>
    <row r="34" spans="2:27" x14ac:dyDescent="0.3">
      <c r="B34" s="4" t="s">
        <v>33</v>
      </c>
      <c r="C34" s="15">
        <v>87030</v>
      </c>
      <c r="D34" s="25" t="s">
        <v>128</v>
      </c>
      <c r="E34" s="25">
        <f>Table23[[#This Row],[Registration Count]]/Table23[[#This Row],[Population]]</f>
        <v>9.8068889140800249E-3</v>
      </c>
      <c r="F34" s="25">
        <f>Table23[[#This Row],[EV Registrations per Capita]]*1000</f>
        <v>9.8068889140800248</v>
      </c>
    </row>
    <row r="35" spans="2:27" x14ac:dyDescent="0.3">
      <c r="B35" s="4" t="s">
        <v>34</v>
      </c>
      <c r="C35" s="15">
        <v>7080</v>
      </c>
      <c r="D35" s="25" t="s">
        <v>130</v>
      </c>
      <c r="E35" s="25">
        <f>Table23[[#This Row],[Registration Count]]/Table23[[#This Row],[Population]]</f>
        <v>3.4037070600480271E-3</v>
      </c>
      <c r="F35" s="25">
        <f>Table23[[#This Row],[EV Registrations per Capita]]*1000</f>
        <v>3.4037070600480273</v>
      </c>
    </row>
    <row r="36" spans="2:27" x14ac:dyDescent="0.3">
      <c r="B36" s="4" t="s">
        <v>35</v>
      </c>
      <c r="C36" s="15">
        <v>84670</v>
      </c>
      <c r="D36" s="25" t="s">
        <v>132</v>
      </c>
      <c r="E36" s="25">
        <f>Table23[[#This Row],[Registration Count]]/Table23[[#This Row],[Population]]</f>
        <v>4.3211480055709997E-3</v>
      </c>
      <c r="F36" s="25">
        <f>Table23[[#This Row],[EV Registrations per Capita]]*1000</f>
        <v>4.3211480055709997</v>
      </c>
    </row>
    <row r="37" spans="2:27" x14ac:dyDescent="0.3">
      <c r="B37" s="4" t="s">
        <v>36</v>
      </c>
      <c r="C37" s="15">
        <v>45590</v>
      </c>
      <c r="D37" s="25" t="s">
        <v>134</v>
      </c>
      <c r="E37" s="25">
        <f>Table23[[#This Row],[Registration Count]]/Table23[[#This Row],[Population]]</f>
        <v>4.6757032143793006E-3</v>
      </c>
      <c r="F37" s="25">
        <f>Table23[[#This Row],[EV Registrations per Capita]]*1000</f>
        <v>4.6757032143793005</v>
      </c>
      <c r="G37" s="24" t="s">
        <v>61</v>
      </c>
      <c r="H37" s="24"/>
      <c r="I37" s="10"/>
      <c r="J37" s="10"/>
      <c r="K37" s="10"/>
      <c r="L37" s="10"/>
      <c r="M37" s="10"/>
    </row>
    <row r="38" spans="2:27" x14ac:dyDescent="0.3">
      <c r="B38" s="4" t="s">
        <v>37</v>
      </c>
      <c r="C38" s="15">
        <v>640</v>
      </c>
      <c r="D38" s="25" t="s">
        <v>136</v>
      </c>
      <c r="E38" s="25">
        <f>Table23[[#This Row],[Registration Count]]/Table23[[#This Row],[Population]]</f>
        <v>9.0789800333368801E-4</v>
      </c>
      <c r="F38" s="25">
        <f>Table23[[#This Row],[EV Registrations per Capita]]*1000</f>
        <v>0.90789800333368798</v>
      </c>
      <c r="G38" s="20" t="s">
        <v>38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2:27" x14ac:dyDescent="0.3">
      <c r="B39" s="4" t="s">
        <v>39</v>
      </c>
      <c r="C39" s="15">
        <v>34060</v>
      </c>
      <c r="D39" s="25" t="s">
        <v>138</v>
      </c>
      <c r="E39" s="25">
        <f>Table23[[#This Row],[Registration Count]]/Table23[[#This Row],[Population]]</f>
        <v>2.9462699323032633E-3</v>
      </c>
      <c r="F39" s="25">
        <f>Table23[[#This Row],[EV Registrations per Capita]]*1000</f>
        <v>2.9462699323032635</v>
      </c>
    </row>
    <row r="40" spans="2:27" x14ac:dyDescent="0.3">
      <c r="B40" s="4" t="s">
        <v>40</v>
      </c>
      <c r="C40" s="15">
        <v>16290</v>
      </c>
      <c r="D40" s="25" t="s">
        <v>140</v>
      </c>
      <c r="E40" s="25">
        <f>Table23[[#This Row],[Registration Count]]/Table23[[#This Row],[Population]]</f>
        <v>4.2656809600584052E-3</v>
      </c>
      <c r="F40" s="25">
        <f>Table23[[#This Row],[EV Registrations per Capita]]*1000</f>
        <v>4.2656809600584049</v>
      </c>
      <c r="G40" s="10" t="s">
        <v>41</v>
      </c>
      <c r="H40" s="10"/>
      <c r="I40" s="10"/>
      <c r="J40" s="10"/>
      <c r="K40" s="10"/>
      <c r="L40" s="10"/>
      <c r="M40" s="10"/>
    </row>
    <row r="41" spans="2:27" x14ac:dyDescent="0.3">
      <c r="B41" s="4" t="s">
        <v>42</v>
      </c>
      <c r="C41" s="15">
        <v>46980</v>
      </c>
      <c r="D41" s="25" t="s">
        <v>142</v>
      </c>
      <c r="E41" s="25">
        <f>Table23[[#This Row],[Registration Count]]/Table23[[#This Row],[Population]]</f>
        <v>1.2045094495535393E-2</v>
      </c>
      <c r="F41" s="25">
        <f>Table23[[#This Row],[EV Registrations per Capita]]*1000</f>
        <v>12.045094495535393</v>
      </c>
      <c r="G41" s="21" t="s">
        <v>62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2:27" x14ac:dyDescent="0.3">
      <c r="B42" s="4" t="s">
        <v>43</v>
      </c>
      <c r="C42" s="15">
        <v>47440</v>
      </c>
      <c r="D42" s="25" t="s">
        <v>144</v>
      </c>
      <c r="E42" s="25">
        <f>Table23[[#This Row],[Registration Count]]/Table23[[#This Row],[Population]]</f>
        <v>3.7182387054384494E-3</v>
      </c>
      <c r="F42" s="25">
        <f>Table23[[#This Row],[EV Registrations per Capita]]*1000</f>
        <v>3.7182387054384494</v>
      </c>
      <c r="G42" s="21" t="s">
        <v>44</v>
      </c>
      <c r="H42" s="21"/>
      <c r="I42" s="21"/>
      <c r="J42" s="21"/>
    </row>
    <row r="43" spans="2:27" x14ac:dyDescent="0.3">
      <c r="B43" s="4" t="s">
        <v>45</v>
      </c>
      <c r="C43" s="15">
        <v>4340</v>
      </c>
      <c r="D43" s="25" t="s">
        <v>146</v>
      </c>
      <c r="E43" s="25">
        <f>Table23[[#This Row],[Registration Count]]/Table23[[#This Row],[Population]]</f>
        <v>4.1205713352550008E-3</v>
      </c>
      <c r="F43" s="25">
        <f>Table23[[#This Row],[EV Registrations per Capita]]*1000</f>
        <v>4.1205713352550006</v>
      </c>
      <c r="G43" s="23" t="s">
        <v>60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spans="2:27" x14ac:dyDescent="0.3">
      <c r="B44" s="4" t="s">
        <v>46</v>
      </c>
      <c r="C44" s="15">
        <v>13490</v>
      </c>
      <c r="D44" s="25" t="s">
        <v>148</v>
      </c>
      <c r="E44" s="25">
        <f>Table23[[#This Row],[Registration Count]]/Table23[[#This Row],[Population]]</f>
        <v>2.85365368151998E-3</v>
      </c>
      <c r="F44" s="25">
        <f>Table23[[#This Row],[EV Registrations per Capita]]*1000</f>
        <v>2.85365368151998</v>
      </c>
    </row>
    <row r="45" spans="2:27" x14ac:dyDescent="0.3">
      <c r="B45" s="4" t="s">
        <v>47</v>
      </c>
      <c r="C45" s="15">
        <v>1170</v>
      </c>
      <c r="D45" s="25" t="s">
        <v>150</v>
      </c>
      <c r="E45" s="25">
        <f>Table23[[#This Row],[Registration Count]]/Table23[[#This Row],[Population]]</f>
        <v>1.4016877758449662E-3</v>
      </c>
      <c r="F45" s="25">
        <f>Table23[[#This Row],[EV Registrations per Capita]]*1000</f>
        <v>1.4016877758449662</v>
      </c>
      <c r="G45" s="19" t="s">
        <v>48</v>
      </c>
      <c r="H45" s="19"/>
      <c r="I45" s="19"/>
      <c r="J45" s="19"/>
      <c r="K45" s="19"/>
      <c r="L45" s="19"/>
      <c r="M45" s="19"/>
    </row>
    <row r="46" spans="2:27" x14ac:dyDescent="0.3">
      <c r="B46" s="4" t="s">
        <v>49</v>
      </c>
      <c r="C46" s="15">
        <v>22040</v>
      </c>
      <c r="D46" s="25" t="s">
        <v>152</v>
      </c>
      <c r="E46" s="25">
        <f>Table23[[#This Row],[Registration Count]]/Table23[[#This Row],[Population]]</f>
        <v>3.4163312725291471E-3</v>
      </c>
      <c r="F46" s="25">
        <f>Table23[[#This Row],[EV Registrations per Capita]]*1000</f>
        <v>3.4163312725291473</v>
      </c>
      <c r="G46" s="20" t="s">
        <v>59</v>
      </c>
      <c r="H46" s="20"/>
      <c r="I46" s="20"/>
      <c r="J46" s="20"/>
      <c r="K46" s="20"/>
      <c r="L46" s="20"/>
      <c r="M46" s="20"/>
      <c r="AA46" s="1"/>
    </row>
    <row r="47" spans="2:27" x14ac:dyDescent="0.3">
      <c r="B47" s="4" t="s">
        <v>50</v>
      </c>
      <c r="C47" s="15">
        <v>149000</v>
      </c>
      <c r="D47" s="25" t="s">
        <v>154</v>
      </c>
      <c r="E47" s="25">
        <f>Table23[[#This Row],[Registration Count]]/Table23[[#This Row],[Population]]</f>
        <v>5.7105554021030097E-3</v>
      </c>
      <c r="F47" s="25">
        <f>Table23[[#This Row],[EV Registrations per Capita]]*1000</f>
        <v>5.7105554021030098</v>
      </c>
      <c r="AA47" s="1"/>
    </row>
    <row r="48" spans="2:27" x14ac:dyDescent="0.3">
      <c r="B48" s="4" t="s">
        <v>51</v>
      </c>
      <c r="C48" s="15">
        <v>28050</v>
      </c>
      <c r="D48" s="25" t="s">
        <v>156</v>
      </c>
      <c r="E48" s="25">
        <f>Table23[[#This Row],[Registration Count]]/Table23[[#This Row],[Population]]</f>
        <v>9.8141744669818631E-3</v>
      </c>
      <c r="F48" s="25">
        <f>Table23[[#This Row],[EV Registrations per Capita]]*1000</f>
        <v>9.8141744669818625</v>
      </c>
    </row>
    <row r="49" spans="2:25" x14ac:dyDescent="0.3">
      <c r="B49" s="4" t="s">
        <v>52</v>
      </c>
      <c r="C49" s="15">
        <v>5260</v>
      </c>
      <c r="D49" s="25" t="s">
        <v>158</v>
      </c>
      <c r="E49" s="25">
        <f>Table23[[#This Row],[Registration Count]]/Table23[[#This Row],[Population]]</f>
        <v>8.3977533614961412E-3</v>
      </c>
      <c r="F49" s="25">
        <f>Table23[[#This Row],[EV Registrations per Capita]]*1000</f>
        <v>8.3977533614961413</v>
      </c>
      <c r="Y49" s="12"/>
    </row>
    <row r="50" spans="2:25" x14ac:dyDescent="0.3">
      <c r="B50" s="4" t="s">
        <v>53</v>
      </c>
      <c r="C50" s="15">
        <v>56610</v>
      </c>
      <c r="D50" s="25" t="s">
        <v>160</v>
      </c>
      <c r="E50" s="25">
        <f>Table23[[#This Row],[Registration Count]]/Table23[[#This Row],[Population]]</f>
        <v>6.9161996307695013E-3</v>
      </c>
      <c r="F50" s="25">
        <f>Table23[[#This Row],[EV Registrations per Capita]]*1000</f>
        <v>6.9161996307695013</v>
      </c>
    </row>
    <row r="51" spans="2:25" x14ac:dyDescent="0.3">
      <c r="B51" s="4" t="s">
        <v>54</v>
      </c>
      <c r="C51" s="15">
        <v>104050</v>
      </c>
      <c r="D51" s="25" t="s">
        <v>162</v>
      </c>
      <c r="E51" s="25">
        <f>Table23[[#This Row],[Registration Count]]/Table23[[#This Row],[Population]]</f>
        <v>1.5081627041581952E-2</v>
      </c>
      <c r="F51" s="25">
        <f>Table23[[#This Row],[EV Registrations per Capita]]*1000</f>
        <v>15.081627041581951</v>
      </c>
    </row>
    <row r="52" spans="2:25" x14ac:dyDescent="0.3">
      <c r="B52" s="4" t="s">
        <v>55</v>
      </c>
      <c r="C52" s="15">
        <v>1870</v>
      </c>
      <c r="D52" s="25" t="s">
        <v>164</v>
      </c>
      <c r="E52" s="25">
        <f>Table23[[#This Row],[Registration Count]]/Table23[[#This Row],[Population]]</f>
        <v>1.0086947328334451E-3</v>
      </c>
      <c r="F52" s="25">
        <f>Table23[[#This Row],[EV Registrations per Capita]]*1000</f>
        <v>1.008694732833445</v>
      </c>
    </row>
    <row r="53" spans="2:25" x14ac:dyDescent="0.3">
      <c r="B53" s="4" t="s">
        <v>56</v>
      </c>
      <c r="C53" s="15">
        <v>15700</v>
      </c>
      <c r="D53" s="25" t="s">
        <v>166</v>
      </c>
      <c r="E53" s="25">
        <f>Table23[[#This Row],[Registration Count]]/Table23[[#This Row],[Population]]</f>
        <v>2.7425056230099367E-3</v>
      </c>
      <c r="F53" s="25">
        <f>Table23[[#This Row],[EV Registrations per Capita]]*1000</f>
        <v>2.7425056230099369</v>
      </c>
    </row>
    <row r="54" spans="2:25" ht="14.55" customHeight="1" x14ac:dyDescent="0.3">
      <c r="B54" s="4" t="s">
        <v>57</v>
      </c>
      <c r="C54" s="15">
        <v>840</v>
      </c>
      <c r="D54" s="25" t="s">
        <v>168</v>
      </c>
      <c r="E54" s="25">
        <f>Table23[[#This Row],[Registration Count]]/Table23[[#This Row],[Population]]</f>
        <v>1.4602321421431689E-3</v>
      </c>
      <c r="F54" s="25">
        <f>Table23[[#This Row],[EV Registrations per Capita]]*1000</f>
        <v>1.4602321421431688</v>
      </c>
      <c r="N54" s="11"/>
      <c r="O54" s="11"/>
      <c r="P54" s="11"/>
      <c r="Q54" s="11"/>
      <c r="R54" s="11"/>
      <c r="S54" s="11"/>
      <c r="T54" s="11"/>
      <c r="U54" s="11"/>
      <c r="V54" s="11"/>
    </row>
    <row r="55" spans="2:25" x14ac:dyDescent="0.3">
      <c r="B55" s="5" t="s">
        <v>58</v>
      </c>
      <c r="C55" s="16">
        <f>SUM(C4:C54)</f>
        <v>2442270</v>
      </c>
      <c r="D55" s="26"/>
      <c r="E55" s="26"/>
      <c r="F55" s="26">
        <f>Table23[[#This Row],[EV Registrations per Capita]]*1000</f>
        <v>0</v>
      </c>
      <c r="N55" s="11"/>
      <c r="O55" s="11"/>
      <c r="P55" s="11"/>
      <c r="Q55" s="11"/>
      <c r="R55" s="11"/>
      <c r="S55" s="11"/>
      <c r="T55" s="11"/>
      <c r="U55" s="11"/>
      <c r="V55" s="11"/>
    </row>
  </sheetData>
  <mergeCells count="8">
    <mergeCell ref="G45:M45"/>
    <mergeCell ref="G46:M46"/>
    <mergeCell ref="G41:S41"/>
    <mergeCell ref="G42:J42"/>
    <mergeCell ref="G38:U38"/>
    <mergeCell ref="G43:W43"/>
    <mergeCell ref="G37:H37"/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C2CB-C200-46EB-ABE6-2BFC37FEEC07}">
  <dimension ref="B2:G58"/>
  <sheetViews>
    <sheetView tabSelected="1" workbookViewId="0"/>
  </sheetViews>
  <sheetFormatPr defaultRowHeight="14.4" x14ac:dyDescent="0.3"/>
  <cols>
    <col min="1" max="1" width="3.77734375" customWidth="1"/>
    <col min="2" max="4" width="20.33203125" customWidth="1"/>
    <col min="5" max="5" width="10.6640625" bestFit="1" customWidth="1"/>
    <col min="6" max="7" width="12" bestFit="1" customWidth="1"/>
  </cols>
  <sheetData>
    <row r="2" spans="2:7" ht="15.6" x14ac:dyDescent="0.3">
      <c r="B2" s="22" t="s">
        <v>0</v>
      </c>
      <c r="C2" s="22"/>
      <c r="D2" s="22"/>
      <c r="E2" s="22"/>
      <c r="F2" s="22"/>
      <c r="G2" s="22"/>
    </row>
    <row r="3" spans="2:7" ht="27" x14ac:dyDescent="0.3">
      <c r="B3" s="6" t="s">
        <v>1</v>
      </c>
      <c r="C3" s="31" t="s">
        <v>173</v>
      </c>
      <c r="D3" s="36" t="s">
        <v>2</v>
      </c>
      <c r="E3" s="31" t="s">
        <v>66</v>
      </c>
      <c r="F3" s="31" t="s">
        <v>171</v>
      </c>
      <c r="G3" s="32" t="s">
        <v>172</v>
      </c>
    </row>
    <row r="4" spans="2:7" x14ac:dyDescent="0.3">
      <c r="B4" s="8" t="s">
        <v>3</v>
      </c>
      <c r="C4" s="38">
        <v>2059138.9687760035</v>
      </c>
      <c r="D4" s="37">
        <v>8730</v>
      </c>
      <c r="E4" s="35">
        <v>4817678</v>
      </c>
      <c r="F4" s="33">
        <f>Table232[[#This Row],[Registration Count]]/Table232[[#This Row],[Population]]</f>
        <v>1.8120762740888867E-3</v>
      </c>
      <c r="G4" s="33">
        <f>Table232[[#This Row],[Per Capita]]*1000</f>
        <v>1.8120762740888867</v>
      </c>
    </row>
    <row r="5" spans="2:7" x14ac:dyDescent="0.3">
      <c r="B5" s="8" t="s">
        <v>4</v>
      </c>
      <c r="C5" s="39">
        <v>141093.36233301714</v>
      </c>
      <c r="D5" s="37">
        <v>1970</v>
      </c>
      <c r="E5" s="35">
        <v>728300</v>
      </c>
      <c r="F5" s="33">
        <f>Table232[[#This Row],[Registration Count]]/Table232[[#This Row],[Population]]</f>
        <v>2.7049292873815734E-3</v>
      </c>
      <c r="G5" s="33">
        <f>Table232[[#This Row],[Per Capita]]*1000</f>
        <v>2.7049292873815736</v>
      </c>
    </row>
    <row r="6" spans="2:7" x14ac:dyDescent="0.3">
      <c r="B6" s="8" t="s">
        <v>5</v>
      </c>
      <c r="C6" s="39">
        <v>2258487.5448044846</v>
      </c>
      <c r="D6" s="37">
        <v>65780</v>
      </c>
      <c r="E6" s="35">
        <v>6561516</v>
      </c>
      <c r="F6" s="33">
        <f>Table232[[#This Row],[Registration Count]]/Table232[[#This Row],[Population]]</f>
        <v>1.0025122243091383E-2</v>
      </c>
      <c r="G6" s="33">
        <f>Table232[[#This Row],[Per Capita]]*1000</f>
        <v>10.025122243091383</v>
      </c>
    </row>
    <row r="7" spans="2:7" x14ac:dyDescent="0.3">
      <c r="B7" s="8" t="s">
        <v>6</v>
      </c>
      <c r="C7" s="38">
        <v>958639.30604877626</v>
      </c>
      <c r="D7" s="37">
        <v>5140</v>
      </c>
      <c r="E7" s="35">
        <v>2947036</v>
      </c>
      <c r="F7" s="33">
        <f>Table232[[#This Row],[Registration Count]]/Table232[[#This Row],[Population]]</f>
        <v>1.7441252838445137E-3</v>
      </c>
      <c r="G7" s="33">
        <f>Table232[[#This Row],[Per Capita]]*1000</f>
        <v>1.7441252838445136</v>
      </c>
    </row>
    <row r="8" spans="2:7" x14ac:dyDescent="0.3">
      <c r="B8" s="8" t="s">
        <v>7</v>
      </c>
      <c r="C8" s="39">
        <v>14268528.113177458</v>
      </c>
      <c r="D8" s="37">
        <v>903620</v>
      </c>
      <c r="E8" s="35">
        <v>38066920</v>
      </c>
      <c r="F8" s="33">
        <f>Table232[[#This Row],[Registration Count]]/Table232[[#This Row],[Population]]</f>
        <v>2.3737670397289825E-2</v>
      </c>
      <c r="G8" s="33">
        <f>Table232[[#This Row],[Per Capita]]*1000</f>
        <v>23.737670397289826</v>
      </c>
    </row>
    <row r="9" spans="2:7" x14ac:dyDescent="0.3">
      <c r="B9" s="8" t="s">
        <v>8</v>
      </c>
      <c r="C9" s="39">
        <v>1496309.6979349602</v>
      </c>
      <c r="D9" s="37">
        <v>59910</v>
      </c>
      <c r="E9" s="35">
        <v>5197580</v>
      </c>
      <c r="F9" s="33">
        <f>Table232[[#This Row],[Registration Count]]/Table232[[#This Row],[Population]]</f>
        <v>1.1526518110351356E-2</v>
      </c>
      <c r="G9" s="33">
        <f>Table232[[#This Row],[Per Capita]]*1000</f>
        <v>11.526518110351356</v>
      </c>
    </row>
    <row r="10" spans="2:7" x14ac:dyDescent="0.3">
      <c r="B10" s="8" t="s">
        <v>9</v>
      </c>
      <c r="C10" s="39">
        <v>1119277.6497481181</v>
      </c>
      <c r="D10" s="37">
        <v>22030</v>
      </c>
      <c r="E10" s="35">
        <v>3592053</v>
      </c>
      <c r="F10" s="33">
        <f>Table232[[#This Row],[Registration Count]]/Table232[[#This Row],[Population]]</f>
        <v>6.1329830044267166E-3</v>
      </c>
      <c r="G10" s="33">
        <f>Table232[[#This Row],[Per Capita]]*1000</f>
        <v>6.1329830044267171</v>
      </c>
    </row>
    <row r="11" spans="2:7" x14ac:dyDescent="0.3">
      <c r="B11" s="8" t="s">
        <v>10</v>
      </c>
      <c r="C11" s="38">
        <v>177980.04948083634</v>
      </c>
      <c r="D11" s="37">
        <v>5390</v>
      </c>
      <c r="E11" s="35">
        <v>917060</v>
      </c>
      <c r="F11" s="33">
        <f>Table232[[#This Row],[Registration Count]]/Table232[[#This Row],[Population]]</f>
        <v>5.8774780276099709E-3</v>
      </c>
      <c r="G11" s="33">
        <f>Table232[[#This Row],[Per Capita]]*1000</f>
        <v>5.8774780276099712</v>
      </c>
    </row>
    <row r="12" spans="2:7" x14ac:dyDescent="0.3">
      <c r="B12" s="8" t="s">
        <v>11</v>
      </c>
      <c r="C12" s="38">
        <v>199249.49000278267</v>
      </c>
      <c r="D12" s="37">
        <v>5860</v>
      </c>
      <c r="E12" s="35">
        <v>633736</v>
      </c>
      <c r="F12" s="33">
        <f>Table232[[#This Row],[Registration Count]]/Table232[[#This Row],[Population]]</f>
        <v>9.2467525909842585E-3</v>
      </c>
      <c r="G12" s="33">
        <f>Table232[[#This Row],[Per Capita]]*1000</f>
        <v>9.2467525909842578</v>
      </c>
    </row>
    <row r="13" spans="2:7" x14ac:dyDescent="0.3">
      <c r="B13" s="8" t="s">
        <v>12</v>
      </c>
      <c r="C13" s="39">
        <v>7853979.2406774275</v>
      </c>
      <c r="D13" s="37">
        <v>167990</v>
      </c>
      <c r="E13" s="35">
        <v>19361792</v>
      </c>
      <c r="F13" s="33">
        <f>Table232[[#This Row],[Registration Count]]/Table232[[#This Row],[Population]]</f>
        <v>8.6763663198117201E-3</v>
      </c>
      <c r="G13" s="33">
        <f>Table232[[#This Row],[Per Capita]]*1000</f>
        <v>8.67636631981172</v>
      </c>
    </row>
    <row r="14" spans="2:7" x14ac:dyDescent="0.3">
      <c r="B14" s="8" t="s">
        <v>13</v>
      </c>
      <c r="C14" s="39">
        <v>3525144.5488995919</v>
      </c>
      <c r="D14" s="37">
        <v>60120</v>
      </c>
      <c r="E14" s="35">
        <v>9907756</v>
      </c>
      <c r="F14" s="33">
        <f>Table232[[#This Row],[Registration Count]]/Table232[[#This Row],[Population]]</f>
        <v>6.0679734139597302E-3</v>
      </c>
      <c r="G14" s="33">
        <f>Table232[[#This Row],[Per Capita]]*1000</f>
        <v>6.0679734139597299</v>
      </c>
    </row>
    <row r="15" spans="2:7" x14ac:dyDescent="0.3">
      <c r="B15" s="8" t="s">
        <v>14</v>
      </c>
      <c r="C15" s="39">
        <v>463873.50077695824</v>
      </c>
      <c r="D15" s="37">
        <v>19760</v>
      </c>
      <c r="E15" s="35">
        <v>1392704</v>
      </c>
      <c r="F15" s="33">
        <f>Table232[[#This Row],[Registration Count]]/Table232[[#This Row],[Population]]</f>
        <v>1.4188226643996139E-2</v>
      </c>
      <c r="G15" s="33">
        <f>Table232[[#This Row],[Per Capita]]*1000</f>
        <v>14.18822664399614</v>
      </c>
    </row>
    <row r="16" spans="2:7" x14ac:dyDescent="0.3">
      <c r="B16" s="8" t="s">
        <v>15</v>
      </c>
      <c r="C16" s="39">
        <v>569964.40366438578</v>
      </c>
      <c r="D16" s="37">
        <v>5940</v>
      </c>
      <c r="E16" s="35">
        <v>1599464</v>
      </c>
      <c r="F16" s="33">
        <f>Table232[[#This Row],[Registration Count]]/Table232[[#This Row],[Population]]</f>
        <v>3.7137441042749322E-3</v>
      </c>
      <c r="G16" s="33">
        <f>Table232[[#This Row],[Per Capita]]*1000</f>
        <v>3.713744104274932</v>
      </c>
    </row>
    <row r="17" spans="2:7" x14ac:dyDescent="0.3">
      <c r="B17" s="8" t="s">
        <v>16</v>
      </c>
      <c r="C17" s="39">
        <v>4117589.389216722</v>
      </c>
      <c r="D17" s="37">
        <v>66880</v>
      </c>
      <c r="E17" s="35">
        <v>12868747</v>
      </c>
      <c r="F17" s="33">
        <f>Table232[[#This Row],[Registration Count]]/Table232[[#This Row],[Population]]</f>
        <v>5.1970871756201282E-3</v>
      </c>
      <c r="G17" s="33">
        <f>Table232[[#This Row],[Per Capita]]*1000</f>
        <v>5.197087175620128</v>
      </c>
    </row>
    <row r="18" spans="2:7" x14ac:dyDescent="0.3">
      <c r="B18" s="8" t="s">
        <v>17</v>
      </c>
      <c r="C18" s="39">
        <v>2064554.4292274183</v>
      </c>
      <c r="D18" s="37">
        <v>17710</v>
      </c>
      <c r="E18" s="35">
        <v>6542411</v>
      </c>
      <c r="F18" s="33">
        <f>Table232[[#This Row],[Registration Count]]/Table232[[#This Row],[Population]]</f>
        <v>2.7069531400580001E-3</v>
      </c>
      <c r="G18" s="33">
        <f>Table232[[#This Row],[Per Capita]]*1000</f>
        <v>2.7069531400580003</v>
      </c>
    </row>
    <row r="19" spans="2:7" x14ac:dyDescent="0.3">
      <c r="B19" s="8" t="s">
        <v>18</v>
      </c>
      <c r="C19" s="39">
        <v>1129061.0195546185</v>
      </c>
      <c r="D19" s="37">
        <v>6220</v>
      </c>
      <c r="E19" s="35">
        <v>3078116</v>
      </c>
      <c r="F19" s="33">
        <f>Table232[[#This Row],[Registration Count]]/Table232[[#This Row],[Population]]</f>
        <v>2.020716568186514E-3</v>
      </c>
      <c r="G19" s="33">
        <f>Table232[[#This Row],[Per Capita]]*1000</f>
        <v>2.020716568186514</v>
      </c>
    </row>
    <row r="20" spans="2:7" x14ac:dyDescent="0.3">
      <c r="B20" s="8" t="s">
        <v>19</v>
      </c>
      <c r="C20" s="38">
        <v>856988.6740653998</v>
      </c>
      <c r="D20" s="37">
        <v>7550</v>
      </c>
      <c r="E20" s="35">
        <v>2882946</v>
      </c>
      <c r="F20" s="33">
        <f>Table232[[#This Row],[Registration Count]]/Table232[[#This Row],[Population]]</f>
        <v>2.6188489135765985E-3</v>
      </c>
      <c r="G20" s="33">
        <f>Table232[[#This Row],[Per Capita]]*1000</f>
        <v>2.6188489135765987</v>
      </c>
    </row>
    <row r="21" spans="2:7" x14ac:dyDescent="0.3">
      <c r="B21" s="8" t="s">
        <v>20</v>
      </c>
      <c r="C21" s="39">
        <v>1567434.9216523396</v>
      </c>
      <c r="D21" s="37">
        <v>7560</v>
      </c>
      <c r="E21" s="35">
        <v>4383272</v>
      </c>
      <c r="F21" s="33">
        <f>Table232[[#This Row],[Registration Count]]/Table232[[#This Row],[Population]]</f>
        <v>1.7247389621269226E-3</v>
      </c>
      <c r="G21" s="33">
        <f>Table232[[#This Row],[Per Capita]]*1000</f>
        <v>1.7247389621269227</v>
      </c>
    </row>
    <row r="22" spans="2:7" x14ac:dyDescent="0.3">
      <c r="B22" s="8" t="s">
        <v>21</v>
      </c>
      <c r="C22" s="38">
        <v>1279501.4339376276</v>
      </c>
      <c r="D22" s="37">
        <v>5880</v>
      </c>
      <c r="E22" s="35">
        <v>4601049</v>
      </c>
      <c r="F22" s="33">
        <f>Table232[[#This Row],[Registration Count]]/Table232[[#This Row],[Population]]</f>
        <v>1.2779694369696997E-3</v>
      </c>
      <c r="G22" s="33">
        <f>Table232[[#This Row],[Per Capita]]*1000</f>
        <v>1.2779694369696997</v>
      </c>
    </row>
    <row r="23" spans="2:7" x14ac:dyDescent="0.3">
      <c r="B23" s="8" t="s">
        <v>22</v>
      </c>
      <c r="C23" s="38">
        <v>415724.55440287577</v>
      </c>
      <c r="D23" s="37">
        <v>4990</v>
      </c>
      <c r="E23" s="35">
        <v>1328535</v>
      </c>
      <c r="F23" s="33">
        <f>Table232[[#This Row],[Registration Count]]/Table232[[#This Row],[Population]]</f>
        <v>3.7560169660565963E-3</v>
      </c>
      <c r="G23" s="33">
        <f>Table232[[#This Row],[Per Capita]]*1000</f>
        <v>3.7560169660565963</v>
      </c>
    </row>
    <row r="24" spans="2:7" x14ac:dyDescent="0.3">
      <c r="B24" s="8" t="s">
        <v>23</v>
      </c>
      <c r="C24" s="39">
        <v>2076393.394228471</v>
      </c>
      <c r="D24" s="37">
        <v>46060</v>
      </c>
      <c r="E24" s="35">
        <v>5887776</v>
      </c>
      <c r="F24" s="33">
        <f>Table232[[#This Row],[Registration Count]]/Table232[[#This Row],[Population]]</f>
        <v>7.8229878310587895E-3</v>
      </c>
      <c r="G24" s="33">
        <f>Table232[[#This Row],[Per Capita]]*1000</f>
        <v>7.8229878310587893</v>
      </c>
    </row>
    <row r="25" spans="2:7" x14ac:dyDescent="0.3">
      <c r="B25" s="8" t="s">
        <v>24</v>
      </c>
      <c r="C25" s="40">
        <v>1980433.4850940907</v>
      </c>
      <c r="D25" s="37">
        <v>49440</v>
      </c>
      <c r="E25" s="35">
        <v>6657291</v>
      </c>
      <c r="F25" s="33">
        <f>Table232[[#This Row],[Registration Count]]/Table232[[#This Row],[Population]]</f>
        <v>7.4264441797722231E-3</v>
      </c>
      <c r="G25" s="33">
        <f>Table232[[#This Row],[Per Capita]]*1000</f>
        <v>7.4264441797722229</v>
      </c>
    </row>
    <row r="26" spans="2:7" x14ac:dyDescent="0.3">
      <c r="B26" s="8" t="s">
        <v>25</v>
      </c>
      <c r="C26" s="38">
        <v>2894828.1771043334</v>
      </c>
      <c r="D26" s="37">
        <v>33150</v>
      </c>
      <c r="E26" s="35">
        <v>9889024</v>
      </c>
      <c r="F26" s="33">
        <f>Table232[[#This Row],[Registration Count]]/Table232[[#This Row],[Population]]</f>
        <v>3.3522013901472985E-3</v>
      </c>
      <c r="G26" s="33">
        <f>Table232[[#This Row],[Per Capita]]*1000</f>
        <v>3.3522013901472985</v>
      </c>
    </row>
    <row r="27" spans="2:7" x14ac:dyDescent="0.3">
      <c r="B27" s="8" t="s">
        <v>26</v>
      </c>
      <c r="C27" s="38">
        <v>1729997.195176298</v>
      </c>
      <c r="D27" s="37">
        <v>24330</v>
      </c>
      <c r="E27" s="35">
        <v>5383661</v>
      </c>
      <c r="F27" s="33">
        <f>Table232[[#This Row],[Registration Count]]/Table232[[#This Row],[Population]]</f>
        <v>4.5192295725901017E-3</v>
      </c>
      <c r="G27" s="33">
        <f>Table232[[#This Row],[Per Capita]]*1000</f>
        <v>4.5192295725901017</v>
      </c>
    </row>
    <row r="28" spans="2:7" x14ac:dyDescent="0.3">
      <c r="B28" s="8" t="s">
        <v>27</v>
      </c>
      <c r="C28" s="39">
        <v>893598.24453047675</v>
      </c>
      <c r="D28" s="37">
        <v>2420</v>
      </c>
      <c r="E28" s="35">
        <v>2984345</v>
      </c>
      <c r="F28" s="33">
        <f>Table232[[#This Row],[Registration Count]]/Table232[[#This Row],[Population]]</f>
        <v>8.1089820379346225E-4</v>
      </c>
      <c r="G28" s="33">
        <f>Table232[[#This Row],[Per Capita]]*1000</f>
        <v>0.81089820379346222</v>
      </c>
    </row>
    <row r="29" spans="2:7" x14ac:dyDescent="0.3">
      <c r="B29" s="8" t="s">
        <v>28</v>
      </c>
      <c r="C29" s="38">
        <v>1916496.8339959097</v>
      </c>
      <c r="D29" s="37">
        <v>17870</v>
      </c>
      <c r="E29" s="35">
        <v>6028076</v>
      </c>
      <c r="F29" s="33">
        <f>Table232[[#This Row],[Registration Count]]/Table232[[#This Row],[Population]]</f>
        <v>2.9644616292163538E-3</v>
      </c>
      <c r="G29" s="33">
        <f>Table232[[#This Row],[Per Capita]]*1000</f>
        <v>2.9644616292163537</v>
      </c>
    </row>
    <row r="30" spans="2:7" x14ac:dyDescent="0.3">
      <c r="B30" s="8" t="s">
        <v>29</v>
      </c>
      <c r="C30" s="39">
        <v>463650.95332462632</v>
      </c>
      <c r="D30" s="37">
        <v>3260</v>
      </c>
      <c r="E30" s="35">
        <v>1006370</v>
      </c>
      <c r="F30" s="33">
        <f>Table232[[#This Row],[Registration Count]]/Table232[[#This Row],[Population]]</f>
        <v>3.239365243399545E-3</v>
      </c>
      <c r="G30" s="33">
        <f>Table232[[#This Row],[Per Capita]]*1000</f>
        <v>3.2393652433995448</v>
      </c>
    </row>
    <row r="31" spans="2:7" x14ac:dyDescent="0.3">
      <c r="B31" s="8" t="s">
        <v>30</v>
      </c>
      <c r="C31" s="39">
        <v>604899.73714861565</v>
      </c>
      <c r="D31" s="37">
        <v>4570</v>
      </c>
      <c r="E31" s="35">
        <v>1855617</v>
      </c>
      <c r="F31" s="33">
        <f>Table232[[#This Row],[Registration Count]]/Table232[[#This Row],[Population]]</f>
        <v>2.4627926991399626E-3</v>
      </c>
      <c r="G31" s="33">
        <f>Table232[[#This Row],[Per Capita]]*1000</f>
        <v>2.4627926991399627</v>
      </c>
    </row>
    <row r="32" spans="2:7" x14ac:dyDescent="0.3">
      <c r="B32" s="8" t="s">
        <v>31</v>
      </c>
      <c r="C32" s="38">
        <v>1051676.6874952973</v>
      </c>
      <c r="D32" s="37">
        <v>32950</v>
      </c>
      <c r="E32" s="35">
        <v>2761584</v>
      </c>
      <c r="F32" s="33">
        <f>Table232[[#This Row],[Registration Count]]/Table232[[#This Row],[Population]]</f>
        <v>1.1931558120267209E-2</v>
      </c>
      <c r="G32" s="33">
        <f>Table232[[#This Row],[Per Capita]]*1000</f>
        <v>11.93155812026721</v>
      </c>
    </row>
    <row r="33" spans="2:7" x14ac:dyDescent="0.3">
      <c r="B33" s="8" t="s">
        <v>32</v>
      </c>
      <c r="C33" s="38">
        <v>458140.99544720072</v>
      </c>
      <c r="D33" s="37">
        <v>6990</v>
      </c>
      <c r="E33" s="35">
        <v>1321069</v>
      </c>
      <c r="F33" s="33">
        <f>Table232[[#This Row],[Registration Count]]/Table232[[#This Row],[Population]]</f>
        <v>5.291169499852014E-3</v>
      </c>
      <c r="G33" s="33">
        <f>Table232[[#This Row],[Per Capita]]*1000</f>
        <v>5.291169499852014</v>
      </c>
    </row>
    <row r="34" spans="2:7" x14ac:dyDescent="0.3">
      <c r="B34" s="8" t="s">
        <v>33</v>
      </c>
      <c r="C34" s="39">
        <v>2535248.2432167907</v>
      </c>
      <c r="D34" s="37">
        <v>87030</v>
      </c>
      <c r="E34" s="35">
        <v>8874374</v>
      </c>
      <c r="F34" s="33">
        <f>Table232[[#This Row],[Registration Count]]/Table232[[#This Row],[Population]]</f>
        <v>9.8068889140800249E-3</v>
      </c>
      <c r="G34" s="33">
        <f>Table232[[#This Row],[Per Capita]]*1000</f>
        <v>9.8068889140800248</v>
      </c>
    </row>
    <row r="35" spans="2:7" x14ac:dyDescent="0.3">
      <c r="B35" s="8" t="s">
        <v>34</v>
      </c>
      <c r="C35" s="39">
        <v>619689.68026981968</v>
      </c>
      <c r="D35" s="37">
        <v>7080</v>
      </c>
      <c r="E35" s="35">
        <v>2080085</v>
      </c>
      <c r="F35" s="33">
        <f>Table232[[#This Row],[Registration Count]]/Table232[[#This Row],[Population]]</f>
        <v>3.4037070600480271E-3</v>
      </c>
      <c r="G35" s="33">
        <f>Table232[[#This Row],[Per Capita]]*1000</f>
        <v>3.4037070600480273</v>
      </c>
    </row>
    <row r="36" spans="2:7" x14ac:dyDescent="0.3">
      <c r="B36" s="8" t="s">
        <v>35</v>
      </c>
      <c r="C36" s="39">
        <v>3112029.6110990481</v>
      </c>
      <c r="D36" s="37">
        <v>84670</v>
      </c>
      <c r="E36" s="35">
        <v>19594330</v>
      </c>
      <c r="F36" s="33">
        <f>Table232[[#This Row],[Registration Count]]/Table232[[#This Row],[Population]]</f>
        <v>4.3211480055709997E-3</v>
      </c>
      <c r="G36" s="33">
        <f>Table232[[#This Row],[Per Capita]]*1000</f>
        <v>4.3211480055709997</v>
      </c>
    </row>
    <row r="37" spans="2:7" x14ac:dyDescent="0.3">
      <c r="B37" s="8" t="s">
        <v>36</v>
      </c>
      <c r="C37" s="39">
        <v>3280487.068238955</v>
      </c>
      <c r="D37" s="37">
        <v>45590</v>
      </c>
      <c r="E37" s="35">
        <v>9750405</v>
      </c>
      <c r="F37" s="33">
        <f>Table232[[#This Row],[Registration Count]]/Table232[[#This Row],[Population]]</f>
        <v>4.6757032143793006E-3</v>
      </c>
      <c r="G37" s="33">
        <f>Table232[[#This Row],[Per Capita]]*1000</f>
        <v>4.6757032143793005</v>
      </c>
    </row>
    <row r="38" spans="2:7" x14ac:dyDescent="0.3">
      <c r="B38" s="8" t="s">
        <v>37</v>
      </c>
      <c r="C38" s="39">
        <v>212291.80577406386</v>
      </c>
      <c r="D38" s="37">
        <v>640</v>
      </c>
      <c r="E38" s="35">
        <v>704925</v>
      </c>
      <c r="F38" s="33">
        <f>Table232[[#This Row],[Registration Count]]/Table232[[#This Row],[Population]]</f>
        <v>9.0789800333368801E-4</v>
      </c>
      <c r="G38" s="33">
        <f>Table232[[#This Row],[Per Capita]]*1000</f>
        <v>0.90789800333368798</v>
      </c>
    </row>
    <row r="39" spans="2:7" x14ac:dyDescent="0.3">
      <c r="B39" s="8" t="s">
        <v>39</v>
      </c>
      <c r="C39" s="39">
        <v>4086520.8990709609</v>
      </c>
      <c r="D39" s="37">
        <v>34060</v>
      </c>
      <c r="E39" s="35">
        <v>11560380</v>
      </c>
      <c r="F39" s="33">
        <f>Table232[[#This Row],[Registration Count]]/Table232[[#This Row],[Population]]</f>
        <v>2.9462699323032633E-3</v>
      </c>
      <c r="G39" s="33">
        <f>Table232[[#This Row],[Per Capita]]*1000</f>
        <v>2.9462699323032635</v>
      </c>
    </row>
    <row r="40" spans="2:7" x14ac:dyDescent="0.3">
      <c r="B40" s="8" t="s">
        <v>40</v>
      </c>
      <c r="C40" s="39">
        <v>1056366.5776049825</v>
      </c>
      <c r="D40" s="37">
        <v>16290</v>
      </c>
      <c r="E40" s="35">
        <v>3818851</v>
      </c>
      <c r="F40" s="33">
        <f>Table232[[#This Row],[Registration Count]]/Table232[[#This Row],[Population]]</f>
        <v>4.2656809600584052E-3</v>
      </c>
      <c r="G40" s="33">
        <f>Table232[[#This Row],[Per Capita]]*1000</f>
        <v>4.2656809600584049</v>
      </c>
    </row>
    <row r="41" spans="2:7" x14ac:dyDescent="0.3">
      <c r="B41" s="8" t="s">
        <v>42</v>
      </c>
      <c r="C41" s="39">
        <v>1357126.4999157819</v>
      </c>
      <c r="D41" s="37">
        <v>46980</v>
      </c>
      <c r="E41" s="35">
        <v>3900343</v>
      </c>
      <c r="F41" s="33">
        <f>Table232[[#This Row],[Registration Count]]/Table232[[#This Row],[Population]]</f>
        <v>1.2045094495535393E-2</v>
      </c>
      <c r="G41" s="33">
        <f>Table232[[#This Row],[Per Capita]]*1000</f>
        <v>12.045094495535393</v>
      </c>
    </row>
    <row r="42" spans="2:7" x14ac:dyDescent="0.3">
      <c r="B42" s="8" t="s">
        <v>43</v>
      </c>
      <c r="C42" s="39">
        <v>3917586.210452538</v>
      </c>
      <c r="D42" s="37">
        <v>47440</v>
      </c>
      <c r="E42" s="35">
        <v>12758729</v>
      </c>
      <c r="F42" s="33">
        <f>Table232[[#This Row],[Registration Count]]/Table232[[#This Row],[Population]]</f>
        <v>3.7182387054384494E-3</v>
      </c>
      <c r="G42" s="33">
        <f>Table232[[#This Row],[Per Capita]]*1000</f>
        <v>3.7182387054384494</v>
      </c>
    </row>
    <row r="43" spans="2:7" x14ac:dyDescent="0.3">
      <c r="B43" s="8" t="s">
        <v>45</v>
      </c>
      <c r="C43" s="39">
        <v>338350.5966472798</v>
      </c>
      <c r="D43" s="37">
        <v>4340</v>
      </c>
      <c r="E43" s="35">
        <v>1053252</v>
      </c>
      <c r="F43" s="33">
        <f>Table232[[#This Row],[Registration Count]]/Table232[[#This Row],[Population]]</f>
        <v>4.1205713352550008E-3</v>
      </c>
      <c r="G43" s="33">
        <f>Table232[[#This Row],[Per Capita]]*1000</f>
        <v>4.1205713352550006</v>
      </c>
    </row>
    <row r="44" spans="2:7" x14ac:dyDescent="0.3">
      <c r="B44" s="8" t="s">
        <v>46</v>
      </c>
      <c r="C44" s="39">
        <v>1919529.2071378701</v>
      </c>
      <c r="D44" s="37">
        <v>13490</v>
      </c>
      <c r="E44" s="35">
        <v>4727273</v>
      </c>
      <c r="F44" s="33">
        <f>Table232[[#This Row],[Registration Count]]/Table232[[#This Row],[Population]]</f>
        <v>2.85365368151998E-3</v>
      </c>
      <c r="G44" s="33">
        <f>Table232[[#This Row],[Per Capita]]*1000</f>
        <v>2.85365368151998</v>
      </c>
    </row>
    <row r="45" spans="2:7" x14ac:dyDescent="0.3">
      <c r="B45" s="8" t="s">
        <v>47</v>
      </c>
      <c r="C45" s="38">
        <v>317696.59253930184</v>
      </c>
      <c r="D45" s="37">
        <v>1170</v>
      </c>
      <c r="E45" s="35">
        <v>834708</v>
      </c>
      <c r="F45" s="33">
        <f>Table232[[#This Row],[Registration Count]]/Table232[[#This Row],[Population]]</f>
        <v>1.4016877758449662E-3</v>
      </c>
      <c r="G45" s="33">
        <f>Table232[[#This Row],[Per Capita]]*1000</f>
        <v>1.4016877758449662</v>
      </c>
    </row>
    <row r="46" spans="2:7" x14ac:dyDescent="0.3">
      <c r="B46" s="8" t="s">
        <v>49</v>
      </c>
      <c r="C46" s="39">
        <v>2346546.7166044912</v>
      </c>
      <c r="D46" s="37">
        <v>22040</v>
      </c>
      <c r="E46" s="35">
        <v>6451365</v>
      </c>
      <c r="F46" s="33">
        <f>Table232[[#This Row],[Registration Count]]/Table232[[#This Row],[Population]]</f>
        <v>3.4163312725291471E-3</v>
      </c>
      <c r="G46" s="33">
        <f>Table232[[#This Row],[Per Capita]]*1000</f>
        <v>3.4163312725291473</v>
      </c>
    </row>
    <row r="47" spans="2:7" x14ac:dyDescent="0.3">
      <c r="B47" s="8" t="s">
        <v>50</v>
      </c>
      <c r="C47" s="39">
        <v>7784066.7289153757</v>
      </c>
      <c r="D47" s="37">
        <v>149000</v>
      </c>
      <c r="E47" s="35">
        <v>26092033</v>
      </c>
      <c r="F47" s="33">
        <f>Table232[[#This Row],[Registration Count]]/Table232[[#This Row],[Population]]</f>
        <v>5.7105554021030097E-3</v>
      </c>
      <c r="G47" s="33">
        <f>Table232[[#This Row],[Per Capita]]*1000</f>
        <v>5.7105554021030098</v>
      </c>
    </row>
    <row r="48" spans="2:7" x14ac:dyDescent="0.3">
      <c r="B48" s="8" t="s">
        <v>51</v>
      </c>
      <c r="C48" s="39">
        <v>990756.34204912698</v>
      </c>
      <c r="D48" s="37">
        <v>28050</v>
      </c>
      <c r="E48" s="35">
        <v>2858111</v>
      </c>
      <c r="F48" s="33">
        <f>Table232[[#This Row],[Registration Count]]/Table232[[#This Row],[Population]]</f>
        <v>9.8141744669818631E-3</v>
      </c>
      <c r="G48" s="33">
        <f>Table232[[#This Row],[Per Capita]]*1000</f>
        <v>9.8141744669818625</v>
      </c>
    </row>
    <row r="49" spans="2:7" x14ac:dyDescent="0.3">
      <c r="B49" s="8" t="s">
        <v>52</v>
      </c>
      <c r="C49" s="39">
        <v>180025.49850106449</v>
      </c>
      <c r="D49" s="37">
        <v>5260</v>
      </c>
      <c r="E49" s="35">
        <v>626358</v>
      </c>
      <c r="F49" s="33">
        <f>Table232[[#This Row],[Registration Count]]/Table232[[#This Row],[Population]]</f>
        <v>8.3977533614961412E-3</v>
      </c>
      <c r="G49" s="33">
        <f>Table232[[#This Row],[Per Capita]]*1000</f>
        <v>8.3977533614961413</v>
      </c>
    </row>
    <row r="50" spans="2:7" x14ac:dyDescent="0.3">
      <c r="B50" s="8" t="s">
        <v>53</v>
      </c>
      <c r="C50" s="39">
        <v>2978390.8901524711</v>
      </c>
      <c r="D50" s="37">
        <v>56610</v>
      </c>
      <c r="E50" s="35">
        <v>8185131</v>
      </c>
      <c r="F50" s="33">
        <f>Table232[[#This Row],[Registration Count]]/Table232[[#This Row],[Population]]</f>
        <v>6.9161996307695013E-3</v>
      </c>
      <c r="G50" s="33">
        <f>Table232[[#This Row],[Per Capita]]*1000</f>
        <v>6.9161996307695013</v>
      </c>
    </row>
    <row r="51" spans="2:7" x14ac:dyDescent="0.3">
      <c r="B51" s="8" t="s">
        <v>54</v>
      </c>
      <c r="C51" s="39">
        <v>2977073.9788036803</v>
      </c>
      <c r="D51" s="37">
        <v>104050</v>
      </c>
      <c r="E51" s="35">
        <v>6899123</v>
      </c>
      <c r="F51" s="33">
        <f>Table232[[#This Row],[Registration Count]]/Table232[[#This Row],[Population]]</f>
        <v>1.5081627041581952E-2</v>
      </c>
      <c r="G51" s="33">
        <f>Table232[[#This Row],[Per Capita]]*1000</f>
        <v>15.081627041581951</v>
      </c>
    </row>
    <row r="52" spans="2:7" x14ac:dyDescent="0.3">
      <c r="B52" s="8" t="s">
        <v>55</v>
      </c>
      <c r="C52" s="38">
        <v>359429.67017915833</v>
      </c>
      <c r="D52" s="37">
        <v>1870</v>
      </c>
      <c r="E52" s="35">
        <v>1853881</v>
      </c>
      <c r="F52" s="33">
        <f>Table232[[#This Row],[Registration Count]]/Table232[[#This Row],[Population]]</f>
        <v>1.0086947328334451E-3</v>
      </c>
      <c r="G52" s="33">
        <f>Table232[[#This Row],[Per Capita]]*1000</f>
        <v>1.008694732833445</v>
      </c>
    </row>
    <row r="53" spans="2:7" x14ac:dyDescent="0.3">
      <c r="B53" s="8" t="s">
        <v>56</v>
      </c>
      <c r="C53" s="39">
        <v>1825449.5649958292</v>
      </c>
      <c r="D53" s="37">
        <v>15700</v>
      </c>
      <c r="E53" s="35">
        <v>5724692</v>
      </c>
      <c r="F53" s="33">
        <f>Table232[[#This Row],[Registration Count]]/Table232[[#This Row],[Population]]</f>
        <v>2.7425056230099367E-3</v>
      </c>
      <c r="G53" s="33">
        <f>Table232[[#This Row],[Per Capita]]*1000</f>
        <v>2.7425056230099369</v>
      </c>
    </row>
    <row r="54" spans="2:7" x14ac:dyDescent="0.3">
      <c r="B54" s="8" t="s">
        <v>57</v>
      </c>
      <c r="C54" s="38">
        <v>186582.65448507064</v>
      </c>
      <c r="D54" s="37">
        <v>840</v>
      </c>
      <c r="E54" s="35">
        <v>575251</v>
      </c>
      <c r="F54" s="33">
        <f>Table232[[#This Row],[Registration Count]]/Table232[[#This Row],[Population]]</f>
        <v>1.4602321421431689E-3</v>
      </c>
      <c r="G54" s="33">
        <f>Table232[[#This Row],[Per Capita]]*1000</f>
        <v>1.4602321421431688</v>
      </c>
    </row>
    <row r="55" spans="2:7" x14ac:dyDescent="0.3">
      <c r="B55" s="6" t="s">
        <v>58</v>
      </c>
      <c r="C55" s="6"/>
      <c r="D55" s="34">
        <f>SUM(D4:D54)</f>
        <v>2442270</v>
      </c>
      <c r="E55" s="33"/>
      <c r="F55" s="33"/>
      <c r="G55" s="33"/>
    </row>
    <row r="56" spans="2:7" x14ac:dyDescent="0.3">
      <c r="B56" s="6" t="s">
        <v>63</v>
      </c>
      <c r="C56" s="6"/>
      <c r="D56" s="34">
        <f>MAX(D4:D54)</f>
        <v>903620</v>
      </c>
      <c r="E56" s="33"/>
      <c r="F56" s="33"/>
      <c r="G56" s="33"/>
    </row>
    <row r="57" spans="2:7" x14ac:dyDescent="0.3">
      <c r="B57" s="6" t="s">
        <v>65</v>
      </c>
      <c r="C57" s="6"/>
      <c r="D57" s="34">
        <f>MIN(D4:D54)</f>
        <v>640</v>
      </c>
      <c r="E57" s="33"/>
      <c r="F57" s="33"/>
      <c r="G57" s="33"/>
    </row>
    <row r="58" spans="2:7" x14ac:dyDescent="0.3">
      <c r="B58" s="6" t="s">
        <v>64</v>
      </c>
      <c r="C58" s="6"/>
      <c r="D58" s="34">
        <f>AVERAGE(D4:D54)</f>
        <v>47887.647058823532</v>
      </c>
      <c r="E58" s="33"/>
      <c r="F58" s="33"/>
      <c r="G58" s="33"/>
    </row>
  </sheetData>
  <mergeCells count="1">
    <mergeCell ref="B2:G2"/>
  </mergeCells>
  <phoneticPr fontId="9" type="noConversion"/>
  <conditionalFormatting sqref="C5:C21">
    <cfRule type="cellIs" dxfId="3" priority="1" operator="lessThan">
      <formula>0</formula>
    </cfRule>
  </conditionalFormatting>
  <conditionalFormatting sqref="C24:C54">
    <cfRule type="cellIs" dxfId="2" priority="2" operator="lessThan">
      <formula>0</formula>
    </cfRule>
  </conditionalFormatting>
  <conditionalFormatting sqref="C4">
    <cfRule type="cellIs" dxfId="1" priority="4" operator="lessThan">
      <formula>0</formula>
    </cfRule>
  </conditionalFormatting>
  <conditionalFormatting sqref="C22:C23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B7C1-D00C-41A7-84F3-C5988BE3496E}">
  <dimension ref="B2:C53"/>
  <sheetViews>
    <sheetView topLeftCell="A27" workbookViewId="0">
      <selection activeCell="C2" sqref="C2:C53"/>
    </sheetView>
  </sheetViews>
  <sheetFormatPr defaultRowHeight="14.4" x14ac:dyDescent="0.3"/>
  <cols>
    <col min="1" max="1" width="3.77734375" customWidth="1"/>
    <col min="2" max="2" width="17.77734375" bestFit="1" customWidth="1"/>
    <col min="3" max="3" width="10.33203125" bestFit="1" customWidth="1"/>
  </cols>
  <sheetData>
    <row r="2" spans="2:3" x14ac:dyDescent="0.3">
      <c r="B2" s="17" t="s">
        <v>1</v>
      </c>
      <c r="C2" s="17" t="s">
        <v>66</v>
      </c>
    </row>
    <row r="3" spans="2:3" x14ac:dyDescent="0.3">
      <c r="B3" s="18" t="s">
        <v>67</v>
      </c>
      <c r="C3" s="18" t="s">
        <v>68</v>
      </c>
    </row>
    <row r="4" spans="2:3" x14ac:dyDescent="0.3">
      <c r="B4" s="18" t="s">
        <v>69</v>
      </c>
      <c r="C4" s="18" t="s">
        <v>70</v>
      </c>
    </row>
    <row r="5" spans="2:3" x14ac:dyDescent="0.3">
      <c r="B5" s="18" t="s">
        <v>71</v>
      </c>
      <c r="C5" s="18" t="s">
        <v>72</v>
      </c>
    </row>
    <row r="6" spans="2:3" x14ac:dyDescent="0.3">
      <c r="B6" s="18" t="s">
        <v>73</v>
      </c>
      <c r="C6" s="18" t="s">
        <v>74</v>
      </c>
    </row>
    <row r="7" spans="2:3" x14ac:dyDescent="0.3">
      <c r="B7" s="18" t="s">
        <v>75</v>
      </c>
      <c r="C7" s="18" t="s">
        <v>76</v>
      </c>
    </row>
    <row r="8" spans="2:3" x14ac:dyDescent="0.3">
      <c r="B8" s="18" t="s">
        <v>77</v>
      </c>
      <c r="C8" s="18" t="s">
        <v>78</v>
      </c>
    </row>
    <row r="9" spans="2:3" x14ac:dyDescent="0.3">
      <c r="B9" s="18" t="s">
        <v>79</v>
      </c>
      <c r="C9" s="18" t="s">
        <v>80</v>
      </c>
    </row>
    <row r="10" spans="2:3" x14ac:dyDescent="0.3">
      <c r="B10" s="18" t="s">
        <v>81</v>
      </c>
      <c r="C10" s="18" t="s">
        <v>82</v>
      </c>
    </row>
    <row r="11" spans="2:3" x14ac:dyDescent="0.3">
      <c r="B11" s="18" t="s">
        <v>83</v>
      </c>
      <c r="C11" s="18" t="s">
        <v>84</v>
      </c>
    </row>
    <row r="12" spans="2:3" x14ac:dyDescent="0.3">
      <c r="B12" s="18" t="s">
        <v>85</v>
      </c>
      <c r="C12" s="18" t="s">
        <v>86</v>
      </c>
    </row>
    <row r="13" spans="2:3" x14ac:dyDescent="0.3">
      <c r="B13" s="18" t="s">
        <v>87</v>
      </c>
      <c r="C13" s="18" t="s">
        <v>88</v>
      </c>
    </row>
    <row r="14" spans="2:3" x14ac:dyDescent="0.3">
      <c r="B14" s="18" t="s">
        <v>89</v>
      </c>
      <c r="C14" s="18" t="s">
        <v>90</v>
      </c>
    </row>
    <row r="15" spans="2:3" x14ac:dyDescent="0.3">
      <c r="B15" s="18" t="s">
        <v>91</v>
      </c>
      <c r="C15" s="18" t="s">
        <v>92</v>
      </c>
    </row>
    <row r="16" spans="2:3" x14ac:dyDescent="0.3">
      <c r="B16" s="18" t="s">
        <v>93</v>
      </c>
      <c r="C16" s="18" t="s">
        <v>94</v>
      </c>
    </row>
    <row r="17" spans="2:3" x14ac:dyDescent="0.3">
      <c r="B17" s="18" t="s">
        <v>95</v>
      </c>
      <c r="C17" s="18" t="s">
        <v>96</v>
      </c>
    </row>
    <row r="18" spans="2:3" x14ac:dyDescent="0.3">
      <c r="B18" s="18" t="s">
        <v>97</v>
      </c>
      <c r="C18" s="18" t="s">
        <v>98</v>
      </c>
    </row>
    <row r="19" spans="2:3" x14ac:dyDescent="0.3">
      <c r="B19" s="18" t="s">
        <v>99</v>
      </c>
      <c r="C19" s="18" t="s">
        <v>100</v>
      </c>
    </row>
    <row r="20" spans="2:3" x14ac:dyDescent="0.3">
      <c r="B20" s="18" t="s">
        <v>101</v>
      </c>
      <c r="C20" s="18" t="s">
        <v>102</v>
      </c>
    </row>
    <row r="21" spans="2:3" x14ac:dyDescent="0.3">
      <c r="B21" s="18" t="s">
        <v>103</v>
      </c>
      <c r="C21" s="18" t="s">
        <v>104</v>
      </c>
    </row>
    <row r="22" spans="2:3" x14ac:dyDescent="0.3">
      <c r="B22" s="18" t="s">
        <v>105</v>
      </c>
      <c r="C22" s="18" t="s">
        <v>106</v>
      </c>
    </row>
    <row r="23" spans="2:3" x14ac:dyDescent="0.3">
      <c r="B23" s="18" t="s">
        <v>107</v>
      </c>
      <c r="C23" s="18" t="s">
        <v>108</v>
      </c>
    </row>
    <row r="24" spans="2:3" x14ac:dyDescent="0.3">
      <c r="B24" s="18" t="s">
        <v>109</v>
      </c>
      <c r="C24" s="18" t="s">
        <v>110</v>
      </c>
    </row>
    <row r="25" spans="2:3" x14ac:dyDescent="0.3">
      <c r="B25" s="18" t="s">
        <v>111</v>
      </c>
      <c r="C25" s="18" t="s">
        <v>112</v>
      </c>
    </row>
    <row r="26" spans="2:3" x14ac:dyDescent="0.3">
      <c r="B26" s="18" t="s">
        <v>113</v>
      </c>
      <c r="C26" s="18" t="s">
        <v>114</v>
      </c>
    </row>
    <row r="27" spans="2:3" x14ac:dyDescent="0.3">
      <c r="B27" s="18" t="s">
        <v>115</v>
      </c>
      <c r="C27" s="18" t="s">
        <v>116</v>
      </c>
    </row>
    <row r="28" spans="2:3" x14ac:dyDescent="0.3">
      <c r="B28" s="18" t="s">
        <v>117</v>
      </c>
      <c r="C28" s="18" t="s">
        <v>118</v>
      </c>
    </row>
    <row r="29" spans="2:3" x14ac:dyDescent="0.3">
      <c r="B29" s="18" t="s">
        <v>119</v>
      </c>
      <c r="C29" s="18" t="s">
        <v>120</v>
      </c>
    </row>
    <row r="30" spans="2:3" x14ac:dyDescent="0.3">
      <c r="B30" s="18" t="s">
        <v>121</v>
      </c>
      <c r="C30" s="18" t="s">
        <v>122</v>
      </c>
    </row>
    <row r="31" spans="2:3" x14ac:dyDescent="0.3">
      <c r="B31" s="18" t="s">
        <v>123</v>
      </c>
      <c r="C31" s="18" t="s">
        <v>124</v>
      </c>
    </row>
    <row r="32" spans="2:3" x14ac:dyDescent="0.3">
      <c r="B32" s="18" t="s">
        <v>125</v>
      </c>
      <c r="C32" s="18" t="s">
        <v>126</v>
      </c>
    </row>
    <row r="33" spans="2:3" x14ac:dyDescent="0.3">
      <c r="B33" s="18" t="s">
        <v>127</v>
      </c>
      <c r="C33" s="18" t="s">
        <v>128</v>
      </c>
    </row>
    <row r="34" spans="2:3" x14ac:dyDescent="0.3">
      <c r="B34" s="18" t="s">
        <v>129</v>
      </c>
      <c r="C34" s="18" t="s">
        <v>130</v>
      </c>
    </row>
    <row r="35" spans="2:3" x14ac:dyDescent="0.3">
      <c r="B35" s="18" t="s">
        <v>131</v>
      </c>
      <c r="C35" s="18" t="s">
        <v>132</v>
      </c>
    </row>
    <row r="36" spans="2:3" x14ac:dyDescent="0.3">
      <c r="B36" s="18" t="s">
        <v>133</v>
      </c>
      <c r="C36" s="18" t="s">
        <v>134</v>
      </c>
    </row>
    <row r="37" spans="2:3" x14ac:dyDescent="0.3">
      <c r="B37" s="18" t="s">
        <v>135</v>
      </c>
      <c r="C37" s="18" t="s">
        <v>136</v>
      </c>
    </row>
    <row r="38" spans="2:3" x14ac:dyDescent="0.3">
      <c r="B38" s="18" t="s">
        <v>137</v>
      </c>
      <c r="C38" s="18" t="s">
        <v>138</v>
      </c>
    </row>
    <row r="39" spans="2:3" x14ac:dyDescent="0.3">
      <c r="B39" s="18" t="s">
        <v>139</v>
      </c>
      <c r="C39" s="18" t="s">
        <v>140</v>
      </c>
    </row>
    <row r="40" spans="2:3" x14ac:dyDescent="0.3">
      <c r="B40" s="18" t="s">
        <v>141</v>
      </c>
      <c r="C40" s="18" t="s">
        <v>142</v>
      </c>
    </row>
    <row r="41" spans="2:3" x14ac:dyDescent="0.3">
      <c r="B41" s="18" t="s">
        <v>143</v>
      </c>
      <c r="C41" s="18" t="s">
        <v>144</v>
      </c>
    </row>
    <row r="42" spans="2:3" x14ac:dyDescent="0.3">
      <c r="B42" s="18" t="s">
        <v>145</v>
      </c>
      <c r="C42" s="18" t="s">
        <v>146</v>
      </c>
    </row>
    <row r="43" spans="2:3" x14ac:dyDescent="0.3">
      <c r="B43" s="18" t="s">
        <v>147</v>
      </c>
      <c r="C43" s="18" t="s">
        <v>148</v>
      </c>
    </row>
    <row r="44" spans="2:3" x14ac:dyDescent="0.3">
      <c r="B44" s="18" t="s">
        <v>149</v>
      </c>
      <c r="C44" s="18" t="s">
        <v>150</v>
      </c>
    </row>
    <row r="45" spans="2:3" x14ac:dyDescent="0.3">
      <c r="B45" s="18" t="s">
        <v>151</v>
      </c>
      <c r="C45" s="18" t="s">
        <v>152</v>
      </c>
    </row>
    <row r="46" spans="2:3" x14ac:dyDescent="0.3">
      <c r="B46" s="18" t="s">
        <v>153</v>
      </c>
      <c r="C46" s="18" t="s">
        <v>154</v>
      </c>
    </row>
    <row r="47" spans="2:3" x14ac:dyDescent="0.3">
      <c r="B47" s="18" t="s">
        <v>155</v>
      </c>
      <c r="C47" s="18" t="s">
        <v>156</v>
      </c>
    </row>
    <row r="48" spans="2:3" x14ac:dyDescent="0.3">
      <c r="B48" s="18" t="s">
        <v>157</v>
      </c>
      <c r="C48" s="18" t="s">
        <v>158</v>
      </c>
    </row>
    <row r="49" spans="2:3" x14ac:dyDescent="0.3">
      <c r="B49" s="18" t="s">
        <v>159</v>
      </c>
      <c r="C49" s="18" t="s">
        <v>160</v>
      </c>
    </row>
    <row r="50" spans="2:3" x14ac:dyDescent="0.3">
      <c r="B50" s="18" t="s">
        <v>161</v>
      </c>
      <c r="C50" s="18" t="s">
        <v>162</v>
      </c>
    </row>
    <row r="51" spans="2:3" x14ac:dyDescent="0.3">
      <c r="B51" s="18" t="s">
        <v>163</v>
      </c>
      <c r="C51" s="18" t="s">
        <v>164</v>
      </c>
    </row>
    <row r="52" spans="2:3" x14ac:dyDescent="0.3">
      <c r="B52" s="18" t="s">
        <v>165</v>
      </c>
      <c r="C52" s="18" t="s">
        <v>166</v>
      </c>
    </row>
    <row r="53" spans="2:3" x14ac:dyDescent="0.3">
      <c r="B53" s="18" t="s">
        <v>167</v>
      </c>
      <c r="C53" s="18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4140625" defaultRowHeight="14.4" x14ac:dyDescent="0.3"/>
  <cols>
    <col min="1" max="1" width="4.33203125" customWidth="1"/>
    <col min="2" max="2" width="24.33203125" customWidth="1"/>
    <col min="3" max="3" width="22.109375" customWidth="1"/>
  </cols>
  <sheetData>
    <row r="2" spans="2:3" ht="15.6" x14ac:dyDescent="0.3">
      <c r="B2" s="22" t="s">
        <v>0</v>
      </c>
      <c r="C2" s="22"/>
    </row>
    <row r="3" spans="2:3" x14ac:dyDescent="0.3">
      <c r="B3" s="6" t="s">
        <v>1</v>
      </c>
      <c r="C3" s="7" t="s">
        <v>2</v>
      </c>
    </row>
    <row r="4" spans="2:3" x14ac:dyDescent="0.3">
      <c r="B4" s="8" t="s">
        <v>3</v>
      </c>
      <c r="C4" s="9">
        <v>8730</v>
      </c>
    </row>
    <row r="5" spans="2:3" x14ac:dyDescent="0.3">
      <c r="B5" s="8" t="s">
        <v>4</v>
      </c>
      <c r="C5" s="9">
        <v>1970</v>
      </c>
    </row>
    <row r="6" spans="2:3" x14ac:dyDescent="0.3">
      <c r="B6" s="8" t="s">
        <v>5</v>
      </c>
      <c r="C6" s="9">
        <v>65780</v>
      </c>
    </row>
    <row r="7" spans="2:3" x14ac:dyDescent="0.3">
      <c r="B7" s="8" t="s">
        <v>6</v>
      </c>
      <c r="C7" s="9">
        <v>5140</v>
      </c>
    </row>
    <row r="8" spans="2:3" x14ac:dyDescent="0.3">
      <c r="B8" s="8" t="s">
        <v>7</v>
      </c>
      <c r="C8" s="9">
        <v>903620</v>
      </c>
    </row>
    <row r="9" spans="2:3" x14ac:dyDescent="0.3">
      <c r="B9" s="8" t="s">
        <v>8</v>
      </c>
      <c r="C9" s="9">
        <v>59910</v>
      </c>
    </row>
    <row r="10" spans="2:3" x14ac:dyDescent="0.3">
      <c r="B10" s="8" t="s">
        <v>9</v>
      </c>
      <c r="C10" s="9">
        <v>22030</v>
      </c>
    </row>
    <row r="11" spans="2:3" x14ac:dyDescent="0.3">
      <c r="B11" s="8" t="s">
        <v>10</v>
      </c>
      <c r="C11" s="9">
        <v>5390</v>
      </c>
    </row>
    <row r="12" spans="2:3" x14ac:dyDescent="0.3">
      <c r="B12" s="8" t="s">
        <v>11</v>
      </c>
      <c r="C12" s="9">
        <v>5860</v>
      </c>
    </row>
    <row r="13" spans="2:3" x14ac:dyDescent="0.3">
      <c r="B13" s="8" t="s">
        <v>12</v>
      </c>
      <c r="C13" s="9">
        <v>167990</v>
      </c>
    </row>
    <row r="14" spans="2:3" x14ac:dyDescent="0.3">
      <c r="B14" s="8" t="s">
        <v>13</v>
      </c>
      <c r="C14" s="9">
        <v>60120</v>
      </c>
    </row>
    <row r="15" spans="2:3" x14ac:dyDescent="0.3">
      <c r="B15" s="8" t="s">
        <v>14</v>
      </c>
      <c r="C15" s="9">
        <v>19760</v>
      </c>
    </row>
    <row r="16" spans="2:3" x14ac:dyDescent="0.3">
      <c r="B16" s="8" t="s">
        <v>15</v>
      </c>
      <c r="C16" s="9">
        <v>5940</v>
      </c>
    </row>
    <row r="17" spans="2:3" x14ac:dyDescent="0.3">
      <c r="B17" s="8" t="s">
        <v>16</v>
      </c>
      <c r="C17" s="9">
        <v>66880</v>
      </c>
    </row>
    <row r="18" spans="2:3" x14ac:dyDescent="0.3">
      <c r="B18" s="8" t="s">
        <v>17</v>
      </c>
      <c r="C18" s="9">
        <v>17710</v>
      </c>
    </row>
    <row r="19" spans="2:3" x14ac:dyDescent="0.3">
      <c r="B19" s="8" t="s">
        <v>18</v>
      </c>
      <c r="C19" s="9">
        <v>6220</v>
      </c>
    </row>
    <row r="20" spans="2:3" x14ac:dyDescent="0.3">
      <c r="B20" s="8" t="s">
        <v>19</v>
      </c>
      <c r="C20" s="9">
        <v>7550</v>
      </c>
    </row>
    <row r="21" spans="2:3" x14ac:dyDescent="0.3">
      <c r="B21" s="8" t="s">
        <v>20</v>
      </c>
      <c r="C21" s="9">
        <v>7560</v>
      </c>
    </row>
    <row r="22" spans="2:3" x14ac:dyDescent="0.3">
      <c r="B22" s="8" t="s">
        <v>21</v>
      </c>
      <c r="C22" s="9">
        <v>5880</v>
      </c>
    </row>
    <row r="23" spans="2:3" x14ac:dyDescent="0.3">
      <c r="B23" s="8" t="s">
        <v>22</v>
      </c>
      <c r="C23" s="9">
        <v>4990</v>
      </c>
    </row>
    <row r="24" spans="2:3" x14ac:dyDescent="0.3">
      <c r="B24" s="8" t="s">
        <v>23</v>
      </c>
      <c r="C24" s="9">
        <v>46060</v>
      </c>
    </row>
    <row r="25" spans="2:3" x14ac:dyDescent="0.3">
      <c r="B25" s="8" t="s">
        <v>24</v>
      </c>
      <c r="C25" s="9">
        <v>49440</v>
      </c>
    </row>
    <row r="26" spans="2:3" x14ac:dyDescent="0.3">
      <c r="B26" s="8" t="s">
        <v>25</v>
      </c>
      <c r="C26" s="9">
        <v>33150</v>
      </c>
    </row>
    <row r="27" spans="2:3" x14ac:dyDescent="0.3">
      <c r="B27" s="8" t="s">
        <v>26</v>
      </c>
      <c r="C27" s="9">
        <v>24330</v>
      </c>
    </row>
    <row r="28" spans="2:3" x14ac:dyDescent="0.3">
      <c r="B28" s="8" t="s">
        <v>27</v>
      </c>
      <c r="C28" s="9">
        <v>2420</v>
      </c>
    </row>
    <row r="29" spans="2:3" x14ac:dyDescent="0.3">
      <c r="B29" s="8" t="s">
        <v>28</v>
      </c>
      <c r="C29" s="9">
        <v>17870</v>
      </c>
    </row>
    <row r="30" spans="2:3" x14ac:dyDescent="0.3">
      <c r="B30" s="8" t="s">
        <v>29</v>
      </c>
      <c r="C30" s="9">
        <v>3260</v>
      </c>
    </row>
    <row r="31" spans="2:3" x14ac:dyDescent="0.3">
      <c r="B31" s="8" t="s">
        <v>30</v>
      </c>
      <c r="C31" s="9">
        <v>4570</v>
      </c>
    </row>
    <row r="32" spans="2:3" x14ac:dyDescent="0.3">
      <c r="B32" s="8" t="s">
        <v>31</v>
      </c>
      <c r="C32" s="9">
        <v>32950</v>
      </c>
    </row>
    <row r="33" spans="2:3" x14ac:dyDescent="0.3">
      <c r="B33" s="8" t="s">
        <v>32</v>
      </c>
      <c r="C33" s="9">
        <v>6990</v>
      </c>
    </row>
    <row r="34" spans="2:3" x14ac:dyDescent="0.3">
      <c r="B34" s="8" t="s">
        <v>33</v>
      </c>
      <c r="C34" s="9">
        <v>87030</v>
      </c>
    </row>
    <row r="35" spans="2:3" x14ac:dyDescent="0.3">
      <c r="B35" s="8" t="s">
        <v>34</v>
      </c>
      <c r="C35" s="9">
        <v>7080</v>
      </c>
    </row>
    <row r="36" spans="2:3" x14ac:dyDescent="0.3">
      <c r="B36" s="8" t="s">
        <v>35</v>
      </c>
      <c r="C36" s="9">
        <v>84670</v>
      </c>
    </row>
    <row r="37" spans="2:3" x14ac:dyDescent="0.3">
      <c r="B37" s="8" t="s">
        <v>36</v>
      </c>
      <c r="C37" s="9">
        <v>45590</v>
      </c>
    </row>
    <row r="38" spans="2:3" x14ac:dyDescent="0.3">
      <c r="B38" s="8" t="s">
        <v>37</v>
      </c>
      <c r="C38" s="9">
        <v>640</v>
      </c>
    </row>
    <row r="39" spans="2:3" x14ac:dyDescent="0.3">
      <c r="B39" s="8" t="s">
        <v>39</v>
      </c>
      <c r="C39" s="9">
        <v>34060</v>
      </c>
    </row>
    <row r="40" spans="2:3" x14ac:dyDescent="0.3">
      <c r="B40" s="8" t="s">
        <v>40</v>
      </c>
      <c r="C40" s="9">
        <v>16290</v>
      </c>
    </row>
    <row r="41" spans="2:3" x14ac:dyDescent="0.3">
      <c r="B41" s="8" t="s">
        <v>42</v>
      </c>
      <c r="C41" s="9">
        <v>46980</v>
      </c>
    </row>
    <row r="42" spans="2:3" x14ac:dyDescent="0.3">
      <c r="B42" s="8" t="s">
        <v>43</v>
      </c>
      <c r="C42" s="9">
        <v>47440</v>
      </c>
    </row>
    <row r="43" spans="2:3" x14ac:dyDescent="0.3">
      <c r="B43" s="8" t="s">
        <v>45</v>
      </c>
      <c r="C43" s="9">
        <v>4340</v>
      </c>
    </row>
    <row r="44" spans="2:3" x14ac:dyDescent="0.3">
      <c r="B44" s="8" t="s">
        <v>46</v>
      </c>
      <c r="C44" s="9">
        <v>13490</v>
      </c>
    </row>
    <row r="45" spans="2:3" x14ac:dyDescent="0.3">
      <c r="B45" s="8" t="s">
        <v>47</v>
      </c>
      <c r="C45" s="9">
        <v>1170</v>
      </c>
    </row>
    <row r="46" spans="2:3" x14ac:dyDescent="0.3">
      <c r="B46" s="8" t="s">
        <v>49</v>
      </c>
      <c r="C46" s="9">
        <v>22040</v>
      </c>
    </row>
    <row r="47" spans="2:3" x14ac:dyDescent="0.3">
      <c r="B47" s="8" t="s">
        <v>50</v>
      </c>
      <c r="C47" s="9">
        <v>149000</v>
      </c>
    </row>
    <row r="48" spans="2:3" x14ac:dyDescent="0.3">
      <c r="B48" s="8" t="s">
        <v>51</v>
      </c>
      <c r="C48" s="9">
        <v>28050</v>
      </c>
    </row>
    <row r="49" spans="2:3" x14ac:dyDescent="0.3">
      <c r="B49" s="8" t="s">
        <v>52</v>
      </c>
      <c r="C49" s="9">
        <v>5260</v>
      </c>
    </row>
    <row r="50" spans="2:3" x14ac:dyDescent="0.3">
      <c r="B50" s="8" t="s">
        <v>53</v>
      </c>
      <c r="C50" s="9">
        <v>56610</v>
      </c>
    </row>
    <row r="51" spans="2:3" x14ac:dyDescent="0.3">
      <c r="B51" s="8" t="s">
        <v>54</v>
      </c>
      <c r="C51" s="9">
        <v>104050</v>
      </c>
    </row>
    <row r="52" spans="2:3" x14ac:dyDescent="0.3">
      <c r="B52" s="8" t="s">
        <v>55</v>
      </c>
      <c r="C52" s="9">
        <v>1870</v>
      </c>
    </row>
    <row r="53" spans="2:3" x14ac:dyDescent="0.3">
      <c r="B53" s="8" t="s">
        <v>56</v>
      </c>
      <c r="C53" s="9">
        <v>15700</v>
      </c>
    </row>
    <row r="54" spans="2:3" x14ac:dyDescent="0.3">
      <c r="B54" s="8" t="s">
        <v>57</v>
      </c>
      <c r="C54" s="9">
        <v>840</v>
      </c>
    </row>
    <row r="56" spans="2:3" x14ac:dyDescent="0.3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Registration Counts in 2022</vt:lpstr>
      <vt:lpstr>Sheet1</vt:lpstr>
      <vt:lpstr>State Populations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Paul Carter</cp:lastModifiedBy>
  <cp:revision/>
  <dcterms:created xsi:type="dcterms:W3CDTF">2019-01-04T19:15:02Z</dcterms:created>
  <dcterms:modified xsi:type="dcterms:W3CDTF">2023-08-18T02:31:55Z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