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Carter\code\SavvyCoders\Homework\"/>
    </mc:Choice>
  </mc:AlternateContent>
  <xr:revisionPtr revIDLastSave="0" documentId="13_ncr:1_{E2F515A2-2AF9-418A-B38E-CD5D42CA1D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s" sheetId="1" r:id="rId1"/>
    <sheet name="Payments" sheetId="5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16" i="2"/>
  <c r="D17" i="2"/>
  <c r="D18" i="2"/>
  <c r="D19" i="2"/>
  <c r="D20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<sst xmlns="http://schemas.openxmlformats.org/spreadsheetml/2006/main" count="1316" uniqueCount="173">
  <si>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</si>
  <si>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</si>
  <si>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</si>
  <si>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</si>
  <si>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</si>
  <si>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</si>
  <si>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</si>
  <si>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</si>
  <si>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</si>
  <si>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</si>
  <si>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</si>
  <si>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</si>
  <si>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</si>
  <si>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</si>
  <si>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</si>
  <si>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</si>
  <si>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</si>
  <si>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</si>
  <si>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</si>
  <si>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</si>
  <si>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</si>
  <si>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</si>
  <si>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</si>
  <si>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</si>
  <si>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</si>
  <si>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</si>
  <si>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</si>
  <si>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</si>
  <si>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</si>
  <si>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</si>
  <si>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</si>
  <si>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</si>
  <si>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</si>
  <si>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</si>
  <si>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</si>
  <si>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</si>
  <si>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</si>
  <si>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</si>
  <si>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</si>
  <si>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</si>
  <si>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</si>
  <si>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</si>
  <si>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</si>
  <si>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</si>
  <si>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</si>
  <si>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</si>
  <si>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</si>
  <si>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</si>
  <si>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</si>
  <si>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</si>
  <si>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</si>
  <si>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</si>
  <si>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</si>
  <si>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</si>
  <si>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</si>
  <si>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</si>
  <si>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</si>
  <si>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</si>
  <si>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</si>
  <si>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</si>
  <si>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</si>
  <si>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</si>
  <si>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</si>
  <si>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</si>
  <si>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</si>
  <si>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</si>
  <si>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</si>
  <si>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</si>
  <si>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</si>
  <si>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</si>
  <si>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</si>
  <si>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</si>
  <si>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</si>
  <si>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</si>
  <si>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</si>
  <si>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</si>
  <si>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</si>
  <si>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</si>
  <si>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</si>
  <si>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</si>
  <si>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</si>
  <si>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</si>
  <si>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</si>
  <si>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</si>
  <si>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</si>
  <si>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</si>
  <si>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</si>
  <si>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</si>
  <si>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</si>
  <si>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</si>
  <si>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</si>
  <si>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</si>
  <si>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</si>
  <si>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</si>
  <si>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</si>
  <si>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</si>
  <si>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</si>
  <si>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</si>
  <si>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</si>
  <si>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</si>
  <si>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</si>
  <si>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</si>
  <si>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</si>
  <si>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</si>
  <si>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</si>
  <si>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</si>
  <si>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</si>
  <si>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</si>
  <si>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</si>
  <si>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</si>
  <si>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</si>
  <si>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</si>
  <si>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</si>
  <si>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</si>
  <si>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</si>
  <si>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</si>
  <si>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</si>
  <si>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</si>
  <si>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</si>
  <si>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</si>
  <si>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</si>
  <si>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</si>
  <si>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</si>
  <si>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</si>
  <si>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</si>
  <si>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</si>
  <si>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</si>
  <si>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</si>
  <si>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</si>
  <si>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</si>
  <si>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</si>
  <si>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</si>
  <si>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</si>
  <si>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</si>
  <si>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</si>
  <si>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</si>
  <si>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</si>
  <si>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</si>
  <si>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</si>
  <si>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</si>
  <si>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</si>
  <si>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</si>
  <si>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</si>
  <si>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</si>
  <si>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</si>
  <si>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</si>
  <si>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</si>
  <si>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</si>
  <si>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</si>
  <si>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</si>
  <si>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</si>
  <si>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</si>
  <si>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Column1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</si>
  <si>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</si>
  <si>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</si>
  <si>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</si>
  <si>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</si>
  <si>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</si>
  <si>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</si>
  <si>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</si>
  <si>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</si>
  <si>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</si>
  <si>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</si>
  <si>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</si>
  <si>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</si>
  <si>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</si>
  <si>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Sum of Tax Inclusive Amount</t>
  </si>
  <si>
    <t>Row Labels</t>
  </si>
  <si>
    <t>Grand Total</t>
  </si>
  <si>
    <t>2012</t>
  </si>
  <si>
    <t>Column Labels</t>
  </si>
  <si>
    <t>Qtr1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</si>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</sst>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1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5" fillId="0" borderId="0" xfId="0" applyFont="1"/>
    <xf numFmtId="44" fontId="0" fillId="0" borderId="0" xfId="2" applyFont="1"/>
    <xf numFmtId="9" fontId="0" fillId="0" borderId="0" xfId="3" applyFont="1"/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6" fillId="2" borderId="1" xfId="1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pivotButton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5">
    <dxf>
      <alignment wrapText="0"/>
    </dxf>
    <dxf>
      <alignment wrapText="0"/>
    </dxf>
    <dxf>
      <alignment wrapText="0"/>
    </dxf>
    <dxf>
      <alignment wrapTex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[PaulCarter_Week2Homework.xlsx]Payments!PivotTable1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Inclusive Amounts by Bank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Payments!$B$5:$B$7</c:f>
              <c:numCache>
                <c:formatCode>"$"#,##0.00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463B-B289-A30A0B6D43BE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Payments!$C$5:$C$7</c:f>
              <c:numCache>
                <c:formatCode>"$"#,##0.00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6-463B-B289-A30A0B6D43BE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Payments!$D$5:$D$7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6-463B-B289-A30A0B6D4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77685040"/>
        <c:axId val="1977683600"/>
      </c:barChart>
      <c:catAx>
        <c:axId val="19776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83600"/>
        <c:crosses val="autoZero"/>
        <c:auto val="1"/>
        <c:lblAlgn val="ctr"/>
        <c:lblOffset val="100"/>
        <c:noMultiLvlLbl val="0"/>
      </c:catAx>
      <c:valAx>
        <c:axId val="197768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Monthly Payment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3-4FD6-A8D2-F65B0B2D1B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06965695"/>
        <c:axId val="2106966655"/>
      </c:barChart>
      <c:catAx>
        <c:axId val="210696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66655"/>
        <c:crosses val="autoZero"/>
        <c:auto val="1"/>
        <c:lblAlgn val="ctr"/>
        <c:lblOffset val="100"/>
        <c:noMultiLvlLbl val="0"/>
      </c:catAx>
      <c:valAx>
        <c:axId val="210696665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10696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and Monthly Payment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9-45EA-B5C6-427FACE5BFC1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9-45EA-B5C6-427FACE5BF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4476175"/>
        <c:axId val="1104476655"/>
      </c:barChart>
      <c:catAx>
        <c:axId val="11044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76655"/>
        <c:crosses val="autoZero"/>
        <c:auto val="1"/>
        <c:lblAlgn val="ctr"/>
        <c:lblOffset val="100"/>
        <c:noMultiLvlLbl val="0"/>
      </c:catAx>
      <c:valAx>
        <c:axId val="1104476655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044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64770</xdr:rowOff>
    </xdr:from>
    <xdr:to>
      <xdr:col>4</xdr:col>
      <xdr:colOff>114300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25A78-BFED-BE4D-81A5-9096D7BA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9</xdr:row>
      <xdr:rowOff>80010</xdr:rowOff>
    </xdr:from>
    <xdr:to>
      <xdr:col>5</xdr:col>
      <xdr:colOff>1028700</xdr:colOff>
      <xdr:row>24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27878-EA27-0C37-F33D-F9464B5E9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9</xdr:row>
      <xdr:rowOff>80010</xdr:rowOff>
    </xdr:from>
    <xdr:to>
      <xdr:col>12</xdr:col>
      <xdr:colOff>563880</xdr:colOff>
      <xdr:row>24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243B5-EFE2-33ED-8482-F7C9C9293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Carter" refreshedDate="45140.627759374998" createdVersion="8" refreshedVersion="8" minRefreshableVersion="3" recordCount="208" xr:uid="{E9FDE12C-61AF-4A7B-A4DB-6FD8F43A6987}">
  <cacheSource type="worksheet">
    <worksheetSource name="Table4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DFC13-76AE-4181-8977-3EECE4AFDD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1" firstDataRow="2" firstDataCol="1" rowPageCount="1" colPageCount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h="1" sd="0" x="1"/>
        <item x="2"/>
        <item sd="0" x="3"/>
      </items>
    </pivotField>
  </pivotFields>
  <rowFields count="2">
    <field x="10"/>
    <field x="9"/>
  </rowFields>
  <rowItems count="3">
    <i>
      <x v="2"/>
    </i>
    <i r="1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Sum of Tax Inclusive Amount" fld="4" baseField="9" baseItem="437221848" numFmtId="164"/>
  </dataFields>
  <formats count="12">
    <format dxfId="11">
      <pivotArea type="origin" dataOnly="0" labelOnly="1" outline="0" fieldPosition="0"/>
    </format>
    <format dxfId="10">
      <pivotArea type="topRight" dataOnly="0" labelOnly="1" outline="0" fieldPosition="0"/>
    </format>
    <format dxfId="9">
      <pivotArea type="origin" dataOnly="0" labelOnly="1" outline="0" fieldPosition="0"/>
    </format>
    <format dxfId="8">
      <pivotArea type="topRight" dataOnly="0" labelOnly="1" outline="0" fieldPosition="0"/>
    </format>
    <format dxfId="7">
      <pivotArea field="6" type="button" dataOnly="0" labelOnly="1" outline="0" axis="axisCol" fieldPosition="0"/>
    </format>
    <format dxfId="6">
      <pivotArea field="10" type="button" dataOnly="0" labelOnly="1" outline="0" axis="axisRow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  <format dxfId="3">
      <pivotArea field="6" type="button" dataOnly="0" labelOnly="1" outline="0" axis="axisCol" fieldPosition="0"/>
    </format>
    <format dxfId="2">
      <pivotArea field="10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381457-EA56-40A6-B7D2-CE7B1A7D0F89}" name="Table4" displayName="Table4" ref="A2:I210" totalsRowShown="0" headerRowDxfId="24" dataDxfId="22" headerRowBorderDxfId="23" tableBorderDxfId="21">
  <autoFilter ref="A2:I210" xr:uid="{84381457-EA56-40A6-B7D2-CE7B1A7D0F89}"/>
  <tableColumns count="9">
    <tableColumn id="1" xr3:uid="{65115E06-D7CE-4F38-8079-D537AC5727E1}" name="Document Date" dataDxfId="20"/>
    <tableColumn id="2" xr3:uid="{993C20F9-5EB2-4622-950B-A11BAC9596F7}" name="Supplier" dataDxfId="19"/>
    <tableColumn id="3" xr3:uid="{6A201E64-75FA-44F4-B68C-C378FA5F629B}" name="Reference" dataDxfId="18"/>
    <tableColumn id="4" xr3:uid="{581238A1-477D-4CF6-8D1B-8CB8FEA12D14}" name="Description" dataDxfId="17"/>
    <tableColumn id="5" xr3:uid="{13AC7B69-0DFF-406B-9317-285AE6E19BEE}" name="Tax Inclusive Amount" dataDxfId="16" dataCellStyle="Comma"/>
    <tableColumn id="6" xr3:uid="{043B4A92-1737-4ACE-B3C6-273325223976}" name="Column1" dataDxfId="15"/>
    <tableColumn id="7" xr3:uid="{49C1B2C0-ED25-4C18-BC79-362576E1DA76}" name="Bank Code" dataDxfId="14"/>
    <tableColumn id="8" xr3:uid="{14E7D4BF-D398-459E-AACC-22D829A20414}" name="Account Code" dataDxfId="13"/>
    <tableColumn id="9" xr3:uid="{B51C9BAB-6980-4486-BC85-6CCE7BAC10DF}" name="Payment Da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498D7C-BE28-4BC4-8CA7-FF66F408C7DC}" name="Table3" displayName="Table3" ref="B3:E14" totalsRowShown="0">
  <autoFilter ref="B3:E14" xr:uid="{5B498D7C-BE28-4BC4-8CA7-FF66F408C7DC}"/>
  <tableColumns count="4">
    <tableColumn id="1" xr3:uid="{35315274-52BF-4E31-BC24-EEF060AE9496}" name="Student Name"/>
    <tableColumn id="2" xr3:uid="{07CED715-6417-4A50-9305-404E3070F02F}" name="Age"/>
    <tableColumn id="3" xr3:uid="{0E167601-8996-46C2-A52B-E1E748117ACC}" name="Grade"/>
    <tableColumn id="4" xr3:uid="{0282332D-EFD6-4A3C-84CD-39CCBD8147F8}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workbookViewId="0"/>
  </sheetViews>
  <sheetFormatPr defaultColWidth="9.109375" defaultRowHeight="15" x14ac:dyDescent="0.25"/>
  <cols>
    <col min="1" max="1" width="19" style="10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25.44140625" style="11" customWidth="1"/>
    <col min="6" max="6" width="12.109375" style="4" customWidth="1"/>
    <col min="7" max="7" width="14.33203125" style="4" customWidth="1"/>
    <col min="8" max="8" width="17.6640625" style="4" customWidth="1"/>
    <col min="9" max="9" width="17.44140625" style="12" customWidth="1"/>
    <col min="10" max="16384" width="9.109375" style="2"/>
  </cols>
  <sheetData>
    <row r="1" spans="1:9" ht="15" customHeight="1" x14ac:dyDescent="0.3">
      <c r="A1" s="1" t="s">
        <v>0</v>
      </c>
      <c r="E1" s="3"/>
      <c r="I1" s="4"/>
    </row>
    <row r="2" spans="1:9" s="27" customFormat="1" ht="15.6" x14ac:dyDescent="0.3">
      <c r="A2" s="23" t="s">
        <v>1</v>
      </c>
      <c r="B2" s="24" t="s">
        <v>2</v>
      </c>
      <c r="C2" s="24" t="s">
        <v>3</v>
      </c>
      <c r="D2" s="24" t="s">
        <v>4</v>
      </c>
      <c r="E2" s="25" t="s">
        <v>5</v>
      </c>
      <c r="F2" s="26" t="s">
        <v>152</v>
      </c>
      <c r="G2" s="26" t="s">
        <v>6</v>
      </c>
      <c r="H2" s="26" t="s">
        <v>7</v>
      </c>
      <c r="I2" s="26" t="s">
        <v>8</v>
      </c>
    </row>
    <row r="3" spans="1:9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17DF-D348-4025-9242-E0440DD38D1C}">
  <dimension ref="A1:E7"/>
  <sheetViews>
    <sheetView workbookViewId="0"/>
  </sheetViews>
  <sheetFormatPr defaultRowHeight="14.4" x14ac:dyDescent="0.3"/>
  <cols>
    <col min="1" max="5" width="16.77734375" customWidth="1"/>
  </cols>
  <sheetData>
    <row r="1" spans="1:5" x14ac:dyDescent="0.3">
      <c r="A1" s="21" t="s">
        <v>8</v>
      </c>
      <c r="B1" t="s">
        <v>172</v>
      </c>
    </row>
    <row r="3" spans="1:5" ht="28.8" x14ac:dyDescent="0.3">
      <c r="A3" s="19" t="s">
        <v>166</v>
      </c>
      <c r="B3" s="28" t="s">
        <v>170</v>
      </c>
      <c r="C3" s="20"/>
      <c r="D3" s="20"/>
      <c r="E3" s="20"/>
    </row>
    <row r="4" spans="1:5" x14ac:dyDescent="0.3">
      <c r="A4" s="28" t="s">
        <v>167</v>
      </c>
      <c r="B4" s="17" t="s">
        <v>13</v>
      </c>
      <c r="C4" s="17" t="s">
        <v>31</v>
      </c>
      <c r="D4" s="17" t="s">
        <v>39</v>
      </c>
      <c r="E4" s="17" t="s">
        <v>168</v>
      </c>
    </row>
    <row r="5" spans="1:5" x14ac:dyDescent="0.3">
      <c r="A5" s="17" t="s">
        <v>169</v>
      </c>
      <c r="B5" s="18"/>
      <c r="C5" s="18"/>
      <c r="D5" s="18"/>
      <c r="E5" s="18"/>
    </row>
    <row r="6" spans="1:5" x14ac:dyDescent="0.3">
      <c r="A6" s="22" t="s">
        <v>171</v>
      </c>
      <c r="B6" s="18">
        <v>64894.25</v>
      </c>
      <c r="C6" s="18">
        <v>70</v>
      </c>
      <c r="D6" s="18">
        <v>1</v>
      </c>
      <c r="E6" s="18">
        <v>64965.25</v>
      </c>
    </row>
    <row r="7" spans="1:5" x14ac:dyDescent="0.3">
      <c r="A7" s="17" t="s">
        <v>168</v>
      </c>
      <c r="B7" s="18">
        <v>64894.25</v>
      </c>
      <c r="C7" s="18">
        <v>70</v>
      </c>
      <c r="D7" s="18">
        <v>1</v>
      </c>
      <c r="E7" s="18">
        <v>64965.25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441F-F74E-4FCD-925F-8ACCD03CC300}">
  <dimension ref="A1:E21"/>
  <sheetViews>
    <sheetView workbookViewId="0"/>
  </sheetViews>
  <sheetFormatPr defaultRowHeight="14.4" x14ac:dyDescent="0.3"/>
  <cols>
    <col min="1" max="1" width="14.77734375" bestFit="1" customWidth="1"/>
    <col min="2" max="2" width="18.77734375" bestFit="1" customWidth="1"/>
    <col min="3" max="3" width="6.109375" customWidth="1"/>
    <col min="4" max="4" width="7.88671875" customWidth="1"/>
    <col min="5" max="5" width="12" bestFit="1" customWidth="1"/>
  </cols>
  <sheetData>
    <row r="1" spans="1:5" x14ac:dyDescent="0.3">
      <c r="A1" s="13" t="s">
        <v>145</v>
      </c>
      <c r="B1" s="13"/>
    </row>
    <row r="3" spans="1:5" x14ac:dyDescent="0.3">
      <c r="B3" t="s">
        <v>129</v>
      </c>
      <c r="C3" t="s">
        <v>130</v>
      </c>
      <c r="D3" t="s">
        <v>131</v>
      </c>
      <c r="E3" t="s">
        <v>132</v>
      </c>
    </row>
    <row r="4" spans="1:5" x14ac:dyDescent="0.3">
      <c r="B4" t="s">
        <v>133</v>
      </c>
      <c r="C4">
        <v>12</v>
      </c>
      <c r="D4">
        <v>85</v>
      </c>
      <c r="E4" t="s">
        <v>144</v>
      </c>
    </row>
    <row r="5" spans="1:5" x14ac:dyDescent="0.3">
      <c r="B5" t="s">
        <v>134</v>
      </c>
      <c r="C5">
        <v>11</v>
      </c>
      <c r="D5">
        <v>72</v>
      </c>
      <c r="E5" t="s">
        <v>144</v>
      </c>
    </row>
    <row r="6" spans="1:5" x14ac:dyDescent="0.3">
      <c r="B6" t="s">
        <v>135</v>
      </c>
      <c r="C6">
        <v>13</v>
      </c>
      <c r="D6">
        <v>60</v>
      </c>
      <c r="E6" t="s">
        <v>144</v>
      </c>
    </row>
    <row r="7" spans="1:5" x14ac:dyDescent="0.3">
      <c r="B7" t="s">
        <v>136</v>
      </c>
      <c r="C7">
        <v>12</v>
      </c>
      <c r="D7">
        <v>95</v>
      </c>
      <c r="E7" t="s">
        <v>144</v>
      </c>
    </row>
    <row r="8" spans="1:5" x14ac:dyDescent="0.3">
      <c r="B8" t="s">
        <v>137</v>
      </c>
      <c r="C8">
        <v>14</v>
      </c>
      <c r="D8">
        <v>88</v>
      </c>
      <c r="E8" t="s">
        <v>144</v>
      </c>
    </row>
    <row r="9" spans="1:5" x14ac:dyDescent="0.3">
      <c r="B9" t="s">
        <v>138</v>
      </c>
      <c r="C9">
        <v>12</v>
      </c>
      <c r="D9">
        <v>99</v>
      </c>
      <c r="E9" t="s">
        <v>144</v>
      </c>
    </row>
    <row r="10" spans="1:5" x14ac:dyDescent="0.3">
      <c r="B10" t="s">
        <v>139</v>
      </c>
      <c r="C10">
        <v>11</v>
      </c>
      <c r="D10">
        <v>75</v>
      </c>
      <c r="E10" t="s">
        <v>144</v>
      </c>
    </row>
    <row r="11" spans="1:5" x14ac:dyDescent="0.3">
      <c r="B11" t="s">
        <v>140</v>
      </c>
      <c r="C11">
        <v>13</v>
      </c>
      <c r="D11">
        <v>100</v>
      </c>
      <c r="E11" t="s">
        <v>144</v>
      </c>
    </row>
    <row r="12" spans="1:5" x14ac:dyDescent="0.3">
      <c r="B12" t="s">
        <v>141</v>
      </c>
      <c r="C12">
        <v>13</v>
      </c>
      <c r="D12">
        <v>75</v>
      </c>
      <c r="E12" t="s">
        <v>144</v>
      </c>
    </row>
    <row r="13" spans="1:5" x14ac:dyDescent="0.3">
      <c r="B13" t="s">
        <v>142</v>
      </c>
      <c r="C13">
        <v>15</v>
      </c>
      <c r="D13">
        <v>85</v>
      </c>
      <c r="E13" t="s">
        <v>144</v>
      </c>
    </row>
    <row r="14" spans="1:5" x14ac:dyDescent="0.3">
      <c r="B14" t="s">
        <v>143</v>
      </c>
      <c r="C14">
        <v>11</v>
      </c>
      <c r="D14">
        <v>85</v>
      </c>
      <c r="E14" t="s">
        <v>144</v>
      </c>
    </row>
    <row r="16" spans="1:5" x14ac:dyDescent="0.3">
      <c r="A16" t="s">
        <v>146</v>
      </c>
      <c r="C16">
        <f>MIN(C4:C14)</f>
        <v>11</v>
      </c>
      <c r="D16">
        <f>MIN(D4:D14)</f>
        <v>60</v>
      </c>
    </row>
    <row r="17" spans="1:4" x14ac:dyDescent="0.3">
      <c r="A17" t="s">
        <v>147</v>
      </c>
      <c r="C17">
        <f>MAX(C4:C14)</f>
        <v>15</v>
      </c>
      <c r="D17">
        <f>MAX(D4:D14)</f>
        <v>100</v>
      </c>
    </row>
    <row r="18" spans="1:4" x14ac:dyDescent="0.3">
      <c r="A18" t="s">
        <v>148</v>
      </c>
      <c r="C18">
        <f>AVERAGE(C4:C14)</f>
        <v>12.454545454545455</v>
      </c>
      <c r="D18">
        <f>AVERAGE(D4:D14)</f>
        <v>83.545454545454547</v>
      </c>
    </row>
    <row r="19" spans="1:4" x14ac:dyDescent="0.3">
      <c r="A19" t="s">
        <v>149</v>
      </c>
      <c r="C19">
        <f>MODE(C4:C14)</f>
        <v>12</v>
      </c>
      <c r="D19">
        <f>MODE(D4:D14)</f>
        <v>85</v>
      </c>
    </row>
    <row r="20" spans="1:4" x14ac:dyDescent="0.3">
      <c r="A20" t="s">
        <v>150</v>
      </c>
      <c r="C20">
        <f>MEDIAN(C4:C14)</f>
        <v>12</v>
      </c>
      <c r="D20">
        <f>MEDIAN(D4:D14)</f>
        <v>85</v>
      </c>
    </row>
    <row r="21" spans="1:4" x14ac:dyDescent="0.3">
      <c r="A21" t="s">
        <v>151</v>
      </c>
      <c r="B21">
        <f>COUNTA(B4:B14)</f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77EF-4328-4C23-AF17-A960FB08FE78}">
  <dimension ref="A1:G8"/>
  <sheetViews>
    <sheetView workbookViewId="0"/>
  </sheetViews>
  <sheetFormatPr defaultRowHeight="14.4" x14ac:dyDescent="0.3"/>
  <cols>
    <col min="1" max="1" width="14.5546875" bestFit="1" customWidth="1"/>
    <col min="2" max="2" width="10.109375" bestFit="1" customWidth="1"/>
    <col min="3" max="3" width="11.5546875" bestFit="1" customWidth="1"/>
    <col min="4" max="4" width="7.21875" bestFit="1" customWidth="1"/>
    <col min="5" max="5" width="11.21875" bestFit="1" customWidth="1"/>
    <col min="6" max="6" width="16.6640625" bestFit="1" customWidth="1"/>
    <col min="7" max="7" width="15.44140625" bestFit="1" customWidth="1"/>
  </cols>
  <sheetData>
    <row r="1" spans="1:7" x14ac:dyDescent="0.3">
      <c r="A1" t="s">
        <v>153</v>
      </c>
    </row>
    <row r="3" spans="1:7" x14ac:dyDescent="0.3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</row>
    <row r="4" spans="1:7" x14ac:dyDescent="0.3">
      <c r="A4" t="s">
        <v>161</v>
      </c>
      <c r="B4" s="14">
        <v>2000</v>
      </c>
      <c r="C4" s="15">
        <v>0.21</v>
      </c>
      <c r="D4">
        <v>3</v>
      </c>
      <c r="E4" s="16">
        <f>B4*C4</f>
        <v>420</v>
      </c>
      <c r="F4" s="16">
        <f>B4+E4</f>
        <v>2420</v>
      </c>
      <c r="G4" s="16">
        <f>F4/D4</f>
        <v>806.66666666666663</v>
      </c>
    </row>
    <row r="5" spans="1:7" x14ac:dyDescent="0.3">
      <c r="A5" t="s">
        <v>162</v>
      </c>
      <c r="B5" s="14">
        <v>450</v>
      </c>
      <c r="C5" s="15">
        <v>0.25</v>
      </c>
      <c r="D5">
        <v>3</v>
      </c>
      <c r="E5" s="16">
        <f t="shared" ref="E5:E8" si="0">B5*C5</f>
        <v>112.5</v>
      </c>
      <c r="F5" s="16">
        <f t="shared" ref="F5:F8" si="1">B5+E5</f>
        <v>562.5</v>
      </c>
      <c r="G5" s="16">
        <f t="shared" ref="G5:G8" si="2">F5/D5</f>
        <v>187.5</v>
      </c>
    </row>
    <row r="6" spans="1:7" x14ac:dyDescent="0.3">
      <c r="A6" t="s">
        <v>163</v>
      </c>
      <c r="B6" s="14">
        <v>975</v>
      </c>
      <c r="C6" s="15">
        <v>0.27</v>
      </c>
      <c r="D6">
        <v>3</v>
      </c>
      <c r="E6" s="16">
        <f t="shared" si="0"/>
        <v>263.25</v>
      </c>
      <c r="F6" s="16">
        <f t="shared" si="1"/>
        <v>1238.25</v>
      </c>
      <c r="G6" s="16">
        <f t="shared" si="2"/>
        <v>412.75</v>
      </c>
    </row>
    <row r="7" spans="1:7" x14ac:dyDescent="0.3">
      <c r="A7" t="s">
        <v>164</v>
      </c>
      <c r="B7" s="14">
        <v>1500</v>
      </c>
      <c r="C7" s="15">
        <v>0.15</v>
      </c>
      <c r="D7">
        <v>3</v>
      </c>
      <c r="E7" s="16">
        <f t="shared" si="0"/>
        <v>225</v>
      </c>
      <c r="F7" s="16">
        <f t="shared" si="1"/>
        <v>1725</v>
      </c>
      <c r="G7" s="16">
        <f t="shared" si="2"/>
        <v>575</v>
      </c>
    </row>
    <row r="8" spans="1:7" x14ac:dyDescent="0.3">
      <c r="A8" t="s">
        <v>165</v>
      </c>
      <c r="B8" s="14">
        <v>780</v>
      </c>
      <c r="C8" s="15">
        <v>0.25</v>
      </c>
      <c r="D8">
        <v>3</v>
      </c>
      <c r="E8" s="16">
        <f t="shared" si="0"/>
        <v>195</v>
      </c>
      <c r="F8" s="16">
        <f t="shared" si="1"/>
        <v>975</v>
      </c>
      <c r="G8" s="16">
        <f t="shared" si="2"/>
        <v>325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53a1c5bf-8681-49f5-aa47-f4ed78e7a2bc}" enabled="0" method="" siteId="{53a1c5bf-8681-49f5-aa47-f4ed78e7a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Payments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 Carter</cp:lastModifiedBy>
  <cp:revision/>
  <dcterms:created xsi:type="dcterms:W3CDTF">2023-04-22T13:58:31Z</dcterms:created>
  <dcterms:modified xsi:type="dcterms:W3CDTF">2023-08-04T01:06:27Z</dcterms:modified>
  <cp:category/>
  <cp:contentStatus/>
</cp:coreProperties>
</file>