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b\Dropbox\Documents\Recherche\1. Research\Malthus Model\Data\Raw\"/>
    </mc:Choice>
  </mc:AlternateContent>
  <xr:revisionPtr revIDLastSave="0" documentId="13_ncr:1_{7B81AB13-0DB5-46D4-9D4A-0F22F3E86FCD}" xr6:coauthVersionLast="47" xr6:coauthVersionMax="47" xr10:uidLastSave="{00000000-0000-0000-0000-000000000000}"/>
  <bookViews>
    <workbookView xWindow="28680" yWindow="-5340" windowWidth="38640" windowHeight="21240" xr2:uid="{1337C317-8BD1-4952-9D65-9C022D3D2E82}"/>
  </bookViews>
  <sheets>
    <sheet name="hw19_tabA2" sheetId="1" r:id="rId1"/>
    <sheet name="hw19_tabA3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2" l="1"/>
  <c r="N81" i="2"/>
  <c r="M81" i="2"/>
  <c r="L81" i="2"/>
  <c r="K81" i="2"/>
  <c r="J81" i="2"/>
  <c r="N80" i="2"/>
  <c r="M80" i="2"/>
  <c r="L80" i="2"/>
  <c r="K80" i="2"/>
  <c r="J80" i="2"/>
  <c r="N79" i="2"/>
  <c r="M79" i="2"/>
  <c r="L79" i="2"/>
  <c r="K79" i="2"/>
  <c r="J79" i="2"/>
  <c r="N78" i="2"/>
  <c r="M78" i="2"/>
  <c r="L78" i="2"/>
  <c r="K78" i="2"/>
  <c r="J78" i="2"/>
  <c r="N77" i="2"/>
  <c r="M77" i="2"/>
  <c r="L77" i="2"/>
  <c r="K77" i="2"/>
  <c r="J77" i="2"/>
  <c r="O76" i="2"/>
  <c r="M76" i="2"/>
  <c r="L76" i="2"/>
  <c r="K76" i="2"/>
  <c r="J76" i="2"/>
  <c r="O75" i="2"/>
  <c r="M75" i="2"/>
  <c r="L75" i="2"/>
  <c r="K75" i="2"/>
  <c r="J75" i="2"/>
  <c r="O74" i="2"/>
  <c r="M74" i="2"/>
  <c r="L74" i="2"/>
  <c r="K74" i="2"/>
  <c r="J74" i="2"/>
  <c r="O73" i="2"/>
  <c r="M73" i="2"/>
  <c r="L73" i="2"/>
  <c r="K73" i="2"/>
  <c r="J73" i="2"/>
  <c r="O72" i="2"/>
  <c r="M72" i="2"/>
  <c r="L72" i="2"/>
  <c r="K72" i="2"/>
  <c r="J72" i="2"/>
  <c r="O71" i="2"/>
  <c r="N71" i="2"/>
  <c r="L71" i="2"/>
  <c r="K71" i="2"/>
  <c r="J71" i="2"/>
  <c r="O70" i="2"/>
  <c r="N70" i="2"/>
  <c r="L70" i="2"/>
  <c r="K70" i="2"/>
  <c r="J70" i="2"/>
  <c r="O69" i="2"/>
  <c r="N69" i="2"/>
  <c r="L69" i="2"/>
  <c r="K69" i="2"/>
  <c r="J69" i="2"/>
  <c r="O68" i="2"/>
  <c r="N68" i="2"/>
  <c r="L68" i="2"/>
  <c r="K68" i="2"/>
  <c r="J68" i="2"/>
  <c r="O67" i="2"/>
  <c r="N67" i="2"/>
  <c r="L67" i="2"/>
  <c r="K67" i="2"/>
  <c r="J67" i="2"/>
  <c r="O66" i="2"/>
  <c r="N66" i="2"/>
  <c r="M66" i="2"/>
  <c r="K66" i="2"/>
  <c r="J66" i="2"/>
  <c r="O65" i="2"/>
  <c r="N65" i="2"/>
  <c r="M65" i="2"/>
  <c r="K65" i="2"/>
  <c r="J65" i="2"/>
  <c r="O64" i="2"/>
  <c r="N64" i="2"/>
  <c r="M64" i="2"/>
  <c r="K64" i="2"/>
  <c r="J64" i="2"/>
  <c r="O63" i="2"/>
  <c r="N63" i="2"/>
  <c r="M63" i="2"/>
  <c r="K63" i="2"/>
  <c r="J63" i="2"/>
  <c r="O62" i="2"/>
  <c r="N62" i="2"/>
  <c r="M62" i="2"/>
  <c r="K62" i="2"/>
  <c r="J62" i="2"/>
  <c r="O61" i="2"/>
  <c r="N61" i="2"/>
  <c r="M61" i="2"/>
  <c r="K61" i="2"/>
  <c r="J61" i="2"/>
  <c r="O60" i="2"/>
  <c r="N60" i="2"/>
  <c r="M60" i="2"/>
  <c r="K60" i="2"/>
  <c r="J60" i="2"/>
  <c r="O59" i="2"/>
  <c r="N59" i="2"/>
  <c r="M59" i="2"/>
  <c r="K59" i="2"/>
  <c r="J59" i="2"/>
  <c r="O58" i="2"/>
  <c r="N58" i="2"/>
  <c r="M58" i="2"/>
  <c r="K58" i="2"/>
  <c r="J58" i="2"/>
  <c r="O57" i="2"/>
  <c r="N57" i="2"/>
  <c r="M57" i="2"/>
  <c r="K57" i="2"/>
  <c r="J57" i="2"/>
  <c r="O56" i="2"/>
  <c r="N56" i="2"/>
  <c r="M56" i="2"/>
  <c r="L56" i="2"/>
  <c r="J56" i="2"/>
  <c r="O55" i="2"/>
  <c r="N55" i="2"/>
  <c r="M55" i="2"/>
  <c r="L55" i="2"/>
  <c r="J55" i="2"/>
  <c r="O54" i="2"/>
  <c r="N54" i="2"/>
  <c r="M54" i="2"/>
  <c r="L54" i="2"/>
  <c r="J54" i="2"/>
  <c r="O53" i="2"/>
  <c r="N53" i="2"/>
  <c r="M53" i="2"/>
  <c r="L53" i="2"/>
  <c r="J53" i="2"/>
  <c r="O52" i="2"/>
  <c r="N52" i="2"/>
  <c r="M52" i="2"/>
  <c r="L52" i="2"/>
  <c r="J52" i="2"/>
  <c r="O51" i="2"/>
  <c r="N51" i="2"/>
  <c r="M51" i="2"/>
  <c r="L51" i="2"/>
  <c r="J51" i="2"/>
  <c r="O50" i="2"/>
  <c r="N50" i="2"/>
  <c r="M50" i="2"/>
  <c r="L50" i="2"/>
  <c r="J50" i="2"/>
  <c r="O49" i="2"/>
  <c r="N49" i="2"/>
  <c r="M49" i="2"/>
  <c r="L49" i="2"/>
  <c r="J49" i="2"/>
  <c r="O48" i="2"/>
  <c r="N48" i="2"/>
  <c r="M48" i="2"/>
  <c r="L48" i="2"/>
  <c r="J48" i="2"/>
  <c r="O47" i="2"/>
  <c r="N47" i="2"/>
  <c r="M47" i="2"/>
  <c r="L47" i="2"/>
  <c r="J47" i="2"/>
  <c r="O46" i="2"/>
  <c r="N46" i="2"/>
  <c r="M46" i="2"/>
  <c r="L46" i="2"/>
  <c r="K46" i="2"/>
  <c r="O45" i="2"/>
  <c r="N45" i="2"/>
  <c r="M45" i="2"/>
  <c r="L45" i="2"/>
  <c r="K45" i="2"/>
  <c r="O44" i="2"/>
  <c r="N44" i="2"/>
  <c r="M44" i="2"/>
  <c r="L44" i="2"/>
  <c r="K44" i="2"/>
  <c r="O43" i="2"/>
  <c r="N43" i="2"/>
  <c r="M43" i="2"/>
  <c r="L43" i="2"/>
  <c r="K43" i="2"/>
  <c r="O42" i="2"/>
  <c r="N42" i="2"/>
  <c r="M42" i="2"/>
  <c r="L42" i="2"/>
  <c r="K42" i="2"/>
  <c r="AG41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AH35" i="2"/>
  <c r="X35" i="2"/>
  <c r="O35" i="2"/>
  <c r="N35" i="2"/>
  <c r="M35" i="2"/>
  <c r="L35" i="2"/>
  <c r="K35" i="2"/>
  <c r="AG34" i="2"/>
  <c r="O34" i="2"/>
  <c r="N34" i="2"/>
  <c r="M34" i="2"/>
  <c r="L34" i="2"/>
  <c r="K34" i="2"/>
  <c r="J34" i="2"/>
  <c r="AH33" i="2"/>
  <c r="O33" i="2"/>
  <c r="N33" i="2"/>
  <c r="M33" i="2"/>
  <c r="L33" i="2"/>
  <c r="K33" i="2"/>
  <c r="AQ32" i="2"/>
  <c r="AI32" i="2"/>
  <c r="AH32" i="2"/>
  <c r="O32" i="2"/>
  <c r="N32" i="2"/>
  <c r="M32" i="2"/>
  <c r="L32" i="2"/>
  <c r="K32" i="2"/>
  <c r="J32" i="2"/>
  <c r="P32" i="2" s="1"/>
  <c r="S32" i="2" s="1"/>
  <c r="AI31" i="2"/>
  <c r="AH31" i="2"/>
  <c r="AE31" i="2"/>
  <c r="O31" i="2"/>
  <c r="N31" i="2"/>
  <c r="M31" i="2"/>
  <c r="L31" i="2"/>
  <c r="K31" i="2"/>
  <c r="AR30" i="2"/>
  <c r="AQ30" i="2"/>
  <c r="AI30" i="2"/>
  <c r="AH30" i="2"/>
  <c r="O30" i="2"/>
  <c r="N30" i="2"/>
  <c r="M30" i="2"/>
  <c r="L30" i="2"/>
  <c r="K30" i="2"/>
  <c r="J30" i="2"/>
  <c r="P30" i="2" s="1"/>
  <c r="S30" i="2" s="1"/>
  <c r="AI29" i="2"/>
  <c r="AH29" i="2"/>
  <c r="AE29" i="2"/>
  <c r="O29" i="2"/>
  <c r="N29" i="2"/>
  <c r="M29" i="2"/>
  <c r="L29" i="2"/>
  <c r="K29" i="2"/>
  <c r="AR28" i="2"/>
  <c r="AQ28" i="2"/>
  <c r="AI28" i="2"/>
  <c r="AH28" i="2"/>
  <c r="O28" i="2"/>
  <c r="N28" i="2"/>
  <c r="M28" i="2"/>
  <c r="L28" i="2"/>
  <c r="K28" i="2"/>
  <c r="J28" i="2"/>
  <c r="P28" i="2" s="1"/>
  <c r="S28" i="2" s="1"/>
  <c r="AI27" i="2"/>
  <c r="AH27" i="2"/>
  <c r="AE27" i="2"/>
  <c r="O27" i="2"/>
  <c r="N27" i="2"/>
  <c r="M27" i="2"/>
  <c r="L27" i="2"/>
  <c r="K27" i="2"/>
  <c r="AR26" i="2"/>
  <c r="AQ26" i="2"/>
  <c r="AI26" i="2"/>
  <c r="AH26" i="2"/>
  <c r="O26" i="2"/>
  <c r="N26" i="2"/>
  <c r="M26" i="2"/>
  <c r="L26" i="2"/>
  <c r="K26" i="2"/>
  <c r="J26" i="2"/>
  <c r="P26" i="2" s="1"/>
  <c r="S26" i="2" s="1"/>
  <c r="AI25" i="2"/>
  <c r="AH25" i="2"/>
  <c r="AE25" i="2"/>
  <c r="O25" i="2"/>
  <c r="N25" i="2"/>
  <c r="M25" i="2"/>
  <c r="L25" i="2"/>
  <c r="K25" i="2"/>
  <c r="AR24" i="2"/>
  <c r="AQ24" i="2"/>
  <c r="AI24" i="2"/>
  <c r="AH24" i="2"/>
  <c r="O24" i="2"/>
  <c r="N24" i="2"/>
  <c r="M24" i="2"/>
  <c r="L24" i="2"/>
  <c r="K24" i="2"/>
  <c r="J24" i="2"/>
  <c r="P24" i="2" s="1"/>
  <c r="S24" i="2" s="1"/>
  <c r="AI23" i="2"/>
  <c r="AH23" i="2"/>
  <c r="AE23" i="2"/>
  <c r="O23" i="2"/>
  <c r="N23" i="2"/>
  <c r="M23" i="2"/>
  <c r="L23" i="2"/>
  <c r="K2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J31" i="2" s="1"/>
  <c r="O16" i="2"/>
  <c r="N16" i="2"/>
  <c r="M16" i="2"/>
  <c r="L16" i="2"/>
  <c r="K16" i="2"/>
  <c r="J16" i="2"/>
  <c r="AR14" i="2"/>
  <c r="AQ14" i="2"/>
  <c r="AN14" i="2"/>
  <c r="AM14" i="2"/>
  <c r="AI14" i="2"/>
  <c r="AI62" i="2" s="1"/>
  <c r="AH14" i="2"/>
  <c r="AG14" i="2"/>
  <c r="AF14" i="2"/>
  <c r="AE14" i="2"/>
  <c r="AD14" i="2"/>
  <c r="Z14" i="2"/>
  <c r="Y14" i="2"/>
  <c r="X14" i="2"/>
  <c r="W14" i="2"/>
  <c r="V14" i="2"/>
  <c r="V31" i="2" s="1"/>
  <c r="U14" i="2"/>
  <c r="U32" i="2" s="1"/>
  <c r="P31" i="2" l="1"/>
  <c r="S31" i="2" s="1"/>
  <c r="AD31" i="2"/>
  <c r="Y81" i="2"/>
  <c r="Y80" i="2"/>
  <c r="Y79" i="2"/>
  <c r="Y78" i="2"/>
  <c r="Y77" i="2"/>
  <c r="Y74" i="2"/>
  <c r="Y73" i="2"/>
  <c r="Y69" i="2"/>
  <c r="Y68" i="2"/>
  <c r="Y67" i="2"/>
  <c r="Y66" i="2"/>
  <c r="Y70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71" i="2"/>
  <c r="Y64" i="2"/>
  <c r="Y65" i="2"/>
  <c r="Y45" i="2"/>
  <c r="Y44" i="2"/>
  <c r="Y43" i="2"/>
  <c r="Y42" i="2"/>
  <c r="Y41" i="2"/>
  <c r="Y40" i="2"/>
  <c r="Y39" i="2"/>
  <c r="Y38" i="2"/>
  <c r="Y37" i="2"/>
  <c r="Y36" i="2"/>
  <c r="Y35" i="2"/>
  <c r="Y33" i="2"/>
  <c r="AF81" i="2"/>
  <c r="AF80" i="2"/>
  <c r="AF76" i="2"/>
  <c r="AF73" i="2"/>
  <c r="AF77" i="2"/>
  <c r="AF72" i="2"/>
  <c r="AF75" i="2"/>
  <c r="AF69" i="2"/>
  <c r="AF68" i="2"/>
  <c r="AF67" i="2"/>
  <c r="AF78" i="2"/>
  <c r="AF70" i="2"/>
  <c r="AF79" i="2"/>
  <c r="AF74" i="2"/>
  <c r="AF55" i="2"/>
  <c r="AF51" i="2"/>
  <c r="AF47" i="2"/>
  <c r="AF71" i="2"/>
  <c r="AF56" i="2"/>
  <c r="AF52" i="2"/>
  <c r="AF48" i="2"/>
  <c r="AF53" i="2"/>
  <c r="AF49" i="2"/>
  <c r="AF45" i="2"/>
  <c r="AF41" i="2"/>
  <c r="AF37" i="2"/>
  <c r="AF54" i="2"/>
  <c r="AF50" i="2"/>
  <c r="AF42" i="2"/>
  <c r="AF38" i="2"/>
  <c r="AF35" i="2"/>
  <c r="AF33" i="2"/>
  <c r="AF32" i="2"/>
  <c r="AF31" i="2"/>
  <c r="AF30" i="2"/>
  <c r="AF29" i="2"/>
  <c r="AF28" i="2"/>
  <c r="AF27" i="2"/>
  <c r="AF26" i="2"/>
  <c r="AF25" i="2"/>
  <c r="AF24" i="2"/>
  <c r="AF23" i="2"/>
  <c r="AO14" i="2"/>
  <c r="AF58" i="2"/>
  <c r="AF43" i="2"/>
  <c r="AF39" i="2"/>
  <c r="AM81" i="2"/>
  <c r="AM80" i="2"/>
  <c r="AM79" i="2"/>
  <c r="AM78" i="2"/>
  <c r="AM77" i="2"/>
  <c r="AM76" i="2"/>
  <c r="AM75" i="2"/>
  <c r="AM73" i="2"/>
  <c r="AM72" i="2"/>
  <c r="AM69" i="2"/>
  <c r="AM68" i="2"/>
  <c r="AM67" i="2"/>
  <c r="AM66" i="2"/>
  <c r="AM74" i="2"/>
  <c r="AM71" i="2"/>
  <c r="AM64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63" i="2"/>
  <c r="AM35" i="2"/>
  <c r="AM33" i="2"/>
  <c r="AM70" i="2"/>
  <c r="AM65" i="2"/>
  <c r="AM23" i="2"/>
  <c r="Y24" i="2"/>
  <c r="AM25" i="2"/>
  <c r="Y26" i="2"/>
  <c r="Y28" i="2"/>
  <c r="U29" i="2"/>
  <c r="AA29" i="2" s="1"/>
  <c r="AB29" i="2" s="1"/>
  <c r="W33" i="2"/>
  <c r="U34" i="2"/>
  <c r="AF40" i="2"/>
  <c r="Z73" i="2"/>
  <c r="Z69" i="2"/>
  <c r="Z68" i="2"/>
  <c r="Z67" i="2"/>
  <c r="Z66" i="2"/>
  <c r="Z65" i="2"/>
  <c r="Z64" i="2"/>
  <c r="Z75" i="2"/>
  <c r="Z72" i="2"/>
  <c r="Z74" i="2"/>
  <c r="Z71" i="2"/>
  <c r="Z60" i="2"/>
  <c r="Z56" i="2"/>
  <c r="Z52" i="2"/>
  <c r="Z48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70" i="2"/>
  <c r="Z61" i="2"/>
  <c r="Z57" i="2"/>
  <c r="Z53" i="2"/>
  <c r="Z49" i="2"/>
  <c r="Z76" i="2"/>
  <c r="Z46" i="2"/>
  <c r="Z55" i="2"/>
  <c r="Z54" i="2"/>
  <c r="Z51" i="2"/>
  <c r="Z50" i="2"/>
  <c r="Z47" i="2"/>
  <c r="Z63" i="2"/>
  <c r="Z62" i="2"/>
  <c r="Z59" i="2"/>
  <c r="Z58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4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63" i="2"/>
  <c r="AG65" i="2"/>
  <c r="AG42" i="2"/>
  <c r="AG38" i="2"/>
  <c r="AG35" i="2"/>
  <c r="AG33" i="2"/>
  <c r="AG32" i="2"/>
  <c r="AG31" i="2"/>
  <c r="AG30" i="2"/>
  <c r="AG29" i="2"/>
  <c r="AG28" i="2"/>
  <c r="AG27" i="2"/>
  <c r="AG26" i="2"/>
  <c r="AG25" i="2"/>
  <c r="AG24" i="2"/>
  <c r="AG23" i="2"/>
  <c r="AP14" i="2"/>
  <c r="AG66" i="2"/>
  <c r="AG43" i="2"/>
  <c r="AG39" i="2"/>
  <c r="AG46" i="2"/>
  <c r="AG44" i="2"/>
  <c r="AG40" i="2"/>
  <c r="AG36" i="2"/>
  <c r="AN81" i="2"/>
  <c r="AN79" i="2"/>
  <c r="AN72" i="2"/>
  <c r="AN69" i="2"/>
  <c r="AN68" i="2"/>
  <c r="AN67" i="2"/>
  <c r="AN66" i="2"/>
  <c r="AN65" i="2"/>
  <c r="AN64" i="2"/>
  <c r="AN63" i="2"/>
  <c r="AN80" i="2"/>
  <c r="AN76" i="2"/>
  <c r="AN71" i="2"/>
  <c r="AN70" i="2"/>
  <c r="AN78" i="2"/>
  <c r="AN77" i="2"/>
  <c r="AN62" i="2"/>
  <c r="AN58" i="2"/>
  <c r="AN54" i="2"/>
  <c r="AN50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73" i="2"/>
  <c r="AN59" i="2"/>
  <c r="AN55" i="2"/>
  <c r="AN46" i="2"/>
  <c r="AN60" i="2"/>
  <c r="AN48" i="2"/>
  <c r="AN75" i="2"/>
  <c r="AN74" i="2"/>
  <c r="AN61" i="2"/>
  <c r="AN57" i="2"/>
  <c r="V23" i="2"/>
  <c r="AN23" i="2"/>
  <c r="AN25" i="2"/>
  <c r="Z26" i="2"/>
  <c r="AN27" i="2"/>
  <c r="Z28" i="2"/>
  <c r="V29" i="2"/>
  <c r="AN29" i="2"/>
  <c r="Z30" i="2"/>
  <c r="P34" i="2"/>
  <c r="S34" i="2" s="1"/>
  <c r="Y34" i="2"/>
  <c r="W44" i="2"/>
  <c r="W81" i="2"/>
  <c r="W80" i="2"/>
  <c r="W76" i="2"/>
  <c r="W71" i="2"/>
  <c r="W70" i="2"/>
  <c r="W77" i="2"/>
  <c r="W74" i="2"/>
  <c r="W79" i="2"/>
  <c r="W73" i="2"/>
  <c r="W69" i="2"/>
  <c r="W68" i="2"/>
  <c r="W67" i="2"/>
  <c r="W65" i="2"/>
  <c r="W55" i="2"/>
  <c r="W51" i="2"/>
  <c r="W47" i="2"/>
  <c r="W78" i="2"/>
  <c r="W72" i="2"/>
  <c r="W60" i="2"/>
  <c r="W56" i="2"/>
  <c r="W52" i="2"/>
  <c r="W48" i="2"/>
  <c r="W46" i="2"/>
  <c r="W75" i="2"/>
  <c r="W58" i="2"/>
  <c r="W45" i="2"/>
  <c r="W41" i="2"/>
  <c r="W37" i="2"/>
  <c r="W42" i="2"/>
  <c r="W38" i="2"/>
  <c r="W34" i="2"/>
  <c r="W32" i="2"/>
  <c r="W31" i="2"/>
  <c r="W30" i="2"/>
  <c r="W29" i="2"/>
  <c r="W28" i="2"/>
  <c r="W27" i="2"/>
  <c r="W26" i="2"/>
  <c r="W25" i="2"/>
  <c r="W24" i="2"/>
  <c r="W23" i="2"/>
  <c r="W61" i="2"/>
  <c r="W53" i="2"/>
  <c r="W49" i="2"/>
  <c r="W43" i="2"/>
  <c r="W39" i="2"/>
  <c r="AD81" i="2"/>
  <c r="AD80" i="2"/>
  <c r="AD79" i="2"/>
  <c r="AD78" i="2"/>
  <c r="AD77" i="2"/>
  <c r="AD76" i="2"/>
  <c r="AD75" i="2"/>
  <c r="AD71" i="2"/>
  <c r="AD70" i="2"/>
  <c r="AD74" i="2"/>
  <c r="AD69" i="2"/>
  <c r="AD68" i="2"/>
  <c r="AD67" i="2"/>
  <c r="AD66" i="2"/>
  <c r="AD65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72" i="2"/>
  <c r="AD64" i="2"/>
  <c r="AD43" i="2"/>
  <c r="AD42" i="2"/>
  <c r="AD39" i="2"/>
  <c r="AD38" i="2"/>
  <c r="AD34" i="2"/>
  <c r="AD73" i="2"/>
  <c r="AQ81" i="2"/>
  <c r="AQ80" i="2"/>
  <c r="AQ79" i="2"/>
  <c r="AQ78" i="2"/>
  <c r="AQ77" i="2"/>
  <c r="AQ74" i="2"/>
  <c r="AQ69" i="2"/>
  <c r="AQ68" i="2"/>
  <c r="AQ67" i="2"/>
  <c r="AQ66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64" i="2"/>
  <c r="AQ71" i="2"/>
  <c r="AQ63" i="2"/>
  <c r="AQ45" i="2"/>
  <c r="AQ44" i="2"/>
  <c r="AQ43" i="2"/>
  <c r="AQ42" i="2"/>
  <c r="AQ41" i="2"/>
  <c r="AQ40" i="2"/>
  <c r="AQ39" i="2"/>
  <c r="AQ38" i="2"/>
  <c r="AQ37" i="2"/>
  <c r="AQ36" i="2"/>
  <c r="AQ70" i="2"/>
  <c r="AQ65" i="2"/>
  <c r="AQ35" i="2"/>
  <c r="AQ33" i="2"/>
  <c r="L65" i="2"/>
  <c r="AF65" i="2" s="1"/>
  <c r="L61" i="2"/>
  <c r="AF61" i="2" s="1"/>
  <c r="L57" i="2"/>
  <c r="W57" i="2" s="1"/>
  <c r="L64" i="2"/>
  <c r="P64" i="2" s="1"/>
  <c r="S64" i="2" s="1"/>
  <c r="L62" i="2"/>
  <c r="AF62" i="2" s="1"/>
  <c r="L58" i="2"/>
  <c r="L63" i="2"/>
  <c r="AF63" i="2" s="1"/>
  <c r="L59" i="2"/>
  <c r="AF59" i="2" s="1"/>
  <c r="L66" i="2"/>
  <c r="P66" i="2" s="1"/>
  <c r="S66" i="2" s="1"/>
  <c r="L60" i="2"/>
  <c r="P60" i="2" s="1"/>
  <c r="S60" i="2" s="1"/>
  <c r="J23" i="2"/>
  <c r="Y23" i="2"/>
  <c r="AQ23" i="2"/>
  <c r="U24" i="2"/>
  <c r="AD24" i="2"/>
  <c r="AM24" i="2"/>
  <c r="J25" i="2"/>
  <c r="U25" i="2" s="1"/>
  <c r="AA25" i="2" s="1"/>
  <c r="AB25" i="2" s="1"/>
  <c r="Y25" i="2"/>
  <c r="AQ25" i="2"/>
  <c r="U26" i="2"/>
  <c r="AA26" i="2" s="1"/>
  <c r="AB26" i="2" s="1"/>
  <c r="AD26" i="2"/>
  <c r="AM26" i="2"/>
  <c r="J27" i="2"/>
  <c r="AM27" i="2" s="1"/>
  <c r="Y27" i="2"/>
  <c r="AQ27" i="2"/>
  <c r="U28" i="2"/>
  <c r="AD28" i="2"/>
  <c r="AM28" i="2"/>
  <c r="J29" i="2"/>
  <c r="Y29" i="2"/>
  <c r="AQ29" i="2"/>
  <c r="U30" i="2"/>
  <c r="AA30" i="2" s="1"/>
  <c r="AB30" i="2" s="1"/>
  <c r="AD30" i="2"/>
  <c r="AM30" i="2"/>
  <c r="Y31" i="2"/>
  <c r="AQ31" i="2"/>
  <c r="AD32" i="2"/>
  <c r="AM32" i="2"/>
  <c r="AM34" i="2"/>
  <c r="AD35" i="2"/>
  <c r="AF36" i="2"/>
  <c r="AG37" i="2"/>
  <c r="AF44" i="2"/>
  <c r="AG45" i="2"/>
  <c r="AF46" i="2"/>
  <c r="W50" i="2"/>
  <c r="W54" i="2"/>
  <c r="U81" i="2"/>
  <c r="U80" i="2"/>
  <c r="U79" i="2"/>
  <c r="U78" i="2"/>
  <c r="U77" i="2"/>
  <c r="U76" i="2"/>
  <c r="U75" i="2"/>
  <c r="U73" i="2"/>
  <c r="U72" i="2"/>
  <c r="U69" i="2"/>
  <c r="U68" i="2"/>
  <c r="U67" i="2"/>
  <c r="AA67" i="2" s="1"/>
  <c r="AB67" i="2" s="1"/>
  <c r="U66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70" i="2"/>
  <c r="U65" i="2"/>
  <c r="U44" i="2"/>
  <c r="U43" i="2"/>
  <c r="U40" i="2"/>
  <c r="U39" i="2"/>
  <c r="U36" i="2"/>
  <c r="U74" i="2"/>
  <c r="U71" i="2"/>
  <c r="AM29" i="2"/>
  <c r="Y30" i="2"/>
  <c r="U31" i="2"/>
  <c r="AM31" i="2"/>
  <c r="Y32" i="2"/>
  <c r="V81" i="2"/>
  <c r="V79" i="2"/>
  <c r="V72" i="2"/>
  <c r="V69" i="2"/>
  <c r="V68" i="2"/>
  <c r="V67" i="2"/>
  <c r="V66" i="2"/>
  <c r="V65" i="2"/>
  <c r="V64" i="2"/>
  <c r="V80" i="2"/>
  <c r="V76" i="2"/>
  <c r="V71" i="2"/>
  <c r="V70" i="2"/>
  <c r="V78" i="2"/>
  <c r="V74" i="2"/>
  <c r="V73" i="2"/>
  <c r="V75" i="2"/>
  <c r="V62" i="2"/>
  <c r="V58" i="2"/>
  <c r="V54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63" i="2"/>
  <c r="V59" i="2"/>
  <c r="V77" i="2"/>
  <c r="V60" i="2"/>
  <c r="V48" i="2"/>
  <c r="V46" i="2"/>
  <c r="V61" i="2"/>
  <c r="V57" i="2"/>
  <c r="Z24" i="2"/>
  <c r="V25" i="2"/>
  <c r="V27" i="2"/>
  <c r="AN31" i="2"/>
  <c r="Z32" i="2"/>
  <c r="X33" i="2"/>
  <c r="W36" i="2"/>
  <c r="X37" i="2"/>
  <c r="X45" i="2"/>
  <c r="X81" i="2"/>
  <c r="X80" i="2"/>
  <c r="X79" i="2"/>
  <c r="X78" i="2"/>
  <c r="X77" i="2"/>
  <c r="X76" i="2"/>
  <c r="X75" i="2"/>
  <c r="X74" i="2"/>
  <c r="X73" i="2"/>
  <c r="X72" i="2"/>
  <c r="X71" i="2"/>
  <c r="X70" i="2"/>
  <c r="X65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69" i="2"/>
  <c r="X67" i="2"/>
  <c r="X66" i="2"/>
  <c r="X42" i="2"/>
  <c r="X38" i="2"/>
  <c r="X34" i="2"/>
  <c r="X32" i="2"/>
  <c r="X31" i="2"/>
  <c r="X30" i="2"/>
  <c r="X29" i="2"/>
  <c r="X28" i="2"/>
  <c r="X27" i="2"/>
  <c r="X26" i="2"/>
  <c r="X25" i="2"/>
  <c r="X24" i="2"/>
  <c r="X23" i="2"/>
  <c r="X43" i="2"/>
  <c r="X39" i="2"/>
  <c r="X64" i="2"/>
  <c r="X44" i="2"/>
  <c r="X40" i="2"/>
  <c r="X36" i="2"/>
  <c r="AE81" i="2"/>
  <c r="AE79" i="2"/>
  <c r="AE74" i="2"/>
  <c r="AE69" i="2"/>
  <c r="AE68" i="2"/>
  <c r="AE67" i="2"/>
  <c r="AE66" i="2"/>
  <c r="AE65" i="2"/>
  <c r="AE64" i="2"/>
  <c r="AE63" i="2"/>
  <c r="AE80" i="2"/>
  <c r="AE76" i="2"/>
  <c r="AE73" i="2"/>
  <c r="AE72" i="2"/>
  <c r="AE77" i="2"/>
  <c r="AE75" i="2"/>
  <c r="AE78" i="2"/>
  <c r="AE70" i="2"/>
  <c r="AE62" i="2"/>
  <c r="AE58" i="2"/>
  <c r="AE54" i="2"/>
  <c r="AE50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59" i="2"/>
  <c r="AE55" i="2"/>
  <c r="AE60" i="2"/>
  <c r="AE56" i="2"/>
  <c r="AE48" i="2"/>
  <c r="AE71" i="2"/>
  <c r="AE61" i="2"/>
  <c r="AE57" i="2"/>
  <c r="AR73" i="2"/>
  <c r="AR69" i="2"/>
  <c r="AR68" i="2"/>
  <c r="AR67" i="2"/>
  <c r="AR66" i="2"/>
  <c r="AR65" i="2"/>
  <c r="AR64" i="2"/>
  <c r="AR63" i="2"/>
  <c r="AR75" i="2"/>
  <c r="AR72" i="2"/>
  <c r="AR70" i="2"/>
  <c r="AR60" i="2"/>
  <c r="AR56" i="2"/>
  <c r="AR52" i="2"/>
  <c r="AR48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76" i="2"/>
  <c r="AR61" i="2"/>
  <c r="AR57" i="2"/>
  <c r="AR53" i="2"/>
  <c r="AR49" i="2"/>
  <c r="AR71" i="2"/>
  <c r="AR74" i="2"/>
  <c r="AR55" i="2"/>
  <c r="AR54" i="2"/>
  <c r="AR51" i="2"/>
  <c r="AR50" i="2"/>
  <c r="AR47" i="2"/>
  <c r="AR62" i="2"/>
  <c r="AR59" i="2"/>
  <c r="AR58" i="2"/>
  <c r="M71" i="2"/>
  <c r="M70" i="2"/>
  <c r="P70" i="2" s="1"/>
  <c r="S70" i="2" s="1"/>
  <c r="M69" i="2"/>
  <c r="P69" i="2" s="1"/>
  <c r="S69" i="2" s="1"/>
  <c r="M68" i="2"/>
  <c r="P68" i="2" s="1"/>
  <c r="S68" i="2" s="1"/>
  <c r="M67" i="2"/>
  <c r="P67" i="2" s="1"/>
  <c r="S67" i="2" s="1"/>
  <c r="Z23" i="2"/>
  <c r="AR23" i="2"/>
  <c r="V24" i="2"/>
  <c r="AE24" i="2"/>
  <c r="AN24" i="2"/>
  <c r="Z25" i="2"/>
  <c r="AR25" i="2"/>
  <c r="V26" i="2"/>
  <c r="AE26" i="2"/>
  <c r="AN26" i="2"/>
  <c r="Z27" i="2"/>
  <c r="AR27" i="2"/>
  <c r="V28" i="2"/>
  <c r="AE28" i="2"/>
  <c r="AN28" i="2"/>
  <c r="Z29" i="2"/>
  <c r="AR29" i="2"/>
  <c r="V30" i="2"/>
  <c r="AE30" i="2"/>
  <c r="AN30" i="2"/>
  <c r="Z31" i="2"/>
  <c r="AR31" i="2"/>
  <c r="V32" i="2"/>
  <c r="AA32" i="2" s="1"/>
  <c r="AB32" i="2" s="1"/>
  <c r="AE32" i="2"/>
  <c r="AN32" i="2"/>
  <c r="AD33" i="2"/>
  <c r="AJ33" i="2" s="1"/>
  <c r="AK33" i="2" s="1"/>
  <c r="AF34" i="2"/>
  <c r="AQ34" i="2"/>
  <c r="W35" i="2"/>
  <c r="W40" i="2"/>
  <c r="X41" i="2"/>
  <c r="AR46" i="2"/>
  <c r="V53" i="2"/>
  <c r="P57" i="2"/>
  <c r="S57" i="2" s="1"/>
  <c r="P61" i="2"/>
  <c r="S61" i="2" s="1"/>
  <c r="P65" i="2"/>
  <c r="S65" i="2" s="1"/>
  <c r="P71" i="2"/>
  <c r="S71" i="2" s="1"/>
  <c r="AI72" i="2"/>
  <c r="AH81" i="2"/>
  <c r="AH80" i="2"/>
  <c r="AH79" i="2"/>
  <c r="AH78" i="2"/>
  <c r="AH77" i="2"/>
  <c r="AH71" i="2"/>
  <c r="AH70" i="2"/>
  <c r="AH69" i="2"/>
  <c r="AH68" i="2"/>
  <c r="AH67" i="2"/>
  <c r="AH66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74" i="2"/>
  <c r="AH65" i="2"/>
  <c r="AH63" i="2"/>
  <c r="AH64" i="2"/>
  <c r="AH45" i="2"/>
  <c r="AH44" i="2"/>
  <c r="AH43" i="2"/>
  <c r="AH42" i="2"/>
  <c r="AH41" i="2"/>
  <c r="AH40" i="2"/>
  <c r="AH39" i="2"/>
  <c r="AH38" i="2"/>
  <c r="AH37" i="2"/>
  <c r="AH36" i="2"/>
  <c r="J46" i="2"/>
  <c r="P46" i="2" s="1"/>
  <c r="S46" i="2" s="1"/>
  <c r="J45" i="2"/>
  <c r="P45" i="2" s="1"/>
  <c r="S45" i="2" s="1"/>
  <c r="J44" i="2"/>
  <c r="P44" i="2" s="1"/>
  <c r="S44" i="2" s="1"/>
  <c r="J43" i="2"/>
  <c r="P43" i="2" s="1"/>
  <c r="S43" i="2" s="1"/>
  <c r="J42" i="2"/>
  <c r="P42" i="2" s="1"/>
  <c r="S42" i="2" s="1"/>
  <c r="J41" i="2"/>
  <c r="P41" i="2" s="1"/>
  <c r="S41" i="2" s="1"/>
  <c r="J40" i="2"/>
  <c r="P40" i="2" s="1"/>
  <c r="S40" i="2" s="1"/>
  <c r="J39" i="2"/>
  <c r="P39" i="2" s="1"/>
  <c r="S39" i="2" s="1"/>
  <c r="J38" i="2"/>
  <c r="P38" i="2" s="1"/>
  <c r="S38" i="2" s="1"/>
  <c r="J37" i="2"/>
  <c r="P37" i="2" s="1"/>
  <c r="S37" i="2" s="1"/>
  <c r="J36" i="2"/>
  <c r="P36" i="2" s="1"/>
  <c r="S36" i="2" s="1"/>
  <c r="N76" i="2"/>
  <c r="Y76" i="2" s="1"/>
  <c r="N75" i="2"/>
  <c r="AQ75" i="2" s="1"/>
  <c r="N72" i="2"/>
  <c r="P72" i="2" s="1"/>
  <c r="S72" i="2" s="1"/>
  <c r="N74" i="2"/>
  <c r="N73" i="2"/>
  <c r="AQ73" i="2" s="1"/>
  <c r="AH34" i="2"/>
  <c r="AI58" i="2"/>
  <c r="AI59" i="2"/>
  <c r="P76" i="2"/>
  <c r="S76" i="2" s="1"/>
  <c r="AI77" i="2"/>
  <c r="AI71" i="2"/>
  <c r="AI70" i="2"/>
  <c r="AI69" i="2"/>
  <c r="AI68" i="2"/>
  <c r="AI67" i="2"/>
  <c r="AI66" i="2"/>
  <c r="AI65" i="2"/>
  <c r="AI64" i="2"/>
  <c r="AI63" i="2"/>
  <c r="AI75" i="2"/>
  <c r="AI74" i="2"/>
  <c r="AI73" i="2"/>
  <c r="AI76" i="2"/>
  <c r="AI60" i="2"/>
  <c r="AI56" i="2"/>
  <c r="AI52" i="2"/>
  <c r="AI48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61" i="2"/>
  <c r="AI57" i="2"/>
  <c r="AI53" i="2"/>
  <c r="AI49" i="2"/>
  <c r="AI46" i="2"/>
  <c r="K56" i="2"/>
  <c r="P56" i="2" s="1"/>
  <c r="S56" i="2" s="1"/>
  <c r="K52" i="2"/>
  <c r="P52" i="2" s="1"/>
  <c r="S52" i="2" s="1"/>
  <c r="K48" i="2"/>
  <c r="P48" i="2" s="1"/>
  <c r="S48" i="2" s="1"/>
  <c r="K53" i="2"/>
  <c r="K49" i="2"/>
  <c r="V49" i="2" s="1"/>
  <c r="O81" i="2"/>
  <c r="AI81" i="2" s="1"/>
  <c r="O77" i="2"/>
  <c r="Z77" i="2" s="1"/>
  <c r="O78" i="2"/>
  <c r="Z78" i="2" s="1"/>
  <c r="O80" i="2"/>
  <c r="AR80" i="2" s="1"/>
  <c r="O79" i="2"/>
  <c r="AI79" i="2" s="1"/>
  <c r="J33" i="2"/>
  <c r="P33" i="2" s="1"/>
  <c r="S33" i="2" s="1"/>
  <c r="J35" i="2"/>
  <c r="P35" i="2" s="1"/>
  <c r="S35" i="2" s="1"/>
  <c r="K47" i="2"/>
  <c r="P47" i="2" s="1"/>
  <c r="S47" i="2" s="1"/>
  <c r="AI47" i="2"/>
  <c r="K50" i="2"/>
  <c r="P50" i="2" s="1"/>
  <c r="S50" i="2" s="1"/>
  <c r="AI50" i="2"/>
  <c r="K51" i="2"/>
  <c r="P51" i="2" s="1"/>
  <c r="S51" i="2" s="1"/>
  <c r="AI51" i="2"/>
  <c r="K54" i="2"/>
  <c r="P54" i="2" s="1"/>
  <c r="S54" i="2" s="1"/>
  <c r="AI54" i="2"/>
  <c r="K55" i="2"/>
  <c r="P55" i="2" s="1"/>
  <c r="S55" i="2" s="1"/>
  <c r="AI55" i="2"/>
  <c r="P58" i="2"/>
  <c r="S58" i="2" s="1"/>
  <c r="P62" i="2"/>
  <c r="S62" i="2" s="1"/>
  <c r="P73" i="2"/>
  <c r="S73" i="2" s="1"/>
  <c r="P77" i="2"/>
  <c r="S77" i="2" s="1"/>
  <c r="P75" i="2"/>
  <c r="S75" i="2" s="1"/>
  <c r="P79" i="2"/>
  <c r="S79" i="2" s="1"/>
  <c r="P74" i="2"/>
  <c r="S74" i="2" s="1"/>
  <c r="P78" i="2"/>
  <c r="S78" i="2" s="1"/>
  <c r="P80" i="2" l="1"/>
  <c r="S80" i="2" s="1"/>
  <c r="P53" i="2"/>
  <c r="S53" i="2" s="1"/>
  <c r="AN53" i="2"/>
  <c r="AI80" i="2"/>
  <c r="AI78" i="2"/>
  <c r="AH76" i="2"/>
  <c r="AR79" i="2"/>
  <c r="AR78" i="2"/>
  <c r="AE53" i="2"/>
  <c r="AE47" i="2"/>
  <c r="V56" i="2"/>
  <c r="V51" i="2"/>
  <c r="AA31" i="2"/>
  <c r="AB31" i="2" s="1"/>
  <c r="U33" i="2"/>
  <c r="AA33" i="2" s="1"/>
  <c r="AB33" i="2" s="1"/>
  <c r="U37" i="2"/>
  <c r="AA37" i="2" s="1"/>
  <c r="AB37" i="2" s="1"/>
  <c r="U41" i="2"/>
  <c r="AA41" i="2" s="1"/>
  <c r="AB41" i="2" s="1"/>
  <c r="U45" i="2"/>
  <c r="AA45" i="2" s="1"/>
  <c r="AB45" i="2" s="1"/>
  <c r="AA47" i="2"/>
  <c r="AB47" i="2" s="1"/>
  <c r="AA51" i="2"/>
  <c r="AB51" i="2" s="1"/>
  <c r="AA68" i="2"/>
  <c r="AB68" i="2" s="1"/>
  <c r="AA28" i="2"/>
  <c r="AB28" i="2" s="1"/>
  <c r="AA24" i="2"/>
  <c r="AB24" i="2" s="1"/>
  <c r="AQ72" i="2"/>
  <c r="AQ76" i="2"/>
  <c r="AD36" i="2"/>
  <c r="AJ36" i="2" s="1"/>
  <c r="AK36" i="2" s="1"/>
  <c r="AD40" i="2"/>
  <c r="AJ40" i="2" s="1"/>
  <c r="AK40" i="2" s="1"/>
  <c r="AD44" i="2"/>
  <c r="AJ44" i="2" s="1"/>
  <c r="AK44" i="2" s="1"/>
  <c r="AD46" i="2"/>
  <c r="AJ46" i="2" s="1"/>
  <c r="AK46" i="2" s="1"/>
  <c r="AJ50" i="2"/>
  <c r="AK50" i="2" s="1"/>
  <c r="AJ54" i="2"/>
  <c r="AK54" i="2" s="1"/>
  <c r="AJ58" i="2"/>
  <c r="AK58" i="2" s="1"/>
  <c r="AJ62" i="2"/>
  <c r="AK62" i="2" s="1"/>
  <c r="AJ70" i="2"/>
  <c r="AK70" i="2" s="1"/>
  <c r="AJ77" i="2"/>
  <c r="AK77" i="2" s="1"/>
  <c r="AJ81" i="2"/>
  <c r="AK81" i="2" s="1"/>
  <c r="W62" i="2"/>
  <c r="W59" i="2"/>
  <c r="AA59" i="2" s="1"/>
  <c r="AB59" i="2" s="1"/>
  <c r="W66" i="2"/>
  <c r="AA66" i="2" s="1"/>
  <c r="AB66" i="2" s="1"/>
  <c r="AN52" i="2"/>
  <c r="AN47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5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S47" i="2" s="1"/>
  <c r="AT47" i="2" s="1"/>
  <c r="AP46" i="2"/>
  <c r="AP69" i="2"/>
  <c r="AP68" i="2"/>
  <c r="AP67" i="2"/>
  <c r="AP66" i="2"/>
  <c r="AP64" i="2"/>
  <c r="AP42" i="2"/>
  <c r="AP38" i="2"/>
  <c r="AP34" i="2"/>
  <c r="AP32" i="2"/>
  <c r="AP31" i="2"/>
  <c r="AP30" i="2"/>
  <c r="AS30" i="2" s="1"/>
  <c r="AT30" i="2" s="1"/>
  <c r="AP29" i="2"/>
  <c r="AP28" i="2"/>
  <c r="AP27" i="2"/>
  <c r="AP26" i="2"/>
  <c r="AP25" i="2"/>
  <c r="AP24" i="2"/>
  <c r="AP23" i="2"/>
  <c r="AP43" i="2"/>
  <c r="AP39" i="2"/>
  <c r="AP44" i="2"/>
  <c r="AP40" i="2"/>
  <c r="AP36" i="2"/>
  <c r="AP45" i="2"/>
  <c r="AP37" i="2"/>
  <c r="AP33" i="2"/>
  <c r="AP41" i="2"/>
  <c r="AP35" i="2"/>
  <c r="AA34" i="2"/>
  <c r="AB34" i="2" s="1"/>
  <c r="AM39" i="2"/>
  <c r="AM43" i="2"/>
  <c r="AS64" i="2"/>
  <c r="AT64" i="2" s="1"/>
  <c r="AF60" i="2"/>
  <c r="AF66" i="2"/>
  <c r="AJ66" i="2" s="1"/>
  <c r="AK66" i="2" s="1"/>
  <c r="Y72" i="2"/>
  <c r="Y75" i="2"/>
  <c r="AA75" i="2" s="1"/>
  <c r="AB75" i="2" s="1"/>
  <c r="AH72" i="2"/>
  <c r="AR81" i="2"/>
  <c r="AA74" i="2"/>
  <c r="AB74" i="2" s="1"/>
  <c r="AA39" i="2"/>
  <c r="AB39" i="2" s="1"/>
  <c r="AA43" i="2"/>
  <c r="AB43" i="2" s="1"/>
  <c r="AA70" i="2"/>
  <c r="AB70" i="2" s="1"/>
  <c r="AA49" i="2"/>
  <c r="AB49" i="2" s="1"/>
  <c r="AA53" i="2"/>
  <c r="AB53" i="2" s="1"/>
  <c r="AA57" i="2"/>
  <c r="AB57" i="2" s="1"/>
  <c r="AA61" i="2"/>
  <c r="AB61" i="2" s="1"/>
  <c r="AA72" i="2"/>
  <c r="AB72" i="2" s="1"/>
  <c r="AA77" i="2"/>
  <c r="AB77" i="2" s="1"/>
  <c r="AJ35" i="2"/>
  <c r="AK35" i="2" s="1"/>
  <c r="AJ38" i="2"/>
  <c r="AK38" i="2" s="1"/>
  <c r="AJ42" i="2"/>
  <c r="AK42" i="2" s="1"/>
  <c r="AJ64" i="2"/>
  <c r="AK64" i="2" s="1"/>
  <c r="AJ48" i="2"/>
  <c r="AK48" i="2" s="1"/>
  <c r="AJ56" i="2"/>
  <c r="AK56" i="2" s="1"/>
  <c r="AJ60" i="2"/>
  <c r="AK60" i="2" s="1"/>
  <c r="AJ65" i="2"/>
  <c r="AK65" i="2" s="1"/>
  <c r="AJ75" i="2"/>
  <c r="AK75" i="2" s="1"/>
  <c r="AJ79" i="2"/>
  <c r="AK79" i="2" s="1"/>
  <c r="W64" i="2"/>
  <c r="P59" i="2"/>
  <c r="S59" i="2" s="1"/>
  <c r="AG68" i="2"/>
  <c r="AJ68" i="2" s="1"/>
  <c r="AK68" i="2" s="1"/>
  <c r="Z79" i="2"/>
  <c r="AA79" i="2" s="1"/>
  <c r="AB79" i="2" s="1"/>
  <c r="Z81" i="2"/>
  <c r="AA81" i="2" s="1"/>
  <c r="AB81" i="2" s="1"/>
  <c r="AM37" i="2"/>
  <c r="AM41" i="2"/>
  <c r="AM45" i="2"/>
  <c r="AS49" i="2"/>
  <c r="AT49" i="2" s="1"/>
  <c r="AS69" i="2"/>
  <c r="AT69" i="2" s="1"/>
  <c r="P81" i="2"/>
  <c r="S81" i="2" s="1"/>
  <c r="P49" i="2"/>
  <c r="S49" i="2" s="1"/>
  <c r="AN49" i="2"/>
  <c r="AH75" i="2"/>
  <c r="AE49" i="2"/>
  <c r="AJ49" i="2" s="1"/>
  <c r="AK49" i="2" s="1"/>
  <c r="V52" i="2"/>
  <c r="AA52" i="2" s="1"/>
  <c r="AB52" i="2" s="1"/>
  <c r="V47" i="2"/>
  <c r="AA71" i="2"/>
  <c r="AB71" i="2" s="1"/>
  <c r="AA36" i="2"/>
  <c r="AB36" i="2" s="1"/>
  <c r="AA40" i="2"/>
  <c r="AB40" i="2" s="1"/>
  <c r="AA44" i="2"/>
  <c r="AB44" i="2" s="1"/>
  <c r="U46" i="2"/>
  <c r="AA46" i="2" s="1"/>
  <c r="AB46" i="2" s="1"/>
  <c r="AA50" i="2"/>
  <c r="AB50" i="2" s="1"/>
  <c r="AA54" i="2"/>
  <c r="AB54" i="2" s="1"/>
  <c r="AA58" i="2"/>
  <c r="AB58" i="2" s="1"/>
  <c r="AA62" i="2"/>
  <c r="AB62" i="2" s="1"/>
  <c r="AA73" i="2"/>
  <c r="AB73" i="2" s="1"/>
  <c r="AA78" i="2"/>
  <c r="AB78" i="2" s="1"/>
  <c r="AJ28" i="2"/>
  <c r="AK28" i="2" s="1"/>
  <c r="P27" i="2"/>
  <c r="S27" i="2" s="1"/>
  <c r="AD27" i="2"/>
  <c r="AJ27" i="2" s="1"/>
  <c r="AK27" i="2" s="1"/>
  <c r="AJ24" i="2"/>
  <c r="AK24" i="2" s="1"/>
  <c r="P23" i="2"/>
  <c r="S23" i="2" s="1"/>
  <c r="AD23" i="2"/>
  <c r="AJ23" i="2" s="1"/>
  <c r="AK23" i="2" s="1"/>
  <c r="AJ34" i="2"/>
  <c r="AK34" i="2" s="1"/>
  <c r="AJ39" i="2"/>
  <c r="AK39" i="2" s="1"/>
  <c r="AJ43" i="2"/>
  <c r="AK43" i="2" s="1"/>
  <c r="AJ72" i="2"/>
  <c r="AK72" i="2" s="1"/>
  <c r="AJ53" i="2"/>
  <c r="AK53" i="2" s="1"/>
  <c r="AJ57" i="2"/>
  <c r="AK57" i="2" s="1"/>
  <c r="AJ61" i="2"/>
  <c r="AK61" i="2" s="1"/>
  <c r="AJ74" i="2"/>
  <c r="AK74" i="2" s="1"/>
  <c r="AJ76" i="2"/>
  <c r="AK76" i="2" s="1"/>
  <c r="AJ80" i="2"/>
  <c r="AK80" i="2" s="1"/>
  <c r="AG69" i="2"/>
  <c r="AJ69" i="2" s="1"/>
  <c r="AK69" i="2" s="1"/>
  <c r="Z80" i="2"/>
  <c r="U23" i="2"/>
  <c r="AA23" i="2" s="1"/>
  <c r="AB23" i="2" s="1"/>
  <c r="AM38" i="2"/>
  <c r="AM42" i="2"/>
  <c r="AS42" i="2" s="1"/>
  <c r="AT42" i="2" s="1"/>
  <c r="AM46" i="2"/>
  <c r="AS46" i="2" s="1"/>
  <c r="AT46" i="2" s="1"/>
  <c r="AS58" i="2"/>
  <c r="AT58" i="2" s="1"/>
  <c r="AS81" i="2"/>
  <c r="AT81" i="2" s="1"/>
  <c r="AF57" i="2"/>
  <c r="AJ31" i="2"/>
  <c r="AK31" i="2" s="1"/>
  <c r="AH73" i="2"/>
  <c r="AJ73" i="2" s="1"/>
  <c r="AK73" i="2" s="1"/>
  <c r="AR77" i="2"/>
  <c r="AE52" i="2"/>
  <c r="AJ52" i="2" s="1"/>
  <c r="AK52" i="2" s="1"/>
  <c r="AE51" i="2"/>
  <c r="X68" i="2"/>
  <c r="V55" i="2"/>
  <c r="AA55" i="2" s="1"/>
  <c r="AB55" i="2" s="1"/>
  <c r="V50" i="2"/>
  <c r="U35" i="2"/>
  <c r="AA35" i="2" s="1"/>
  <c r="AB35" i="2" s="1"/>
  <c r="U38" i="2"/>
  <c r="AA38" i="2" s="1"/>
  <c r="AB38" i="2" s="1"/>
  <c r="U42" i="2"/>
  <c r="AA42" i="2" s="1"/>
  <c r="AB42" i="2" s="1"/>
  <c r="AA65" i="2"/>
  <c r="AB65" i="2" s="1"/>
  <c r="AA48" i="2"/>
  <c r="AB48" i="2" s="1"/>
  <c r="AA56" i="2"/>
  <c r="AB56" i="2" s="1"/>
  <c r="AA60" i="2"/>
  <c r="AB60" i="2" s="1"/>
  <c r="AA64" i="2"/>
  <c r="AB64" i="2" s="1"/>
  <c r="AA69" i="2"/>
  <c r="AB69" i="2" s="1"/>
  <c r="AA76" i="2"/>
  <c r="AB76" i="2" s="1"/>
  <c r="AA80" i="2"/>
  <c r="AB80" i="2" s="1"/>
  <c r="AJ32" i="2"/>
  <c r="AK32" i="2" s="1"/>
  <c r="AJ30" i="2"/>
  <c r="AK30" i="2" s="1"/>
  <c r="P29" i="2"/>
  <c r="S29" i="2" s="1"/>
  <c r="AD29" i="2"/>
  <c r="AJ29" i="2" s="1"/>
  <c r="AK29" i="2" s="1"/>
  <c r="AJ26" i="2"/>
  <c r="AK26" i="2" s="1"/>
  <c r="P25" i="2"/>
  <c r="S25" i="2" s="1"/>
  <c r="AD25" i="2"/>
  <c r="AJ25" i="2" s="1"/>
  <c r="AK25" i="2" s="1"/>
  <c r="AD37" i="2"/>
  <c r="AJ37" i="2" s="1"/>
  <c r="AK37" i="2" s="1"/>
  <c r="AD41" i="2"/>
  <c r="AJ41" i="2" s="1"/>
  <c r="AK41" i="2" s="1"/>
  <c r="AD45" i="2"/>
  <c r="AJ45" i="2" s="1"/>
  <c r="AK45" i="2" s="1"/>
  <c r="AJ47" i="2"/>
  <c r="AK47" i="2" s="1"/>
  <c r="AJ51" i="2"/>
  <c r="AK51" i="2" s="1"/>
  <c r="AJ55" i="2"/>
  <c r="AK55" i="2" s="1"/>
  <c r="AJ59" i="2"/>
  <c r="AK59" i="2" s="1"/>
  <c r="AJ63" i="2"/>
  <c r="AK63" i="2" s="1"/>
  <c r="AJ71" i="2"/>
  <c r="AK71" i="2" s="1"/>
  <c r="AJ78" i="2"/>
  <c r="AK78" i="2" s="1"/>
  <c r="W63" i="2"/>
  <c r="AA63" i="2" s="1"/>
  <c r="AB63" i="2" s="1"/>
  <c r="P63" i="2"/>
  <c r="S63" i="2" s="1"/>
  <c r="AN56" i="2"/>
  <c r="AN51" i="2"/>
  <c r="AG67" i="2"/>
  <c r="AJ67" i="2" s="1"/>
  <c r="AK67" i="2" s="1"/>
  <c r="U27" i="2"/>
  <c r="AA27" i="2" s="1"/>
  <c r="AB27" i="2" s="1"/>
  <c r="AM36" i="2"/>
  <c r="AM40" i="2"/>
  <c r="AS40" i="2" s="1"/>
  <c r="AT40" i="2" s="1"/>
  <c r="AM44" i="2"/>
  <c r="AS52" i="2"/>
  <c r="AT52" i="2" s="1"/>
  <c r="AS75" i="2"/>
  <c r="AT75" i="2" s="1"/>
  <c r="AO81" i="2"/>
  <c r="AO80" i="2"/>
  <c r="AS80" i="2" s="1"/>
  <c r="AT80" i="2" s="1"/>
  <c r="AO76" i="2"/>
  <c r="AS76" i="2" s="1"/>
  <c r="AT76" i="2" s="1"/>
  <c r="AO71" i="2"/>
  <c r="AS71" i="2" s="1"/>
  <c r="AT71" i="2" s="1"/>
  <c r="AO70" i="2"/>
  <c r="AS70" i="2" s="1"/>
  <c r="AT70" i="2" s="1"/>
  <c r="AO77" i="2"/>
  <c r="AS77" i="2" s="1"/>
  <c r="AT77" i="2" s="1"/>
  <c r="AO74" i="2"/>
  <c r="AS74" i="2" s="1"/>
  <c r="AT74" i="2" s="1"/>
  <c r="AO79" i="2"/>
  <c r="AS79" i="2" s="1"/>
  <c r="AT79" i="2" s="1"/>
  <c r="AO69" i="2"/>
  <c r="AO68" i="2"/>
  <c r="AS68" i="2" s="1"/>
  <c r="AT68" i="2" s="1"/>
  <c r="AO67" i="2"/>
  <c r="AS67" i="2" s="1"/>
  <c r="AT67" i="2" s="1"/>
  <c r="AO66" i="2"/>
  <c r="AS66" i="2" s="1"/>
  <c r="AT66" i="2" s="1"/>
  <c r="AO72" i="2"/>
  <c r="AS72" i="2" s="1"/>
  <c r="AT72" i="2" s="1"/>
  <c r="AO65" i="2"/>
  <c r="AS65" i="2" s="1"/>
  <c r="AT65" i="2" s="1"/>
  <c r="AO63" i="2"/>
  <c r="AS63" i="2" s="1"/>
  <c r="AT63" i="2" s="1"/>
  <c r="AO73" i="2"/>
  <c r="AS73" i="2" s="1"/>
  <c r="AT73" i="2" s="1"/>
  <c r="AO59" i="2"/>
  <c r="AS59" i="2" s="1"/>
  <c r="AT59" i="2" s="1"/>
  <c r="AO55" i="2"/>
  <c r="AS55" i="2" s="1"/>
  <c r="AT55" i="2" s="1"/>
  <c r="AO51" i="2"/>
  <c r="AS51" i="2" s="1"/>
  <c r="AT51" i="2" s="1"/>
  <c r="AO47" i="2"/>
  <c r="AO75" i="2"/>
  <c r="AO60" i="2"/>
  <c r="AS60" i="2" s="1"/>
  <c r="AT60" i="2" s="1"/>
  <c r="AO56" i="2"/>
  <c r="AS56" i="2" s="1"/>
  <c r="AT56" i="2" s="1"/>
  <c r="AO52" i="2"/>
  <c r="AO48" i="2"/>
  <c r="AS48" i="2" s="1"/>
  <c r="AT48" i="2" s="1"/>
  <c r="AO46" i="2"/>
  <c r="AO62" i="2"/>
  <c r="AS62" i="2" s="1"/>
  <c r="AT62" i="2" s="1"/>
  <c r="AO58" i="2"/>
  <c r="AO45" i="2"/>
  <c r="AO41" i="2"/>
  <c r="AO37" i="2"/>
  <c r="AO42" i="2"/>
  <c r="AO38" i="2"/>
  <c r="AO34" i="2"/>
  <c r="AS34" i="2" s="1"/>
  <c r="AT34" i="2" s="1"/>
  <c r="AO32" i="2"/>
  <c r="AS32" i="2" s="1"/>
  <c r="AT32" i="2" s="1"/>
  <c r="AO31" i="2"/>
  <c r="AS31" i="2" s="1"/>
  <c r="AT31" i="2" s="1"/>
  <c r="AO30" i="2"/>
  <c r="AO29" i="2"/>
  <c r="AS29" i="2" s="1"/>
  <c r="AT29" i="2" s="1"/>
  <c r="AO28" i="2"/>
  <c r="AS28" i="2" s="1"/>
  <c r="AT28" i="2" s="1"/>
  <c r="AO27" i="2"/>
  <c r="AS27" i="2" s="1"/>
  <c r="AT27" i="2" s="1"/>
  <c r="AO26" i="2"/>
  <c r="AS26" i="2" s="1"/>
  <c r="AT26" i="2" s="1"/>
  <c r="AO25" i="2"/>
  <c r="AS25" i="2" s="1"/>
  <c r="AT25" i="2" s="1"/>
  <c r="AO24" i="2"/>
  <c r="AS24" i="2" s="1"/>
  <c r="AT24" i="2" s="1"/>
  <c r="AO23" i="2"/>
  <c r="AS23" i="2" s="1"/>
  <c r="AT23" i="2" s="1"/>
  <c r="AO61" i="2"/>
  <c r="AS61" i="2" s="1"/>
  <c r="AT61" i="2" s="1"/>
  <c r="AO57" i="2"/>
  <c r="AS57" i="2" s="1"/>
  <c r="AT57" i="2" s="1"/>
  <c r="AO53" i="2"/>
  <c r="AS53" i="2" s="1"/>
  <c r="AT53" i="2" s="1"/>
  <c r="AO49" i="2"/>
  <c r="AO43" i="2"/>
  <c r="AO39" i="2"/>
  <c r="AO78" i="2"/>
  <c r="AS78" i="2" s="1"/>
  <c r="AT78" i="2" s="1"/>
  <c r="AO64" i="2"/>
  <c r="AO54" i="2"/>
  <c r="AS54" i="2" s="1"/>
  <c r="AT54" i="2" s="1"/>
  <c r="AO50" i="2"/>
  <c r="AS50" i="2" s="1"/>
  <c r="AT50" i="2" s="1"/>
  <c r="AO44" i="2"/>
  <c r="AO36" i="2"/>
  <c r="AO40" i="2"/>
  <c r="AO35" i="2"/>
  <c r="AS35" i="2" s="1"/>
  <c r="AT35" i="2" s="1"/>
  <c r="AO33" i="2"/>
  <c r="AS33" i="2" s="1"/>
  <c r="AT33" i="2" s="1"/>
  <c r="AF64" i="2"/>
  <c r="AS38" i="2" l="1"/>
  <c r="AT38" i="2" s="1"/>
  <c r="AS45" i="2"/>
  <c r="AT45" i="2" s="1"/>
  <c r="AS43" i="2"/>
  <c r="AT43" i="2" s="1"/>
  <c r="AS37" i="2"/>
  <c r="AT37" i="2" s="1"/>
  <c r="AS36" i="2"/>
  <c r="AT36" i="2" s="1"/>
  <c r="AS44" i="2"/>
  <c r="AT44" i="2" s="1"/>
  <c r="AS41" i="2"/>
  <c r="AT41" i="2" s="1"/>
  <c r="AS39" i="2"/>
  <c r="AT39" i="2" s="1"/>
</calcChain>
</file>

<file path=xl/sharedStrings.xml><?xml version="1.0" encoding="utf-8"?>
<sst xmlns="http://schemas.openxmlformats.org/spreadsheetml/2006/main" count="182" uniqueCount="159">
  <si>
    <t>Annual wages</t>
  </si>
  <si>
    <t>Day wages</t>
  </si>
  <si>
    <t>Other variables</t>
  </si>
  <si>
    <t>No of obs.</t>
  </si>
  <si>
    <t>Est. cash</t>
  </si>
  <si>
    <t>Implied benefits</t>
  </si>
  <si>
    <t>Implied income</t>
  </si>
  <si>
    <t>Real income</t>
  </si>
  <si>
    <t>Day pay</t>
  </si>
  <si>
    <t>CPI/day pay Respect</t>
  </si>
  <si>
    <t>CPI/day Bare bone</t>
  </si>
  <si>
    <t>GDP per cap</t>
  </si>
  <si>
    <t>1260-70</t>
  </si>
  <si>
    <t>1270-80</t>
  </si>
  <si>
    <t>1280-90</t>
  </si>
  <si>
    <t>1290-1300</t>
  </si>
  <si>
    <t>1300-10</t>
  </si>
  <si>
    <t>1310-20</t>
  </si>
  <si>
    <t>1320-30</t>
  </si>
  <si>
    <t>1330-40</t>
  </si>
  <si>
    <t>1340-50</t>
  </si>
  <si>
    <t>1350-60</t>
  </si>
  <si>
    <t>1360-70</t>
  </si>
  <si>
    <t>1370-80</t>
  </si>
  <si>
    <t>1380-90</t>
  </si>
  <si>
    <t>1390-1400</t>
  </si>
  <si>
    <t>1400-10</t>
  </si>
  <si>
    <t>1410-20</t>
  </si>
  <si>
    <t>1420-30</t>
  </si>
  <si>
    <t>1430-40</t>
  </si>
  <si>
    <t>1440-50</t>
  </si>
  <si>
    <t>1450-60</t>
  </si>
  <si>
    <t>1460-70</t>
  </si>
  <si>
    <t>1470-80</t>
  </si>
  <si>
    <t>1480-90</t>
  </si>
  <si>
    <t>1490-1500</t>
  </si>
  <si>
    <t>1500-10</t>
  </si>
  <si>
    <t>1510-20</t>
  </si>
  <si>
    <t>1520-30</t>
  </si>
  <si>
    <t>1530-40</t>
  </si>
  <si>
    <t>1540-50</t>
  </si>
  <si>
    <t>1550-60</t>
  </si>
  <si>
    <t>1560-70</t>
  </si>
  <si>
    <t>1570-80</t>
  </si>
  <si>
    <t>1580-90</t>
  </si>
  <si>
    <t>1590-1600</t>
  </si>
  <si>
    <t>1600-10</t>
  </si>
  <si>
    <t>1610-20</t>
  </si>
  <si>
    <t>1620-30</t>
  </si>
  <si>
    <t>1630-40</t>
  </si>
  <si>
    <t>1640-50</t>
  </si>
  <si>
    <t>1650-60</t>
  </si>
  <si>
    <t>1660-70</t>
  </si>
  <si>
    <t>1670-80</t>
  </si>
  <si>
    <t>1680-90</t>
  </si>
  <si>
    <t>1690-1700</t>
  </si>
  <si>
    <t>1700-10</t>
  </si>
  <si>
    <t>1710-20</t>
  </si>
  <si>
    <t>1720-30</t>
  </si>
  <si>
    <t>1730-40</t>
  </si>
  <si>
    <t>1740-50</t>
  </si>
  <si>
    <t>1750-60</t>
  </si>
  <si>
    <t>1760-70</t>
  </si>
  <si>
    <t>1770-80</t>
  </si>
  <si>
    <t>1780-90</t>
  </si>
  <si>
    <t>1790-1800</t>
  </si>
  <si>
    <t>1800-10</t>
  </si>
  <si>
    <t>1810-20</t>
  </si>
  <si>
    <t>1820-30</t>
  </si>
  <si>
    <t>1830-40</t>
  </si>
  <si>
    <t>1840-50</t>
  </si>
  <si>
    <t>Weights</t>
  </si>
  <si>
    <t>1260-1499</t>
  </si>
  <si>
    <t>1500-1599</t>
  </si>
  <si>
    <t>1600-99</t>
  </si>
  <si>
    <t>1700-49</t>
  </si>
  <si>
    <t>1750-99</t>
  </si>
  <si>
    <t>1800-50</t>
  </si>
  <si>
    <t>Replication of col. 3 of table A2</t>
  </si>
  <si>
    <t>Naked FE</t>
  </si>
  <si>
    <t>Helpers</t>
  </si>
  <si>
    <t>Laborers</t>
  </si>
  <si>
    <t>Man or helper</t>
  </si>
  <si>
    <t>Servant</t>
  </si>
  <si>
    <t>Labourer</t>
  </si>
  <si>
    <t>Unknown</t>
  </si>
  <si>
    <t>South</t>
  </si>
  <si>
    <t>North</t>
  </si>
  <si>
    <t>Centre</t>
  </si>
  <si>
    <t>HW's numbers</t>
  </si>
  <si>
    <t>Coeffients</t>
  </si>
  <si>
    <t>1600-1699</t>
  </si>
  <si>
    <t>1700-1749</t>
  </si>
  <si>
    <t>1750-1799</t>
  </si>
  <si>
    <t>1800-1850</t>
  </si>
  <si>
    <t>Est. cash (replication)</t>
  </si>
  <si>
    <t>Labourer (ref.)</t>
  </si>
  <si>
    <t>Sount</t>
  </si>
  <si>
    <t>Centre (ref.)</t>
  </si>
  <si>
    <t>1260s</t>
  </si>
  <si>
    <t>1270s</t>
  </si>
  <si>
    <t>1280s</t>
  </si>
  <si>
    <t>1290s</t>
  </si>
  <si>
    <t>1300s</t>
  </si>
  <si>
    <t>1310s</t>
  </si>
  <si>
    <t>1320s</t>
  </si>
  <si>
    <t>1330s</t>
  </si>
  <si>
    <t>1340s</t>
  </si>
  <si>
    <t>1350s</t>
  </si>
  <si>
    <t>1360s</t>
  </si>
  <si>
    <t>1370s</t>
  </si>
  <si>
    <t>1380s</t>
  </si>
  <si>
    <t>1390s</t>
  </si>
  <si>
    <t>1400s</t>
  </si>
  <si>
    <t>1410s</t>
  </si>
  <si>
    <t>1420s</t>
  </si>
  <si>
    <t>1430s</t>
  </si>
  <si>
    <t>1440s</t>
  </si>
  <si>
    <t>1450s</t>
  </si>
  <si>
    <t>1460s</t>
  </si>
  <si>
    <t>1470s</t>
  </si>
  <si>
    <t>1480s</t>
  </si>
  <si>
    <t>1490s (ref.)</t>
  </si>
  <si>
    <t>1500s</t>
  </si>
  <si>
    <t>1510s</t>
  </si>
  <si>
    <t>1520s</t>
  </si>
  <si>
    <t>1530s</t>
  </si>
  <si>
    <t>1540s</t>
  </si>
  <si>
    <t>1550s</t>
  </si>
  <si>
    <t>1560s</t>
  </si>
  <si>
    <t>1570s</t>
  </si>
  <si>
    <t>1580s</t>
  </si>
  <si>
    <t>1590s (ref.)</t>
  </si>
  <si>
    <t>1600s</t>
  </si>
  <si>
    <t>1610s</t>
  </si>
  <si>
    <t>1620s</t>
  </si>
  <si>
    <t>1630s</t>
  </si>
  <si>
    <t>1640s</t>
  </si>
  <si>
    <t>1650s</t>
  </si>
  <si>
    <t>1660s</t>
  </si>
  <si>
    <t>1670s</t>
  </si>
  <si>
    <t>1680s</t>
  </si>
  <si>
    <t>1690s (ref.)</t>
  </si>
  <si>
    <t>1700s</t>
  </si>
  <si>
    <t>1710s</t>
  </si>
  <si>
    <t>1720s</t>
  </si>
  <si>
    <t>1730s</t>
  </si>
  <si>
    <t>1740s (ref.)</t>
  </si>
  <si>
    <t>1750s</t>
  </si>
  <si>
    <t>1760s</t>
  </si>
  <si>
    <t>1770s</t>
  </si>
  <si>
    <t>1780s</t>
  </si>
  <si>
    <t>1790s</t>
  </si>
  <si>
    <t>1800s (ref.)</t>
  </si>
  <si>
    <t>1810s</t>
  </si>
  <si>
    <t>1820s</t>
  </si>
  <si>
    <t>1830s</t>
  </si>
  <si>
    <t>1840s (ref.)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</si>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</sst>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Calibri-Light"/>
      <family val="2"/>
    </font>
    <font>
      <b/>
      <sz val="12"/>
      <color theme="1"/>
      <name val="Calibri-Light"/>
      <family val="2"/>
    </font>
    <font>
      <b/>
      <sz val="12"/>
      <color theme="1"/>
      <name val="Calibri-Light"/>
    </font>
    <font>
      <sz val="12"/>
      <color rgb="FFFF0000"/>
      <name val="Calibri-Light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1" applyFont="1" applyBorder="1"/>
    <xf numFmtId="0" fontId="2" fillId="0" borderId="2" xfId="1" applyFont="1" applyBorder="1"/>
    <xf numFmtId="0" fontId="1" fillId="0" borderId="0" xfId="1"/>
    <xf numFmtId="0" fontId="2" fillId="0" borderId="0" xfId="1" applyFont="1"/>
    <xf numFmtId="0" fontId="2" fillId="0" borderId="3" xfId="1" applyFont="1" applyBorder="1" applyAlignment="1">
      <alignment horizontal="right"/>
    </xf>
    <xf numFmtId="0" fontId="2" fillId="0" borderId="0" xfId="1" applyFont="1" applyAlignment="1">
      <alignment horizontal="righ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/>
    <xf numFmtId="0" fontId="1" fillId="0" borderId="3" xfId="1" applyBorder="1"/>
    <xf numFmtId="0" fontId="1" fillId="0" borderId="0" xfId="1" applyAlignment="1">
      <alignment horizontal="left"/>
    </xf>
    <xf numFmtId="2" fontId="0" fillId="0" borderId="3" xfId="2" applyNumberFormat="1" applyFont="1" applyBorder="1" applyAlignment="1">
      <alignment horizontal="right"/>
    </xf>
    <xf numFmtId="2" fontId="0" fillId="0" borderId="0" xfId="2" applyNumberFormat="1" applyFont="1" applyAlignment="1">
      <alignment horizontal="right"/>
    </xf>
    <xf numFmtId="2" fontId="1" fillId="0" borderId="3" xfId="1" applyNumberFormat="1" applyBorder="1"/>
    <xf numFmtId="2" fontId="1" fillId="0" borderId="0" xfId="1" applyNumberFormat="1"/>
    <xf numFmtId="2" fontId="0" fillId="0" borderId="0" xfId="2" applyNumberFormat="1" applyFont="1"/>
    <xf numFmtId="0" fontId="1" fillId="0" borderId="4" xfId="1" applyBorder="1"/>
    <xf numFmtId="0" fontId="1" fillId="0" borderId="5" xfId="1" applyBorder="1"/>
    <xf numFmtId="164" fontId="1" fillId="0" borderId="3" xfId="1" applyNumberFormat="1" applyBorder="1"/>
    <xf numFmtId="164" fontId="1" fillId="0" borderId="0" xfId="1" applyNumberFormat="1"/>
    <xf numFmtId="1" fontId="1" fillId="0" borderId="0" xfId="1" applyNumberFormat="1"/>
    <xf numFmtId="1" fontId="4" fillId="0" borderId="0" xfId="1" applyNumberFormat="1" applyFont="1"/>
  </cellXfs>
  <cellStyles count="3">
    <cellStyle name="Normal" xfId="0" builtinId="0"/>
    <cellStyle name="Normal 3" xfId="1" xr:uid="{0CD966E5-1C09-4734-981B-0DB19062D896}"/>
    <cellStyle name="Percent 2" xfId="2" xr:uid="{CE369061-B30D-4039-A313-9EDCA56A0B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Replication for estimated cash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HW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hw19_tabA3!$B$23:$B$82</c:f>
              <c:strCache>
                <c:ptCount val="60"/>
                <c:pt idx="0">
                  <c:v>1260s</c:v>
                </c:pt>
                <c:pt idx="1">
                  <c:v>1270s</c:v>
                </c:pt>
                <c:pt idx="2">
                  <c:v>1280s</c:v>
                </c:pt>
                <c:pt idx="3">
                  <c:v>1290s</c:v>
                </c:pt>
                <c:pt idx="4">
                  <c:v>1300s</c:v>
                </c:pt>
                <c:pt idx="5">
                  <c:v>1310s</c:v>
                </c:pt>
                <c:pt idx="6">
                  <c:v>1320s</c:v>
                </c:pt>
                <c:pt idx="7">
                  <c:v>1330s</c:v>
                </c:pt>
                <c:pt idx="8">
                  <c:v>1340s</c:v>
                </c:pt>
                <c:pt idx="9">
                  <c:v>1350s</c:v>
                </c:pt>
                <c:pt idx="10">
                  <c:v>1360s</c:v>
                </c:pt>
                <c:pt idx="11">
                  <c:v>1370s</c:v>
                </c:pt>
                <c:pt idx="12">
                  <c:v>1380s</c:v>
                </c:pt>
                <c:pt idx="13">
                  <c:v>1390s</c:v>
                </c:pt>
                <c:pt idx="14">
                  <c:v>1400s</c:v>
                </c:pt>
                <c:pt idx="15">
                  <c:v>1410s</c:v>
                </c:pt>
                <c:pt idx="16">
                  <c:v>1420s</c:v>
                </c:pt>
                <c:pt idx="17">
                  <c:v>1430s</c:v>
                </c:pt>
                <c:pt idx="18">
                  <c:v>1440s</c:v>
                </c:pt>
                <c:pt idx="19">
                  <c:v>1450s</c:v>
                </c:pt>
                <c:pt idx="20">
                  <c:v>1460s</c:v>
                </c:pt>
                <c:pt idx="21">
                  <c:v>1470s</c:v>
                </c:pt>
                <c:pt idx="22">
                  <c:v>1480s</c:v>
                </c:pt>
                <c:pt idx="23">
                  <c:v>1490s (ref.)</c:v>
                </c:pt>
                <c:pt idx="24">
                  <c:v>1500s</c:v>
                </c:pt>
                <c:pt idx="25">
                  <c:v>1510s</c:v>
                </c:pt>
                <c:pt idx="26">
                  <c:v>1520s</c:v>
                </c:pt>
                <c:pt idx="27">
                  <c:v>1530s</c:v>
                </c:pt>
                <c:pt idx="28">
                  <c:v>1540s</c:v>
                </c:pt>
                <c:pt idx="29">
                  <c:v>1550s</c:v>
                </c:pt>
                <c:pt idx="30">
                  <c:v>1560s</c:v>
                </c:pt>
                <c:pt idx="31">
                  <c:v>1570s</c:v>
                </c:pt>
                <c:pt idx="32">
                  <c:v>1580s</c:v>
                </c:pt>
                <c:pt idx="33">
                  <c:v>1590s (ref.)</c:v>
                </c:pt>
                <c:pt idx="34">
                  <c:v>1600s</c:v>
                </c:pt>
                <c:pt idx="35">
                  <c:v>1610s</c:v>
                </c:pt>
                <c:pt idx="36">
                  <c:v>1620s</c:v>
                </c:pt>
                <c:pt idx="37">
                  <c:v>1630s</c:v>
                </c:pt>
                <c:pt idx="38">
                  <c:v>1640s</c:v>
                </c:pt>
                <c:pt idx="39">
                  <c:v>1650s</c:v>
                </c:pt>
                <c:pt idx="40">
                  <c:v>1660s</c:v>
                </c:pt>
                <c:pt idx="41">
                  <c:v>1670s</c:v>
                </c:pt>
                <c:pt idx="42">
                  <c:v>1680s</c:v>
                </c:pt>
                <c:pt idx="43">
                  <c:v>1690s (ref.)</c:v>
                </c:pt>
                <c:pt idx="44">
                  <c:v>1700s</c:v>
                </c:pt>
                <c:pt idx="45">
                  <c:v>1710s</c:v>
                </c:pt>
                <c:pt idx="46">
                  <c:v>1720s</c:v>
                </c:pt>
                <c:pt idx="47">
                  <c:v>1730s</c:v>
                </c:pt>
                <c:pt idx="48">
                  <c:v>1740s (ref.)</c:v>
                </c:pt>
                <c:pt idx="49">
                  <c:v>1750s</c:v>
                </c:pt>
                <c:pt idx="50">
                  <c:v>1760s</c:v>
                </c:pt>
                <c:pt idx="51">
                  <c:v>1770s</c:v>
                </c:pt>
                <c:pt idx="52">
                  <c:v>1780s</c:v>
                </c:pt>
                <c:pt idx="53">
                  <c:v>1790s</c:v>
                </c:pt>
                <c:pt idx="54">
                  <c:v>1800s (ref.)</c:v>
                </c:pt>
                <c:pt idx="55">
                  <c:v>1810s</c:v>
                </c:pt>
                <c:pt idx="56">
                  <c:v>1820s</c:v>
                </c:pt>
                <c:pt idx="57">
                  <c:v>1830s</c:v>
                </c:pt>
                <c:pt idx="58">
                  <c:v>1840s (ref.)</c:v>
                </c:pt>
                <c:pt idx="59">
                  <c:v>Constant</c:v>
                </c:pt>
              </c:strCache>
            </c:strRef>
          </c:cat>
          <c:val>
            <c:numRef>
              <c:f>hw19_tabA3!$Q$23:$Q$81</c:f>
              <c:numCache>
                <c:formatCode>General</c:formatCode>
                <c:ptCount val="59"/>
                <c:pt idx="0">
                  <c:v>43</c:v>
                </c:pt>
                <c:pt idx="1">
                  <c:v>36</c:v>
                </c:pt>
                <c:pt idx="2">
                  <c:v>42</c:v>
                </c:pt>
                <c:pt idx="3">
                  <c:v>48</c:v>
                </c:pt>
                <c:pt idx="4">
                  <c:v>53</c:v>
                </c:pt>
                <c:pt idx="5">
                  <c:v>46</c:v>
                </c:pt>
                <c:pt idx="6">
                  <c:v>53</c:v>
                </c:pt>
                <c:pt idx="7">
                  <c:v>40</c:v>
                </c:pt>
                <c:pt idx="8">
                  <c:v>44</c:v>
                </c:pt>
                <c:pt idx="9">
                  <c:v>51</c:v>
                </c:pt>
                <c:pt idx="10">
                  <c:v>55</c:v>
                </c:pt>
                <c:pt idx="11">
                  <c:v>78</c:v>
                </c:pt>
                <c:pt idx="12">
                  <c:v>99</c:v>
                </c:pt>
                <c:pt idx="13">
                  <c:v>135</c:v>
                </c:pt>
                <c:pt idx="14">
                  <c:v>165</c:v>
                </c:pt>
                <c:pt idx="15">
                  <c:v>171</c:v>
                </c:pt>
                <c:pt idx="16">
                  <c:v>200</c:v>
                </c:pt>
                <c:pt idx="17">
                  <c:v>203</c:v>
                </c:pt>
                <c:pt idx="18">
                  <c:v>189</c:v>
                </c:pt>
                <c:pt idx="19">
                  <c:v>247</c:v>
                </c:pt>
                <c:pt idx="20">
                  <c:v>226</c:v>
                </c:pt>
                <c:pt idx="21">
                  <c:v>196</c:v>
                </c:pt>
                <c:pt idx="22">
                  <c:v>207</c:v>
                </c:pt>
                <c:pt idx="23">
                  <c:v>225</c:v>
                </c:pt>
                <c:pt idx="24">
                  <c:v>230</c:v>
                </c:pt>
                <c:pt idx="25">
                  <c:v>186</c:v>
                </c:pt>
                <c:pt idx="26">
                  <c:v>248</c:v>
                </c:pt>
                <c:pt idx="27">
                  <c:v>233</c:v>
                </c:pt>
                <c:pt idx="28">
                  <c:v>302</c:v>
                </c:pt>
                <c:pt idx="29">
                  <c:v>502</c:v>
                </c:pt>
                <c:pt idx="30">
                  <c:v>421</c:v>
                </c:pt>
                <c:pt idx="31">
                  <c:v>283</c:v>
                </c:pt>
                <c:pt idx="32">
                  <c:v>256</c:v>
                </c:pt>
                <c:pt idx="33">
                  <c:v>298</c:v>
                </c:pt>
                <c:pt idx="34">
                  <c:v>533</c:v>
                </c:pt>
                <c:pt idx="35">
                  <c:v>587</c:v>
                </c:pt>
                <c:pt idx="36">
                  <c:v>589</c:v>
                </c:pt>
                <c:pt idx="37">
                  <c:v>553</c:v>
                </c:pt>
                <c:pt idx="38">
                  <c:v>687</c:v>
                </c:pt>
                <c:pt idx="39">
                  <c:v>877</c:v>
                </c:pt>
                <c:pt idx="40">
                  <c:v>882</c:v>
                </c:pt>
                <c:pt idx="41">
                  <c:v>1167</c:v>
                </c:pt>
                <c:pt idx="42">
                  <c:v>986</c:v>
                </c:pt>
                <c:pt idx="43">
                  <c:v>1207</c:v>
                </c:pt>
                <c:pt idx="44">
                  <c:v>1180</c:v>
                </c:pt>
                <c:pt idx="45">
                  <c:v>1221</c:v>
                </c:pt>
                <c:pt idx="46">
                  <c:v>1304</c:v>
                </c:pt>
                <c:pt idx="47">
                  <c:v>1388</c:v>
                </c:pt>
                <c:pt idx="48">
                  <c:v>1346</c:v>
                </c:pt>
                <c:pt idx="49">
                  <c:v>1544</c:v>
                </c:pt>
                <c:pt idx="50">
                  <c:v>1664</c:v>
                </c:pt>
                <c:pt idx="51">
                  <c:v>2320</c:v>
                </c:pt>
                <c:pt idx="52">
                  <c:v>2652</c:v>
                </c:pt>
                <c:pt idx="53">
                  <c:v>2656</c:v>
                </c:pt>
                <c:pt idx="54">
                  <c:v>4171</c:v>
                </c:pt>
                <c:pt idx="55">
                  <c:v>4807</c:v>
                </c:pt>
                <c:pt idx="56">
                  <c:v>5010</c:v>
                </c:pt>
                <c:pt idx="57">
                  <c:v>5085</c:v>
                </c:pt>
                <c:pt idx="58">
                  <c:v>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5-414E-89E3-D88BF58F65C2}"/>
            </c:ext>
          </c:extLst>
        </c:ser>
        <c:ser>
          <c:idx val="0"/>
          <c:order val="1"/>
          <c:tx>
            <c:v>Replicated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hw19_tabA3!$B$23:$B$82</c:f>
              <c:strCache>
                <c:ptCount val="60"/>
                <c:pt idx="0">
                  <c:v>1260s</c:v>
                </c:pt>
                <c:pt idx="1">
                  <c:v>1270s</c:v>
                </c:pt>
                <c:pt idx="2">
                  <c:v>1280s</c:v>
                </c:pt>
                <c:pt idx="3">
                  <c:v>1290s</c:v>
                </c:pt>
                <c:pt idx="4">
                  <c:v>1300s</c:v>
                </c:pt>
                <c:pt idx="5">
                  <c:v>1310s</c:v>
                </c:pt>
                <c:pt idx="6">
                  <c:v>1320s</c:v>
                </c:pt>
                <c:pt idx="7">
                  <c:v>1330s</c:v>
                </c:pt>
                <c:pt idx="8">
                  <c:v>1340s</c:v>
                </c:pt>
                <c:pt idx="9">
                  <c:v>1350s</c:v>
                </c:pt>
                <c:pt idx="10">
                  <c:v>1360s</c:v>
                </c:pt>
                <c:pt idx="11">
                  <c:v>1370s</c:v>
                </c:pt>
                <c:pt idx="12">
                  <c:v>1380s</c:v>
                </c:pt>
                <c:pt idx="13">
                  <c:v>1390s</c:v>
                </c:pt>
                <c:pt idx="14">
                  <c:v>1400s</c:v>
                </c:pt>
                <c:pt idx="15">
                  <c:v>1410s</c:v>
                </c:pt>
                <c:pt idx="16">
                  <c:v>1420s</c:v>
                </c:pt>
                <c:pt idx="17">
                  <c:v>1430s</c:v>
                </c:pt>
                <c:pt idx="18">
                  <c:v>1440s</c:v>
                </c:pt>
                <c:pt idx="19">
                  <c:v>1450s</c:v>
                </c:pt>
                <c:pt idx="20">
                  <c:v>1460s</c:v>
                </c:pt>
                <c:pt idx="21">
                  <c:v>1470s</c:v>
                </c:pt>
                <c:pt idx="22">
                  <c:v>1480s</c:v>
                </c:pt>
                <c:pt idx="23">
                  <c:v>1490s (ref.)</c:v>
                </c:pt>
                <c:pt idx="24">
                  <c:v>1500s</c:v>
                </c:pt>
                <c:pt idx="25">
                  <c:v>1510s</c:v>
                </c:pt>
                <c:pt idx="26">
                  <c:v>1520s</c:v>
                </c:pt>
                <c:pt idx="27">
                  <c:v>1530s</c:v>
                </c:pt>
                <c:pt idx="28">
                  <c:v>1540s</c:v>
                </c:pt>
                <c:pt idx="29">
                  <c:v>1550s</c:v>
                </c:pt>
                <c:pt idx="30">
                  <c:v>1560s</c:v>
                </c:pt>
                <c:pt idx="31">
                  <c:v>1570s</c:v>
                </c:pt>
                <c:pt idx="32">
                  <c:v>1580s</c:v>
                </c:pt>
                <c:pt idx="33">
                  <c:v>1590s (ref.)</c:v>
                </c:pt>
                <c:pt idx="34">
                  <c:v>1600s</c:v>
                </c:pt>
                <c:pt idx="35">
                  <c:v>1610s</c:v>
                </c:pt>
                <c:pt idx="36">
                  <c:v>1620s</c:v>
                </c:pt>
                <c:pt idx="37">
                  <c:v>1630s</c:v>
                </c:pt>
                <c:pt idx="38">
                  <c:v>1640s</c:v>
                </c:pt>
                <c:pt idx="39">
                  <c:v>1650s</c:v>
                </c:pt>
                <c:pt idx="40">
                  <c:v>1660s</c:v>
                </c:pt>
                <c:pt idx="41">
                  <c:v>1670s</c:v>
                </c:pt>
                <c:pt idx="42">
                  <c:v>1680s</c:v>
                </c:pt>
                <c:pt idx="43">
                  <c:v>1690s (ref.)</c:v>
                </c:pt>
                <c:pt idx="44">
                  <c:v>1700s</c:v>
                </c:pt>
                <c:pt idx="45">
                  <c:v>1710s</c:v>
                </c:pt>
                <c:pt idx="46">
                  <c:v>1720s</c:v>
                </c:pt>
                <c:pt idx="47">
                  <c:v>1730s</c:v>
                </c:pt>
                <c:pt idx="48">
                  <c:v>1740s (ref.)</c:v>
                </c:pt>
                <c:pt idx="49">
                  <c:v>1750s</c:v>
                </c:pt>
                <c:pt idx="50">
                  <c:v>1760s</c:v>
                </c:pt>
                <c:pt idx="51">
                  <c:v>1770s</c:v>
                </c:pt>
                <c:pt idx="52">
                  <c:v>1780s</c:v>
                </c:pt>
                <c:pt idx="53">
                  <c:v>1790s</c:v>
                </c:pt>
                <c:pt idx="54">
                  <c:v>1800s (ref.)</c:v>
                </c:pt>
                <c:pt idx="55">
                  <c:v>1810s</c:v>
                </c:pt>
                <c:pt idx="56">
                  <c:v>1820s</c:v>
                </c:pt>
                <c:pt idx="57">
                  <c:v>1830s</c:v>
                </c:pt>
                <c:pt idx="58">
                  <c:v>1840s (ref.)</c:v>
                </c:pt>
                <c:pt idx="59">
                  <c:v>Constant</c:v>
                </c:pt>
              </c:strCache>
            </c:strRef>
          </c:cat>
          <c:val>
            <c:numRef>
              <c:f>hw19_tabA3!$P$23:$P$81</c:f>
              <c:numCache>
                <c:formatCode>0</c:formatCode>
                <c:ptCount val="59"/>
                <c:pt idx="0">
                  <c:v>43.33123850415344</c:v>
                </c:pt>
                <c:pt idx="1">
                  <c:v>36.525141014908996</c:v>
                </c:pt>
                <c:pt idx="2">
                  <c:v>42.50887248126088</c:v>
                </c:pt>
                <c:pt idx="3">
                  <c:v>48.769485415089306</c:v>
                </c:pt>
                <c:pt idx="4">
                  <c:v>53.300878776886179</c:v>
                </c:pt>
                <c:pt idx="5">
                  <c:v>46.01441966783046</c:v>
                </c:pt>
                <c:pt idx="6">
                  <c:v>53.663003617221229</c:v>
                </c:pt>
                <c:pt idx="7">
                  <c:v>40.235666088254</c:v>
                </c:pt>
                <c:pt idx="8">
                  <c:v>44.564644409459213</c:v>
                </c:pt>
                <c:pt idx="9">
                  <c:v>51.727099807383027</c:v>
                </c:pt>
                <c:pt idx="10">
                  <c:v>55.975932323014398</c:v>
                </c:pt>
                <c:pt idx="11">
                  <c:v>78.696195968759525</c:v>
                </c:pt>
                <c:pt idx="12">
                  <c:v>99.708708321792713</c:v>
                </c:pt>
                <c:pt idx="13">
                  <c:v>135.08444729715453</c:v>
                </c:pt>
                <c:pt idx="14">
                  <c:v>165.35952095832897</c:v>
                </c:pt>
                <c:pt idx="15">
                  <c:v>171.03650588182921</c:v>
                </c:pt>
                <c:pt idx="16">
                  <c:v>200.50679138294385</c:v>
                </c:pt>
                <c:pt idx="17">
                  <c:v>203.37442096533434</c:v>
                </c:pt>
                <c:pt idx="18">
                  <c:v>189.01026361134245</c:v>
                </c:pt>
                <c:pt idx="19">
                  <c:v>247.20345905018752</c:v>
                </c:pt>
                <c:pt idx="20">
                  <c:v>226.79055319508328</c:v>
                </c:pt>
                <c:pt idx="21">
                  <c:v>196.64284591056978</c:v>
                </c:pt>
                <c:pt idx="22">
                  <c:v>207.38778918913624</c:v>
                </c:pt>
                <c:pt idx="23">
                  <c:v>225.8598825780326</c:v>
                </c:pt>
                <c:pt idx="24">
                  <c:v>230.23340009527064</c:v>
                </c:pt>
                <c:pt idx="25">
                  <c:v>186.81657953593478</c:v>
                </c:pt>
                <c:pt idx="26">
                  <c:v>248.31881810068811</c:v>
                </c:pt>
                <c:pt idx="27">
                  <c:v>233.81880490769905</c:v>
                </c:pt>
                <c:pt idx="28">
                  <c:v>302.84898362951441</c:v>
                </c:pt>
                <c:pt idx="29">
                  <c:v>502.48283362122692</c:v>
                </c:pt>
                <c:pt idx="30">
                  <c:v>421.41844762358022</c:v>
                </c:pt>
                <c:pt idx="31">
                  <c:v>283.63913460606341</c:v>
                </c:pt>
                <c:pt idx="32">
                  <c:v>256.36611958257623</c:v>
                </c:pt>
                <c:pt idx="33">
                  <c:v>298.43518614151168</c:v>
                </c:pt>
                <c:pt idx="34">
                  <c:v>525.2625767502343</c:v>
                </c:pt>
                <c:pt idx="35">
                  <c:v>578.45206580842353</c:v>
                </c:pt>
                <c:pt idx="36">
                  <c:v>580.26743015745353</c:v>
                </c:pt>
                <c:pt idx="37">
                  <c:v>544.35781769725713</c:v>
                </c:pt>
                <c:pt idx="38">
                  <c:v>676.51260746637956</c:v>
                </c:pt>
                <c:pt idx="39">
                  <c:v>863.36503355179036</c:v>
                </c:pt>
                <c:pt idx="40">
                  <c:v>868.26570863131985</c:v>
                </c:pt>
                <c:pt idx="41">
                  <c:v>1148.5854074983181</c:v>
                </c:pt>
                <c:pt idx="42">
                  <c:v>970.37974419950592</c:v>
                </c:pt>
                <c:pt idx="43">
                  <c:v>1187.8427000030636</c:v>
                </c:pt>
                <c:pt idx="44">
                  <c:v>1166.7744348189754</c:v>
                </c:pt>
                <c:pt idx="45">
                  <c:v>1206.8184882697974</c:v>
                </c:pt>
                <c:pt idx="46">
                  <c:v>1289.0268428100426</c:v>
                </c:pt>
                <c:pt idx="47">
                  <c:v>1372.1659108430447</c:v>
                </c:pt>
                <c:pt idx="48">
                  <c:v>1330.9787159497519</c:v>
                </c:pt>
                <c:pt idx="49">
                  <c:v>1528.0669561642312</c:v>
                </c:pt>
                <c:pt idx="50">
                  <c:v>1646.9857667994795</c:v>
                </c:pt>
                <c:pt idx="51">
                  <c:v>2296.9452988746943</c:v>
                </c:pt>
                <c:pt idx="52">
                  <c:v>2625.4405466659964</c:v>
                </c:pt>
                <c:pt idx="53">
                  <c:v>2629.05458784962</c:v>
                </c:pt>
                <c:pt idx="54">
                  <c:v>4171.5382357879316</c:v>
                </c:pt>
                <c:pt idx="55">
                  <c:v>4807.207476341111</c:v>
                </c:pt>
                <c:pt idx="56">
                  <c:v>5010.1715161666461</c:v>
                </c:pt>
                <c:pt idx="57">
                  <c:v>5085.3753874064078</c:v>
                </c:pt>
                <c:pt idx="58">
                  <c:v>5387.9040444886205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5-414E-89E3-D88BF58F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97080"/>
        <c:axId val="513293800"/>
      </c:lineChart>
      <c:catAx>
        <c:axId val="51329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3800"/>
        <c:crosses val="autoZero"/>
        <c:auto val="1"/>
        <c:lblAlgn val="ctr"/>
        <c:lblOffset val="100"/>
        <c:noMultiLvlLbl val="0"/>
      </c:catAx>
      <c:valAx>
        <c:axId val="5132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cash for various</a:t>
            </a:r>
            <a:r>
              <a:rPr lang="en-US" baseline="0"/>
              <a:t>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HW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hw19_tabA3!$B$23:$B$82</c:f>
              <c:strCache>
                <c:ptCount val="60"/>
                <c:pt idx="0">
                  <c:v>1260s</c:v>
                </c:pt>
                <c:pt idx="1">
                  <c:v>1270s</c:v>
                </c:pt>
                <c:pt idx="2">
                  <c:v>1280s</c:v>
                </c:pt>
                <c:pt idx="3">
                  <c:v>1290s</c:v>
                </c:pt>
                <c:pt idx="4">
                  <c:v>1300s</c:v>
                </c:pt>
                <c:pt idx="5">
                  <c:v>1310s</c:v>
                </c:pt>
                <c:pt idx="6">
                  <c:v>1320s</c:v>
                </c:pt>
                <c:pt idx="7">
                  <c:v>1330s</c:v>
                </c:pt>
                <c:pt idx="8">
                  <c:v>1340s</c:v>
                </c:pt>
                <c:pt idx="9">
                  <c:v>1350s</c:v>
                </c:pt>
                <c:pt idx="10">
                  <c:v>1360s</c:v>
                </c:pt>
                <c:pt idx="11">
                  <c:v>1370s</c:v>
                </c:pt>
                <c:pt idx="12">
                  <c:v>1380s</c:v>
                </c:pt>
                <c:pt idx="13">
                  <c:v>1390s</c:v>
                </c:pt>
                <c:pt idx="14">
                  <c:v>1400s</c:v>
                </c:pt>
                <c:pt idx="15">
                  <c:v>1410s</c:v>
                </c:pt>
                <c:pt idx="16">
                  <c:v>1420s</c:v>
                </c:pt>
                <c:pt idx="17">
                  <c:v>1430s</c:v>
                </c:pt>
                <c:pt idx="18">
                  <c:v>1440s</c:v>
                </c:pt>
                <c:pt idx="19">
                  <c:v>1450s</c:v>
                </c:pt>
                <c:pt idx="20">
                  <c:v>1460s</c:v>
                </c:pt>
                <c:pt idx="21">
                  <c:v>1470s</c:v>
                </c:pt>
                <c:pt idx="22">
                  <c:v>1480s</c:v>
                </c:pt>
                <c:pt idx="23">
                  <c:v>1490s (ref.)</c:v>
                </c:pt>
                <c:pt idx="24">
                  <c:v>1500s</c:v>
                </c:pt>
                <c:pt idx="25">
                  <c:v>1510s</c:v>
                </c:pt>
                <c:pt idx="26">
                  <c:v>1520s</c:v>
                </c:pt>
                <c:pt idx="27">
                  <c:v>1530s</c:v>
                </c:pt>
                <c:pt idx="28">
                  <c:v>1540s</c:v>
                </c:pt>
                <c:pt idx="29">
                  <c:v>1550s</c:v>
                </c:pt>
                <c:pt idx="30">
                  <c:v>1560s</c:v>
                </c:pt>
                <c:pt idx="31">
                  <c:v>1570s</c:v>
                </c:pt>
                <c:pt idx="32">
                  <c:v>1580s</c:v>
                </c:pt>
                <c:pt idx="33">
                  <c:v>1590s (ref.)</c:v>
                </c:pt>
                <c:pt idx="34">
                  <c:v>1600s</c:v>
                </c:pt>
                <c:pt idx="35">
                  <c:v>1610s</c:v>
                </c:pt>
                <c:pt idx="36">
                  <c:v>1620s</c:v>
                </c:pt>
                <c:pt idx="37">
                  <c:v>1630s</c:v>
                </c:pt>
                <c:pt idx="38">
                  <c:v>1640s</c:v>
                </c:pt>
                <c:pt idx="39">
                  <c:v>1650s</c:v>
                </c:pt>
                <c:pt idx="40">
                  <c:v>1660s</c:v>
                </c:pt>
                <c:pt idx="41">
                  <c:v>1670s</c:v>
                </c:pt>
                <c:pt idx="42">
                  <c:v>1680s</c:v>
                </c:pt>
                <c:pt idx="43">
                  <c:v>1690s (ref.)</c:v>
                </c:pt>
                <c:pt idx="44">
                  <c:v>1700s</c:v>
                </c:pt>
                <c:pt idx="45">
                  <c:v>1710s</c:v>
                </c:pt>
                <c:pt idx="46">
                  <c:v>1720s</c:v>
                </c:pt>
                <c:pt idx="47">
                  <c:v>1730s</c:v>
                </c:pt>
                <c:pt idx="48">
                  <c:v>1740s (ref.)</c:v>
                </c:pt>
                <c:pt idx="49">
                  <c:v>1750s</c:v>
                </c:pt>
                <c:pt idx="50">
                  <c:v>1760s</c:v>
                </c:pt>
                <c:pt idx="51">
                  <c:v>1770s</c:v>
                </c:pt>
                <c:pt idx="52">
                  <c:v>1780s</c:v>
                </c:pt>
                <c:pt idx="53">
                  <c:v>1790s</c:v>
                </c:pt>
                <c:pt idx="54">
                  <c:v>1800s (ref.)</c:v>
                </c:pt>
                <c:pt idx="55">
                  <c:v>1810s</c:v>
                </c:pt>
                <c:pt idx="56">
                  <c:v>1820s</c:v>
                </c:pt>
                <c:pt idx="57">
                  <c:v>1830s</c:v>
                </c:pt>
                <c:pt idx="58">
                  <c:v>1840s (ref.)</c:v>
                </c:pt>
                <c:pt idx="59">
                  <c:v>Constant</c:v>
                </c:pt>
              </c:strCache>
            </c:strRef>
          </c:cat>
          <c:val>
            <c:numRef>
              <c:f>hw19_tabA3!$Q$23:$Q$81</c:f>
              <c:numCache>
                <c:formatCode>General</c:formatCode>
                <c:ptCount val="59"/>
                <c:pt idx="0">
                  <c:v>43</c:v>
                </c:pt>
                <c:pt idx="1">
                  <c:v>36</c:v>
                </c:pt>
                <c:pt idx="2">
                  <c:v>42</c:v>
                </c:pt>
                <c:pt idx="3">
                  <c:v>48</c:v>
                </c:pt>
                <c:pt idx="4">
                  <c:v>53</c:v>
                </c:pt>
                <c:pt idx="5">
                  <c:v>46</c:v>
                </c:pt>
                <c:pt idx="6">
                  <c:v>53</c:v>
                </c:pt>
                <c:pt idx="7">
                  <c:v>40</c:v>
                </c:pt>
                <c:pt idx="8">
                  <c:v>44</c:v>
                </c:pt>
                <c:pt idx="9">
                  <c:v>51</c:v>
                </c:pt>
                <c:pt idx="10">
                  <c:v>55</c:v>
                </c:pt>
                <c:pt idx="11">
                  <c:v>78</c:v>
                </c:pt>
                <c:pt idx="12">
                  <c:v>99</c:v>
                </c:pt>
                <c:pt idx="13">
                  <c:v>135</c:v>
                </c:pt>
                <c:pt idx="14">
                  <c:v>165</c:v>
                </c:pt>
                <c:pt idx="15">
                  <c:v>171</c:v>
                </c:pt>
                <c:pt idx="16">
                  <c:v>200</c:v>
                </c:pt>
                <c:pt idx="17">
                  <c:v>203</c:v>
                </c:pt>
                <c:pt idx="18">
                  <c:v>189</c:v>
                </c:pt>
                <c:pt idx="19">
                  <c:v>247</c:v>
                </c:pt>
                <c:pt idx="20">
                  <c:v>226</c:v>
                </c:pt>
                <c:pt idx="21">
                  <c:v>196</c:v>
                </c:pt>
                <c:pt idx="22">
                  <c:v>207</c:v>
                </c:pt>
                <c:pt idx="23">
                  <c:v>225</c:v>
                </c:pt>
                <c:pt idx="24">
                  <c:v>230</c:v>
                </c:pt>
                <c:pt idx="25">
                  <c:v>186</c:v>
                </c:pt>
                <c:pt idx="26">
                  <c:v>248</c:v>
                </c:pt>
                <c:pt idx="27">
                  <c:v>233</c:v>
                </c:pt>
                <c:pt idx="28">
                  <c:v>302</c:v>
                </c:pt>
                <c:pt idx="29">
                  <c:v>502</c:v>
                </c:pt>
                <c:pt idx="30">
                  <c:v>421</c:v>
                </c:pt>
                <c:pt idx="31">
                  <c:v>283</c:v>
                </c:pt>
                <c:pt idx="32">
                  <c:v>256</c:v>
                </c:pt>
                <c:pt idx="33">
                  <c:v>298</c:v>
                </c:pt>
                <c:pt idx="34">
                  <c:v>533</c:v>
                </c:pt>
                <c:pt idx="35">
                  <c:v>587</c:v>
                </c:pt>
                <c:pt idx="36">
                  <c:v>589</c:v>
                </c:pt>
                <c:pt idx="37">
                  <c:v>553</c:v>
                </c:pt>
                <c:pt idx="38">
                  <c:v>687</c:v>
                </c:pt>
                <c:pt idx="39">
                  <c:v>877</c:v>
                </c:pt>
                <c:pt idx="40">
                  <c:v>882</c:v>
                </c:pt>
                <c:pt idx="41">
                  <c:v>1167</c:v>
                </c:pt>
                <c:pt idx="42">
                  <c:v>986</c:v>
                </c:pt>
                <c:pt idx="43">
                  <c:v>1207</c:v>
                </c:pt>
                <c:pt idx="44">
                  <c:v>1180</c:v>
                </c:pt>
                <c:pt idx="45">
                  <c:v>1221</c:v>
                </c:pt>
                <c:pt idx="46">
                  <c:v>1304</c:v>
                </c:pt>
                <c:pt idx="47">
                  <c:v>1388</c:v>
                </c:pt>
                <c:pt idx="48">
                  <c:v>1346</c:v>
                </c:pt>
                <c:pt idx="49">
                  <c:v>1544</c:v>
                </c:pt>
                <c:pt idx="50">
                  <c:v>1664</c:v>
                </c:pt>
                <c:pt idx="51">
                  <c:v>2320</c:v>
                </c:pt>
                <c:pt idx="52">
                  <c:v>2652</c:v>
                </c:pt>
                <c:pt idx="53">
                  <c:v>2656</c:v>
                </c:pt>
                <c:pt idx="54">
                  <c:v>4171</c:v>
                </c:pt>
                <c:pt idx="55">
                  <c:v>4807</c:v>
                </c:pt>
                <c:pt idx="56">
                  <c:v>5010</c:v>
                </c:pt>
                <c:pt idx="57">
                  <c:v>5085</c:v>
                </c:pt>
                <c:pt idx="58">
                  <c:v>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B-4B90-8495-AD7B74280A9C}"/>
            </c:ext>
          </c:extLst>
        </c:ser>
        <c:ser>
          <c:idx val="1"/>
          <c:order val="1"/>
          <c:tx>
            <c:v>Labourers in Centre (FE)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hw19_tabA3!$B$23:$B$82</c:f>
              <c:strCache>
                <c:ptCount val="60"/>
                <c:pt idx="0">
                  <c:v>1260s</c:v>
                </c:pt>
                <c:pt idx="1">
                  <c:v>1270s</c:v>
                </c:pt>
                <c:pt idx="2">
                  <c:v>1280s</c:v>
                </c:pt>
                <c:pt idx="3">
                  <c:v>1290s</c:v>
                </c:pt>
                <c:pt idx="4">
                  <c:v>1300s</c:v>
                </c:pt>
                <c:pt idx="5">
                  <c:v>1310s</c:v>
                </c:pt>
                <c:pt idx="6">
                  <c:v>1320s</c:v>
                </c:pt>
                <c:pt idx="7">
                  <c:v>1330s</c:v>
                </c:pt>
                <c:pt idx="8">
                  <c:v>1340s</c:v>
                </c:pt>
                <c:pt idx="9">
                  <c:v>1350s</c:v>
                </c:pt>
                <c:pt idx="10">
                  <c:v>1360s</c:v>
                </c:pt>
                <c:pt idx="11">
                  <c:v>1370s</c:v>
                </c:pt>
                <c:pt idx="12">
                  <c:v>1380s</c:v>
                </c:pt>
                <c:pt idx="13">
                  <c:v>1390s</c:v>
                </c:pt>
                <c:pt idx="14">
                  <c:v>1400s</c:v>
                </c:pt>
                <c:pt idx="15">
                  <c:v>1410s</c:v>
                </c:pt>
                <c:pt idx="16">
                  <c:v>1420s</c:v>
                </c:pt>
                <c:pt idx="17">
                  <c:v>1430s</c:v>
                </c:pt>
                <c:pt idx="18">
                  <c:v>1440s</c:v>
                </c:pt>
                <c:pt idx="19">
                  <c:v>1450s</c:v>
                </c:pt>
                <c:pt idx="20">
                  <c:v>1460s</c:v>
                </c:pt>
                <c:pt idx="21">
                  <c:v>1470s</c:v>
                </c:pt>
                <c:pt idx="22">
                  <c:v>1480s</c:v>
                </c:pt>
                <c:pt idx="23">
                  <c:v>1490s (ref.)</c:v>
                </c:pt>
                <c:pt idx="24">
                  <c:v>1500s</c:v>
                </c:pt>
                <c:pt idx="25">
                  <c:v>1510s</c:v>
                </c:pt>
                <c:pt idx="26">
                  <c:v>1520s</c:v>
                </c:pt>
                <c:pt idx="27">
                  <c:v>1530s</c:v>
                </c:pt>
                <c:pt idx="28">
                  <c:v>1540s</c:v>
                </c:pt>
                <c:pt idx="29">
                  <c:v>1550s</c:v>
                </c:pt>
                <c:pt idx="30">
                  <c:v>1560s</c:v>
                </c:pt>
                <c:pt idx="31">
                  <c:v>1570s</c:v>
                </c:pt>
                <c:pt idx="32">
                  <c:v>1580s</c:v>
                </c:pt>
                <c:pt idx="33">
                  <c:v>1590s (ref.)</c:v>
                </c:pt>
                <c:pt idx="34">
                  <c:v>1600s</c:v>
                </c:pt>
                <c:pt idx="35">
                  <c:v>1610s</c:v>
                </c:pt>
                <c:pt idx="36">
                  <c:v>1620s</c:v>
                </c:pt>
                <c:pt idx="37">
                  <c:v>1630s</c:v>
                </c:pt>
                <c:pt idx="38">
                  <c:v>1640s</c:v>
                </c:pt>
                <c:pt idx="39">
                  <c:v>1650s</c:v>
                </c:pt>
                <c:pt idx="40">
                  <c:v>1660s</c:v>
                </c:pt>
                <c:pt idx="41">
                  <c:v>1670s</c:v>
                </c:pt>
                <c:pt idx="42">
                  <c:v>1680s</c:v>
                </c:pt>
                <c:pt idx="43">
                  <c:v>1690s (ref.)</c:v>
                </c:pt>
                <c:pt idx="44">
                  <c:v>1700s</c:v>
                </c:pt>
                <c:pt idx="45">
                  <c:v>1710s</c:v>
                </c:pt>
                <c:pt idx="46">
                  <c:v>1720s</c:v>
                </c:pt>
                <c:pt idx="47">
                  <c:v>1730s</c:v>
                </c:pt>
                <c:pt idx="48">
                  <c:v>1740s (ref.)</c:v>
                </c:pt>
                <c:pt idx="49">
                  <c:v>1750s</c:v>
                </c:pt>
                <c:pt idx="50">
                  <c:v>1760s</c:v>
                </c:pt>
                <c:pt idx="51">
                  <c:v>1770s</c:v>
                </c:pt>
                <c:pt idx="52">
                  <c:v>1780s</c:v>
                </c:pt>
                <c:pt idx="53">
                  <c:v>1790s</c:v>
                </c:pt>
                <c:pt idx="54">
                  <c:v>1800s (ref.)</c:v>
                </c:pt>
                <c:pt idx="55">
                  <c:v>1810s</c:v>
                </c:pt>
                <c:pt idx="56">
                  <c:v>1820s</c:v>
                </c:pt>
                <c:pt idx="57">
                  <c:v>1830s</c:v>
                </c:pt>
                <c:pt idx="58">
                  <c:v>1840s (ref.)</c:v>
                </c:pt>
                <c:pt idx="59">
                  <c:v>Constant</c:v>
                </c:pt>
              </c:strCache>
            </c:strRef>
          </c:cat>
          <c:val>
            <c:numRef>
              <c:f>hw19_tabA3!$AA$23:$AA$81</c:f>
              <c:numCache>
                <c:formatCode>0</c:formatCode>
                <c:ptCount val="59"/>
                <c:pt idx="0">
                  <c:v>38.729361210980393</c:v>
                </c:pt>
                <c:pt idx="1">
                  <c:v>32.646086945168022</c:v>
                </c:pt>
                <c:pt idx="2">
                  <c:v>37.99433235310017</c:v>
                </c:pt>
                <c:pt idx="3">
                  <c:v>43.590053779182547</c:v>
                </c:pt>
                <c:pt idx="4">
                  <c:v>47.640202733065955</c:v>
                </c:pt>
                <c:pt idx="5">
                  <c:v>41.127582357430782</c:v>
                </c:pt>
                <c:pt idx="6">
                  <c:v>47.96386908161633</c:v>
                </c:pt>
                <c:pt idx="7">
                  <c:v>35.96254571276598</c:v>
                </c:pt>
                <c:pt idx="8">
                  <c:v>39.831776569400496</c:v>
                </c:pt>
                <c:pt idx="9">
                  <c:v>46.233562713526943</c:v>
                </c:pt>
                <c:pt idx="10">
                  <c:v>50.031159433663909</c:v>
                </c:pt>
                <c:pt idx="11">
                  <c:v>70.338478770045739</c:v>
                </c:pt>
                <c:pt idx="12">
                  <c:v>89.11941393285683</c:v>
                </c:pt>
                <c:pt idx="13">
                  <c:v>120.73816798141277</c:v>
                </c:pt>
                <c:pt idx="14">
                  <c:v>147.79795911570662</c:v>
                </c:pt>
                <c:pt idx="15">
                  <c:v>152.87203516987839</c:v>
                </c:pt>
                <c:pt idx="16">
                  <c:v>179.21250849962138</c:v>
                </c:pt>
                <c:pt idx="17">
                  <c:v>181.77558921805155</c:v>
                </c:pt>
                <c:pt idx="18">
                  <c:v>168.93693844648894</c:v>
                </c:pt>
                <c:pt idx="19">
                  <c:v>220.94988254814839</c:v>
                </c:pt>
                <c:pt idx="20">
                  <c:v>202.70487429267726</c:v>
                </c:pt>
                <c:pt idx="21">
                  <c:v>175.75892293259994</c:v>
                </c:pt>
                <c:pt idx="22">
                  <c:v>185.36272849627446</c:v>
                </c:pt>
                <c:pt idx="23">
                  <c:v>201.87304303789446</c:v>
                </c:pt>
                <c:pt idx="24">
                  <c:v>216.95800294619056</c:v>
                </c:pt>
                <c:pt idx="25">
                  <c:v>176.04462252906265</c:v>
                </c:pt>
                <c:pt idx="26">
                  <c:v>234.0006048070795</c:v>
                </c:pt>
                <c:pt idx="27">
                  <c:v>220.33667114783393</c:v>
                </c:pt>
                <c:pt idx="28">
                  <c:v>285.38652799877883</c:v>
                </c:pt>
                <c:pt idx="29">
                  <c:v>473.5093694142239</c:v>
                </c:pt>
                <c:pt idx="30">
                  <c:v>397.11920496010555</c:v>
                </c:pt>
                <c:pt idx="31">
                  <c:v>267.28433049267784</c:v>
                </c:pt>
                <c:pt idx="32">
                  <c:v>241.58389401661168</c:v>
                </c:pt>
                <c:pt idx="33">
                  <c:v>281.22723274444246</c:v>
                </c:pt>
                <c:pt idx="34">
                  <c:v>344.78816018865103</c:v>
                </c:pt>
                <c:pt idx="35">
                  <c:v>379.70232861696417</c:v>
                </c:pt>
                <c:pt idx="36">
                  <c:v>380.89395383771875</c:v>
                </c:pt>
                <c:pt idx="37">
                  <c:v>357.32248737262177</c:v>
                </c:pt>
                <c:pt idx="38">
                  <c:v>444.07035185313345</c:v>
                </c:pt>
                <c:pt idx="39">
                  <c:v>566.72234928909199</c:v>
                </c:pt>
                <c:pt idx="40">
                  <c:v>569.9392065698969</c:v>
                </c:pt>
                <c:pt idx="41">
                  <c:v>753.94415479019835</c:v>
                </c:pt>
                <c:pt idx="42">
                  <c:v>636.96798800492923</c:v>
                </c:pt>
                <c:pt idx="43">
                  <c:v>779.71307543259752</c:v>
                </c:pt>
                <c:pt idx="44">
                  <c:v>1033.1684246282477</c:v>
                </c:pt>
                <c:pt idx="45">
                  <c:v>1068.6270791761031</c:v>
                </c:pt>
                <c:pt idx="46">
                  <c:v>1141.421848770796</c:v>
                </c:pt>
                <c:pt idx="47">
                  <c:v>1215.0407569173774</c:v>
                </c:pt>
                <c:pt idx="48">
                  <c:v>1178.5698607502343</c:v>
                </c:pt>
                <c:pt idx="49">
                  <c:v>1193.2765430842353</c:v>
                </c:pt>
                <c:pt idx="50">
                  <c:v>1286.1409471537561</c:v>
                </c:pt>
                <c:pt idx="51">
                  <c:v>1793.6981981306581</c:v>
                </c:pt>
                <c:pt idx="52">
                  <c:v>2050.2220841572039</c:v>
                </c:pt>
                <c:pt idx="53">
                  <c:v>2053.0443103383027</c:v>
                </c:pt>
                <c:pt idx="54">
                  <c:v>4663.019133222062</c:v>
                </c:pt>
                <c:pt idx="55">
                  <c:v>5373.5814398720795</c:v>
                </c:pt>
                <c:pt idx="56">
                  <c:v>5600.45822909651</c:v>
                </c:pt>
                <c:pt idx="57">
                  <c:v>5684.5224448994231</c:v>
                </c:pt>
                <c:pt idx="58">
                  <c:v>6022.6943221747788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B-4B90-8495-AD7B74280A9C}"/>
            </c:ext>
          </c:extLst>
        </c:ser>
        <c:ser>
          <c:idx val="2"/>
          <c:order val="2"/>
          <c:tx>
            <c:v>Helpers</c:v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hw19_tabA3!$AJ$23:$AJ$81</c:f>
              <c:numCache>
                <c:formatCode>0</c:formatCode>
                <c:ptCount val="59"/>
                <c:pt idx="0">
                  <c:v>43.979053913926016</c:v>
                </c:pt>
                <c:pt idx="1">
                  <c:v>37.071203163382009</c:v>
                </c:pt>
                <c:pt idx="2">
                  <c:v>43.144393264789343</c:v>
                </c:pt>
                <c:pt idx="3">
                  <c:v>49.498604297198931</c:v>
                </c:pt>
                <c:pt idx="4">
                  <c:v>54.097743390455371</c:v>
                </c:pt>
                <c:pt idx="5">
                  <c:v>46.702349465399152</c:v>
                </c:pt>
                <c:pt idx="6">
                  <c:v>54.465282109089976</c:v>
                </c:pt>
                <c:pt idx="7">
                  <c:v>40.837201733535316</c:v>
                </c:pt>
                <c:pt idx="8">
                  <c:v>45.230899618774671</c:v>
                </c:pt>
                <c:pt idx="9">
                  <c:v>52.500435938886746</c:v>
                </c:pt>
                <c:pt idx="10">
                  <c:v>56.81278981398502</c:v>
                </c:pt>
                <c:pt idx="11">
                  <c:v>79.872728424303304</c:v>
                </c:pt>
                <c:pt idx="12">
                  <c:v>101.19938433219995</c:v>
                </c:pt>
                <c:pt idx="13">
                  <c:v>137.10400154025146</c:v>
                </c:pt>
                <c:pt idx="14">
                  <c:v>167.83169691099991</c:v>
                </c:pt>
                <c:pt idx="15">
                  <c:v>173.59355451392142</c:v>
                </c:pt>
                <c:pt idx="16">
                  <c:v>203.50442989284878</c:v>
                </c:pt>
                <c:pt idx="17">
                  <c:v>206.4149314239101</c:v>
                </c:pt>
                <c:pt idx="18">
                  <c:v>191.83602547736592</c:v>
                </c:pt>
                <c:pt idx="19">
                  <c:v>250.89922717614232</c:v>
                </c:pt>
                <c:pt idx="20">
                  <c:v>230.18114206866323</c:v>
                </c:pt>
                <c:pt idx="21">
                  <c:v>199.58271724127709</c:v>
                </c:pt>
                <c:pt idx="22">
                  <c:v>210.48830074323158</c:v>
                </c:pt>
                <c:pt idx="23">
                  <c:v>229.2365576382077</c:v>
                </c:pt>
                <c:pt idx="24">
                  <c:v>248.60474798008894</c:v>
                </c:pt>
                <c:pt idx="25">
                  <c:v>201.72350603698237</c:v>
                </c:pt>
                <c:pt idx="26">
                  <c:v>268.13328199596532</c:v>
                </c:pt>
                <c:pt idx="27">
                  <c:v>252.47624820304321</c:v>
                </c:pt>
                <c:pt idx="28">
                  <c:v>327.0146521750824</c:v>
                </c:pt>
                <c:pt idx="29">
                  <c:v>542.57817573399132</c:v>
                </c:pt>
                <c:pt idx="30">
                  <c:v>455.04530151693029</c:v>
                </c:pt>
                <c:pt idx="31">
                  <c:v>306.27196378480357</c:v>
                </c:pt>
                <c:pt idx="32">
                  <c:v>276.82271348590882</c:v>
                </c:pt>
                <c:pt idx="33">
                  <c:v>322.24865813735374</c:v>
                </c:pt>
                <c:pt idx="34">
                  <c:v>670.41202056172824</c:v>
                </c:pt>
                <c:pt idx="35">
                  <c:v>738.29972932020428</c:v>
                </c:pt>
                <c:pt idx="36">
                  <c:v>740.61674586613572</c:v>
                </c:pt>
                <c:pt idx="37">
                  <c:v>694.78398162091833</c:v>
                </c:pt>
                <c:pt idx="38">
                  <c:v>863.45801925021021</c:v>
                </c:pt>
                <c:pt idx="39">
                  <c:v>1101.9446696676205</c:v>
                </c:pt>
                <c:pt idx="40">
                  <c:v>1108.1995822153806</c:v>
                </c:pt>
                <c:pt idx="41">
                  <c:v>1465.9819639022473</c:v>
                </c:pt>
                <c:pt idx="42">
                  <c:v>1238.5314960869682</c:v>
                </c:pt>
                <c:pt idx="43">
                  <c:v>1516.0874957920698</c:v>
                </c:pt>
                <c:pt idx="44">
                  <c:v>1286.0482584728547</c:v>
                </c:pt>
                <c:pt idx="45">
                  <c:v>1330.1858258258912</c:v>
                </c:pt>
                <c:pt idx="46">
                  <c:v>1420.7979510433968</c:v>
                </c:pt>
                <c:pt idx="47">
                  <c:v>1512.4359321853879</c:v>
                </c:pt>
                <c:pt idx="48">
                  <c:v>1467.0383654550888</c:v>
                </c:pt>
                <c:pt idx="49">
                  <c:v>2371.7087389592766</c:v>
                </c:pt>
                <c:pt idx="50">
                  <c:v>2556.2823149223659</c:v>
                </c:pt>
                <c:pt idx="51">
                  <c:v>3565.0828101979041</c:v>
                </c:pt>
                <c:pt idx="52">
                  <c:v>4074.9394279006488</c:v>
                </c:pt>
                <c:pt idx="53">
                  <c:v>4080.5487717998722</c:v>
                </c:pt>
                <c:pt idx="54">
                  <c:v>4142.990832294041</c:v>
                </c:pt>
                <c:pt idx="55">
                  <c:v>4774.3099493980226</c:v>
                </c:pt>
                <c:pt idx="56">
                  <c:v>4975.8850300406011</c:v>
                </c:pt>
                <c:pt idx="57">
                  <c:v>5050.5742529335821</c:v>
                </c:pt>
                <c:pt idx="58">
                  <c:v>5351.0325927481499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B-4B90-8495-AD7B74280A9C}"/>
            </c:ext>
          </c:extLst>
        </c:ser>
        <c:ser>
          <c:idx val="3"/>
          <c:order val="3"/>
          <c:tx>
            <c:strRef>
              <c:f>hw19_tabA3!$AM$3</c:f>
              <c:strCache>
                <c:ptCount val="1"/>
                <c:pt idx="0">
                  <c:v>Laborers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hw19_tabA3!$AS$23:$AS$81</c:f>
              <c:numCache>
                <c:formatCode>0</c:formatCode>
                <c:ptCount val="59"/>
                <c:pt idx="0">
                  <c:v>42.238818722664632</c:v>
                </c:pt>
                <c:pt idx="1">
                  <c:v>35.604309117557847</c:v>
                </c:pt>
                <c:pt idx="2">
                  <c:v>41.437185292286038</c:v>
                </c:pt>
                <c:pt idx="3">
                  <c:v>47.539962501836627</c:v>
                </c:pt>
                <c:pt idx="4">
                  <c:v>51.957115331467321</c:v>
                </c:pt>
                <c:pt idx="5">
                  <c:v>44.854354458200064</c:v>
                </c:pt>
                <c:pt idx="6">
                  <c:v>52.310110676486595</c:v>
                </c:pt>
                <c:pt idx="7">
                  <c:v>39.221288492008419</c:v>
                </c:pt>
                <c:pt idx="8">
                  <c:v>43.441129347612055</c:v>
                </c:pt>
                <c:pt idx="9">
                  <c:v>50.423012755654412</c:v>
                </c:pt>
                <c:pt idx="10">
                  <c:v>54.564728354056108</c:v>
                </c:pt>
                <c:pt idx="11">
                  <c:v>76.712193568367638</c:v>
                </c:pt>
                <c:pt idx="12">
                  <c:v>97.194961447306639</c:v>
                </c:pt>
                <c:pt idx="13">
                  <c:v>131.67884599211101</c:v>
                </c:pt>
                <c:pt idx="14">
                  <c:v>161.19065761658351</c:v>
                </c:pt>
                <c:pt idx="15">
                  <c:v>166.72452060672265</c:v>
                </c:pt>
                <c:pt idx="16">
                  <c:v>195.45183350980145</c:v>
                </c:pt>
                <c:pt idx="17">
                  <c:v>198.24716755230136</c:v>
                </c:pt>
                <c:pt idx="18">
                  <c:v>184.24514361936122</c:v>
                </c:pt>
                <c:pt idx="19">
                  <c:v>240.97123587722183</c:v>
                </c:pt>
                <c:pt idx="20">
                  <c:v>221.07295787314584</c:v>
                </c:pt>
                <c:pt idx="21">
                  <c:v>191.6853016035827</c:v>
                </c:pt>
                <c:pt idx="22">
                  <c:v>202.15935512700503</c:v>
                </c:pt>
                <c:pt idx="23">
                  <c:v>220.16575030555356</c:v>
                </c:pt>
                <c:pt idx="24">
                  <c:v>226.11501319573406</c:v>
                </c:pt>
                <c:pt idx="25">
                  <c:v>183.47482741196555</c:v>
                </c:pt>
                <c:pt idx="26">
                  <c:v>243.87692145601753</c:v>
                </c:pt>
                <c:pt idx="27">
                  <c:v>229.6362827254323</c:v>
                </c:pt>
                <c:pt idx="28">
                  <c:v>297.43165805380886</c:v>
                </c:pt>
                <c:pt idx="29">
                  <c:v>493.49448215540417</c:v>
                </c:pt>
                <c:pt idx="30">
                  <c:v>413.88016597896302</c:v>
                </c:pt>
                <c:pt idx="31">
                  <c:v>278.56543246000587</c:v>
                </c:pt>
                <c:pt idx="32">
                  <c:v>251.78027379331627</c:v>
                </c:pt>
                <c:pt idx="33">
                  <c:v>293.09681403539082</c:v>
                </c:pt>
                <c:pt idx="34">
                  <c:v>500.20578284351609</c:v>
                </c:pt>
                <c:pt idx="35">
                  <c:v>550.85795414040513</c:v>
                </c:pt>
                <c:pt idx="36">
                  <c:v>552.58671949614552</c:v>
                </c:pt>
                <c:pt idx="37">
                  <c:v>518.39011648781627</c:v>
                </c:pt>
                <c:pt idx="38">
                  <c:v>644.24067770991792</c:v>
                </c:pt>
                <c:pt idx="39">
                  <c:v>822.17961378361076</c:v>
                </c:pt>
                <c:pt idx="40">
                  <c:v>826.84651015719999</c:v>
                </c:pt>
                <c:pt idx="41">
                  <c:v>1093.7940153187942</c:v>
                </c:pt>
                <c:pt idx="42">
                  <c:v>924.08936232594112</c:v>
                </c:pt>
                <c:pt idx="43">
                  <c:v>1131.1786027591261</c:v>
                </c:pt>
                <c:pt idx="44">
                  <c:v>1092.9220084292381</c:v>
                </c:pt>
                <c:pt idx="45">
                  <c:v>1130.4314241458333</c:v>
                </c:pt>
                <c:pt idx="46">
                  <c:v>1207.4362995292465</c:v>
                </c:pt>
                <c:pt idx="47">
                  <c:v>1285.3129777473985</c:v>
                </c:pt>
                <c:pt idx="48">
                  <c:v>1246.7327771353341</c:v>
                </c:pt>
                <c:pt idx="49">
                  <c:v>1415.2989519789974</c:v>
                </c:pt>
                <c:pt idx="50">
                  <c:v>1525.4418140988225</c:v>
                </c:pt>
                <c:pt idx="51">
                  <c:v>2127.4357521680799</c:v>
                </c:pt>
                <c:pt idx="52">
                  <c:v>2431.6887680805207</c:v>
                </c:pt>
                <c:pt idx="53">
                  <c:v>2435.0361009175808</c:v>
                </c:pt>
                <c:pt idx="54">
                  <c:v>4214.8164779249173</c:v>
                </c:pt>
                <c:pt idx="55">
                  <c:v>4857.0805632947349</c:v>
                </c:pt>
                <c:pt idx="56">
                  <c:v>5062.150283654446</c:v>
                </c:pt>
                <c:pt idx="57">
                  <c:v>5138.1343686103928</c:v>
                </c:pt>
                <c:pt idx="58">
                  <c:v>5443.8016541156303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B-4B90-8495-AD7B7428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97080"/>
        <c:axId val="513293800"/>
      </c:lineChart>
      <c:catAx>
        <c:axId val="51329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3800"/>
        <c:crosses val="autoZero"/>
        <c:auto val="1"/>
        <c:lblAlgn val="ctr"/>
        <c:lblOffset val="100"/>
        <c:noMultiLvlLbl val="0"/>
      </c:catAx>
      <c:valAx>
        <c:axId val="5132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for various</a:t>
            </a:r>
            <a:r>
              <a:rPr lang="en-US" baseline="0"/>
              <a:t>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HW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hw19_tabA3!$B$23:$B$82</c:f>
              <c:strCache>
                <c:ptCount val="60"/>
                <c:pt idx="0">
                  <c:v>1260s</c:v>
                </c:pt>
                <c:pt idx="1">
                  <c:v>1270s</c:v>
                </c:pt>
                <c:pt idx="2">
                  <c:v>1280s</c:v>
                </c:pt>
                <c:pt idx="3">
                  <c:v>1290s</c:v>
                </c:pt>
                <c:pt idx="4">
                  <c:v>1300s</c:v>
                </c:pt>
                <c:pt idx="5">
                  <c:v>1310s</c:v>
                </c:pt>
                <c:pt idx="6">
                  <c:v>1320s</c:v>
                </c:pt>
                <c:pt idx="7">
                  <c:v>1330s</c:v>
                </c:pt>
                <c:pt idx="8">
                  <c:v>1340s</c:v>
                </c:pt>
                <c:pt idx="9">
                  <c:v>1350s</c:v>
                </c:pt>
                <c:pt idx="10">
                  <c:v>1360s</c:v>
                </c:pt>
                <c:pt idx="11">
                  <c:v>1370s</c:v>
                </c:pt>
                <c:pt idx="12">
                  <c:v>1380s</c:v>
                </c:pt>
                <c:pt idx="13">
                  <c:v>1390s</c:v>
                </c:pt>
                <c:pt idx="14">
                  <c:v>1400s</c:v>
                </c:pt>
                <c:pt idx="15">
                  <c:v>1410s</c:v>
                </c:pt>
                <c:pt idx="16">
                  <c:v>1420s</c:v>
                </c:pt>
                <c:pt idx="17">
                  <c:v>1430s</c:v>
                </c:pt>
                <c:pt idx="18">
                  <c:v>1440s</c:v>
                </c:pt>
                <c:pt idx="19">
                  <c:v>1450s</c:v>
                </c:pt>
                <c:pt idx="20">
                  <c:v>1460s</c:v>
                </c:pt>
                <c:pt idx="21">
                  <c:v>1470s</c:v>
                </c:pt>
                <c:pt idx="22">
                  <c:v>1480s</c:v>
                </c:pt>
                <c:pt idx="23">
                  <c:v>1490s (ref.)</c:v>
                </c:pt>
                <c:pt idx="24">
                  <c:v>1500s</c:v>
                </c:pt>
                <c:pt idx="25">
                  <c:v>1510s</c:v>
                </c:pt>
                <c:pt idx="26">
                  <c:v>1520s</c:v>
                </c:pt>
                <c:pt idx="27">
                  <c:v>1530s</c:v>
                </c:pt>
                <c:pt idx="28">
                  <c:v>1540s</c:v>
                </c:pt>
                <c:pt idx="29">
                  <c:v>1550s</c:v>
                </c:pt>
                <c:pt idx="30">
                  <c:v>1560s</c:v>
                </c:pt>
                <c:pt idx="31">
                  <c:v>1570s</c:v>
                </c:pt>
                <c:pt idx="32">
                  <c:v>1580s</c:v>
                </c:pt>
                <c:pt idx="33">
                  <c:v>1590s (ref.)</c:v>
                </c:pt>
                <c:pt idx="34">
                  <c:v>1600s</c:v>
                </c:pt>
                <c:pt idx="35">
                  <c:v>1610s</c:v>
                </c:pt>
                <c:pt idx="36">
                  <c:v>1620s</c:v>
                </c:pt>
                <c:pt idx="37">
                  <c:v>1630s</c:v>
                </c:pt>
                <c:pt idx="38">
                  <c:v>1640s</c:v>
                </c:pt>
                <c:pt idx="39">
                  <c:v>1650s</c:v>
                </c:pt>
                <c:pt idx="40">
                  <c:v>1660s</c:v>
                </c:pt>
                <c:pt idx="41">
                  <c:v>1670s</c:v>
                </c:pt>
                <c:pt idx="42">
                  <c:v>1680s</c:v>
                </c:pt>
                <c:pt idx="43">
                  <c:v>1690s (ref.)</c:v>
                </c:pt>
                <c:pt idx="44">
                  <c:v>1700s</c:v>
                </c:pt>
                <c:pt idx="45">
                  <c:v>1710s</c:v>
                </c:pt>
                <c:pt idx="46">
                  <c:v>1720s</c:v>
                </c:pt>
                <c:pt idx="47">
                  <c:v>1730s</c:v>
                </c:pt>
                <c:pt idx="48">
                  <c:v>1740s (ref.)</c:v>
                </c:pt>
                <c:pt idx="49">
                  <c:v>1750s</c:v>
                </c:pt>
                <c:pt idx="50">
                  <c:v>1760s</c:v>
                </c:pt>
                <c:pt idx="51">
                  <c:v>1770s</c:v>
                </c:pt>
                <c:pt idx="52">
                  <c:v>1780s</c:v>
                </c:pt>
                <c:pt idx="53">
                  <c:v>1790s</c:v>
                </c:pt>
                <c:pt idx="54">
                  <c:v>1800s (ref.)</c:v>
                </c:pt>
                <c:pt idx="55">
                  <c:v>1810s</c:v>
                </c:pt>
                <c:pt idx="56">
                  <c:v>1820s</c:v>
                </c:pt>
                <c:pt idx="57">
                  <c:v>1830s</c:v>
                </c:pt>
                <c:pt idx="58">
                  <c:v>1840s (ref.)</c:v>
                </c:pt>
                <c:pt idx="59">
                  <c:v>Constant</c:v>
                </c:pt>
              </c:strCache>
            </c:strRef>
          </c:cat>
          <c:val>
            <c:numRef>
              <c:f>hw19_tabA3!$S$23:$S$81</c:f>
              <c:numCache>
                <c:formatCode>0</c:formatCode>
                <c:ptCount val="59"/>
                <c:pt idx="0">
                  <c:v>236.33123850415345</c:v>
                </c:pt>
                <c:pt idx="1">
                  <c:v>233.525141014909</c:v>
                </c:pt>
                <c:pt idx="2">
                  <c:v>239.50887248126088</c:v>
                </c:pt>
                <c:pt idx="3">
                  <c:v>245.76948541508932</c:v>
                </c:pt>
                <c:pt idx="4">
                  <c:v>275.30087877688618</c:v>
                </c:pt>
                <c:pt idx="5">
                  <c:v>286.01441966783045</c:v>
                </c:pt>
                <c:pt idx="6">
                  <c:v>301.66300361722125</c:v>
                </c:pt>
                <c:pt idx="7">
                  <c:v>240.23566608825399</c:v>
                </c:pt>
                <c:pt idx="8">
                  <c:v>255.56464440945922</c:v>
                </c:pt>
                <c:pt idx="9">
                  <c:v>291.72709980738301</c:v>
                </c:pt>
                <c:pt idx="10">
                  <c:v>314.97593232301438</c:v>
                </c:pt>
                <c:pt idx="11">
                  <c:v>315.69619596875953</c:v>
                </c:pt>
                <c:pt idx="12">
                  <c:v>328.7087083217927</c:v>
                </c:pt>
                <c:pt idx="13">
                  <c:v>368.0844472971545</c:v>
                </c:pt>
                <c:pt idx="14">
                  <c:v>391.35952095832897</c:v>
                </c:pt>
                <c:pt idx="15">
                  <c:v>415.03650588182921</c:v>
                </c:pt>
                <c:pt idx="16">
                  <c:v>440.50679138294385</c:v>
                </c:pt>
                <c:pt idx="17">
                  <c:v>458.37442096533437</c:v>
                </c:pt>
                <c:pt idx="18">
                  <c:v>429.01026361134245</c:v>
                </c:pt>
                <c:pt idx="19">
                  <c:v>484.20345905018752</c:v>
                </c:pt>
                <c:pt idx="20">
                  <c:v>466.79055319508325</c:v>
                </c:pt>
                <c:pt idx="21">
                  <c:v>433.6428459105698</c:v>
                </c:pt>
                <c:pt idx="22">
                  <c:v>462.38778918913624</c:v>
                </c:pt>
                <c:pt idx="23">
                  <c:v>458.85988257803263</c:v>
                </c:pt>
                <c:pt idx="24">
                  <c:v>474.23340009527067</c:v>
                </c:pt>
                <c:pt idx="25">
                  <c:v>452.81657953593481</c:v>
                </c:pt>
                <c:pt idx="26">
                  <c:v>529.31881810068808</c:v>
                </c:pt>
                <c:pt idx="27">
                  <c:v>517.81880490769902</c:v>
                </c:pt>
                <c:pt idx="28">
                  <c:v>670.84898362951435</c:v>
                </c:pt>
                <c:pt idx="29">
                  <c:v>1027.482833621227</c:v>
                </c:pt>
                <c:pt idx="30">
                  <c:v>953.41844762358028</c:v>
                </c:pt>
                <c:pt idx="31">
                  <c:v>885.63913460606341</c:v>
                </c:pt>
                <c:pt idx="32">
                  <c:v>902.36611958257618</c:v>
                </c:pt>
                <c:pt idx="33">
                  <c:v>1170.4351861415116</c:v>
                </c:pt>
                <c:pt idx="34">
                  <c:v>1324.2625767502343</c:v>
                </c:pt>
                <c:pt idx="35">
                  <c:v>1537.4520658084234</c:v>
                </c:pt>
                <c:pt idx="36">
                  <c:v>1612.2674301574534</c:v>
                </c:pt>
                <c:pt idx="37">
                  <c:v>1664.3578176972571</c:v>
                </c:pt>
                <c:pt idx="38">
                  <c:v>1953.5126074663794</c:v>
                </c:pt>
                <c:pt idx="39">
                  <c:v>2023.3650335517905</c:v>
                </c:pt>
                <c:pt idx="40">
                  <c:v>2032.2657086313197</c:v>
                </c:pt>
                <c:pt idx="41">
                  <c:v>2345.5854074983181</c:v>
                </c:pt>
                <c:pt idx="42">
                  <c:v>2054.3797441995057</c:v>
                </c:pt>
                <c:pt idx="43">
                  <c:v>2479.8427000030633</c:v>
                </c:pt>
                <c:pt idx="44">
                  <c:v>2312.7744348189754</c:v>
                </c:pt>
                <c:pt idx="45">
                  <c:v>2286.8184882697974</c:v>
                </c:pt>
                <c:pt idx="46">
                  <c:v>2420.0268428100426</c:v>
                </c:pt>
                <c:pt idx="47">
                  <c:v>2477.1659108430449</c:v>
                </c:pt>
                <c:pt idx="48">
                  <c:v>2410.9787159497519</c:v>
                </c:pt>
                <c:pt idx="49">
                  <c:v>2677.0669561642312</c:v>
                </c:pt>
                <c:pt idx="50">
                  <c:v>2949.9857667994793</c:v>
                </c:pt>
                <c:pt idx="51">
                  <c:v>3723.9452988746943</c:v>
                </c:pt>
                <c:pt idx="52">
                  <c:v>4026.4405466659964</c:v>
                </c:pt>
                <c:pt idx="53">
                  <c:v>4366.0545878496196</c:v>
                </c:pt>
                <c:pt idx="54">
                  <c:v>6408.5382357879316</c:v>
                </c:pt>
                <c:pt idx="55">
                  <c:v>7274.207476341111</c:v>
                </c:pt>
                <c:pt idx="56">
                  <c:v>6915.1715161666461</c:v>
                </c:pt>
                <c:pt idx="57">
                  <c:v>6902.3753874064078</c:v>
                </c:pt>
                <c:pt idx="58">
                  <c:v>7288.9040444886205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0-400E-881C-E150C522DF6B}"/>
            </c:ext>
          </c:extLst>
        </c:ser>
        <c:ser>
          <c:idx val="1"/>
          <c:order val="1"/>
          <c:tx>
            <c:v>Labourers in Centre (FE)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hw19_tabA3!$B$23:$B$82</c:f>
              <c:strCache>
                <c:ptCount val="60"/>
                <c:pt idx="0">
                  <c:v>1260s</c:v>
                </c:pt>
                <c:pt idx="1">
                  <c:v>1270s</c:v>
                </c:pt>
                <c:pt idx="2">
                  <c:v>1280s</c:v>
                </c:pt>
                <c:pt idx="3">
                  <c:v>1290s</c:v>
                </c:pt>
                <c:pt idx="4">
                  <c:v>1300s</c:v>
                </c:pt>
                <c:pt idx="5">
                  <c:v>1310s</c:v>
                </c:pt>
                <c:pt idx="6">
                  <c:v>1320s</c:v>
                </c:pt>
                <c:pt idx="7">
                  <c:v>1330s</c:v>
                </c:pt>
                <c:pt idx="8">
                  <c:v>1340s</c:v>
                </c:pt>
                <c:pt idx="9">
                  <c:v>1350s</c:v>
                </c:pt>
                <c:pt idx="10">
                  <c:v>1360s</c:v>
                </c:pt>
                <c:pt idx="11">
                  <c:v>1370s</c:v>
                </c:pt>
                <c:pt idx="12">
                  <c:v>1380s</c:v>
                </c:pt>
                <c:pt idx="13">
                  <c:v>1390s</c:v>
                </c:pt>
                <c:pt idx="14">
                  <c:v>1400s</c:v>
                </c:pt>
                <c:pt idx="15">
                  <c:v>1410s</c:v>
                </c:pt>
                <c:pt idx="16">
                  <c:v>1420s</c:v>
                </c:pt>
                <c:pt idx="17">
                  <c:v>1430s</c:v>
                </c:pt>
                <c:pt idx="18">
                  <c:v>1440s</c:v>
                </c:pt>
                <c:pt idx="19">
                  <c:v>1450s</c:v>
                </c:pt>
                <c:pt idx="20">
                  <c:v>1460s</c:v>
                </c:pt>
                <c:pt idx="21">
                  <c:v>1470s</c:v>
                </c:pt>
                <c:pt idx="22">
                  <c:v>1480s</c:v>
                </c:pt>
                <c:pt idx="23">
                  <c:v>1490s (ref.)</c:v>
                </c:pt>
                <c:pt idx="24">
                  <c:v>1500s</c:v>
                </c:pt>
                <c:pt idx="25">
                  <c:v>1510s</c:v>
                </c:pt>
                <c:pt idx="26">
                  <c:v>1520s</c:v>
                </c:pt>
                <c:pt idx="27">
                  <c:v>1530s</c:v>
                </c:pt>
                <c:pt idx="28">
                  <c:v>1540s</c:v>
                </c:pt>
                <c:pt idx="29">
                  <c:v>1550s</c:v>
                </c:pt>
                <c:pt idx="30">
                  <c:v>1560s</c:v>
                </c:pt>
                <c:pt idx="31">
                  <c:v>1570s</c:v>
                </c:pt>
                <c:pt idx="32">
                  <c:v>1580s</c:v>
                </c:pt>
                <c:pt idx="33">
                  <c:v>1590s (ref.)</c:v>
                </c:pt>
                <c:pt idx="34">
                  <c:v>1600s</c:v>
                </c:pt>
                <c:pt idx="35">
                  <c:v>1610s</c:v>
                </c:pt>
                <c:pt idx="36">
                  <c:v>1620s</c:v>
                </c:pt>
                <c:pt idx="37">
                  <c:v>1630s</c:v>
                </c:pt>
                <c:pt idx="38">
                  <c:v>1640s</c:v>
                </c:pt>
                <c:pt idx="39">
                  <c:v>1650s</c:v>
                </c:pt>
                <c:pt idx="40">
                  <c:v>1660s</c:v>
                </c:pt>
                <c:pt idx="41">
                  <c:v>1670s</c:v>
                </c:pt>
                <c:pt idx="42">
                  <c:v>1680s</c:v>
                </c:pt>
                <c:pt idx="43">
                  <c:v>1690s (ref.)</c:v>
                </c:pt>
                <c:pt idx="44">
                  <c:v>1700s</c:v>
                </c:pt>
                <c:pt idx="45">
                  <c:v>1710s</c:v>
                </c:pt>
                <c:pt idx="46">
                  <c:v>1720s</c:v>
                </c:pt>
                <c:pt idx="47">
                  <c:v>1730s</c:v>
                </c:pt>
                <c:pt idx="48">
                  <c:v>1740s (ref.)</c:v>
                </c:pt>
                <c:pt idx="49">
                  <c:v>1750s</c:v>
                </c:pt>
                <c:pt idx="50">
                  <c:v>1760s</c:v>
                </c:pt>
                <c:pt idx="51">
                  <c:v>1770s</c:v>
                </c:pt>
                <c:pt idx="52">
                  <c:v>1780s</c:v>
                </c:pt>
                <c:pt idx="53">
                  <c:v>1790s</c:v>
                </c:pt>
                <c:pt idx="54">
                  <c:v>1800s (ref.)</c:v>
                </c:pt>
                <c:pt idx="55">
                  <c:v>1810s</c:v>
                </c:pt>
                <c:pt idx="56">
                  <c:v>1820s</c:v>
                </c:pt>
                <c:pt idx="57">
                  <c:v>1830s</c:v>
                </c:pt>
                <c:pt idx="58">
                  <c:v>1840s (ref.)</c:v>
                </c:pt>
                <c:pt idx="59">
                  <c:v>Constant</c:v>
                </c:pt>
              </c:strCache>
            </c:strRef>
          </c:cat>
          <c:val>
            <c:numRef>
              <c:f>hw19_tabA3!$AB$23:$AB$81</c:f>
              <c:numCache>
                <c:formatCode>0</c:formatCode>
                <c:ptCount val="59"/>
                <c:pt idx="0">
                  <c:v>231.72936121098039</c:v>
                </c:pt>
                <c:pt idx="1">
                  <c:v>229.64608694516801</c:v>
                </c:pt>
                <c:pt idx="2">
                  <c:v>234.99433235310016</c:v>
                </c:pt>
                <c:pt idx="3">
                  <c:v>240.59005377918254</c:v>
                </c:pt>
                <c:pt idx="4">
                  <c:v>269.64020273306596</c:v>
                </c:pt>
                <c:pt idx="5">
                  <c:v>281.12758235743081</c:v>
                </c:pt>
                <c:pt idx="6">
                  <c:v>295.96386908161634</c:v>
                </c:pt>
                <c:pt idx="7">
                  <c:v>235.96254571276597</c:v>
                </c:pt>
                <c:pt idx="8">
                  <c:v>250.83177656940049</c:v>
                </c:pt>
                <c:pt idx="9">
                  <c:v>286.23356271352696</c:v>
                </c:pt>
                <c:pt idx="10">
                  <c:v>309.0311594336639</c:v>
                </c:pt>
                <c:pt idx="11">
                  <c:v>307.33847877004575</c:v>
                </c:pt>
                <c:pt idx="12">
                  <c:v>318.11941393285684</c:v>
                </c:pt>
                <c:pt idx="13">
                  <c:v>353.73816798141274</c:v>
                </c:pt>
                <c:pt idx="14">
                  <c:v>373.79795911570659</c:v>
                </c:pt>
                <c:pt idx="15">
                  <c:v>396.87203516987836</c:v>
                </c:pt>
                <c:pt idx="16">
                  <c:v>419.21250849962138</c:v>
                </c:pt>
                <c:pt idx="17">
                  <c:v>436.77558921805155</c:v>
                </c:pt>
                <c:pt idx="18">
                  <c:v>408.93693844648897</c:v>
                </c:pt>
                <c:pt idx="19">
                  <c:v>457.94988254814837</c:v>
                </c:pt>
                <c:pt idx="20">
                  <c:v>442.70487429267723</c:v>
                </c:pt>
                <c:pt idx="21">
                  <c:v>412.75892293259994</c:v>
                </c:pt>
                <c:pt idx="22">
                  <c:v>440.36272849627449</c:v>
                </c:pt>
                <c:pt idx="23">
                  <c:v>434.87304303789449</c:v>
                </c:pt>
                <c:pt idx="24">
                  <c:v>460.95800294619056</c:v>
                </c:pt>
                <c:pt idx="25">
                  <c:v>442.04462252906262</c:v>
                </c:pt>
                <c:pt idx="26">
                  <c:v>515.00060480707953</c:v>
                </c:pt>
                <c:pt idx="27">
                  <c:v>504.33667114783395</c:v>
                </c:pt>
                <c:pt idx="28">
                  <c:v>653.38652799877877</c:v>
                </c:pt>
                <c:pt idx="29">
                  <c:v>998.5093694142239</c:v>
                </c:pt>
                <c:pt idx="30">
                  <c:v>929.11920496010555</c:v>
                </c:pt>
                <c:pt idx="31">
                  <c:v>869.28433049267778</c:v>
                </c:pt>
                <c:pt idx="32">
                  <c:v>887.58389401661168</c:v>
                </c:pt>
                <c:pt idx="33">
                  <c:v>1153.2272327444425</c:v>
                </c:pt>
                <c:pt idx="34">
                  <c:v>1143.7881601886511</c:v>
                </c:pt>
                <c:pt idx="35">
                  <c:v>1338.7023286169642</c:v>
                </c:pt>
                <c:pt idx="36">
                  <c:v>1412.8939538377188</c:v>
                </c:pt>
                <c:pt idx="37">
                  <c:v>1477.3224873726217</c:v>
                </c:pt>
                <c:pt idx="38">
                  <c:v>1721.0703518531334</c:v>
                </c:pt>
                <c:pt idx="39">
                  <c:v>1726.7223492890921</c:v>
                </c:pt>
                <c:pt idx="40">
                  <c:v>1733.9392065698969</c:v>
                </c:pt>
                <c:pt idx="41">
                  <c:v>1950.9441547901984</c:v>
                </c:pt>
                <c:pt idx="42">
                  <c:v>1720.9679880049293</c:v>
                </c:pt>
                <c:pt idx="43">
                  <c:v>2071.7130754325976</c:v>
                </c:pt>
                <c:pt idx="44">
                  <c:v>2179.1684246282475</c:v>
                </c:pt>
                <c:pt idx="45">
                  <c:v>2148.6270791761031</c:v>
                </c:pt>
                <c:pt idx="46">
                  <c:v>2272.4218487707958</c:v>
                </c:pt>
                <c:pt idx="47">
                  <c:v>2320.0407569173776</c:v>
                </c:pt>
                <c:pt idx="48">
                  <c:v>2258.5698607502345</c:v>
                </c:pt>
                <c:pt idx="49">
                  <c:v>2342.2765430842355</c:v>
                </c:pt>
                <c:pt idx="50">
                  <c:v>2589.1409471537563</c:v>
                </c:pt>
                <c:pt idx="51">
                  <c:v>3220.6981981306581</c:v>
                </c:pt>
                <c:pt idx="52">
                  <c:v>3451.2220841572039</c:v>
                </c:pt>
                <c:pt idx="53">
                  <c:v>3790.0443103383027</c:v>
                </c:pt>
                <c:pt idx="54">
                  <c:v>6900.019133222062</c:v>
                </c:pt>
                <c:pt idx="55">
                  <c:v>7840.5814398720795</c:v>
                </c:pt>
                <c:pt idx="56">
                  <c:v>7505.45822909651</c:v>
                </c:pt>
                <c:pt idx="57">
                  <c:v>7501.5224448994231</c:v>
                </c:pt>
                <c:pt idx="58">
                  <c:v>7923.6943221747788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0-400E-881C-E150C522DF6B}"/>
            </c:ext>
          </c:extLst>
        </c:ser>
        <c:ser>
          <c:idx val="2"/>
          <c:order val="2"/>
          <c:tx>
            <c:v>Helpers</c:v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hw19_tabA3!$AK$23:$AK$81</c:f>
              <c:numCache>
                <c:formatCode>0</c:formatCode>
                <c:ptCount val="59"/>
                <c:pt idx="0">
                  <c:v>236.97905391392601</c:v>
                </c:pt>
                <c:pt idx="1">
                  <c:v>234.07120316338199</c:v>
                </c:pt>
                <c:pt idx="2">
                  <c:v>240.14439326478936</c:v>
                </c:pt>
                <c:pt idx="3">
                  <c:v>246.49860429719894</c:v>
                </c:pt>
                <c:pt idx="4">
                  <c:v>276.09774339045538</c:v>
                </c:pt>
                <c:pt idx="5">
                  <c:v>286.70234946539915</c:v>
                </c:pt>
                <c:pt idx="6">
                  <c:v>302.46528210908997</c:v>
                </c:pt>
                <c:pt idx="7">
                  <c:v>240.83720173353532</c:v>
                </c:pt>
                <c:pt idx="8">
                  <c:v>256.23089961877469</c:v>
                </c:pt>
                <c:pt idx="9">
                  <c:v>292.50043593888677</c:v>
                </c:pt>
                <c:pt idx="10">
                  <c:v>315.81278981398503</c:v>
                </c:pt>
                <c:pt idx="11">
                  <c:v>316.87272842430332</c:v>
                </c:pt>
                <c:pt idx="12">
                  <c:v>330.19938433219994</c:v>
                </c:pt>
                <c:pt idx="13">
                  <c:v>370.10400154025149</c:v>
                </c:pt>
                <c:pt idx="14">
                  <c:v>393.83169691099988</c:v>
                </c:pt>
                <c:pt idx="15">
                  <c:v>417.59355451392139</c:v>
                </c:pt>
                <c:pt idx="16">
                  <c:v>443.50442989284875</c:v>
                </c:pt>
                <c:pt idx="17">
                  <c:v>461.4149314239101</c:v>
                </c:pt>
                <c:pt idx="18">
                  <c:v>431.83602547736592</c:v>
                </c:pt>
                <c:pt idx="19">
                  <c:v>487.89922717614229</c:v>
                </c:pt>
                <c:pt idx="20">
                  <c:v>470.18114206866323</c:v>
                </c:pt>
                <c:pt idx="21">
                  <c:v>436.58271724127712</c:v>
                </c:pt>
                <c:pt idx="22">
                  <c:v>465.48830074323155</c:v>
                </c:pt>
                <c:pt idx="23">
                  <c:v>462.23655763820773</c:v>
                </c:pt>
                <c:pt idx="24">
                  <c:v>492.60474798008897</c:v>
                </c:pt>
                <c:pt idx="25">
                  <c:v>467.72350603698237</c:v>
                </c:pt>
                <c:pt idx="26">
                  <c:v>549.13328199596526</c:v>
                </c:pt>
                <c:pt idx="27">
                  <c:v>536.47624820304327</c:v>
                </c:pt>
                <c:pt idx="28">
                  <c:v>695.01465217508235</c:v>
                </c:pt>
                <c:pt idx="29">
                  <c:v>1067.5781757339914</c:v>
                </c:pt>
                <c:pt idx="30">
                  <c:v>987.04530151693029</c:v>
                </c:pt>
                <c:pt idx="31">
                  <c:v>908.27196378480357</c:v>
                </c:pt>
                <c:pt idx="32">
                  <c:v>922.82271348590882</c:v>
                </c:pt>
                <c:pt idx="33">
                  <c:v>1194.2486581373537</c:v>
                </c:pt>
                <c:pt idx="34">
                  <c:v>1469.4120205617282</c:v>
                </c:pt>
                <c:pt idx="35">
                  <c:v>1697.2997293202043</c:v>
                </c:pt>
                <c:pt idx="36">
                  <c:v>1772.6167458661357</c:v>
                </c:pt>
                <c:pt idx="37">
                  <c:v>1814.7839816209184</c:v>
                </c:pt>
                <c:pt idx="38">
                  <c:v>2140.4580192502103</c:v>
                </c:pt>
                <c:pt idx="39">
                  <c:v>2261.9446696676205</c:v>
                </c:pt>
                <c:pt idx="40">
                  <c:v>2272.1995822153804</c:v>
                </c:pt>
                <c:pt idx="41">
                  <c:v>2662.9819639022471</c:v>
                </c:pt>
                <c:pt idx="42">
                  <c:v>2322.5314960869682</c:v>
                </c:pt>
                <c:pt idx="43">
                  <c:v>2808.0874957920696</c:v>
                </c:pt>
                <c:pt idx="44">
                  <c:v>2432.0482584728547</c:v>
                </c:pt>
                <c:pt idx="45">
                  <c:v>2410.1858258258912</c:v>
                </c:pt>
                <c:pt idx="46">
                  <c:v>2551.797951043397</c:v>
                </c:pt>
                <c:pt idx="47">
                  <c:v>2617.4359321853881</c:v>
                </c:pt>
                <c:pt idx="48">
                  <c:v>2547.0383654550888</c:v>
                </c:pt>
                <c:pt idx="49">
                  <c:v>3520.7087389592766</c:v>
                </c:pt>
                <c:pt idx="50">
                  <c:v>3859.2823149223659</c:v>
                </c:pt>
                <c:pt idx="51">
                  <c:v>4992.0828101979041</c:v>
                </c:pt>
                <c:pt idx="52">
                  <c:v>5475.9394279006483</c:v>
                </c:pt>
                <c:pt idx="53">
                  <c:v>5817.5487717998722</c:v>
                </c:pt>
                <c:pt idx="54">
                  <c:v>6379.990832294041</c:v>
                </c:pt>
                <c:pt idx="55">
                  <c:v>7241.3099493980226</c:v>
                </c:pt>
                <c:pt idx="56">
                  <c:v>6880.8850300406011</c:v>
                </c:pt>
                <c:pt idx="57">
                  <c:v>6867.5742529335821</c:v>
                </c:pt>
                <c:pt idx="58">
                  <c:v>7252.0325927481499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0-400E-881C-E150C522DF6B}"/>
            </c:ext>
          </c:extLst>
        </c:ser>
        <c:ser>
          <c:idx val="3"/>
          <c:order val="3"/>
          <c:tx>
            <c:strRef>
              <c:f>hw19_tabA3!$AM$3</c:f>
              <c:strCache>
                <c:ptCount val="1"/>
                <c:pt idx="0">
                  <c:v>Laborers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hw19_tabA3!$AT$23:$AT$81</c:f>
              <c:numCache>
                <c:formatCode>0</c:formatCode>
                <c:ptCount val="59"/>
                <c:pt idx="0">
                  <c:v>235.23881872266463</c:v>
                </c:pt>
                <c:pt idx="1">
                  <c:v>232.60430911755785</c:v>
                </c:pt>
                <c:pt idx="2">
                  <c:v>238.43718529228605</c:v>
                </c:pt>
                <c:pt idx="3">
                  <c:v>244.53996250183661</c:v>
                </c:pt>
                <c:pt idx="4">
                  <c:v>273.95711533146732</c:v>
                </c:pt>
                <c:pt idx="5">
                  <c:v>284.85435445820008</c:v>
                </c:pt>
                <c:pt idx="6">
                  <c:v>300.3101106764866</c:v>
                </c:pt>
                <c:pt idx="7">
                  <c:v>239.22128849200843</c:v>
                </c:pt>
                <c:pt idx="8">
                  <c:v>254.44112934761205</c:v>
                </c:pt>
                <c:pt idx="9">
                  <c:v>290.42301275565444</c:v>
                </c:pt>
                <c:pt idx="10">
                  <c:v>313.56472835405611</c:v>
                </c:pt>
                <c:pt idx="11">
                  <c:v>313.71219356836764</c:v>
                </c:pt>
                <c:pt idx="12">
                  <c:v>326.19496144730664</c:v>
                </c:pt>
                <c:pt idx="13">
                  <c:v>364.67884599211101</c:v>
                </c:pt>
                <c:pt idx="14">
                  <c:v>387.19065761658351</c:v>
                </c:pt>
                <c:pt idx="15">
                  <c:v>410.72452060672265</c:v>
                </c:pt>
                <c:pt idx="16">
                  <c:v>435.45183350980142</c:v>
                </c:pt>
                <c:pt idx="17">
                  <c:v>453.24716755230133</c:v>
                </c:pt>
                <c:pt idx="18">
                  <c:v>424.24514361936122</c:v>
                </c:pt>
                <c:pt idx="19">
                  <c:v>477.97123587722183</c:v>
                </c:pt>
                <c:pt idx="20">
                  <c:v>461.07295787314581</c:v>
                </c:pt>
                <c:pt idx="21">
                  <c:v>428.68530160358273</c:v>
                </c:pt>
                <c:pt idx="22">
                  <c:v>457.15935512700503</c:v>
                </c:pt>
                <c:pt idx="23">
                  <c:v>453.16575030555356</c:v>
                </c:pt>
                <c:pt idx="24">
                  <c:v>470.11501319573404</c:v>
                </c:pt>
                <c:pt idx="25">
                  <c:v>449.47482741196552</c:v>
                </c:pt>
                <c:pt idx="26">
                  <c:v>524.8769214560175</c:v>
                </c:pt>
                <c:pt idx="27">
                  <c:v>513.63628272543224</c:v>
                </c:pt>
                <c:pt idx="28">
                  <c:v>665.43165805380886</c:v>
                </c:pt>
                <c:pt idx="29">
                  <c:v>1018.4944821554042</c:v>
                </c:pt>
                <c:pt idx="30">
                  <c:v>945.88016597896308</c:v>
                </c:pt>
                <c:pt idx="31">
                  <c:v>880.56543246000592</c:v>
                </c:pt>
                <c:pt idx="32">
                  <c:v>897.78027379331627</c:v>
                </c:pt>
                <c:pt idx="33">
                  <c:v>1165.0968140353907</c:v>
                </c:pt>
                <c:pt idx="34">
                  <c:v>1299.2057828435161</c:v>
                </c:pt>
                <c:pt idx="35">
                  <c:v>1509.8579541404051</c:v>
                </c:pt>
                <c:pt idx="36">
                  <c:v>1584.5867194961456</c:v>
                </c:pt>
                <c:pt idx="37">
                  <c:v>1638.3901164878162</c:v>
                </c:pt>
                <c:pt idx="38">
                  <c:v>1921.2406777099179</c:v>
                </c:pt>
                <c:pt idx="39">
                  <c:v>1982.1796137836109</c:v>
                </c:pt>
                <c:pt idx="40">
                  <c:v>1990.8465101572001</c:v>
                </c:pt>
                <c:pt idx="41">
                  <c:v>2290.7940153187942</c:v>
                </c:pt>
                <c:pt idx="42">
                  <c:v>2008.0893623259412</c:v>
                </c:pt>
                <c:pt idx="43">
                  <c:v>2423.1786027591261</c:v>
                </c:pt>
                <c:pt idx="44">
                  <c:v>2238.9220084292383</c:v>
                </c:pt>
                <c:pt idx="45">
                  <c:v>2210.4314241458333</c:v>
                </c:pt>
                <c:pt idx="46">
                  <c:v>2338.4362995292468</c:v>
                </c:pt>
                <c:pt idx="47">
                  <c:v>2390.3129777473987</c:v>
                </c:pt>
                <c:pt idx="48">
                  <c:v>2326.7327771353339</c:v>
                </c:pt>
                <c:pt idx="49">
                  <c:v>2564.2989519789971</c:v>
                </c:pt>
                <c:pt idx="50">
                  <c:v>2828.4418140988228</c:v>
                </c:pt>
                <c:pt idx="51">
                  <c:v>3554.4357521680799</c:v>
                </c:pt>
                <c:pt idx="52">
                  <c:v>3832.6887680805207</c:v>
                </c:pt>
                <c:pt idx="53">
                  <c:v>4172.0361009175813</c:v>
                </c:pt>
                <c:pt idx="54">
                  <c:v>6451.8164779249173</c:v>
                </c:pt>
                <c:pt idx="55">
                  <c:v>7324.0805632947349</c:v>
                </c:pt>
                <c:pt idx="56">
                  <c:v>6967.150283654446</c:v>
                </c:pt>
                <c:pt idx="57">
                  <c:v>6955.1343686103928</c:v>
                </c:pt>
                <c:pt idx="58">
                  <c:v>7344.8016541156303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0-400E-881C-E150C522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97080"/>
        <c:axId val="513293800"/>
      </c:lineChart>
      <c:catAx>
        <c:axId val="51329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3800"/>
        <c:crosses val="autoZero"/>
        <c:auto val="1"/>
        <c:lblAlgn val="ctr"/>
        <c:lblOffset val="100"/>
        <c:noMultiLvlLbl val="0"/>
      </c:catAx>
      <c:valAx>
        <c:axId val="5132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68694</xdr:colOff>
      <xdr:row>7</xdr:row>
      <xdr:rowOff>37870</xdr:rowOff>
    </xdr:from>
    <xdr:to>
      <xdr:col>59</xdr:col>
      <xdr:colOff>447154</xdr:colOff>
      <xdr:row>35</xdr:row>
      <xdr:rowOff>107027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0EB60-B309-4622-A1D7-41C26D761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37</xdr:row>
      <xdr:rowOff>0</xdr:rowOff>
    </xdr:from>
    <xdr:to>
      <xdr:col>59</xdr:col>
      <xdr:colOff>377190</xdr:colOff>
      <xdr:row>65</xdr:row>
      <xdr:rowOff>67888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1B8AD-B9D5-482C-B76F-5C99147DA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0</xdr:colOff>
      <xdr:row>66</xdr:row>
      <xdr:rowOff>0</xdr:rowOff>
    </xdr:from>
    <xdr:to>
      <xdr:col>59</xdr:col>
      <xdr:colOff>375920</xdr:colOff>
      <xdr:row>94</xdr:row>
      <xdr:rowOff>66617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D4291-D0B8-4F92-BB1A-1EF77AB5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b\Dropbox\Documents\Recherche\1.%20Research\Malthus%20Model\Code\Data.xlsx" TargetMode="External"/><Relationship Id="rId1" Type="http://schemas.openxmlformats.org/officeDocument/2006/relationships/externalLinkPath" Target="/Users/paulb/Dropbox/Documents/Recherche/1.%20Research/Malthus%20Model/Code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wages_hours"/>
      <sheetName val="clark07_t9"/>
      <sheetName val="clark10_t1"/>
      <sheetName val="clark10_t13"/>
      <sheetName val="clark10_t33"/>
      <sheetName val="clark10_NNI"/>
      <sheetName val="clark16_efficiency"/>
      <sheetName val="clark16_nni"/>
      <sheetName val="allen05_t16"/>
      <sheetName val="allen_wages"/>
      <sheetName val="allen_cpi"/>
      <sheetName val="hw18_tab1"/>
      <sheetName val="hw18_tab3"/>
      <sheetName val="interest_rate"/>
      <sheetName val="Read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M3" t="str">
            <v>Laborers</v>
          </cell>
        </row>
        <row r="23">
          <cell r="B23" t="str">
            <v>1260s</v>
          </cell>
          <cell r="P23">
            <v>43.33123850415344</v>
          </cell>
          <cell r="Q23">
            <v>43</v>
          </cell>
          <cell r="S23">
            <v>236.33123850415345</v>
          </cell>
          <cell r="AA23">
            <v>38.729361210980393</v>
          </cell>
          <cell r="AB23">
            <v>231.72936121098039</v>
          </cell>
          <cell r="AJ23">
            <v>43.979053913926016</v>
          </cell>
          <cell r="AK23">
            <v>236.97905391392601</v>
          </cell>
          <cell r="AS23">
            <v>42.238818722664632</v>
          </cell>
          <cell r="AT23">
            <v>235.23881872266463</v>
          </cell>
        </row>
        <row r="24">
          <cell r="B24" t="str">
            <v>1270s</v>
          </cell>
          <cell r="P24">
            <v>36.525141014908996</v>
          </cell>
          <cell r="Q24">
            <v>36</v>
          </cell>
          <cell r="S24">
            <v>233.525141014909</v>
          </cell>
          <cell r="AA24">
            <v>32.646086945168022</v>
          </cell>
          <cell r="AB24">
            <v>229.64608694516801</v>
          </cell>
          <cell r="AJ24">
            <v>37.071203163382009</v>
          </cell>
          <cell r="AK24">
            <v>234.07120316338199</v>
          </cell>
          <cell r="AS24">
            <v>35.604309117557847</v>
          </cell>
          <cell r="AT24">
            <v>232.60430911755785</v>
          </cell>
        </row>
        <row r="25">
          <cell r="B25" t="str">
            <v>1280s</v>
          </cell>
          <cell r="P25">
            <v>42.50887248126088</v>
          </cell>
          <cell r="Q25">
            <v>42</v>
          </cell>
          <cell r="S25">
            <v>239.50887248126088</v>
          </cell>
          <cell r="AA25">
            <v>37.99433235310017</v>
          </cell>
          <cell r="AB25">
            <v>234.99433235310016</v>
          </cell>
          <cell r="AJ25">
            <v>43.144393264789343</v>
          </cell>
          <cell r="AK25">
            <v>240.14439326478936</v>
          </cell>
          <cell r="AS25">
            <v>41.437185292286038</v>
          </cell>
          <cell r="AT25">
            <v>238.43718529228605</v>
          </cell>
        </row>
        <row r="26">
          <cell r="B26" t="str">
            <v>1290s</v>
          </cell>
          <cell r="P26">
            <v>48.769485415089306</v>
          </cell>
          <cell r="Q26">
            <v>48</v>
          </cell>
          <cell r="S26">
            <v>245.76948541508932</v>
          </cell>
          <cell r="AA26">
            <v>43.590053779182547</v>
          </cell>
          <cell r="AB26">
            <v>240.59005377918254</v>
          </cell>
          <cell r="AJ26">
            <v>49.498604297198931</v>
          </cell>
          <cell r="AK26">
            <v>246.49860429719894</v>
          </cell>
          <cell r="AS26">
            <v>47.539962501836627</v>
          </cell>
          <cell r="AT26">
            <v>244.53996250183661</v>
          </cell>
        </row>
        <row r="27">
          <cell r="B27" t="str">
            <v>1300s</v>
          </cell>
          <cell r="P27">
            <v>53.300878776886179</v>
          </cell>
          <cell r="Q27">
            <v>53</v>
          </cell>
          <cell r="S27">
            <v>275.30087877688618</v>
          </cell>
          <cell r="AA27">
            <v>47.640202733065955</v>
          </cell>
          <cell r="AB27">
            <v>269.64020273306596</v>
          </cell>
          <cell r="AJ27">
            <v>54.097743390455371</v>
          </cell>
          <cell r="AK27">
            <v>276.09774339045538</v>
          </cell>
          <cell r="AS27">
            <v>51.957115331467321</v>
          </cell>
          <cell r="AT27">
            <v>273.95711533146732</v>
          </cell>
        </row>
        <row r="28">
          <cell r="B28" t="str">
            <v>1310s</v>
          </cell>
          <cell r="P28">
            <v>46.01441966783046</v>
          </cell>
          <cell r="Q28">
            <v>46</v>
          </cell>
          <cell r="S28">
            <v>286.01441966783045</v>
          </cell>
          <cell r="AA28">
            <v>41.127582357430782</v>
          </cell>
          <cell r="AB28">
            <v>281.12758235743081</v>
          </cell>
          <cell r="AJ28">
            <v>46.702349465399152</v>
          </cell>
          <cell r="AK28">
            <v>286.70234946539915</v>
          </cell>
          <cell r="AS28">
            <v>44.854354458200064</v>
          </cell>
          <cell r="AT28">
            <v>284.85435445820008</v>
          </cell>
        </row>
        <row r="29">
          <cell r="B29" t="str">
            <v>1320s</v>
          </cell>
          <cell r="P29">
            <v>53.663003617221229</v>
          </cell>
          <cell r="Q29">
            <v>53</v>
          </cell>
          <cell r="S29">
            <v>301.66300361722125</v>
          </cell>
          <cell r="AA29">
            <v>47.96386908161633</v>
          </cell>
          <cell r="AB29">
            <v>295.96386908161634</v>
          </cell>
          <cell r="AJ29">
            <v>54.465282109089976</v>
          </cell>
          <cell r="AK29">
            <v>302.46528210908997</v>
          </cell>
          <cell r="AS29">
            <v>52.310110676486595</v>
          </cell>
          <cell r="AT29">
            <v>300.3101106764866</v>
          </cell>
        </row>
        <row r="30">
          <cell r="B30" t="str">
            <v>1330s</v>
          </cell>
          <cell r="P30">
            <v>40.235666088254</v>
          </cell>
          <cell r="Q30">
            <v>40</v>
          </cell>
          <cell r="S30">
            <v>240.23566608825399</v>
          </cell>
          <cell r="AA30">
            <v>35.96254571276598</v>
          </cell>
          <cell r="AB30">
            <v>235.96254571276597</v>
          </cell>
          <cell r="AJ30">
            <v>40.837201733535316</v>
          </cell>
          <cell r="AK30">
            <v>240.83720173353532</v>
          </cell>
          <cell r="AS30">
            <v>39.221288492008419</v>
          </cell>
          <cell r="AT30">
            <v>239.22128849200843</v>
          </cell>
        </row>
        <row r="31">
          <cell r="B31" t="str">
            <v>1340s</v>
          </cell>
          <cell r="P31">
            <v>44.564644409459213</v>
          </cell>
          <cell r="Q31">
            <v>44</v>
          </cell>
          <cell r="S31">
            <v>255.56464440945922</v>
          </cell>
          <cell r="AA31">
            <v>39.831776569400496</v>
          </cell>
          <cell r="AB31">
            <v>250.83177656940049</v>
          </cell>
          <cell r="AJ31">
            <v>45.230899618774671</v>
          </cell>
          <cell r="AK31">
            <v>256.23089961877469</v>
          </cell>
          <cell r="AS31">
            <v>43.441129347612055</v>
          </cell>
          <cell r="AT31">
            <v>254.44112934761205</v>
          </cell>
        </row>
        <row r="32">
          <cell r="B32" t="str">
            <v>1350s</v>
          </cell>
          <cell r="P32">
            <v>51.727099807383027</v>
          </cell>
          <cell r="Q32">
            <v>51</v>
          </cell>
          <cell r="S32">
            <v>291.72709980738301</v>
          </cell>
          <cell r="AA32">
            <v>46.233562713526943</v>
          </cell>
          <cell r="AB32">
            <v>286.23356271352696</v>
          </cell>
          <cell r="AJ32">
            <v>52.500435938886746</v>
          </cell>
          <cell r="AK32">
            <v>292.50043593888677</v>
          </cell>
          <cell r="AS32">
            <v>50.423012755654412</v>
          </cell>
          <cell r="AT32">
            <v>290.42301275565444</v>
          </cell>
        </row>
        <row r="33">
          <cell r="B33" t="str">
            <v>1360s</v>
          </cell>
          <cell r="P33">
            <v>55.975932323014398</v>
          </cell>
          <cell r="Q33">
            <v>55</v>
          </cell>
          <cell r="S33">
            <v>314.97593232301438</v>
          </cell>
          <cell r="AA33">
            <v>50.031159433663909</v>
          </cell>
          <cell r="AB33">
            <v>309.0311594336639</v>
          </cell>
          <cell r="AJ33">
            <v>56.81278981398502</v>
          </cell>
          <cell r="AK33">
            <v>315.81278981398503</v>
          </cell>
          <cell r="AS33">
            <v>54.564728354056108</v>
          </cell>
          <cell r="AT33">
            <v>313.56472835405611</v>
          </cell>
        </row>
        <row r="34">
          <cell r="B34" t="str">
            <v>1370s</v>
          </cell>
          <cell r="P34">
            <v>78.696195968759525</v>
          </cell>
          <cell r="Q34">
            <v>78</v>
          </cell>
          <cell r="S34">
            <v>315.69619596875953</v>
          </cell>
          <cell r="AA34">
            <v>70.338478770045739</v>
          </cell>
          <cell r="AB34">
            <v>307.33847877004575</v>
          </cell>
          <cell r="AJ34">
            <v>79.872728424303304</v>
          </cell>
          <cell r="AK34">
            <v>316.87272842430332</v>
          </cell>
          <cell r="AS34">
            <v>76.712193568367638</v>
          </cell>
          <cell r="AT34">
            <v>313.71219356836764</v>
          </cell>
        </row>
        <row r="35">
          <cell r="B35" t="str">
            <v>1380s</v>
          </cell>
          <cell r="P35">
            <v>99.708708321792713</v>
          </cell>
          <cell r="Q35">
            <v>99</v>
          </cell>
          <cell r="S35">
            <v>328.7087083217927</v>
          </cell>
          <cell r="AA35">
            <v>89.11941393285683</v>
          </cell>
          <cell r="AB35">
            <v>318.11941393285684</v>
          </cell>
          <cell r="AJ35">
            <v>101.19938433219995</v>
          </cell>
          <cell r="AK35">
            <v>330.19938433219994</v>
          </cell>
          <cell r="AS35">
            <v>97.194961447306639</v>
          </cell>
          <cell r="AT35">
            <v>326.19496144730664</v>
          </cell>
        </row>
        <row r="36">
          <cell r="B36" t="str">
            <v>1390s</v>
          </cell>
          <cell r="P36">
            <v>135.08444729715453</v>
          </cell>
          <cell r="Q36">
            <v>135</v>
          </cell>
          <cell r="S36">
            <v>368.0844472971545</v>
          </cell>
          <cell r="AA36">
            <v>120.73816798141277</v>
          </cell>
          <cell r="AB36">
            <v>353.73816798141274</v>
          </cell>
          <cell r="AJ36">
            <v>137.10400154025146</v>
          </cell>
          <cell r="AK36">
            <v>370.10400154025149</v>
          </cell>
          <cell r="AS36">
            <v>131.67884599211101</v>
          </cell>
          <cell r="AT36">
            <v>364.67884599211101</v>
          </cell>
        </row>
        <row r="37">
          <cell r="B37" t="str">
            <v>1400s</v>
          </cell>
          <cell r="P37">
            <v>165.35952095832897</v>
          </cell>
          <cell r="Q37">
            <v>165</v>
          </cell>
          <cell r="S37">
            <v>391.35952095832897</v>
          </cell>
          <cell r="AA37">
            <v>147.79795911570662</v>
          </cell>
          <cell r="AB37">
            <v>373.79795911570659</v>
          </cell>
          <cell r="AJ37">
            <v>167.83169691099991</v>
          </cell>
          <cell r="AK37">
            <v>393.83169691099988</v>
          </cell>
          <cell r="AS37">
            <v>161.19065761658351</v>
          </cell>
          <cell r="AT37">
            <v>387.19065761658351</v>
          </cell>
        </row>
        <row r="38">
          <cell r="B38" t="str">
            <v>1410s</v>
          </cell>
          <cell r="P38">
            <v>171.03650588182921</v>
          </cell>
          <cell r="Q38">
            <v>171</v>
          </cell>
          <cell r="S38">
            <v>415.03650588182921</v>
          </cell>
          <cell r="AA38">
            <v>152.87203516987839</v>
          </cell>
          <cell r="AB38">
            <v>396.87203516987836</v>
          </cell>
          <cell r="AJ38">
            <v>173.59355451392142</v>
          </cell>
          <cell r="AK38">
            <v>417.59355451392139</v>
          </cell>
          <cell r="AS38">
            <v>166.72452060672265</v>
          </cell>
          <cell r="AT38">
            <v>410.72452060672265</v>
          </cell>
        </row>
        <row r="39">
          <cell r="B39" t="str">
            <v>1420s</v>
          </cell>
          <cell r="P39">
            <v>200.50679138294385</v>
          </cell>
          <cell r="Q39">
            <v>200</v>
          </cell>
          <cell r="S39">
            <v>440.50679138294385</v>
          </cell>
          <cell r="AA39">
            <v>179.21250849962138</v>
          </cell>
          <cell r="AB39">
            <v>419.21250849962138</v>
          </cell>
          <cell r="AJ39">
            <v>203.50442989284878</v>
          </cell>
          <cell r="AK39">
            <v>443.50442989284875</v>
          </cell>
          <cell r="AS39">
            <v>195.45183350980145</v>
          </cell>
          <cell r="AT39">
            <v>435.45183350980142</v>
          </cell>
        </row>
        <row r="40">
          <cell r="B40" t="str">
            <v>1430s</v>
          </cell>
          <cell r="P40">
            <v>203.37442096533434</v>
          </cell>
          <cell r="Q40">
            <v>203</v>
          </cell>
          <cell r="S40">
            <v>458.37442096533437</v>
          </cell>
          <cell r="AA40">
            <v>181.77558921805155</v>
          </cell>
          <cell r="AB40">
            <v>436.77558921805155</v>
          </cell>
          <cell r="AJ40">
            <v>206.4149314239101</v>
          </cell>
          <cell r="AK40">
            <v>461.4149314239101</v>
          </cell>
          <cell r="AS40">
            <v>198.24716755230136</v>
          </cell>
          <cell r="AT40">
            <v>453.24716755230133</v>
          </cell>
        </row>
        <row r="41">
          <cell r="B41" t="str">
            <v>1440s</v>
          </cell>
          <cell r="P41">
            <v>189.01026361134245</v>
          </cell>
          <cell r="Q41">
            <v>189</v>
          </cell>
          <cell r="S41">
            <v>429.01026361134245</v>
          </cell>
          <cell r="AA41">
            <v>168.93693844648894</v>
          </cell>
          <cell r="AB41">
            <v>408.93693844648897</v>
          </cell>
          <cell r="AJ41">
            <v>191.83602547736592</v>
          </cell>
          <cell r="AK41">
            <v>431.83602547736592</v>
          </cell>
          <cell r="AS41">
            <v>184.24514361936122</v>
          </cell>
          <cell r="AT41">
            <v>424.24514361936122</v>
          </cell>
        </row>
        <row r="42">
          <cell r="B42" t="str">
            <v>1450s</v>
          </cell>
          <cell r="P42">
            <v>247.20345905018752</v>
          </cell>
          <cell r="Q42">
            <v>247</v>
          </cell>
          <cell r="S42">
            <v>484.20345905018752</v>
          </cell>
          <cell r="AA42">
            <v>220.94988254814839</v>
          </cell>
          <cell r="AB42">
            <v>457.94988254814837</v>
          </cell>
          <cell r="AJ42">
            <v>250.89922717614232</v>
          </cell>
          <cell r="AK42">
            <v>487.89922717614229</v>
          </cell>
          <cell r="AS42">
            <v>240.97123587722183</v>
          </cell>
          <cell r="AT42">
            <v>477.97123587722183</v>
          </cell>
        </row>
        <row r="43">
          <cell r="B43" t="str">
            <v>1460s</v>
          </cell>
          <cell r="P43">
            <v>226.79055319508328</v>
          </cell>
          <cell r="Q43">
            <v>226</v>
          </cell>
          <cell r="S43">
            <v>466.79055319508325</v>
          </cell>
          <cell r="AA43">
            <v>202.70487429267726</v>
          </cell>
          <cell r="AB43">
            <v>442.70487429267723</v>
          </cell>
          <cell r="AJ43">
            <v>230.18114206866323</v>
          </cell>
          <cell r="AK43">
            <v>470.18114206866323</v>
          </cell>
          <cell r="AS43">
            <v>221.07295787314584</v>
          </cell>
          <cell r="AT43">
            <v>461.07295787314581</v>
          </cell>
        </row>
        <row r="44">
          <cell r="B44" t="str">
            <v>1470s</v>
          </cell>
          <cell r="P44">
            <v>196.64284591056978</v>
          </cell>
          <cell r="Q44">
            <v>196</v>
          </cell>
          <cell r="S44">
            <v>433.6428459105698</v>
          </cell>
          <cell r="AA44">
            <v>175.75892293259994</v>
          </cell>
          <cell r="AB44">
            <v>412.75892293259994</v>
          </cell>
          <cell r="AJ44">
            <v>199.58271724127709</v>
          </cell>
          <cell r="AK44">
            <v>436.58271724127712</v>
          </cell>
          <cell r="AS44">
            <v>191.6853016035827</v>
          </cell>
          <cell r="AT44">
            <v>428.68530160358273</v>
          </cell>
        </row>
        <row r="45">
          <cell r="B45" t="str">
            <v>1480s</v>
          </cell>
          <cell r="P45">
            <v>207.38778918913624</v>
          </cell>
          <cell r="Q45">
            <v>207</v>
          </cell>
          <cell r="S45">
            <v>462.38778918913624</v>
          </cell>
          <cell r="AA45">
            <v>185.36272849627446</v>
          </cell>
          <cell r="AB45">
            <v>440.36272849627449</v>
          </cell>
          <cell r="AJ45">
            <v>210.48830074323158</v>
          </cell>
          <cell r="AK45">
            <v>465.48830074323155</v>
          </cell>
          <cell r="AS45">
            <v>202.15935512700503</v>
          </cell>
          <cell r="AT45">
            <v>457.15935512700503</v>
          </cell>
        </row>
        <row r="46">
          <cell r="B46" t="str">
            <v>1490s (ref.)</v>
          </cell>
          <cell r="P46">
            <v>225.8598825780326</v>
          </cell>
          <cell r="Q46">
            <v>225</v>
          </cell>
          <cell r="S46">
            <v>458.85988257803263</v>
          </cell>
          <cell r="AA46">
            <v>201.87304303789446</v>
          </cell>
          <cell r="AB46">
            <v>434.87304303789449</v>
          </cell>
          <cell r="AJ46">
            <v>229.2365576382077</v>
          </cell>
          <cell r="AK46">
            <v>462.23655763820773</v>
          </cell>
          <cell r="AS46">
            <v>220.16575030555356</v>
          </cell>
          <cell r="AT46">
            <v>453.16575030555356</v>
          </cell>
        </row>
        <row r="47">
          <cell r="B47" t="str">
            <v>1500s</v>
          </cell>
          <cell r="P47">
            <v>230.23340009527064</v>
          </cell>
          <cell r="Q47">
            <v>230</v>
          </cell>
          <cell r="S47">
            <v>474.23340009527067</v>
          </cell>
          <cell r="AA47">
            <v>216.95800294619056</v>
          </cell>
          <cell r="AB47">
            <v>460.95800294619056</v>
          </cell>
          <cell r="AJ47">
            <v>248.60474798008894</v>
          </cell>
          <cell r="AK47">
            <v>492.60474798008897</v>
          </cell>
          <cell r="AS47">
            <v>226.11501319573406</v>
          </cell>
          <cell r="AT47">
            <v>470.11501319573404</v>
          </cell>
        </row>
        <row r="48">
          <cell r="B48" t="str">
            <v>1510s</v>
          </cell>
          <cell r="P48">
            <v>186.81657953593478</v>
          </cell>
          <cell r="Q48">
            <v>186</v>
          </cell>
          <cell r="S48">
            <v>452.81657953593481</v>
          </cell>
          <cell r="AA48">
            <v>176.04462252906265</v>
          </cell>
          <cell r="AB48">
            <v>442.04462252906262</v>
          </cell>
          <cell r="AJ48">
            <v>201.72350603698237</v>
          </cell>
          <cell r="AK48">
            <v>467.72350603698237</v>
          </cell>
          <cell r="AS48">
            <v>183.47482741196555</v>
          </cell>
          <cell r="AT48">
            <v>449.47482741196552</v>
          </cell>
        </row>
        <row r="49">
          <cell r="B49" t="str">
            <v>1520s</v>
          </cell>
          <cell r="P49">
            <v>248.31881810068811</v>
          </cell>
          <cell r="Q49">
            <v>248</v>
          </cell>
          <cell r="S49">
            <v>529.31881810068808</v>
          </cell>
          <cell r="AA49">
            <v>234.0006048070795</v>
          </cell>
          <cell r="AB49">
            <v>515.00060480707953</v>
          </cell>
          <cell r="AJ49">
            <v>268.13328199596532</v>
          </cell>
          <cell r="AK49">
            <v>549.13328199596526</v>
          </cell>
          <cell r="AS49">
            <v>243.87692145601753</v>
          </cell>
          <cell r="AT49">
            <v>524.8769214560175</v>
          </cell>
        </row>
        <row r="50">
          <cell r="B50" t="str">
            <v>1530s</v>
          </cell>
          <cell r="P50">
            <v>233.81880490769905</v>
          </cell>
          <cell r="Q50">
            <v>233</v>
          </cell>
          <cell r="S50">
            <v>517.81880490769902</v>
          </cell>
          <cell r="AA50">
            <v>220.33667114783393</v>
          </cell>
          <cell r="AB50">
            <v>504.33667114783395</v>
          </cell>
          <cell r="AJ50">
            <v>252.47624820304321</v>
          </cell>
          <cell r="AK50">
            <v>536.47624820304327</v>
          </cell>
          <cell r="AS50">
            <v>229.6362827254323</v>
          </cell>
          <cell r="AT50">
            <v>513.63628272543224</v>
          </cell>
        </row>
        <row r="51">
          <cell r="B51" t="str">
            <v>1540s</v>
          </cell>
          <cell r="P51">
            <v>302.84898362951441</v>
          </cell>
          <cell r="Q51">
            <v>302</v>
          </cell>
          <cell r="S51">
            <v>670.84898362951435</v>
          </cell>
          <cell r="AA51">
            <v>285.38652799877883</v>
          </cell>
          <cell r="AB51">
            <v>653.38652799877877</v>
          </cell>
          <cell r="AJ51">
            <v>327.0146521750824</v>
          </cell>
          <cell r="AK51">
            <v>695.01465217508235</v>
          </cell>
          <cell r="AS51">
            <v>297.43165805380886</v>
          </cell>
          <cell r="AT51">
            <v>665.43165805380886</v>
          </cell>
        </row>
        <row r="52">
          <cell r="B52" t="str">
            <v>1550s</v>
          </cell>
          <cell r="P52">
            <v>502.48283362122692</v>
          </cell>
          <cell r="Q52">
            <v>502</v>
          </cell>
          <cell r="S52">
            <v>1027.482833621227</v>
          </cell>
          <cell r="AA52">
            <v>473.5093694142239</v>
          </cell>
          <cell r="AB52">
            <v>998.5093694142239</v>
          </cell>
          <cell r="AJ52">
            <v>542.57817573399132</v>
          </cell>
          <cell r="AK52">
            <v>1067.5781757339914</v>
          </cell>
          <cell r="AS52">
            <v>493.49448215540417</v>
          </cell>
          <cell r="AT52">
            <v>1018.4944821554042</v>
          </cell>
        </row>
        <row r="53">
          <cell r="B53" t="str">
            <v>1560s</v>
          </cell>
          <cell r="P53">
            <v>421.41844762358022</v>
          </cell>
          <cell r="Q53">
            <v>421</v>
          </cell>
          <cell r="S53">
            <v>953.41844762358028</v>
          </cell>
          <cell r="AA53">
            <v>397.11920496010555</v>
          </cell>
          <cell r="AB53">
            <v>929.11920496010555</v>
          </cell>
          <cell r="AJ53">
            <v>455.04530151693029</v>
          </cell>
          <cell r="AK53">
            <v>987.04530151693029</v>
          </cell>
          <cell r="AS53">
            <v>413.88016597896302</v>
          </cell>
          <cell r="AT53">
            <v>945.88016597896308</v>
          </cell>
        </row>
        <row r="54">
          <cell r="B54" t="str">
            <v>1570s</v>
          </cell>
          <cell r="P54">
            <v>283.63913460606341</v>
          </cell>
          <cell r="Q54">
            <v>283</v>
          </cell>
          <cell r="S54">
            <v>885.63913460606341</v>
          </cell>
          <cell r="AA54">
            <v>267.28433049267784</v>
          </cell>
          <cell r="AB54">
            <v>869.28433049267778</v>
          </cell>
          <cell r="AJ54">
            <v>306.27196378480357</v>
          </cell>
          <cell r="AK54">
            <v>908.27196378480357</v>
          </cell>
          <cell r="AS54">
            <v>278.56543246000587</v>
          </cell>
          <cell r="AT54">
            <v>880.56543246000592</v>
          </cell>
        </row>
        <row r="55">
          <cell r="B55" t="str">
            <v>1580s</v>
          </cell>
          <cell r="P55">
            <v>256.36611958257623</v>
          </cell>
          <cell r="Q55">
            <v>256</v>
          </cell>
          <cell r="S55">
            <v>902.36611958257618</v>
          </cell>
          <cell r="AA55">
            <v>241.58389401661168</v>
          </cell>
          <cell r="AB55">
            <v>887.58389401661168</v>
          </cell>
          <cell r="AJ55">
            <v>276.82271348590882</v>
          </cell>
          <cell r="AK55">
            <v>922.82271348590882</v>
          </cell>
          <cell r="AS55">
            <v>251.78027379331627</v>
          </cell>
          <cell r="AT55">
            <v>897.78027379331627</v>
          </cell>
        </row>
        <row r="56">
          <cell r="B56" t="str">
            <v>1590s (ref.)</v>
          </cell>
          <cell r="P56">
            <v>298.43518614151168</v>
          </cell>
          <cell r="Q56">
            <v>298</v>
          </cell>
          <cell r="S56">
            <v>1170.4351861415116</v>
          </cell>
          <cell r="AA56">
            <v>281.22723274444246</v>
          </cell>
          <cell r="AB56">
            <v>1153.2272327444425</v>
          </cell>
          <cell r="AJ56">
            <v>322.24865813735374</v>
          </cell>
          <cell r="AK56">
            <v>1194.2486581373537</v>
          </cell>
          <cell r="AS56">
            <v>293.09681403539082</v>
          </cell>
          <cell r="AT56">
            <v>1165.0968140353907</v>
          </cell>
        </row>
        <row r="57">
          <cell r="B57" t="str">
            <v>1600s</v>
          </cell>
          <cell r="P57">
            <v>525.2625767502343</v>
          </cell>
          <cell r="Q57">
            <v>533</v>
          </cell>
          <cell r="S57">
            <v>1324.2625767502343</v>
          </cell>
          <cell r="AA57">
            <v>344.78816018865103</v>
          </cell>
          <cell r="AB57">
            <v>1143.7881601886511</v>
          </cell>
          <cell r="AJ57">
            <v>670.41202056172824</v>
          </cell>
          <cell r="AK57">
            <v>1469.4120205617282</v>
          </cell>
          <cell r="AS57">
            <v>500.20578284351609</v>
          </cell>
          <cell r="AT57">
            <v>1299.2057828435161</v>
          </cell>
        </row>
        <row r="58">
          <cell r="B58" t="str">
            <v>1610s</v>
          </cell>
          <cell r="P58">
            <v>578.45206580842353</v>
          </cell>
          <cell r="Q58">
            <v>587</v>
          </cell>
          <cell r="S58">
            <v>1537.4520658084234</v>
          </cell>
          <cell r="AA58">
            <v>379.70232861696417</v>
          </cell>
          <cell r="AB58">
            <v>1338.7023286169642</v>
          </cell>
          <cell r="AJ58">
            <v>738.29972932020428</v>
          </cell>
          <cell r="AK58">
            <v>1697.2997293202043</v>
          </cell>
          <cell r="AS58">
            <v>550.85795414040513</v>
          </cell>
          <cell r="AT58">
            <v>1509.8579541404051</v>
          </cell>
        </row>
        <row r="59">
          <cell r="B59" t="str">
            <v>1620s</v>
          </cell>
          <cell r="P59">
            <v>580.26743015745353</v>
          </cell>
          <cell r="Q59">
            <v>589</v>
          </cell>
          <cell r="S59">
            <v>1612.2674301574534</v>
          </cell>
          <cell r="AA59">
            <v>380.89395383771875</v>
          </cell>
          <cell r="AB59">
            <v>1412.8939538377188</v>
          </cell>
          <cell r="AJ59">
            <v>740.61674586613572</v>
          </cell>
          <cell r="AK59">
            <v>1772.6167458661357</v>
          </cell>
          <cell r="AS59">
            <v>552.58671949614552</v>
          </cell>
          <cell r="AT59">
            <v>1584.5867194961456</v>
          </cell>
        </row>
        <row r="60">
          <cell r="B60" t="str">
            <v>1630s</v>
          </cell>
          <cell r="P60">
            <v>544.35781769725713</v>
          </cell>
          <cell r="Q60">
            <v>553</v>
          </cell>
          <cell r="S60">
            <v>1664.3578176972571</v>
          </cell>
          <cell r="AA60">
            <v>357.32248737262177</v>
          </cell>
          <cell r="AB60">
            <v>1477.3224873726217</v>
          </cell>
          <cell r="AJ60">
            <v>694.78398162091833</v>
          </cell>
          <cell r="AK60">
            <v>1814.7839816209184</v>
          </cell>
          <cell r="AS60">
            <v>518.39011648781627</v>
          </cell>
          <cell r="AT60">
            <v>1638.3901164878162</v>
          </cell>
        </row>
        <row r="61">
          <cell r="B61" t="str">
            <v>1640s</v>
          </cell>
          <cell r="P61">
            <v>676.51260746637956</v>
          </cell>
          <cell r="Q61">
            <v>687</v>
          </cell>
          <cell r="S61">
            <v>1953.5126074663794</v>
          </cell>
          <cell r="AA61">
            <v>444.07035185313345</v>
          </cell>
          <cell r="AB61">
            <v>1721.0703518531334</v>
          </cell>
          <cell r="AJ61">
            <v>863.45801925021021</v>
          </cell>
          <cell r="AK61">
            <v>2140.4580192502103</v>
          </cell>
          <cell r="AS61">
            <v>644.24067770991792</v>
          </cell>
          <cell r="AT61">
            <v>1921.2406777099179</v>
          </cell>
        </row>
        <row r="62">
          <cell r="B62" t="str">
            <v>1650s</v>
          </cell>
          <cell r="P62">
            <v>863.36503355179036</v>
          </cell>
          <cell r="Q62">
            <v>877</v>
          </cell>
          <cell r="S62">
            <v>2023.3650335517905</v>
          </cell>
          <cell r="AA62">
            <v>566.72234928909199</v>
          </cell>
          <cell r="AB62">
            <v>1726.7223492890921</v>
          </cell>
          <cell r="AJ62">
            <v>1101.9446696676205</v>
          </cell>
          <cell r="AK62">
            <v>2261.9446696676205</v>
          </cell>
          <cell r="AS62">
            <v>822.17961378361076</v>
          </cell>
          <cell r="AT62">
            <v>1982.1796137836109</v>
          </cell>
        </row>
        <row r="63">
          <cell r="B63" t="str">
            <v>1660s</v>
          </cell>
          <cell r="P63">
            <v>868.26570863131985</v>
          </cell>
          <cell r="Q63">
            <v>882</v>
          </cell>
          <cell r="S63">
            <v>2032.2657086313197</v>
          </cell>
          <cell r="AA63">
            <v>569.9392065698969</v>
          </cell>
          <cell r="AB63">
            <v>1733.9392065698969</v>
          </cell>
          <cell r="AJ63">
            <v>1108.1995822153806</v>
          </cell>
          <cell r="AK63">
            <v>2272.1995822153804</v>
          </cell>
          <cell r="AS63">
            <v>826.84651015719999</v>
          </cell>
          <cell r="AT63">
            <v>1990.8465101572001</v>
          </cell>
        </row>
        <row r="64">
          <cell r="B64" t="str">
            <v>1670s</v>
          </cell>
          <cell r="P64">
            <v>1148.5854074983181</v>
          </cell>
          <cell r="Q64">
            <v>1167</v>
          </cell>
          <cell r="S64">
            <v>2345.5854074983181</v>
          </cell>
          <cell r="AA64">
            <v>753.94415479019835</v>
          </cell>
          <cell r="AB64">
            <v>1950.9441547901984</v>
          </cell>
          <cell r="AJ64">
            <v>1465.9819639022473</v>
          </cell>
          <cell r="AK64">
            <v>2662.9819639022471</v>
          </cell>
          <cell r="AS64">
            <v>1093.7940153187942</v>
          </cell>
          <cell r="AT64">
            <v>2290.7940153187942</v>
          </cell>
        </row>
        <row r="65">
          <cell r="B65" t="str">
            <v>1680s</v>
          </cell>
          <cell r="P65">
            <v>970.37974419950592</v>
          </cell>
          <cell r="Q65">
            <v>986</v>
          </cell>
          <cell r="S65">
            <v>2054.3797441995057</v>
          </cell>
          <cell r="AA65">
            <v>636.96798800492923</v>
          </cell>
          <cell r="AB65">
            <v>1720.9679880049293</v>
          </cell>
          <cell r="AJ65">
            <v>1238.5314960869682</v>
          </cell>
          <cell r="AK65">
            <v>2322.5314960869682</v>
          </cell>
          <cell r="AS65">
            <v>924.08936232594112</v>
          </cell>
          <cell r="AT65">
            <v>2008.0893623259412</v>
          </cell>
        </row>
        <row r="66">
          <cell r="B66" t="str">
            <v>1690s (ref.)</v>
          </cell>
          <cell r="P66">
            <v>1187.8427000030636</v>
          </cell>
          <cell r="Q66">
            <v>1207</v>
          </cell>
          <cell r="S66">
            <v>2479.8427000030633</v>
          </cell>
          <cell r="AA66">
            <v>779.71307543259752</v>
          </cell>
          <cell r="AB66">
            <v>2071.7130754325976</v>
          </cell>
          <cell r="AJ66">
            <v>1516.0874957920698</v>
          </cell>
          <cell r="AK66">
            <v>2808.0874957920696</v>
          </cell>
          <cell r="AS66">
            <v>1131.1786027591261</v>
          </cell>
          <cell r="AT66">
            <v>2423.1786027591261</v>
          </cell>
        </row>
        <row r="67">
          <cell r="B67" t="str">
            <v>1700s</v>
          </cell>
          <cell r="P67">
            <v>1166.7744348189754</v>
          </cell>
          <cell r="Q67">
            <v>1180</v>
          </cell>
          <cell r="S67">
            <v>2312.7744348189754</v>
          </cell>
          <cell r="AA67">
            <v>1033.1684246282477</v>
          </cell>
          <cell r="AB67">
            <v>2179.1684246282475</v>
          </cell>
          <cell r="AJ67">
            <v>1286.0482584728547</v>
          </cell>
          <cell r="AK67">
            <v>2432.0482584728547</v>
          </cell>
          <cell r="AS67">
            <v>1092.9220084292381</v>
          </cell>
          <cell r="AT67">
            <v>2238.9220084292383</v>
          </cell>
        </row>
        <row r="68">
          <cell r="B68" t="str">
            <v>1710s</v>
          </cell>
          <cell r="P68">
            <v>1206.8184882697974</v>
          </cell>
          <cell r="Q68">
            <v>1221</v>
          </cell>
          <cell r="S68">
            <v>2286.8184882697974</v>
          </cell>
          <cell r="AA68">
            <v>1068.6270791761031</v>
          </cell>
          <cell r="AB68">
            <v>2148.6270791761031</v>
          </cell>
          <cell r="AJ68">
            <v>1330.1858258258912</v>
          </cell>
          <cell r="AK68">
            <v>2410.1858258258912</v>
          </cell>
          <cell r="AS68">
            <v>1130.4314241458333</v>
          </cell>
          <cell r="AT68">
            <v>2210.4314241458333</v>
          </cell>
        </row>
        <row r="69">
          <cell r="B69" t="str">
            <v>1720s</v>
          </cell>
          <cell r="P69">
            <v>1289.0268428100426</v>
          </cell>
          <cell r="Q69">
            <v>1304</v>
          </cell>
          <cell r="S69">
            <v>2420.0268428100426</v>
          </cell>
          <cell r="AA69">
            <v>1141.421848770796</v>
          </cell>
          <cell r="AB69">
            <v>2272.4218487707958</v>
          </cell>
          <cell r="AJ69">
            <v>1420.7979510433968</v>
          </cell>
          <cell r="AK69">
            <v>2551.797951043397</v>
          </cell>
          <cell r="AS69">
            <v>1207.4362995292465</v>
          </cell>
          <cell r="AT69">
            <v>2338.4362995292468</v>
          </cell>
        </row>
        <row r="70">
          <cell r="B70" t="str">
            <v>1730s</v>
          </cell>
          <cell r="P70">
            <v>1372.1659108430447</v>
          </cell>
          <cell r="Q70">
            <v>1388</v>
          </cell>
          <cell r="S70">
            <v>2477.1659108430449</v>
          </cell>
          <cell r="AA70">
            <v>1215.0407569173774</v>
          </cell>
          <cell r="AB70">
            <v>2320.0407569173776</v>
          </cell>
          <cell r="AJ70">
            <v>1512.4359321853879</v>
          </cell>
          <cell r="AK70">
            <v>2617.4359321853881</v>
          </cell>
          <cell r="AS70">
            <v>1285.3129777473985</v>
          </cell>
          <cell r="AT70">
            <v>2390.3129777473987</v>
          </cell>
        </row>
        <row r="71">
          <cell r="B71" t="str">
            <v>1740s (ref.)</v>
          </cell>
          <cell r="P71">
            <v>1330.9787159497519</v>
          </cell>
          <cell r="Q71">
            <v>1346</v>
          </cell>
          <cell r="S71">
            <v>2410.9787159497519</v>
          </cell>
          <cell r="AA71">
            <v>1178.5698607502343</v>
          </cell>
          <cell r="AB71">
            <v>2258.5698607502345</v>
          </cell>
          <cell r="AJ71">
            <v>1467.0383654550888</v>
          </cell>
          <cell r="AK71">
            <v>2547.0383654550888</v>
          </cell>
          <cell r="AS71">
            <v>1246.7327771353341</v>
          </cell>
          <cell r="AT71">
            <v>2326.7327771353339</v>
          </cell>
        </row>
        <row r="72">
          <cell r="B72" t="str">
            <v>1750s</v>
          </cell>
          <cell r="P72">
            <v>1528.0669561642312</v>
          </cell>
          <cell r="Q72">
            <v>1544</v>
          </cell>
          <cell r="S72">
            <v>2677.0669561642312</v>
          </cell>
          <cell r="AA72">
            <v>1193.2765430842353</v>
          </cell>
          <cell r="AB72">
            <v>2342.2765430842355</v>
          </cell>
          <cell r="AJ72">
            <v>2371.7087389592766</v>
          </cell>
          <cell r="AK72">
            <v>3520.7087389592766</v>
          </cell>
          <cell r="AS72">
            <v>1415.2989519789974</v>
          </cell>
          <cell r="AT72">
            <v>2564.2989519789971</v>
          </cell>
        </row>
        <row r="73">
          <cell r="B73" t="str">
            <v>1760s</v>
          </cell>
          <cell r="P73">
            <v>1646.9857667994795</v>
          </cell>
          <cell r="Q73">
            <v>1664</v>
          </cell>
          <cell r="S73">
            <v>2949.9857667994793</v>
          </cell>
          <cell r="AA73">
            <v>1286.1409471537561</v>
          </cell>
          <cell r="AB73">
            <v>2589.1409471537563</v>
          </cell>
          <cell r="AJ73">
            <v>2556.2823149223659</v>
          </cell>
          <cell r="AK73">
            <v>3859.2823149223659</v>
          </cell>
          <cell r="AS73">
            <v>1525.4418140988225</v>
          </cell>
          <cell r="AT73">
            <v>2828.4418140988228</v>
          </cell>
        </row>
        <row r="74">
          <cell r="B74" t="str">
            <v>1770s</v>
          </cell>
          <cell r="P74">
            <v>2296.9452988746943</v>
          </cell>
          <cell r="Q74">
            <v>2320</v>
          </cell>
          <cell r="S74">
            <v>3723.9452988746943</v>
          </cell>
          <cell r="AA74">
            <v>1793.6981981306581</v>
          </cell>
          <cell r="AB74">
            <v>3220.6981981306581</v>
          </cell>
          <cell r="AJ74">
            <v>3565.0828101979041</v>
          </cell>
          <cell r="AK74">
            <v>4992.0828101979041</v>
          </cell>
          <cell r="AS74">
            <v>2127.4357521680799</v>
          </cell>
          <cell r="AT74">
            <v>3554.4357521680799</v>
          </cell>
        </row>
        <row r="75">
          <cell r="B75" t="str">
            <v>1780s</v>
          </cell>
          <cell r="P75">
            <v>2625.4405466659964</v>
          </cell>
          <cell r="Q75">
            <v>2652</v>
          </cell>
          <cell r="S75">
            <v>4026.4405466659964</v>
          </cell>
          <cell r="AA75">
            <v>2050.2220841572039</v>
          </cell>
          <cell r="AB75">
            <v>3451.2220841572039</v>
          </cell>
          <cell r="AJ75">
            <v>4074.9394279006488</v>
          </cell>
          <cell r="AK75">
            <v>5475.9394279006483</v>
          </cell>
          <cell r="AS75">
            <v>2431.6887680805207</v>
          </cell>
          <cell r="AT75">
            <v>3832.6887680805207</v>
          </cell>
        </row>
        <row r="76">
          <cell r="B76" t="str">
            <v>1790s</v>
          </cell>
          <cell r="P76">
            <v>2629.05458784962</v>
          </cell>
          <cell r="Q76">
            <v>2656</v>
          </cell>
          <cell r="S76">
            <v>4366.0545878496196</v>
          </cell>
          <cell r="AA76">
            <v>2053.0443103383027</v>
          </cell>
          <cell r="AB76">
            <v>3790.0443103383027</v>
          </cell>
          <cell r="AJ76">
            <v>4080.5487717998722</v>
          </cell>
          <cell r="AK76">
            <v>5817.5487717998722</v>
          </cell>
          <cell r="AS76">
            <v>2435.0361009175808</v>
          </cell>
          <cell r="AT76">
            <v>4172.0361009175813</v>
          </cell>
        </row>
        <row r="77">
          <cell r="B77" t="str">
            <v>1800s (ref.)</v>
          </cell>
          <cell r="P77">
            <v>4171.5382357879316</v>
          </cell>
          <cell r="Q77">
            <v>4171</v>
          </cell>
          <cell r="S77">
            <v>6408.5382357879316</v>
          </cell>
          <cell r="AA77">
            <v>4663.019133222062</v>
          </cell>
          <cell r="AB77">
            <v>6900.019133222062</v>
          </cell>
          <cell r="AJ77">
            <v>4142.990832294041</v>
          </cell>
          <cell r="AK77">
            <v>6379.990832294041</v>
          </cell>
          <cell r="AS77">
            <v>4214.8164779249173</v>
          </cell>
          <cell r="AT77">
            <v>6451.8164779249173</v>
          </cell>
        </row>
        <row r="78">
          <cell r="B78" t="str">
            <v>1810s</v>
          </cell>
          <cell r="P78">
            <v>4807.207476341111</v>
          </cell>
          <cell r="Q78">
            <v>4807</v>
          </cell>
          <cell r="S78">
            <v>7274.207476341111</v>
          </cell>
          <cell r="AA78">
            <v>5373.5814398720795</v>
          </cell>
          <cell r="AB78">
            <v>7840.5814398720795</v>
          </cell>
          <cell r="AJ78">
            <v>4774.3099493980226</v>
          </cell>
          <cell r="AK78">
            <v>7241.3099493980226</v>
          </cell>
          <cell r="AS78">
            <v>4857.0805632947349</v>
          </cell>
          <cell r="AT78">
            <v>7324.0805632947349</v>
          </cell>
        </row>
        <row r="79">
          <cell r="B79" t="str">
            <v>1820s</v>
          </cell>
          <cell r="P79">
            <v>5010.1715161666461</v>
          </cell>
          <cell r="Q79">
            <v>5010</v>
          </cell>
          <cell r="S79">
            <v>6915.1715161666461</v>
          </cell>
          <cell r="AA79">
            <v>5600.45822909651</v>
          </cell>
          <cell r="AB79">
            <v>7505.45822909651</v>
          </cell>
          <cell r="AJ79">
            <v>4975.8850300406011</v>
          </cell>
          <cell r="AK79">
            <v>6880.8850300406011</v>
          </cell>
          <cell r="AS79">
            <v>5062.150283654446</v>
          </cell>
          <cell r="AT79">
            <v>6967.150283654446</v>
          </cell>
        </row>
        <row r="80">
          <cell r="B80" t="str">
            <v>1830s</v>
          </cell>
          <cell r="P80">
            <v>5085.3753874064078</v>
          </cell>
          <cell r="Q80">
            <v>5085</v>
          </cell>
          <cell r="S80">
            <v>6902.3753874064078</v>
          </cell>
          <cell r="AA80">
            <v>5684.5224448994231</v>
          </cell>
          <cell r="AB80">
            <v>7501.5224448994231</v>
          </cell>
          <cell r="AJ80">
            <v>5050.5742529335821</v>
          </cell>
          <cell r="AK80">
            <v>6867.5742529335821</v>
          </cell>
          <cell r="AS80">
            <v>5138.1343686103928</v>
          </cell>
          <cell r="AT80">
            <v>6955.1343686103928</v>
          </cell>
        </row>
        <row r="81">
          <cell r="B81" t="str">
            <v>1840s (ref.)</v>
          </cell>
          <cell r="P81">
            <v>5387.9040444886205</v>
          </cell>
          <cell r="Q81">
            <v>5387</v>
          </cell>
          <cell r="S81">
            <v>7288.9040444886205</v>
          </cell>
          <cell r="AA81">
            <v>6022.6943221747788</v>
          </cell>
          <cell r="AB81">
            <v>7923.6943221747788</v>
          </cell>
          <cell r="AJ81">
            <v>5351.0325927481499</v>
          </cell>
          <cell r="AK81">
            <v>7252.0325927481499</v>
          </cell>
          <cell r="AS81">
            <v>5443.8016541156303</v>
          </cell>
          <cell r="AT81">
            <v>7344.8016541156303</v>
          </cell>
        </row>
        <row r="82">
          <cell r="B82" t="str">
            <v>Constant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3D30-45FA-45D4-8C29-6A4629A64A95}">
  <dimension ref="A1:L61"/>
  <sheetViews>
    <sheetView tabSelected="1" workbookViewId="0">
      <selection activeCell="L35" sqref="L35"/>
    </sheetView>
  </sheetViews>
  <sheetFormatPr defaultRowHeight="14.5" x14ac:dyDescent="0.35"/>
  <sheetData>
    <row r="1" spans="1:12" x14ac:dyDescent="0.35"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</row>
    <row r="2" spans="1:12" x14ac:dyDescent="0.3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6</v>
      </c>
      <c r="I2" t="s">
        <v>7</v>
      </c>
      <c r="J2" t="s">
        <v>9</v>
      </c>
      <c r="K2" t="s">
        <v>10</v>
      </c>
      <c r="L2" t="s">
        <v>11</v>
      </c>
    </row>
    <row r="3" spans="1:12" x14ac:dyDescent="0.35">
      <c r="A3" t="s">
        <v>12</v>
      </c>
      <c r="B3">
        <v>101</v>
      </c>
      <c r="C3">
        <v>43</v>
      </c>
      <c r="D3">
        <v>193</v>
      </c>
      <c r="E3">
        <v>236</v>
      </c>
      <c r="F3">
        <v>1.22</v>
      </c>
      <c r="G3">
        <v>1.28</v>
      </c>
      <c r="H3">
        <v>321</v>
      </c>
      <c r="I3">
        <v>1.66</v>
      </c>
      <c r="J3">
        <v>0.53</v>
      </c>
      <c r="K3">
        <v>0.22</v>
      </c>
      <c r="L3">
        <v>48</v>
      </c>
    </row>
    <row r="4" spans="1:12" x14ac:dyDescent="0.35">
      <c r="A4" t="s">
        <v>13</v>
      </c>
      <c r="B4">
        <v>179</v>
      </c>
      <c r="C4">
        <v>36</v>
      </c>
      <c r="D4">
        <v>197</v>
      </c>
      <c r="E4">
        <v>233</v>
      </c>
      <c r="F4">
        <v>1.18</v>
      </c>
      <c r="G4">
        <v>1.29</v>
      </c>
      <c r="H4">
        <v>323</v>
      </c>
      <c r="I4">
        <v>1.64</v>
      </c>
      <c r="J4">
        <v>0.54</v>
      </c>
      <c r="K4">
        <v>0.25</v>
      </c>
      <c r="L4">
        <v>47</v>
      </c>
    </row>
    <row r="5" spans="1:12" x14ac:dyDescent="0.35">
      <c r="A5" t="s">
        <v>14</v>
      </c>
      <c r="B5">
        <v>126</v>
      </c>
      <c r="C5">
        <v>42</v>
      </c>
      <c r="D5">
        <v>197</v>
      </c>
      <c r="E5">
        <v>239</v>
      </c>
      <c r="F5">
        <v>1.21</v>
      </c>
      <c r="G5">
        <v>1.32</v>
      </c>
      <c r="H5">
        <v>330</v>
      </c>
      <c r="I5">
        <v>1.67</v>
      </c>
      <c r="J5">
        <v>0.54</v>
      </c>
      <c r="K5">
        <v>0.22</v>
      </c>
      <c r="L5">
        <v>43</v>
      </c>
    </row>
    <row r="6" spans="1:12" x14ac:dyDescent="0.35">
      <c r="A6" t="s">
        <v>15</v>
      </c>
      <c r="B6">
        <v>245</v>
      </c>
      <c r="C6">
        <v>48</v>
      </c>
      <c r="D6">
        <v>197</v>
      </c>
      <c r="E6">
        <v>245</v>
      </c>
      <c r="F6">
        <v>1.24</v>
      </c>
      <c r="G6">
        <v>1.32</v>
      </c>
      <c r="H6">
        <v>331</v>
      </c>
      <c r="I6">
        <v>1.68</v>
      </c>
      <c r="J6">
        <v>0.54</v>
      </c>
      <c r="K6">
        <v>0.25</v>
      </c>
      <c r="L6">
        <v>47</v>
      </c>
    </row>
    <row r="7" spans="1:12" x14ac:dyDescent="0.35">
      <c r="A7" t="s">
        <v>16</v>
      </c>
      <c r="B7">
        <v>631</v>
      </c>
      <c r="C7">
        <v>53</v>
      </c>
      <c r="D7">
        <v>222</v>
      </c>
      <c r="E7">
        <v>275</v>
      </c>
      <c r="F7">
        <v>1.23</v>
      </c>
      <c r="G7">
        <v>1.32</v>
      </c>
      <c r="H7">
        <v>331</v>
      </c>
      <c r="I7">
        <v>1.48</v>
      </c>
      <c r="J7">
        <v>0.61</v>
      </c>
      <c r="K7">
        <v>0.26</v>
      </c>
      <c r="L7">
        <v>48</v>
      </c>
    </row>
    <row r="8" spans="1:12" x14ac:dyDescent="0.35">
      <c r="A8" t="s">
        <v>17</v>
      </c>
      <c r="B8">
        <v>148</v>
      </c>
      <c r="C8">
        <v>46</v>
      </c>
      <c r="D8">
        <v>240</v>
      </c>
      <c r="E8">
        <v>286</v>
      </c>
      <c r="F8">
        <v>1.19</v>
      </c>
      <c r="G8">
        <v>1.46</v>
      </c>
      <c r="H8">
        <v>364</v>
      </c>
      <c r="I8">
        <v>1.51</v>
      </c>
      <c r="J8">
        <v>0.66</v>
      </c>
      <c r="K8">
        <v>0.3</v>
      </c>
      <c r="L8">
        <v>50</v>
      </c>
    </row>
    <row r="9" spans="1:12" x14ac:dyDescent="0.35">
      <c r="A9" t="s">
        <v>18</v>
      </c>
      <c r="B9">
        <v>105</v>
      </c>
      <c r="C9">
        <v>53</v>
      </c>
      <c r="D9">
        <v>248</v>
      </c>
      <c r="E9">
        <v>301</v>
      </c>
      <c r="F9">
        <v>1.21</v>
      </c>
      <c r="G9">
        <v>1.51</v>
      </c>
      <c r="H9">
        <v>376</v>
      </c>
      <c r="I9">
        <v>1.52</v>
      </c>
      <c r="J9">
        <v>0.68</v>
      </c>
      <c r="K9">
        <v>0.28000000000000003</v>
      </c>
      <c r="L9">
        <v>47</v>
      </c>
    </row>
    <row r="10" spans="1:12" x14ac:dyDescent="0.35">
      <c r="A10" t="s">
        <v>19</v>
      </c>
      <c r="B10">
        <v>157</v>
      </c>
      <c r="C10">
        <v>40</v>
      </c>
      <c r="D10">
        <v>200</v>
      </c>
      <c r="E10">
        <v>240</v>
      </c>
      <c r="F10">
        <v>1.2</v>
      </c>
      <c r="G10">
        <v>1.49</v>
      </c>
      <c r="H10">
        <v>372</v>
      </c>
      <c r="I10">
        <v>1.85</v>
      </c>
      <c r="J10">
        <v>0.55000000000000004</v>
      </c>
      <c r="K10">
        <v>0.23</v>
      </c>
      <c r="L10">
        <v>47</v>
      </c>
    </row>
    <row r="11" spans="1:12" x14ac:dyDescent="0.35">
      <c r="A11" t="s">
        <v>20</v>
      </c>
      <c r="B11">
        <v>235</v>
      </c>
      <c r="C11">
        <v>44</v>
      </c>
      <c r="D11">
        <v>211</v>
      </c>
      <c r="E11">
        <v>256</v>
      </c>
      <c r="F11">
        <v>1.21</v>
      </c>
      <c r="G11">
        <v>1.78</v>
      </c>
      <c r="H11">
        <v>446</v>
      </c>
      <c r="I11">
        <v>2.11</v>
      </c>
      <c r="J11">
        <v>0.57999999999999996</v>
      </c>
      <c r="K11">
        <v>0.24</v>
      </c>
      <c r="L11">
        <v>50</v>
      </c>
    </row>
    <row r="12" spans="1:12" x14ac:dyDescent="0.35">
      <c r="A12" t="s">
        <v>21</v>
      </c>
      <c r="B12">
        <v>338</v>
      </c>
      <c r="C12">
        <v>51</v>
      </c>
      <c r="D12">
        <v>240</v>
      </c>
      <c r="E12">
        <v>292</v>
      </c>
      <c r="F12">
        <v>1.21</v>
      </c>
      <c r="G12">
        <v>2.58</v>
      </c>
      <c r="H12">
        <v>645</v>
      </c>
      <c r="I12">
        <v>2.68</v>
      </c>
      <c r="J12">
        <v>0.66</v>
      </c>
      <c r="K12">
        <v>0.3</v>
      </c>
      <c r="L12">
        <v>63</v>
      </c>
    </row>
    <row r="13" spans="1:12" x14ac:dyDescent="0.35">
      <c r="A13" t="s">
        <v>22</v>
      </c>
      <c r="B13">
        <v>38</v>
      </c>
      <c r="C13">
        <v>55</v>
      </c>
      <c r="D13">
        <v>259</v>
      </c>
      <c r="E13">
        <v>315</v>
      </c>
      <c r="F13">
        <v>1.21</v>
      </c>
      <c r="G13">
        <v>2.82</v>
      </c>
      <c r="H13">
        <v>705</v>
      </c>
      <c r="I13">
        <v>2.72</v>
      </c>
      <c r="J13">
        <v>0.71</v>
      </c>
      <c r="K13">
        <v>0.32</v>
      </c>
      <c r="L13">
        <v>62</v>
      </c>
    </row>
    <row r="14" spans="1:12" x14ac:dyDescent="0.35">
      <c r="A14" t="s">
        <v>23</v>
      </c>
      <c r="B14">
        <v>56</v>
      </c>
      <c r="C14">
        <v>78</v>
      </c>
      <c r="D14">
        <v>237</v>
      </c>
      <c r="E14">
        <v>315</v>
      </c>
      <c r="F14">
        <v>1.33</v>
      </c>
      <c r="G14">
        <v>3.14</v>
      </c>
      <c r="H14">
        <v>784</v>
      </c>
      <c r="I14">
        <v>3.31</v>
      </c>
      <c r="J14">
        <v>0.65</v>
      </c>
      <c r="K14">
        <v>0.27</v>
      </c>
      <c r="L14">
        <v>58</v>
      </c>
    </row>
    <row r="15" spans="1:12" x14ac:dyDescent="0.35">
      <c r="A15" t="s">
        <v>24</v>
      </c>
      <c r="B15">
        <v>79</v>
      </c>
      <c r="C15">
        <v>99</v>
      </c>
      <c r="D15">
        <v>229</v>
      </c>
      <c r="E15">
        <v>329</v>
      </c>
      <c r="F15">
        <v>1.43</v>
      </c>
      <c r="G15">
        <v>3.09</v>
      </c>
      <c r="H15">
        <v>772</v>
      </c>
      <c r="I15">
        <v>3.36</v>
      </c>
      <c r="J15">
        <v>0.63</v>
      </c>
      <c r="K15">
        <v>0.25</v>
      </c>
      <c r="L15">
        <v>65</v>
      </c>
    </row>
    <row r="16" spans="1:12" x14ac:dyDescent="0.35">
      <c r="A16" t="s">
        <v>25</v>
      </c>
      <c r="B16">
        <v>47</v>
      </c>
      <c r="C16">
        <v>135</v>
      </c>
      <c r="D16">
        <v>233</v>
      </c>
      <c r="E16">
        <v>368</v>
      </c>
      <c r="F16">
        <v>1.57</v>
      </c>
      <c r="G16">
        <v>3.08</v>
      </c>
      <c r="H16">
        <v>771</v>
      </c>
      <c r="I16">
        <v>3.3</v>
      </c>
      <c r="J16">
        <v>0.64</v>
      </c>
      <c r="K16">
        <v>0.25</v>
      </c>
      <c r="L16">
        <v>70</v>
      </c>
    </row>
    <row r="17" spans="1:12" x14ac:dyDescent="0.35">
      <c r="A17" t="s">
        <v>26</v>
      </c>
      <c r="B17">
        <v>72</v>
      </c>
      <c r="C17">
        <v>165</v>
      </c>
      <c r="D17">
        <v>226</v>
      </c>
      <c r="E17">
        <v>391</v>
      </c>
      <c r="F17">
        <v>1.73</v>
      </c>
      <c r="G17">
        <v>3.49</v>
      </c>
      <c r="H17">
        <v>873</v>
      </c>
      <c r="I17">
        <v>3.86</v>
      </c>
      <c r="J17">
        <v>0.62</v>
      </c>
      <c r="K17">
        <v>0.26</v>
      </c>
      <c r="L17">
        <v>71</v>
      </c>
    </row>
    <row r="18" spans="1:12" x14ac:dyDescent="0.35">
      <c r="A18" t="s">
        <v>27</v>
      </c>
      <c r="B18">
        <v>72</v>
      </c>
      <c r="C18">
        <v>171</v>
      </c>
      <c r="D18">
        <v>244</v>
      </c>
      <c r="E18">
        <v>415</v>
      </c>
      <c r="F18">
        <v>1.69</v>
      </c>
      <c r="G18">
        <v>3.46</v>
      </c>
      <c r="H18">
        <v>864</v>
      </c>
      <c r="I18">
        <v>3.53</v>
      </c>
      <c r="J18">
        <v>0.67</v>
      </c>
      <c r="K18">
        <v>0.25</v>
      </c>
      <c r="L18">
        <v>68</v>
      </c>
    </row>
    <row r="19" spans="1:12" x14ac:dyDescent="0.35">
      <c r="A19" t="s">
        <v>28</v>
      </c>
      <c r="B19">
        <v>28</v>
      </c>
      <c r="C19">
        <v>200</v>
      </c>
      <c r="D19">
        <v>240</v>
      </c>
      <c r="E19">
        <v>441</v>
      </c>
      <c r="F19">
        <v>1.83</v>
      </c>
      <c r="G19">
        <v>3.58</v>
      </c>
      <c r="H19">
        <v>895</v>
      </c>
      <c r="I19">
        <v>3.72</v>
      </c>
      <c r="J19">
        <v>0.66</v>
      </c>
      <c r="K19">
        <v>0.25</v>
      </c>
      <c r="L19">
        <v>69</v>
      </c>
    </row>
    <row r="20" spans="1:12" x14ac:dyDescent="0.35">
      <c r="A20" t="s">
        <v>29</v>
      </c>
      <c r="B20">
        <v>26</v>
      </c>
      <c r="C20">
        <v>203</v>
      </c>
      <c r="D20">
        <v>255</v>
      </c>
      <c r="E20">
        <v>458</v>
      </c>
      <c r="F20">
        <v>1.79</v>
      </c>
      <c r="G20">
        <v>3.7</v>
      </c>
      <c r="H20">
        <v>924</v>
      </c>
      <c r="I20">
        <v>3.62</v>
      </c>
      <c r="J20">
        <v>0.7</v>
      </c>
      <c r="K20">
        <v>0.26</v>
      </c>
      <c r="L20">
        <v>67</v>
      </c>
    </row>
    <row r="21" spans="1:12" x14ac:dyDescent="0.35">
      <c r="A21" t="s">
        <v>30</v>
      </c>
      <c r="B21">
        <v>33</v>
      </c>
      <c r="C21">
        <v>189</v>
      </c>
      <c r="D21">
        <v>240</v>
      </c>
      <c r="E21">
        <v>429</v>
      </c>
      <c r="F21">
        <v>1.78</v>
      </c>
      <c r="G21">
        <v>3.73</v>
      </c>
      <c r="H21">
        <v>933</v>
      </c>
      <c r="I21">
        <v>3.87</v>
      </c>
      <c r="J21">
        <v>0.66</v>
      </c>
      <c r="K21">
        <v>0.24</v>
      </c>
      <c r="L21">
        <v>68</v>
      </c>
    </row>
    <row r="22" spans="1:12" x14ac:dyDescent="0.35">
      <c r="A22" t="s">
        <v>31</v>
      </c>
      <c r="B22">
        <v>97</v>
      </c>
      <c r="C22">
        <v>247</v>
      </c>
      <c r="D22">
        <v>237</v>
      </c>
      <c r="E22">
        <v>484</v>
      </c>
      <c r="F22">
        <v>2.04</v>
      </c>
      <c r="G22">
        <v>3.77</v>
      </c>
      <c r="H22">
        <v>943</v>
      </c>
      <c r="I22">
        <v>3.97</v>
      </c>
      <c r="J22">
        <v>0.65</v>
      </c>
      <c r="K22">
        <v>0.24</v>
      </c>
      <c r="L22">
        <v>66</v>
      </c>
    </row>
    <row r="23" spans="1:12" x14ac:dyDescent="0.35">
      <c r="A23" t="s">
        <v>32</v>
      </c>
      <c r="B23">
        <v>76</v>
      </c>
      <c r="C23">
        <v>226</v>
      </c>
      <c r="D23">
        <v>240</v>
      </c>
      <c r="E23">
        <v>467</v>
      </c>
      <c r="F23">
        <v>1.94</v>
      </c>
      <c r="G23">
        <v>3.57</v>
      </c>
      <c r="H23">
        <v>892</v>
      </c>
      <c r="I23">
        <v>3.7</v>
      </c>
      <c r="J23">
        <v>0.66</v>
      </c>
      <c r="K23">
        <v>0.24</v>
      </c>
      <c r="L23">
        <v>67</v>
      </c>
    </row>
    <row r="24" spans="1:12" x14ac:dyDescent="0.35">
      <c r="A24" t="s">
        <v>33</v>
      </c>
      <c r="B24">
        <v>82</v>
      </c>
      <c r="C24">
        <v>196</v>
      </c>
      <c r="D24">
        <v>237</v>
      </c>
      <c r="E24">
        <v>433</v>
      </c>
      <c r="F24">
        <v>1.82</v>
      </c>
      <c r="G24">
        <v>3.6</v>
      </c>
      <c r="H24">
        <v>901</v>
      </c>
      <c r="I24">
        <v>3.8</v>
      </c>
      <c r="J24">
        <v>0.65</v>
      </c>
      <c r="K24">
        <v>0.23</v>
      </c>
      <c r="L24">
        <v>65</v>
      </c>
    </row>
    <row r="25" spans="1:12" x14ac:dyDescent="0.35">
      <c r="A25" t="s">
        <v>34</v>
      </c>
      <c r="B25">
        <v>108</v>
      </c>
      <c r="C25">
        <v>207</v>
      </c>
      <c r="D25">
        <v>255</v>
      </c>
      <c r="E25">
        <v>462</v>
      </c>
      <c r="F25">
        <v>1.81</v>
      </c>
      <c r="G25">
        <v>3.46</v>
      </c>
      <c r="H25">
        <v>866</v>
      </c>
      <c r="I25">
        <v>3.39</v>
      </c>
      <c r="J25">
        <v>0.7</v>
      </c>
      <c r="K25">
        <v>0.25</v>
      </c>
      <c r="L25">
        <v>65</v>
      </c>
    </row>
    <row r="26" spans="1:12" x14ac:dyDescent="0.35">
      <c r="A26" t="s">
        <v>35</v>
      </c>
      <c r="B26">
        <v>57</v>
      </c>
      <c r="C26">
        <v>225</v>
      </c>
      <c r="D26">
        <v>233</v>
      </c>
      <c r="E26">
        <v>459</v>
      </c>
      <c r="F26">
        <v>1.96</v>
      </c>
      <c r="G26">
        <v>3.86</v>
      </c>
      <c r="H26">
        <v>965</v>
      </c>
      <c r="I26">
        <v>4.13</v>
      </c>
      <c r="J26">
        <v>0.64</v>
      </c>
      <c r="K26">
        <v>0.24</v>
      </c>
      <c r="L26">
        <v>67</v>
      </c>
    </row>
    <row r="27" spans="1:12" x14ac:dyDescent="0.35">
      <c r="A27" t="s">
        <v>36</v>
      </c>
      <c r="B27">
        <v>58</v>
      </c>
      <c r="C27">
        <v>230</v>
      </c>
      <c r="D27">
        <v>244</v>
      </c>
      <c r="E27">
        <v>474</v>
      </c>
      <c r="F27">
        <v>1.94</v>
      </c>
      <c r="G27">
        <v>3.38</v>
      </c>
      <c r="H27">
        <v>844</v>
      </c>
      <c r="I27">
        <v>3.45</v>
      </c>
      <c r="J27">
        <v>0.67</v>
      </c>
      <c r="K27">
        <v>0.25</v>
      </c>
      <c r="L27">
        <v>70</v>
      </c>
    </row>
    <row r="28" spans="1:12" x14ac:dyDescent="0.35">
      <c r="A28" t="s">
        <v>37</v>
      </c>
      <c r="B28">
        <v>89</v>
      </c>
      <c r="C28">
        <v>186</v>
      </c>
      <c r="D28">
        <v>266</v>
      </c>
      <c r="E28">
        <v>453</v>
      </c>
      <c r="F28">
        <v>1.7</v>
      </c>
      <c r="G28">
        <v>3.41</v>
      </c>
      <c r="H28">
        <v>854</v>
      </c>
      <c r="I28">
        <v>3.2</v>
      </c>
      <c r="J28">
        <v>0.73</v>
      </c>
      <c r="K28">
        <v>0.28000000000000003</v>
      </c>
      <c r="L28">
        <v>72</v>
      </c>
    </row>
    <row r="29" spans="1:12" x14ac:dyDescent="0.35">
      <c r="A29" t="s">
        <v>38</v>
      </c>
      <c r="B29">
        <v>65</v>
      </c>
      <c r="C29">
        <v>248</v>
      </c>
      <c r="D29">
        <v>281</v>
      </c>
      <c r="E29">
        <v>529</v>
      </c>
      <c r="F29">
        <v>1.88</v>
      </c>
      <c r="G29">
        <v>3.46</v>
      </c>
      <c r="H29">
        <v>864</v>
      </c>
      <c r="I29">
        <v>3.07</v>
      </c>
      <c r="J29">
        <v>0.77</v>
      </c>
      <c r="K29">
        <v>0.3</v>
      </c>
      <c r="L29">
        <v>72</v>
      </c>
    </row>
    <row r="30" spans="1:12" x14ac:dyDescent="0.35">
      <c r="A30" t="s">
        <v>39</v>
      </c>
      <c r="B30">
        <v>67</v>
      </c>
      <c r="C30">
        <v>233</v>
      </c>
      <c r="D30">
        <v>284</v>
      </c>
      <c r="E30">
        <v>518</v>
      </c>
      <c r="F30">
        <v>1.82</v>
      </c>
      <c r="G30">
        <v>3.56</v>
      </c>
      <c r="H30">
        <v>890</v>
      </c>
      <c r="I30">
        <v>3.13</v>
      </c>
      <c r="J30">
        <v>0.78</v>
      </c>
      <c r="K30">
        <v>0.32</v>
      </c>
      <c r="L30">
        <v>70</v>
      </c>
    </row>
    <row r="31" spans="1:12" x14ac:dyDescent="0.35">
      <c r="A31" t="s">
        <v>40</v>
      </c>
      <c r="B31">
        <v>19</v>
      </c>
      <c r="C31">
        <v>302</v>
      </c>
      <c r="D31">
        <v>368</v>
      </c>
      <c r="E31">
        <v>671</v>
      </c>
      <c r="F31">
        <v>1.82</v>
      </c>
      <c r="G31">
        <v>4.24</v>
      </c>
      <c r="H31">
        <v>1060</v>
      </c>
      <c r="I31">
        <v>2.88</v>
      </c>
      <c r="J31">
        <v>1.01</v>
      </c>
      <c r="K31">
        <v>0.44</v>
      </c>
      <c r="L31">
        <v>70</v>
      </c>
    </row>
    <row r="32" spans="1:12" x14ac:dyDescent="0.35">
      <c r="A32" t="s">
        <v>41</v>
      </c>
      <c r="B32">
        <v>43</v>
      </c>
      <c r="C32">
        <v>502</v>
      </c>
      <c r="D32">
        <v>525</v>
      </c>
      <c r="E32">
        <v>1028</v>
      </c>
      <c r="F32">
        <v>1.95</v>
      </c>
      <c r="G32">
        <v>5.4</v>
      </c>
      <c r="H32">
        <v>1350</v>
      </c>
      <c r="I32">
        <v>2.57</v>
      </c>
      <c r="J32">
        <v>1.44</v>
      </c>
      <c r="K32">
        <v>0.64</v>
      </c>
      <c r="L32">
        <v>70</v>
      </c>
    </row>
    <row r="33" spans="1:12" x14ac:dyDescent="0.35">
      <c r="A33" t="s">
        <v>42</v>
      </c>
      <c r="B33">
        <v>44</v>
      </c>
      <c r="C33">
        <v>421</v>
      </c>
      <c r="D33">
        <v>532</v>
      </c>
      <c r="E33">
        <v>954</v>
      </c>
      <c r="F33">
        <v>1.79</v>
      </c>
      <c r="G33">
        <v>6.36</v>
      </c>
      <c r="H33">
        <v>1589</v>
      </c>
      <c r="I33">
        <v>2.98</v>
      </c>
      <c r="J33">
        <v>1.46</v>
      </c>
      <c r="K33">
        <v>0.65</v>
      </c>
      <c r="L33">
        <v>73</v>
      </c>
    </row>
    <row r="34" spans="1:12" x14ac:dyDescent="0.35">
      <c r="A34" t="s">
        <v>43</v>
      </c>
      <c r="B34">
        <v>56</v>
      </c>
      <c r="C34">
        <v>283</v>
      </c>
      <c r="D34">
        <v>602</v>
      </c>
      <c r="E34">
        <v>885</v>
      </c>
      <c r="F34">
        <v>1.47</v>
      </c>
      <c r="G34">
        <v>6.67</v>
      </c>
      <c r="H34">
        <v>1668</v>
      </c>
      <c r="I34">
        <v>2.77</v>
      </c>
      <c r="J34">
        <v>1.65</v>
      </c>
      <c r="K34">
        <v>0.71</v>
      </c>
      <c r="L34">
        <v>72</v>
      </c>
    </row>
    <row r="35" spans="1:12" x14ac:dyDescent="0.35">
      <c r="A35" t="s">
        <v>44</v>
      </c>
      <c r="B35">
        <v>63</v>
      </c>
      <c r="C35">
        <v>256</v>
      </c>
      <c r="D35">
        <v>646</v>
      </c>
      <c r="E35">
        <v>902</v>
      </c>
      <c r="F35">
        <v>1.39</v>
      </c>
      <c r="G35">
        <v>6.77</v>
      </c>
      <c r="H35">
        <v>1693</v>
      </c>
      <c r="I35">
        <v>2.62</v>
      </c>
      <c r="J35">
        <v>1.77</v>
      </c>
      <c r="K35">
        <v>0.87</v>
      </c>
      <c r="L35">
        <v>62</v>
      </c>
    </row>
    <row r="36" spans="1:12" x14ac:dyDescent="0.35">
      <c r="A36" t="s">
        <v>45</v>
      </c>
      <c r="B36">
        <v>65</v>
      </c>
      <c r="C36">
        <v>298</v>
      </c>
      <c r="D36">
        <v>872</v>
      </c>
      <c r="E36">
        <v>1170</v>
      </c>
      <c r="F36">
        <v>1.34</v>
      </c>
      <c r="G36">
        <v>7.27</v>
      </c>
      <c r="H36">
        <v>1817</v>
      </c>
      <c r="I36">
        <v>2.08</v>
      </c>
      <c r="J36">
        <v>2.39</v>
      </c>
      <c r="K36">
        <v>1.07</v>
      </c>
      <c r="L36">
        <v>62</v>
      </c>
    </row>
    <row r="37" spans="1:12" x14ac:dyDescent="0.35">
      <c r="A37" t="s">
        <v>46</v>
      </c>
      <c r="B37">
        <v>146</v>
      </c>
      <c r="C37">
        <v>533</v>
      </c>
      <c r="D37">
        <v>799</v>
      </c>
      <c r="E37">
        <v>1333</v>
      </c>
      <c r="F37">
        <v>1.66</v>
      </c>
      <c r="G37">
        <v>7.66</v>
      </c>
      <c r="H37">
        <v>1916</v>
      </c>
      <c r="I37">
        <v>2.4</v>
      </c>
      <c r="J37">
        <v>2.19</v>
      </c>
      <c r="K37">
        <v>0.98</v>
      </c>
      <c r="L37">
        <v>70</v>
      </c>
    </row>
    <row r="38" spans="1:12" x14ac:dyDescent="0.35">
      <c r="A38" t="s">
        <v>47</v>
      </c>
      <c r="B38">
        <v>135</v>
      </c>
      <c r="C38">
        <v>587</v>
      </c>
      <c r="D38">
        <v>959</v>
      </c>
      <c r="E38">
        <v>1547</v>
      </c>
      <c r="F38">
        <v>1.61</v>
      </c>
      <c r="G38">
        <v>7.82</v>
      </c>
      <c r="H38">
        <v>1956</v>
      </c>
      <c r="I38">
        <v>2.04</v>
      </c>
      <c r="J38">
        <v>2.63</v>
      </c>
      <c r="K38">
        <v>1.18</v>
      </c>
      <c r="L38">
        <v>69</v>
      </c>
    </row>
    <row r="39" spans="1:12" x14ac:dyDescent="0.35">
      <c r="A39" t="s">
        <v>48</v>
      </c>
      <c r="B39">
        <v>249</v>
      </c>
      <c r="C39">
        <v>589</v>
      </c>
      <c r="D39">
        <v>1032</v>
      </c>
      <c r="E39">
        <v>1622</v>
      </c>
      <c r="F39">
        <v>1.57</v>
      </c>
      <c r="G39">
        <v>8.32</v>
      </c>
      <c r="H39">
        <v>2079</v>
      </c>
      <c r="I39">
        <v>2.0099999999999998</v>
      </c>
      <c r="J39">
        <v>2.83</v>
      </c>
      <c r="K39">
        <v>1.1499999999999999</v>
      </c>
      <c r="L39">
        <v>68</v>
      </c>
    </row>
    <row r="40" spans="1:12" x14ac:dyDescent="0.35">
      <c r="A40" t="s">
        <v>49</v>
      </c>
      <c r="B40">
        <v>221</v>
      </c>
      <c r="C40">
        <v>553</v>
      </c>
      <c r="D40">
        <v>1120</v>
      </c>
      <c r="E40">
        <v>1673</v>
      </c>
      <c r="F40">
        <v>1.49</v>
      </c>
      <c r="G40">
        <v>8.9700000000000006</v>
      </c>
      <c r="H40">
        <v>2242</v>
      </c>
      <c r="I40">
        <v>2</v>
      </c>
      <c r="J40">
        <v>3.07</v>
      </c>
      <c r="K40">
        <v>1.28</v>
      </c>
      <c r="L40">
        <v>63</v>
      </c>
    </row>
    <row r="41" spans="1:12" x14ac:dyDescent="0.35">
      <c r="A41" t="s">
        <v>50</v>
      </c>
      <c r="B41">
        <v>112</v>
      </c>
      <c r="C41">
        <v>687</v>
      </c>
      <c r="D41">
        <v>1277</v>
      </c>
      <c r="E41">
        <v>1965</v>
      </c>
      <c r="F41">
        <v>1.53</v>
      </c>
      <c r="G41">
        <v>9.4</v>
      </c>
      <c r="H41">
        <v>2350</v>
      </c>
      <c r="I41">
        <v>1.84</v>
      </c>
      <c r="J41">
        <v>3.5</v>
      </c>
      <c r="K41">
        <v>1.39</v>
      </c>
      <c r="L41">
        <v>62</v>
      </c>
    </row>
    <row r="42" spans="1:12" x14ac:dyDescent="0.35">
      <c r="A42" t="s">
        <v>51</v>
      </c>
      <c r="B42">
        <v>155</v>
      </c>
      <c r="C42">
        <v>877</v>
      </c>
      <c r="D42">
        <v>1160</v>
      </c>
      <c r="E42">
        <v>2038</v>
      </c>
      <c r="F42">
        <v>1.75</v>
      </c>
      <c r="G42">
        <v>9.86</v>
      </c>
      <c r="H42">
        <v>2466</v>
      </c>
      <c r="I42">
        <v>2.12</v>
      </c>
      <c r="J42">
        <v>3.18</v>
      </c>
      <c r="K42">
        <v>1.36</v>
      </c>
      <c r="L42">
        <v>70</v>
      </c>
    </row>
    <row r="43" spans="1:12" x14ac:dyDescent="0.35">
      <c r="A43" t="s">
        <v>52</v>
      </c>
      <c r="B43">
        <v>105</v>
      </c>
      <c r="C43">
        <v>882</v>
      </c>
      <c r="D43">
        <v>1164</v>
      </c>
      <c r="E43">
        <v>2046</v>
      </c>
      <c r="F43">
        <v>1.75</v>
      </c>
      <c r="G43">
        <v>10.55</v>
      </c>
      <c r="H43">
        <v>2638</v>
      </c>
      <c r="I43">
        <v>2.27</v>
      </c>
      <c r="J43">
        <v>3.19</v>
      </c>
      <c r="K43">
        <v>1.3</v>
      </c>
      <c r="L43">
        <v>76</v>
      </c>
    </row>
    <row r="44" spans="1:12" x14ac:dyDescent="0.35">
      <c r="A44" t="s">
        <v>53</v>
      </c>
      <c r="B44">
        <v>178</v>
      </c>
      <c r="C44">
        <v>1167</v>
      </c>
      <c r="D44">
        <v>1197</v>
      </c>
      <c r="E44">
        <v>2364</v>
      </c>
      <c r="F44">
        <v>1.97</v>
      </c>
      <c r="G44">
        <v>9.84</v>
      </c>
      <c r="H44">
        <v>2459</v>
      </c>
      <c r="I44">
        <v>2.0499999999999998</v>
      </c>
      <c r="J44">
        <v>3.28</v>
      </c>
      <c r="K44">
        <v>1.33</v>
      </c>
      <c r="L44">
        <v>82</v>
      </c>
    </row>
    <row r="45" spans="1:12" x14ac:dyDescent="0.35">
      <c r="A45" t="s">
        <v>54</v>
      </c>
      <c r="B45">
        <v>27</v>
      </c>
      <c r="C45">
        <v>986</v>
      </c>
      <c r="D45">
        <v>1084</v>
      </c>
      <c r="E45">
        <v>2070</v>
      </c>
      <c r="F45">
        <v>1.9</v>
      </c>
      <c r="G45">
        <v>9.74</v>
      </c>
      <c r="H45">
        <v>2436</v>
      </c>
      <c r="I45">
        <v>2.25</v>
      </c>
      <c r="J45">
        <v>2.97</v>
      </c>
      <c r="K45">
        <v>1.34</v>
      </c>
      <c r="L45">
        <v>87</v>
      </c>
    </row>
    <row r="46" spans="1:12" x14ac:dyDescent="0.35">
      <c r="A46" t="s">
        <v>55</v>
      </c>
      <c r="B46">
        <v>29</v>
      </c>
      <c r="C46">
        <v>1207</v>
      </c>
      <c r="D46">
        <v>1292</v>
      </c>
      <c r="E46">
        <v>2499</v>
      </c>
      <c r="F46">
        <v>1.93</v>
      </c>
      <c r="G46">
        <v>9.6199999999999992</v>
      </c>
      <c r="H46">
        <v>2404</v>
      </c>
      <c r="I46">
        <v>1.86</v>
      </c>
      <c r="J46">
        <v>3.54</v>
      </c>
      <c r="K46">
        <v>1.28</v>
      </c>
      <c r="L46">
        <v>100</v>
      </c>
    </row>
    <row r="47" spans="1:12" x14ac:dyDescent="0.35">
      <c r="A47" t="s">
        <v>56</v>
      </c>
      <c r="B47">
        <v>25</v>
      </c>
      <c r="C47">
        <v>1180</v>
      </c>
      <c r="D47">
        <v>1146</v>
      </c>
      <c r="E47">
        <v>2326</v>
      </c>
      <c r="F47">
        <v>2.0299999999999998</v>
      </c>
      <c r="G47">
        <v>9.75</v>
      </c>
      <c r="H47">
        <v>2437</v>
      </c>
      <c r="I47">
        <v>2.13</v>
      </c>
      <c r="J47">
        <v>3.14</v>
      </c>
      <c r="K47">
        <v>1.0900000000000001</v>
      </c>
      <c r="L47">
        <v>105</v>
      </c>
    </row>
    <row r="48" spans="1:12" x14ac:dyDescent="0.35">
      <c r="A48" t="s">
        <v>57</v>
      </c>
      <c r="B48">
        <v>35</v>
      </c>
      <c r="C48">
        <v>1221</v>
      </c>
      <c r="D48">
        <v>1080</v>
      </c>
      <c r="E48">
        <v>2301</v>
      </c>
      <c r="F48">
        <v>2.13</v>
      </c>
      <c r="G48">
        <v>10.039999999999999</v>
      </c>
      <c r="H48">
        <v>2510</v>
      </c>
      <c r="I48">
        <v>2.3199999999999998</v>
      </c>
      <c r="J48">
        <v>2.96</v>
      </c>
      <c r="K48">
        <v>1.3</v>
      </c>
      <c r="L48">
        <v>105</v>
      </c>
    </row>
    <row r="49" spans="1:12" x14ac:dyDescent="0.35">
      <c r="A49" t="s">
        <v>58</v>
      </c>
      <c r="B49">
        <v>320</v>
      </c>
      <c r="C49">
        <v>1304</v>
      </c>
      <c r="D49">
        <v>1131</v>
      </c>
      <c r="E49">
        <v>2435</v>
      </c>
      <c r="F49">
        <v>2.15</v>
      </c>
      <c r="G49">
        <v>9.94</v>
      </c>
      <c r="H49">
        <v>2486</v>
      </c>
      <c r="I49">
        <v>2.2000000000000002</v>
      </c>
      <c r="J49">
        <v>3.1</v>
      </c>
      <c r="K49">
        <v>1.3</v>
      </c>
      <c r="L49">
        <v>105</v>
      </c>
    </row>
    <row r="50" spans="1:12" x14ac:dyDescent="0.35">
      <c r="A50" t="s">
        <v>59</v>
      </c>
      <c r="B50">
        <v>301</v>
      </c>
      <c r="C50">
        <v>1388</v>
      </c>
      <c r="D50">
        <v>1105</v>
      </c>
      <c r="E50">
        <v>2494</v>
      </c>
      <c r="F50">
        <v>2.25</v>
      </c>
      <c r="G50">
        <v>10.66</v>
      </c>
      <c r="H50">
        <v>2665</v>
      </c>
      <c r="I50">
        <v>2.41</v>
      </c>
      <c r="J50">
        <v>3.03</v>
      </c>
      <c r="K50">
        <v>1.23</v>
      </c>
      <c r="L50">
        <v>109</v>
      </c>
    </row>
    <row r="51" spans="1:12" x14ac:dyDescent="0.35">
      <c r="A51" t="s">
        <v>60</v>
      </c>
      <c r="B51">
        <v>214</v>
      </c>
      <c r="C51">
        <v>1346</v>
      </c>
      <c r="D51">
        <v>1080</v>
      </c>
      <c r="E51">
        <v>2427</v>
      </c>
      <c r="F51">
        <v>2.2400000000000002</v>
      </c>
      <c r="G51">
        <v>10.61</v>
      </c>
      <c r="H51">
        <v>2652</v>
      </c>
      <c r="I51">
        <v>2.4500000000000002</v>
      </c>
      <c r="J51">
        <v>2.96</v>
      </c>
      <c r="K51">
        <v>1.3</v>
      </c>
      <c r="L51">
        <v>109</v>
      </c>
    </row>
    <row r="52" spans="1:12" x14ac:dyDescent="0.35">
      <c r="A52" t="s">
        <v>61</v>
      </c>
      <c r="B52">
        <v>60</v>
      </c>
      <c r="C52">
        <v>1544</v>
      </c>
      <c r="D52">
        <v>1149</v>
      </c>
      <c r="E52">
        <v>2693</v>
      </c>
      <c r="F52">
        <v>2.34</v>
      </c>
      <c r="G52">
        <v>10.96</v>
      </c>
      <c r="H52">
        <v>2741</v>
      </c>
      <c r="I52">
        <v>2.38</v>
      </c>
      <c r="J52">
        <v>3.15</v>
      </c>
      <c r="K52">
        <v>1.43</v>
      </c>
      <c r="L52">
        <v>114</v>
      </c>
    </row>
    <row r="53" spans="1:12" x14ac:dyDescent="0.35">
      <c r="A53" t="s">
        <v>62</v>
      </c>
      <c r="B53">
        <v>142</v>
      </c>
      <c r="C53">
        <v>1664</v>
      </c>
      <c r="D53">
        <v>1303</v>
      </c>
      <c r="E53">
        <v>2967</v>
      </c>
      <c r="F53">
        <v>2.27</v>
      </c>
      <c r="G53">
        <v>11.55</v>
      </c>
      <c r="H53">
        <v>2888</v>
      </c>
      <c r="I53">
        <v>2.2200000000000002</v>
      </c>
      <c r="J53">
        <v>3.57</v>
      </c>
      <c r="K53">
        <v>1.49</v>
      </c>
      <c r="L53">
        <v>121</v>
      </c>
    </row>
    <row r="54" spans="1:12" x14ac:dyDescent="0.35">
      <c r="A54" t="s">
        <v>63</v>
      </c>
      <c r="B54">
        <v>173</v>
      </c>
      <c r="C54">
        <v>2320</v>
      </c>
      <c r="D54">
        <v>1427</v>
      </c>
      <c r="E54">
        <v>3748</v>
      </c>
      <c r="F54">
        <v>2.62</v>
      </c>
      <c r="G54">
        <v>12.36</v>
      </c>
      <c r="H54">
        <v>3090</v>
      </c>
      <c r="I54">
        <v>2.16</v>
      </c>
      <c r="J54">
        <v>3.91</v>
      </c>
      <c r="K54">
        <v>1.6</v>
      </c>
      <c r="L54">
        <v>122</v>
      </c>
    </row>
    <row r="55" spans="1:12" x14ac:dyDescent="0.35">
      <c r="A55" t="s">
        <v>64</v>
      </c>
      <c r="B55">
        <v>152</v>
      </c>
      <c r="C55">
        <v>2652</v>
      </c>
      <c r="D55">
        <v>1401</v>
      </c>
      <c r="E55">
        <v>4054</v>
      </c>
      <c r="F55">
        <v>2.89</v>
      </c>
      <c r="G55">
        <v>13.29</v>
      </c>
      <c r="H55">
        <v>3323</v>
      </c>
      <c r="I55">
        <v>2.37</v>
      </c>
      <c r="J55">
        <v>3.84</v>
      </c>
      <c r="K55">
        <v>1.69</v>
      </c>
      <c r="L55">
        <v>123</v>
      </c>
    </row>
    <row r="56" spans="1:12" x14ac:dyDescent="0.35">
      <c r="A56" t="s">
        <v>65</v>
      </c>
      <c r="B56">
        <v>93</v>
      </c>
      <c r="C56">
        <v>2656</v>
      </c>
      <c r="D56">
        <v>1737</v>
      </c>
      <c r="E56">
        <v>4393</v>
      </c>
      <c r="F56">
        <v>2.52</v>
      </c>
      <c r="G56">
        <v>15.58</v>
      </c>
      <c r="H56">
        <v>3896</v>
      </c>
      <c r="I56">
        <v>2.2400000000000002</v>
      </c>
      <c r="J56">
        <v>4.76</v>
      </c>
      <c r="K56">
        <v>2.1800000000000002</v>
      </c>
      <c r="L56">
        <v>131</v>
      </c>
    </row>
    <row r="57" spans="1:12" x14ac:dyDescent="0.35">
      <c r="A57" t="s">
        <v>66</v>
      </c>
      <c r="B57">
        <v>29</v>
      </c>
      <c r="C57">
        <v>4171</v>
      </c>
      <c r="D57">
        <v>2237</v>
      </c>
      <c r="E57">
        <v>6408</v>
      </c>
      <c r="F57">
        <v>2.86</v>
      </c>
      <c r="G57">
        <v>20.02</v>
      </c>
      <c r="H57">
        <v>5005</v>
      </c>
      <c r="I57">
        <v>2.2400000000000002</v>
      </c>
      <c r="J57">
        <v>6.13</v>
      </c>
      <c r="K57">
        <v>2.67</v>
      </c>
      <c r="L57">
        <v>138</v>
      </c>
    </row>
    <row r="58" spans="1:12" x14ac:dyDescent="0.35">
      <c r="A58" t="s">
        <v>67</v>
      </c>
      <c r="B58">
        <v>67</v>
      </c>
      <c r="C58">
        <v>4807</v>
      </c>
      <c r="D58">
        <v>2467</v>
      </c>
      <c r="E58">
        <v>7274</v>
      </c>
      <c r="F58">
        <v>2.94</v>
      </c>
      <c r="G58">
        <v>22.77</v>
      </c>
      <c r="H58">
        <v>5694</v>
      </c>
      <c r="I58">
        <v>2.31</v>
      </c>
      <c r="J58">
        <v>6.76</v>
      </c>
      <c r="K58">
        <v>2.82</v>
      </c>
      <c r="L58">
        <v>135</v>
      </c>
    </row>
    <row r="59" spans="1:12" x14ac:dyDescent="0.35">
      <c r="A59" t="s">
        <v>68</v>
      </c>
      <c r="B59">
        <v>69</v>
      </c>
      <c r="C59">
        <v>5010</v>
      </c>
      <c r="D59">
        <v>1905</v>
      </c>
      <c r="E59">
        <v>6915</v>
      </c>
      <c r="F59">
        <v>3.62</v>
      </c>
      <c r="G59">
        <v>20.12</v>
      </c>
      <c r="H59">
        <v>5031</v>
      </c>
      <c r="I59">
        <v>2.64</v>
      </c>
      <c r="J59">
        <v>5.22</v>
      </c>
      <c r="K59">
        <v>2.08</v>
      </c>
      <c r="L59">
        <v>142</v>
      </c>
    </row>
    <row r="60" spans="1:12" x14ac:dyDescent="0.35">
      <c r="A60" t="s">
        <v>69</v>
      </c>
      <c r="B60">
        <v>38</v>
      </c>
      <c r="C60">
        <v>5085</v>
      </c>
      <c r="D60">
        <v>1817</v>
      </c>
      <c r="E60">
        <v>6903</v>
      </c>
      <c r="F60">
        <v>3.79</v>
      </c>
      <c r="G60">
        <v>20.43</v>
      </c>
      <c r="H60">
        <v>5108</v>
      </c>
      <c r="I60">
        <v>2.81</v>
      </c>
      <c r="J60">
        <v>4.9800000000000004</v>
      </c>
      <c r="K60">
        <v>2.0099999999999998</v>
      </c>
      <c r="L60">
        <v>155</v>
      </c>
    </row>
    <row r="61" spans="1:12" x14ac:dyDescent="0.35">
      <c r="A61" t="s">
        <v>70</v>
      </c>
      <c r="B61">
        <v>20</v>
      </c>
      <c r="C61">
        <v>5387</v>
      </c>
      <c r="D61">
        <v>1901</v>
      </c>
      <c r="E61">
        <v>7289</v>
      </c>
      <c r="F61">
        <v>3.83</v>
      </c>
      <c r="G61">
        <v>20.65</v>
      </c>
      <c r="H61">
        <v>5161</v>
      </c>
      <c r="I61">
        <v>2.71</v>
      </c>
      <c r="J61">
        <v>5.21</v>
      </c>
      <c r="K61">
        <v>1.88</v>
      </c>
      <c r="L61">
        <v>172</v>
      </c>
    </row>
  </sheetData>
  <mergeCells count="3">
    <mergeCell ref="B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F069-7891-4778-8BA8-3ECCAFAF0282}">
  <dimension ref="B2:AT84"/>
  <sheetViews>
    <sheetView zoomScale="55" zoomScaleNormal="55" workbookViewId="0">
      <selection activeCell="B3" sqref="B3"/>
    </sheetView>
  </sheetViews>
  <sheetFormatPr defaultColWidth="13.1796875" defaultRowHeight="15.5" x14ac:dyDescent="0.35"/>
  <cols>
    <col min="1" max="1" width="5.26953125" style="4" customWidth="1"/>
    <col min="2" max="2" width="17.453125" style="4" customWidth="1"/>
    <col min="3" max="19" width="13.1796875" style="4"/>
    <col min="20" max="20" width="19.81640625" style="4" customWidth="1"/>
    <col min="21" max="29" width="13.1796875" style="4"/>
    <col min="30" max="30" width="19.81640625" style="4" bestFit="1" customWidth="1"/>
    <col min="31" max="38" width="13.1796875" style="4"/>
    <col min="39" max="39" width="19.81640625" style="4" bestFit="1" customWidth="1"/>
    <col min="40" max="16384" width="13.1796875" style="4"/>
  </cols>
  <sheetData>
    <row r="2" spans="2:46" x14ac:dyDescent="0.35">
      <c r="B2" s="2"/>
      <c r="C2" s="3"/>
      <c r="D2" s="2"/>
      <c r="E2" s="2"/>
      <c r="F2" s="2"/>
      <c r="G2" s="2"/>
      <c r="H2" s="2"/>
    </row>
    <row r="3" spans="2:46" x14ac:dyDescent="0.35">
      <c r="B3" s="5" t="s">
        <v>71</v>
      </c>
      <c r="C3" s="6" t="s">
        <v>72</v>
      </c>
      <c r="D3" s="7" t="s">
        <v>73</v>
      </c>
      <c r="E3" s="7" t="s">
        <v>74</v>
      </c>
      <c r="F3" s="7" t="s">
        <v>75</v>
      </c>
      <c r="G3" s="7" t="s">
        <v>76</v>
      </c>
      <c r="H3" s="7" t="s">
        <v>77</v>
      </c>
      <c r="J3" s="8" t="s">
        <v>78</v>
      </c>
      <c r="K3" s="8"/>
      <c r="L3" s="8"/>
      <c r="M3" s="8"/>
      <c r="N3" s="8"/>
      <c r="O3" s="8"/>
      <c r="P3" s="8"/>
      <c r="Q3" s="9"/>
      <c r="R3" s="9"/>
      <c r="S3" s="9"/>
      <c r="T3" s="10"/>
      <c r="U3" s="8" t="s">
        <v>79</v>
      </c>
      <c r="V3" s="8"/>
      <c r="W3" s="8"/>
      <c r="X3" s="8"/>
      <c r="Y3" s="8"/>
      <c r="Z3" s="8"/>
      <c r="AA3" s="8"/>
      <c r="AB3" s="8"/>
      <c r="AD3" s="8" t="s">
        <v>80</v>
      </c>
      <c r="AE3" s="8"/>
      <c r="AF3" s="8"/>
      <c r="AG3" s="8"/>
      <c r="AH3" s="8"/>
      <c r="AI3" s="8"/>
      <c r="AJ3" s="8"/>
      <c r="AK3" s="8"/>
      <c r="AM3" s="8" t="s">
        <v>81</v>
      </c>
      <c r="AN3" s="8"/>
      <c r="AO3" s="8"/>
      <c r="AP3" s="8"/>
      <c r="AQ3" s="8"/>
      <c r="AR3" s="8"/>
      <c r="AS3" s="8"/>
      <c r="AT3" s="8"/>
    </row>
    <row r="4" spans="2:46" x14ac:dyDescent="0.35">
      <c r="C4" s="11"/>
    </row>
    <row r="5" spans="2:46" x14ac:dyDescent="0.35">
      <c r="B5" s="12" t="s">
        <v>82</v>
      </c>
      <c r="C5" s="13">
        <v>0.60566520000000001</v>
      </c>
      <c r="D5" s="14">
        <v>0.4066768</v>
      </c>
      <c r="E5" s="14">
        <v>0.110538</v>
      </c>
      <c r="F5" s="14">
        <v>0.32849159999999999</v>
      </c>
      <c r="G5" s="14">
        <v>0.13</v>
      </c>
      <c r="H5" s="14">
        <v>0.35</v>
      </c>
    </row>
    <row r="6" spans="2:46" x14ac:dyDescent="0.35">
      <c r="B6" s="12" t="s">
        <v>83</v>
      </c>
      <c r="C6" s="13">
        <v>4.2647999999999998E-2</v>
      </c>
      <c r="D6" s="14">
        <v>0.1654021</v>
      </c>
      <c r="E6" s="14">
        <v>0.1731761</v>
      </c>
      <c r="F6" s="14">
        <v>0.26703909999999997</v>
      </c>
      <c r="G6" s="14">
        <v>0.2</v>
      </c>
      <c r="H6" s="14">
        <v>0.18</v>
      </c>
    </row>
    <row r="7" spans="2:46" x14ac:dyDescent="0.35">
      <c r="B7" s="12" t="s">
        <v>84</v>
      </c>
      <c r="C7" s="13">
        <v>7.4793100000000001E-2</v>
      </c>
      <c r="D7" s="14">
        <v>0.15022759999999999</v>
      </c>
      <c r="E7" s="14">
        <v>2.8002900000000001E-2</v>
      </c>
      <c r="F7" s="14">
        <v>0.1061453</v>
      </c>
      <c r="G7" s="14">
        <v>0.15</v>
      </c>
      <c r="H7" s="14">
        <v>0.03</v>
      </c>
    </row>
    <row r="8" spans="2:46" x14ac:dyDescent="0.35">
      <c r="B8" s="12" t="s">
        <v>85</v>
      </c>
      <c r="C8" s="13">
        <v>0.27689370000000002</v>
      </c>
      <c r="D8" s="14">
        <v>0.27769349999999998</v>
      </c>
      <c r="E8" s="14">
        <v>0.68828299999999998</v>
      </c>
      <c r="F8" s="14">
        <v>0.29832399999999998</v>
      </c>
      <c r="G8" s="14">
        <v>0.52</v>
      </c>
      <c r="H8" s="14">
        <v>0.44</v>
      </c>
    </row>
    <row r="9" spans="2:46" x14ac:dyDescent="0.35">
      <c r="B9" s="4" t="s">
        <v>86</v>
      </c>
      <c r="C9" s="15">
        <v>0.52841122780341232</v>
      </c>
      <c r="D9" s="16">
        <v>0.51974237802687462</v>
      </c>
      <c r="E9" s="16">
        <v>0.48394737197120535</v>
      </c>
      <c r="F9" s="16">
        <v>0.46000289004671158</v>
      </c>
      <c r="G9" s="17">
        <v>0.48613008499662774</v>
      </c>
      <c r="H9" s="17">
        <v>0.47501189011829464</v>
      </c>
    </row>
    <row r="10" spans="2:46" x14ac:dyDescent="0.35">
      <c r="B10" s="4" t="s">
        <v>87</v>
      </c>
      <c r="C10" s="15">
        <v>0.23238811221332989</v>
      </c>
      <c r="D10" s="16">
        <v>0.23997978579758014</v>
      </c>
      <c r="E10" s="16">
        <v>0.22642447044011746</v>
      </c>
      <c r="F10" s="16">
        <v>0.22180062177496856</v>
      </c>
      <c r="G10" s="17">
        <v>0.23425762283003951</v>
      </c>
      <c r="H10" s="17">
        <v>0.2379754475529286</v>
      </c>
    </row>
    <row r="11" spans="2:46" x14ac:dyDescent="0.35">
      <c r="B11" s="4" t="s">
        <v>88</v>
      </c>
      <c r="C11" s="15">
        <v>0.23920065998325779</v>
      </c>
      <c r="D11" s="16">
        <v>0.2402778361755453</v>
      </c>
      <c r="E11" s="16">
        <v>0.28962815758867716</v>
      </c>
      <c r="F11" s="16">
        <v>0.31819648817831986</v>
      </c>
      <c r="G11" s="17">
        <v>0.27961229217333272</v>
      </c>
      <c r="H11" s="17">
        <v>0.28701266232877676</v>
      </c>
    </row>
    <row r="12" spans="2:46" x14ac:dyDescent="0.35">
      <c r="B12" s="18"/>
      <c r="C12" s="19"/>
      <c r="D12" s="18"/>
      <c r="E12" s="18"/>
      <c r="F12" s="18"/>
      <c r="G12" s="18"/>
      <c r="H12" s="18"/>
    </row>
    <row r="13" spans="2:46" x14ac:dyDescent="0.35">
      <c r="C13" s="11"/>
      <c r="Q13" s="8" t="s">
        <v>89</v>
      </c>
      <c r="R13" s="8"/>
      <c r="S13" s="8"/>
    </row>
    <row r="14" spans="2:46" x14ac:dyDescent="0.35">
      <c r="B14" s="5" t="s">
        <v>90</v>
      </c>
      <c r="C14" s="6" t="s">
        <v>72</v>
      </c>
      <c r="D14" s="7" t="s">
        <v>73</v>
      </c>
      <c r="E14" s="7" t="s">
        <v>74</v>
      </c>
      <c r="F14" s="7" t="s">
        <v>75</v>
      </c>
      <c r="G14" s="7" t="s">
        <v>76</v>
      </c>
      <c r="H14" s="7" t="s">
        <v>77</v>
      </c>
      <c r="J14" s="10" t="s">
        <v>72</v>
      </c>
      <c r="K14" s="10" t="s">
        <v>73</v>
      </c>
      <c r="L14" s="10" t="s">
        <v>91</v>
      </c>
      <c r="M14" s="10" t="s">
        <v>92</v>
      </c>
      <c r="N14" s="10" t="s">
        <v>93</v>
      </c>
      <c r="O14" s="10" t="s">
        <v>94</v>
      </c>
      <c r="P14" s="10" t="s">
        <v>95</v>
      </c>
      <c r="Q14" s="10" t="s">
        <v>4</v>
      </c>
      <c r="R14" s="10" t="s">
        <v>5</v>
      </c>
      <c r="S14" s="10" t="s">
        <v>6</v>
      </c>
      <c r="T14" s="10"/>
      <c r="U14" s="10" t="str">
        <f t="shared" ref="U14:Z14" si="0">J14</f>
        <v>1260-1499</v>
      </c>
      <c r="V14" s="10" t="str">
        <f t="shared" si="0"/>
        <v>1500-1599</v>
      </c>
      <c r="W14" s="10" t="str">
        <f t="shared" si="0"/>
        <v>1600-1699</v>
      </c>
      <c r="X14" s="10" t="str">
        <f t="shared" si="0"/>
        <v>1700-1749</v>
      </c>
      <c r="Y14" s="10" t="str">
        <f t="shared" si="0"/>
        <v>1750-1799</v>
      </c>
      <c r="Z14" s="10" t="str">
        <f t="shared" si="0"/>
        <v>1800-1850</v>
      </c>
      <c r="AA14" s="10" t="s">
        <v>4</v>
      </c>
      <c r="AB14" s="10" t="s">
        <v>7</v>
      </c>
      <c r="AD14" s="10" t="str">
        <f t="shared" ref="AD14:AI14" si="1">J14</f>
        <v>1260-1499</v>
      </c>
      <c r="AE14" s="10" t="str">
        <f t="shared" si="1"/>
        <v>1500-1599</v>
      </c>
      <c r="AF14" s="10" t="str">
        <f t="shared" si="1"/>
        <v>1600-1699</v>
      </c>
      <c r="AG14" s="10" t="str">
        <f t="shared" si="1"/>
        <v>1700-1749</v>
      </c>
      <c r="AH14" s="10" t="str">
        <f t="shared" si="1"/>
        <v>1750-1799</v>
      </c>
      <c r="AI14" s="10" t="str">
        <f t="shared" si="1"/>
        <v>1800-1850</v>
      </c>
      <c r="AJ14" s="10" t="s">
        <v>4</v>
      </c>
      <c r="AK14" s="10" t="s">
        <v>7</v>
      </c>
      <c r="AM14" s="10" t="str">
        <f t="shared" ref="AM14:AR14" si="2">AD14</f>
        <v>1260-1499</v>
      </c>
      <c r="AN14" s="10" t="str">
        <f t="shared" si="2"/>
        <v>1500-1599</v>
      </c>
      <c r="AO14" s="10" t="str">
        <f t="shared" si="2"/>
        <v>1600-1699</v>
      </c>
      <c r="AP14" s="10" t="str">
        <f t="shared" si="2"/>
        <v>1700-1749</v>
      </c>
      <c r="AQ14" s="10" t="str">
        <f t="shared" si="2"/>
        <v>1750-1799</v>
      </c>
      <c r="AR14" s="10" t="str">
        <f t="shared" si="2"/>
        <v>1800-1850</v>
      </c>
      <c r="AS14" s="10" t="s">
        <v>4</v>
      </c>
      <c r="AT14" s="10" t="s">
        <v>7</v>
      </c>
    </row>
    <row r="15" spans="2:46" x14ac:dyDescent="0.35">
      <c r="C15" s="11"/>
    </row>
    <row r="16" spans="2:46" x14ac:dyDescent="0.35">
      <c r="B16" s="12" t="s">
        <v>82</v>
      </c>
      <c r="C16" s="20">
        <v>4.0373800000000001E-2</v>
      </c>
      <c r="D16" s="21">
        <v>9.4820500000000002E-2</v>
      </c>
      <c r="E16" s="21">
        <v>0.29287289999999999</v>
      </c>
      <c r="F16" s="21">
        <v>0.16271930000000001</v>
      </c>
      <c r="G16" s="21">
        <v>0.51626989999999995</v>
      </c>
      <c r="H16" s="21">
        <v>-1.7188100000000001E-2</v>
      </c>
      <c r="J16" s="4">
        <f t="shared" ref="J16:O22" si="3">C5*C16</f>
        <v>2.445300565176E-2</v>
      </c>
      <c r="K16" s="4">
        <f t="shared" si="3"/>
        <v>3.8561297514400003E-2</v>
      </c>
      <c r="L16" s="4">
        <f t="shared" si="3"/>
        <v>3.2373584620199999E-2</v>
      </c>
      <c r="M16" s="4">
        <f t="shared" si="3"/>
        <v>5.3451923207880003E-2</v>
      </c>
      <c r="N16" s="4">
        <f t="shared" si="3"/>
        <v>6.711508699999999E-2</v>
      </c>
      <c r="O16" s="4">
        <f t="shared" si="3"/>
        <v>-6.0158349999999998E-3</v>
      </c>
    </row>
    <row r="17" spans="2:46" x14ac:dyDescent="0.35">
      <c r="B17" s="12" t="s">
        <v>83</v>
      </c>
      <c r="C17" s="20">
        <v>2.5350299999999999E-2</v>
      </c>
      <c r="D17" s="21">
        <v>-0.12400990000000001</v>
      </c>
      <c r="E17" s="21">
        <v>9.5308299999999999E-2</v>
      </c>
      <c r="F17" s="21">
        <v>4.4698599999999998E-2</v>
      </c>
      <c r="G17" s="21">
        <v>4.7738200000000001E-2</v>
      </c>
      <c r="H17" s="21">
        <v>-2.3918700000000001E-2</v>
      </c>
      <c r="J17" s="4">
        <f t="shared" si="3"/>
        <v>1.0811395944E-3</v>
      </c>
      <c r="K17" s="4">
        <f t="shared" si="3"/>
        <v>-2.051149788079E-2</v>
      </c>
      <c r="L17" s="4">
        <f t="shared" si="3"/>
        <v>1.6505119691629998E-2</v>
      </c>
      <c r="M17" s="4">
        <f t="shared" si="3"/>
        <v>1.1936273915259999E-2</v>
      </c>
      <c r="N17" s="4">
        <f t="shared" si="3"/>
        <v>9.5476400000000013E-3</v>
      </c>
      <c r="O17" s="4">
        <f t="shared" si="3"/>
        <v>-4.3053659999999997E-3</v>
      </c>
    </row>
    <row r="18" spans="2:46" x14ac:dyDescent="0.35">
      <c r="B18" s="12" t="s">
        <v>96</v>
      </c>
      <c r="C18" s="20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J18" s="4">
        <f t="shared" si="3"/>
        <v>0</v>
      </c>
      <c r="K18" s="4">
        <f t="shared" si="3"/>
        <v>0</v>
      </c>
      <c r="L18" s="4">
        <f t="shared" si="3"/>
        <v>0</v>
      </c>
      <c r="M18" s="4">
        <f t="shared" si="3"/>
        <v>0</v>
      </c>
      <c r="N18" s="4">
        <f t="shared" si="3"/>
        <v>0</v>
      </c>
      <c r="O18" s="4">
        <f t="shared" si="3"/>
        <v>0</v>
      </c>
    </row>
    <row r="19" spans="2:46" x14ac:dyDescent="0.35">
      <c r="B19" s="12" t="s">
        <v>85</v>
      </c>
      <c r="C19" s="20">
        <v>-6.1615000000000003E-2</v>
      </c>
      <c r="D19" s="21">
        <v>0.68675390000000003</v>
      </c>
      <c r="E19" s="21">
        <v>0.2642873</v>
      </c>
      <c r="F19" s="21">
        <v>0.18737719999999999</v>
      </c>
      <c r="G19" s="21">
        <v>0.32046029999999998</v>
      </c>
      <c r="H19" s="21">
        <v>9.3667999999999998E-3</v>
      </c>
      <c r="J19" s="4">
        <f t="shared" si="3"/>
        <v>-1.7060805325500004E-2</v>
      </c>
      <c r="K19" s="4">
        <f t="shared" si="3"/>
        <v>0.19070709412965001</v>
      </c>
      <c r="L19" s="4">
        <f t="shared" si="3"/>
        <v>0.1819044557059</v>
      </c>
      <c r="M19" s="4">
        <f t="shared" si="3"/>
        <v>5.5899115812799993E-2</v>
      </c>
      <c r="N19" s="4">
        <f t="shared" si="3"/>
        <v>0.16663935599999999</v>
      </c>
      <c r="O19" s="4">
        <f t="shared" si="3"/>
        <v>4.1213919999999998E-3</v>
      </c>
    </row>
    <row r="20" spans="2:46" x14ac:dyDescent="0.35">
      <c r="B20" s="4" t="s">
        <v>97</v>
      </c>
      <c r="C20" s="20">
        <v>0.1829018</v>
      </c>
      <c r="D20" s="21">
        <v>-6.8209099999999995E-2</v>
      </c>
      <c r="E20" s="21">
        <v>0.27313359999999998</v>
      </c>
      <c r="F20" s="21">
        <v>-5.8957900000000001E-2</v>
      </c>
      <c r="G20" s="21">
        <v>-0.102224</v>
      </c>
      <c r="H20" s="21">
        <v>-0.2214228</v>
      </c>
      <c r="J20" s="4">
        <f t="shared" si="3"/>
        <v>9.6647364705454167E-2</v>
      </c>
      <c r="K20" s="4">
        <f t="shared" si="3"/>
        <v>-3.5451159837072893E-2</v>
      </c>
      <c r="L20" s="4">
        <f t="shared" si="3"/>
        <v>0.1321822879170344</v>
      </c>
      <c r="M20" s="4">
        <f t="shared" si="3"/>
        <v>-2.7120804391085017E-2</v>
      </c>
      <c r="N20" s="4">
        <f t="shared" si="3"/>
        <v>-4.9694161808695271E-2</v>
      </c>
      <c r="O20" s="4">
        <f t="shared" si="3"/>
        <v>-0.10517846274328513</v>
      </c>
    </row>
    <row r="21" spans="2:46" x14ac:dyDescent="0.35">
      <c r="B21" s="4" t="s">
        <v>87</v>
      </c>
      <c r="C21" s="20">
        <v>3.0789500000000001E-2</v>
      </c>
      <c r="D21" s="21">
        <v>-0.4746898</v>
      </c>
      <c r="E21" s="21">
        <v>0.2561677</v>
      </c>
      <c r="F21" s="21">
        <v>0.1237432</v>
      </c>
      <c r="G21" s="21">
        <v>0.2292035</v>
      </c>
      <c r="H21" s="21">
        <v>0</v>
      </c>
      <c r="J21" s="4">
        <f t="shared" si="3"/>
        <v>7.1551137809923206E-3</v>
      </c>
      <c r="K21" s="4">
        <f t="shared" si="3"/>
        <v>-0.11391595652429616</v>
      </c>
      <c r="L21" s="4">
        <f t="shared" si="3"/>
        <v>5.8002635816362877E-2</v>
      </c>
      <c r="M21" s="4">
        <f t="shared" si="3"/>
        <v>2.7446318700424289E-2</v>
      </c>
      <c r="N21" s="4">
        <f t="shared" si="3"/>
        <v>5.3692667054324961E-2</v>
      </c>
      <c r="O21" s="4">
        <f t="shared" si="3"/>
        <v>0</v>
      </c>
    </row>
    <row r="22" spans="2:46" x14ac:dyDescent="0.35">
      <c r="B22" s="4" t="s">
        <v>98</v>
      </c>
      <c r="C22" s="20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0</v>
      </c>
      <c r="O22" s="4">
        <f t="shared" si="3"/>
        <v>0</v>
      </c>
    </row>
    <row r="23" spans="2:46" x14ac:dyDescent="0.35">
      <c r="B23" s="4" t="s">
        <v>99</v>
      </c>
      <c r="C23" s="20">
        <v>-1.651041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/>
      <c r="J23" s="21">
        <f t="shared" ref="J23:J54" si="4">IF(AND(LEFT(J$14,4)&lt;=LEFT($B23,4),LEFT($B23,4)&lt;RIGHT(J$14,4)),C23+SUM(J$16:J$22)+C$82,0)</f>
        <v>3.7688738184071067</v>
      </c>
      <c r="K23" s="21">
        <f t="shared" ref="K23:O54" si="5">IF(AND(LEFT(K$14,4)&lt;=LEFT($B23,4),LEFT($B23,4)&lt;RIGHT(K$14,4)),D23+SUM(K$16:K$22)+D$82,0)</f>
        <v>0</v>
      </c>
      <c r="L23" s="21">
        <f t="shared" si="5"/>
        <v>0</v>
      </c>
      <c r="M23" s="21">
        <f t="shared" si="5"/>
        <v>0</v>
      </c>
      <c r="N23" s="21">
        <f t="shared" si="5"/>
        <v>0</v>
      </c>
      <c r="O23" s="21">
        <f t="shared" si="5"/>
        <v>0</v>
      </c>
      <c r="P23" s="22">
        <f t="shared" ref="P23:P81" si="6">EXP(SUM(J23:O23))</f>
        <v>43.33123850415344</v>
      </c>
      <c r="Q23">
        <v>43</v>
      </c>
      <c r="R23" s="22">
        <v>193</v>
      </c>
      <c r="S23" s="22">
        <f t="shared" ref="S23:S81" si="7">P23+R23</f>
        <v>236.33123850415345</v>
      </c>
      <c r="T23" s="21"/>
      <c r="U23" s="21">
        <f t="shared" ref="U23:U81" si="8">IF(AND(LEFT(U$14,4)&lt;=LEFT($B23,4),LEFT($B23,4)&lt;RIGHT(AD$14,4)),J23-SUM(J$16:J$22),0)</f>
        <v>3.6565980000000002</v>
      </c>
      <c r="V23" s="21">
        <f t="shared" ref="V23:Z54" si="9">IF(AND(LEFT(V$14,4)&lt;=LEFT($B23,4),LEFT($B23,4)&lt;RIGHT(AE$14,4)),K23-SUM(K$16:K$22),0)</f>
        <v>0</v>
      </c>
      <c r="W23" s="21">
        <f t="shared" si="9"/>
        <v>0</v>
      </c>
      <c r="X23" s="21">
        <f t="shared" si="9"/>
        <v>0</v>
      </c>
      <c r="Y23" s="21">
        <f t="shared" si="9"/>
        <v>0</v>
      </c>
      <c r="Z23" s="21">
        <f t="shared" si="9"/>
        <v>0</v>
      </c>
      <c r="AA23" s="22">
        <f t="shared" ref="AA23:AA81" si="10">EXP(SUM(U23:Z23))</f>
        <v>38.729361210980393</v>
      </c>
      <c r="AB23" s="22">
        <f t="shared" ref="AB23:AB81" si="11">AA23+$R23</f>
        <v>231.72936121098039</v>
      </c>
      <c r="AD23" s="21">
        <f t="shared" ref="AD23:AD81" si="12">IF(AND(LEFT(AD$14,4)&lt;=LEFT($B23,4),LEFT($B23,4)&lt;RIGHT(AD$14,4)),J23-SUM(J$16:J$18)+C$16,0)</f>
        <v>3.7837134731609465</v>
      </c>
      <c r="AE23" s="21">
        <f t="shared" ref="AE23:AI54" si="13">IF(AND(LEFT(AE$14,4)&lt;=LEFT($B23,4),LEFT($B23,4)&lt;RIGHT(AE$14,4)),K23-SUM(K$16:K$18)+D$16,0)</f>
        <v>0</v>
      </c>
      <c r="AF23" s="21">
        <f t="shared" si="13"/>
        <v>0</v>
      </c>
      <c r="AG23" s="21">
        <f t="shared" si="13"/>
        <v>0</v>
      </c>
      <c r="AH23" s="21">
        <f t="shared" si="13"/>
        <v>0</v>
      </c>
      <c r="AI23" s="21">
        <f t="shared" si="13"/>
        <v>0</v>
      </c>
      <c r="AJ23" s="22">
        <f t="shared" ref="AJ23:AJ81" si="14">EXP(SUM(AD23:AI23))</f>
        <v>43.979053913926016</v>
      </c>
      <c r="AK23" s="22">
        <f t="shared" ref="AK23:AK81" si="15">AJ23+$R23</f>
        <v>236.97905391392601</v>
      </c>
      <c r="AM23" s="21">
        <f t="shared" ref="AM23:AM81" si="16">IF(AND(LEFT(AM$14,4)&lt;=LEFT($B23,4),LEFT($B23,4)&lt;RIGHT(AM$14,4)),J23-SUM(J$16:J$18)+C$18,0)</f>
        <v>3.7433396731609467</v>
      </c>
      <c r="AN23" s="21">
        <f t="shared" ref="AN23:AR54" si="17">IF(AND(LEFT(AN$14,4)&lt;=LEFT($B23,4),LEFT($B23,4)&lt;RIGHT(AN$14,4)),K23-SUM(K$16:K$18)+D$18,0)</f>
        <v>0</v>
      </c>
      <c r="AO23" s="21">
        <f t="shared" si="17"/>
        <v>0</v>
      </c>
      <c r="AP23" s="21">
        <f t="shared" si="17"/>
        <v>0</v>
      </c>
      <c r="AQ23" s="21">
        <f t="shared" si="17"/>
        <v>0</v>
      </c>
      <c r="AR23" s="21">
        <f t="shared" si="17"/>
        <v>0</v>
      </c>
      <c r="AS23" s="22">
        <f t="shared" ref="AS23:AS80" si="18">EXP(SUM(AM23:AR23))</f>
        <v>42.238818722664632</v>
      </c>
      <c r="AT23" s="22">
        <f>AS23+$R23</f>
        <v>235.23881872266463</v>
      </c>
    </row>
    <row r="24" spans="2:46" x14ac:dyDescent="0.35">
      <c r="B24" s="22" t="s">
        <v>100</v>
      </c>
      <c r="C24" s="20">
        <v>-1.821914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/>
      <c r="J24" s="21">
        <f t="shared" si="4"/>
        <v>3.5980008184071064</v>
      </c>
      <c r="K24" s="21">
        <f t="shared" si="5"/>
        <v>0</v>
      </c>
      <c r="L24" s="21">
        <f t="shared" si="5"/>
        <v>0</v>
      </c>
      <c r="M24" s="21">
        <f t="shared" si="5"/>
        <v>0</v>
      </c>
      <c r="N24" s="21">
        <f t="shared" si="5"/>
        <v>0</v>
      </c>
      <c r="O24" s="21">
        <f t="shared" si="5"/>
        <v>0</v>
      </c>
      <c r="P24" s="22">
        <f t="shared" si="6"/>
        <v>36.525141014908996</v>
      </c>
      <c r="Q24">
        <v>36</v>
      </c>
      <c r="R24" s="22">
        <v>197</v>
      </c>
      <c r="S24" s="22">
        <f t="shared" si="7"/>
        <v>233.525141014909</v>
      </c>
      <c r="T24" s="21"/>
      <c r="U24" s="21">
        <f t="shared" si="8"/>
        <v>3.485725</v>
      </c>
      <c r="V24" s="21">
        <f t="shared" si="9"/>
        <v>0</v>
      </c>
      <c r="W24" s="21">
        <f t="shared" si="9"/>
        <v>0</v>
      </c>
      <c r="X24" s="21">
        <f t="shared" si="9"/>
        <v>0</v>
      </c>
      <c r="Y24" s="21">
        <f t="shared" si="9"/>
        <v>0</v>
      </c>
      <c r="Z24" s="21">
        <f t="shared" si="9"/>
        <v>0</v>
      </c>
      <c r="AA24" s="22">
        <f t="shared" si="10"/>
        <v>32.646086945168022</v>
      </c>
      <c r="AB24" s="22">
        <f t="shared" si="11"/>
        <v>229.64608694516801</v>
      </c>
      <c r="AD24" s="21">
        <f t="shared" si="12"/>
        <v>3.6128404731609463</v>
      </c>
      <c r="AE24" s="21">
        <f t="shared" si="13"/>
        <v>0</v>
      </c>
      <c r="AF24" s="21">
        <f t="shared" si="13"/>
        <v>0</v>
      </c>
      <c r="AG24" s="21">
        <f t="shared" si="13"/>
        <v>0</v>
      </c>
      <c r="AH24" s="21">
        <f t="shared" si="13"/>
        <v>0</v>
      </c>
      <c r="AI24" s="21">
        <f t="shared" si="13"/>
        <v>0</v>
      </c>
      <c r="AJ24" s="22">
        <f t="shared" si="14"/>
        <v>37.071203163382009</v>
      </c>
      <c r="AK24" s="22">
        <f t="shared" si="15"/>
        <v>234.07120316338199</v>
      </c>
      <c r="AM24" s="21">
        <f t="shared" si="16"/>
        <v>3.5724666731609465</v>
      </c>
      <c r="AN24" s="21">
        <f t="shared" si="17"/>
        <v>0</v>
      </c>
      <c r="AO24" s="21">
        <f t="shared" si="17"/>
        <v>0</v>
      </c>
      <c r="AP24" s="21">
        <f t="shared" si="17"/>
        <v>0</v>
      </c>
      <c r="AQ24" s="21">
        <f t="shared" si="17"/>
        <v>0</v>
      </c>
      <c r="AR24" s="21">
        <f t="shared" si="17"/>
        <v>0</v>
      </c>
      <c r="AS24" s="22">
        <f t="shared" si="18"/>
        <v>35.604309117557847</v>
      </c>
      <c r="AT24" s="22">
        <f t="shared" ref="AT24:AT81" si="19">AS24+$R24</f>
        <v>232.60430911755785</v>
      </c>
    </row>
    <row r="25" spans="2:46" x14ac:dyDescent="0.35">
      <c r="B25" s="22" t="s">
        <v>101</v>
      </c>
      <c r="C25" s="20">
        <v>-1.670202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J25" s="21">
        <f t="shared" si="4"/>
        <v>3.7497128184071062</v>
      </c>
      <c r="K25" s="21">
        <f t="shared" si="5"/>
        <v>0</v>
      </c>
      <c r="L25" s="21">
        <f t="shared" si="5"/>
        <v>0</v>
      </c>
      <c r="M25" s="21">
        <f t="shared" si="5"/>
        <v>0</v>
      </c>
      <c r="N25" s="21">
        <f t="shared" si="5"/>
        <v>0</v>
      </c>
      <c r="O25" s="21">
        <f t="shared" si="5"/>
        <v>0</v>
      </c>
      <c r="P25" s="22">
        <f t="shared" si="6"/>
        <v>42.50887248126088</v>
      </c>
      <c r="Q25">
        <v>42</v>
      </c>
      <c r="R25" s="22">
        <v>197</v>
      </c>
      <c r="S25" s="22">
        <f t="shared" si="7"/>
        <v>239.50887248126088</v>
      </c>
      <c r="T25" s="21"/>
      <c r="U25" s="21">
        <f t="shared" si="8"/>
        <v>3.6374369999999998</v>
      </c>
      <c r="V25" s="21">
        <f t="shared" si="9"/>
        <v>0</v>
      </c>
      <c r="W25" s="21">
        <f t="shared" si="9"/>
        <v>0</v>
      </c>
      <c r="X25" s="21">
        <f t="shared" si="9"/>
        <v>0</v>
      </c>
      <c r="Y25" s="21">
        <f t="shared" si="9"/>
        <v>0</v>
      </c>
      <c r="Z25" s="21">
        <f t="shared" si="9"/>
        <v>0</v>
      </c>
      <c r="AA25" s="22">
        <f t="shared" si="10"/>
        <v>37.99433235310017</v>
      </c>
      <c r="AB25" s="22">
        <f t="shared" si="11"/>
        <v>234.99433235310016</v>
      </c>
      <c r="AD25" s="21">
        <f t="shared" si="12"/>
        <v>3.7645524731609461</v>
      </c>
      <c r="AE25" s="21">
        <f t="shared" si="13"/>
        <v>0</v>
      </c>
      <c r="AF25" s="21">
        <f t="shared" si="13"/>
        <v>0</v>
      </c>
      <c r="AG25" s="21">
        <f t="shared" si="13"/>
        <v>0</v>
      </c>
      <c r="AH25" s="21">
        <f t="shared" si="13"/>
        <v>0</v>
      </c>
      <c r="AI25" s="21">
        <f t="shared" si="13"/>
        <v>0</v>
      </c>
      <c r="AJ25" s="22">
        <f t="shared" si="14"/>
        <v>43.144393264789343</v>
      </c>
      <c r="AK25" s="22">
        <f t="shared" si="15"/>
        <v>240.14439326478936</v>
      </c>
      <c r="AM25" s="21">
        <f t="shared" si="16"/>
        <v>3.7241786731609463</v>
      </c>
      <c r="AN25" s="21">
        <f t="shared" si="17"/>
        <v>0</v>
      </c>
      <c r="AO25" s="21">
        <f t="shared" si="17"/>
        <v>0</v>
      </c>
      <c r="AP25" s="21">
        <f t="shared" si="17"/>
        <v>0</v>
      </c>
      <c r="AQ25" s="21">
        <f t="shared" si="17"/>
        <v>0</v>
      </c>
      <c r="AR25" s="21">
        <f t="shared" si="17"/>
        <v>0</v>
      </c>
      <c r="AS25" s="22">
        <f t="shared" si="18"/>
        <v>41.437185292286038</v>
      </c>
      <c r="AT25" s="22">
        <f t="shared" si="19"/>
        <v>238.43718529228605</v>
      </c>
    </row>
    <row r="26" spans="2:46" x14ac:dyDescent="0.35">
      <c r="B26" s="22" t="s">
        <v>102</v>
      </c>
      <c r="C26" s="20">
        <v>-1.53281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J26" s="21">
        <f t="shared" si="4"/>
        <v>3.8871048184071064</v>
      </c>
      <c r="K26" s="21">
        <f t="shared" si="5"/>
        <v>0</v>
      </c>
      <c r="L26" s="21">
        <f t="shared" si="5"/>
        <v>0</v>
      </c>
      <c r="M26" s="21">
        <f t="shared" si="5"/>
        <v>0</v>
      </c>
      <c r="N26" s="21">
        <f t="shared" si="5"/>
        <v>0</v>
      </c>
      <c r="O26" s="21">
        <f t="shared" si="5"/>
        <v>0</v>
      </c>
      <c r="P26" s="22">
        <f t="shared" si="6"/>
        <v>48.769485415089306</v>
      </c>
      <c r="Q26">
        <v>48</v>
      </c>
      <c r="R26" s="22">
        <v>197</v>
      </c>
      <c r="S26" s="22">
        <f t="shared" si="7"/>
        <v>245.76948541508932</v>
      </c>
      <c r="T26" s="21"/>
      <c r="U26" s="21">
        <f t="shared" si="8"/>
        <v>3.774829</v>
      </c>
      <c r="V26" s="21">
        <f t="shared" si="9"/>
        <v>0</v>
      </c>
      <c r="W26" s="21">
        <f t="shared" si="9"/>
        <v>0</v>
      </c>
      <c r="X26" s="21">
        <f t="shared" si="9"/>
        <v>0</v>
      </c>
      <c r="Y26" s="21">
        <f t="shared" si="9"/>
        <v>0</v>
      </c>
      <c r="Z26" s="21">
        <f t="shared" si="9"/>
        <v>0</v>
      </c>
      <c r="AA26" s="22">
        <f t="shared" si="10"/>
        <v>43.590053779182547</v>
      </c>
      <c r="AB26" s="22">
        <f t="shared" si="11"/>
        <v>240.59005377918254</v>
      </c>
      <c r="AD26" s="21">
        <f t="shared" si="12"/>
        <v>3.9019444731609463</v>
      </c>
      <c r="AE26" s="21">
        <f t="shared" si="13"/>
        <v>0</v>
      </c>
      <c r="AF26" s="21">
        <f t="shared" si="13"/>
        <v>0</v>
      </c>
      <c r="AG26" s="21">
        <f t="shared" si="13"/>
        <v>0</v>
      </c>
      <c r="AH26" s="21">
        <f t="shared" si="13"/>
        <v>0</v>
      </c>
      <c r="AI26" s="21">
        <f t="shared" si="13"/>
        <v>0</v>
      </c>
      <c r="AJ26" s="22">
        <f t="shared" si="14"/>
        <v>49.498604297198931</v>
      </c>
      <c r="AK26" s="22">
        <f t="shared" si="15"/>
        <v>246.49860429719894</v>
      </c>
      <c r="AM26" s="21">
        <f t="shared" si="16"/>
        <v>3.8615706731609465</v>
      </c>
      <c r="AN26" s="21">
        <f t="shared" si="17"/>
        <v>0</v>
      </c>
      <c r="AO26" s="21">
        <f t="shared" si="17"/>
        <v>0</v>
      </c>
      <c r="AP26" s="21">
        <f t="shared" si="17"/>
        <v>0</v>
      </c>
      <c r="AQ26" s="21">
        <f t="shared" si="17"/>
        <v>0</v>
      </c>
      <c r="AR26" s="21">
        <f t="shared" si="17"/>
        <v>0</v>
      </c>
      <c r="AS26" s="22">
        <f t="shared" si="18"/>
        <v>47.539962501836627</v>
      </c>
      <c r="AT26" s="22">
        <f t="shared" si="19"/>
        <v>244.53996250183661</v>
      </c>
    </row>
    <row r="27" spans="2:46" x14ac:dyDescent="0.35">
      <c r="B27" s="22" t="s">
        <v>103</v>
      </c>
      <c r="C27" s="20">
        <v>-1.443962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J27" s="21">
        <f t="shared" si="4"/>
        <v>3.9759528184071065</v>
      </c>
      <c r="K27" s="21">
        <f t="shared" si="5"/>
        <v>0</v>
      </c>
      <c r="L27" s="21">
        <f t="shared" si="5"/>
        <v>0</v>
      </c>
      <c r="M27" s="21">
        <f t="shared" si="5"/>
        <v>0</v>
      </c>
      <c r="N27" s="21">
        <f t="shared" si="5"/>
        <v>0</v>
      </c>
      <c r="O27" s="21">
        <f t="shared" si="5"/>
        <v>0</v>
      </c>
      <c r="P27" s="22">
        <f t="shared" si="6"/>
        <v>53.300878776886179</v>
      </c>
      <c r="Q27">
        <v>53</v>
      </c>
      <c r="R27" s="22">
        <v>222</v>
      </c>
      <c r="S27" s="22">
        <f t="shared" si="7"/>
        <v>275.30087877688618</v>
      </c>
      <c r="T27" s="21"/>
      <c r="U27" s="21">
        <f t="shared" si="8"/>
        <v>3.863677</v>
      </c>
      <c r="V27" s="21">
        <f t="shared" si="9"/>
        <v>0</v>
      </c>
      <c r="W27" s="21">
        <f t="shared" si="9"/>
        <v>0</v>
      </c>
      <c r="X27" s="21">
        <f t="shared" si="9"/>
        <v>0</v>
      </c>
      <c r="Y27" s="21">
        <f t="shared" si="9"/>
        <v>0</v>
      </c>
      <c r="Z27" s="21">
        <f t="shared" si="9"/>
        <v>0</v>
      </c>
      <c r="AA27" s="22">
        <f t="shared" si="10"/>
        <v>47.640202733065955</v>
      </c>
      <c r="AB27" s="22">
        <f t="shared" si="11"/>
        <v>269.64020273306596</v>
      </c>
      <c r="AD27" s="21">
        <f t="shared" si="12"/>
        <v>3.9907924731609463</v>
      </c>
      <c r="AE27" s="21">
        <f t="shared" si="13"/>
        <v>0</v>
      </c>
      <c r="AF27" s="21">
        <f t="shared" si="13"/>
        <v>0</v>
      </c>
      <c r="AG27" s="21">
        <f t="shared" si="13"/>
        <v>0</v>
      </c>
      <c r="AH27" s="21">
        <f t="shared" si="13"/>
        <v>0</v>
      </c>
      <c r="AI27" s="21">
        <f t="shared" si="13"/>
        <v>0</v>
      </c>
      <c r="AJ27" s="22">
        <f t="shared" si="14"/>
        <v>54.097743390455371</v>
      </c>
      <c r="AK27" s="22">
        <f t="shared" si="15"/>
        <v>276.09774339045538</v>
      </c>
      <c r="AM27" s="21">
        <f t="shared" si="16"/>
        <v>3.9504186731609465</v>
      </c>
      <c r="AN27" s="21">
        <f t="shared" si="17"/>
        <v>0</v>
      </c>
      <c r="AO27" s="21">
        <f t="shared" si="17"/>
        <v>0</v>
      </c>
      <c r="AP27" s="21">
        <f t="shared" si="17"/>
        <v>0</v>
      </c>
      <c r="AQ27" s="21">
        <f t="shared" si="17"/>
        <v>0</v>
      </c>
      <c r="AR27" s="21">
        <f t="shared" si="17"/>
        <v>0</v>
      </c>
      <c r="AS27" s="22">
        <f t="shared" si="18"/>
        <v>51.957115331467321</v>
      </c>
      <c r="AT27" s="22">
        <f t="shared" si="19"/>
        <v>273.95711533146732</v>
      </c>
    </row>
    <row r="28" spans="2:46" x14ac:dyDescent="0.35">
      <c r="B28" s="22" t="s">
        <v>104</v>
      </c>
      <c r="C28" s="20">
        <v>-1.5909599999999999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J28" s="21">
        <f t="shared" si="4"/>
        <v>3.8289548184071065</v>
      </c>
      <c r="K28" s="21">
        <f t="shared" si="5"/>
        <v>0</v>
      </c>
      <c r="L28" s="21">
        <f t="shared" si="5"/>
        <v>0</v>
      </c>
      <c r="M28" s="21">
        <f t="shared" si="5"/>
        <v>0</v>
      </c>
      <c r="N28" s="21">
        <f t="shared" si="5"/>
        <v>0</v>
      </c>
      <c r="O28" s="21">
        <f t="shared" si="5"/>
        <v>0</v>
      </c>
      <c r="P28" s="22">
        <f t="shared" si="6"/>
        <v>46.01441966783046</v>
      </c>
      <c r="Q28">
        <v>46</v>
      </c>
      <c r="R28" s="22">
        <v>240</v>
      </c>
      <c r="S28" s="22">
        <f t="shared" si="7"/>
        <v>286.01441966783045</v>
      </c>
      <c r="T28" s="21"/>
      <c r="U28" s="21">
        <f t="shared" si="8"/>
        <v>3.7166790000000001</v>
      </c>
      <c r="V28" s="21">
        <f t="shared" si="9"/>
        <v>0</v>
      </c>
      <c r="W28" s="21">
        <f t="shared" si="9"/>
        <v>0</v>
      </c>
      <c r="X28" s="21">
        <f t="shared" si="9"/>
        <v>0</v>
      </c>
      <c r="Y28" s="21">
        <f t="shared" si="9"/>
        <v>0</v>
      </c>
      <c r="Z28" s="21">
        <f t="shared" si="9"/>
        <v>0</v>
      </c>
      <c r="AA28" s="22">
        <f t="shared" si="10"/>
        <v>41.127582357430782</v>
      </c>
      <c r="AB28" s="22">
        <f t="shared" si="11"/>
        <v>281.12758235743081</v>
      </c>
      <c r="AD28" s="21">
        <f t="shared" si="12"/>
        <v>3.8437944731609464</v>
      </c>
      <c r="AE28" s="21">
        <f t="shared" si="13"/>
        <v>0</v>
      </c>
      <c r="AF28" s="21">
        <f t="shared" si="13"/>
        <v>0</v>
      </c>
      <c r="AG28" s="21">
        <f t="shared" si="13"/>
        <v>0</v>
      </c>
      <c r="AH28" s="21">
        <f t="shared" si="13"/>
        <v>0</v>
      </c>
      <c r="AI28" s="21">
        <f t="shared" si="13"/>
        <v>0</v>
      </c>
      <c r="AJ28" s="22">
        <f t="shared" si="14"/>
        <v>46.702349465399152</v>
      </c>
      <c r="AK28" s="22">
        <f t="shared" si="15"/>
        <v>286.70234946539915</v>
      </c>
      <c r="AM28" s="21">
        <f t="shared" si="16"/>
        <v>3.8034206731609466</v>
      </c>
      <c r="AN28" s="21">
        <f t="shared" si="17"/>
        <v>0</v>
      </c>
      <c r="AO28" s="21">
        <f t="shared" si="17"/>
        <v>0</v>
      </c>
      <c r="AP28" s="21">
        <f t="shared" si="17"/>
        <v>0</v>
      </c>
      <c r="AQ28" s="21">
        <f t="shared" si="17"/>
        <v>0</v>
      </c>
      <c r="AR28" s="21">
        <f t="shared" si="17"/>
        <v>0</v>
      </c>
      <c r="AS28" s="22">
        <f t="shared" si="18"/>
        <v>44.854354458200064</v>
      </c>
      <c r="AT28" s="22">
        <f t="shared" si="19"/>
        <v>284.85435445820008</v>
      </c>
    </row>
    <row r="29" spans="2:46" x14ac:dyDescent="0.35">
      <c r="B29" s="22" t="s">
        <v>105</v>
      </c>
      <c r="C29" s="20">
        <v>-1.4371910000000001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J29" s="21">
        <f t="shared" si="4"/>
        <v>3.9827238184071065</v>
      </c>
      <c r="K29" s="21">
        <f t="shared" si="5"/>
        <v>0</v>
      </c>
      <c r="L29" s="21">
        <f t="shared" si="5"/>
        <v>0</v>
      </c>
      <c r="M29" s="21">
        <f t="shared" si="5"/>
        <v>0</v>
      </c>
      <c r="N29" s="21">
        <f t="shared" si="5"/>
        <v>0</v>
      </c>
      <c r="O29" s="21">
        <f t="shared" si="5"/>
        <v>0</v>
      </c>
      <c r="P29" s="22">
        <f t="shared" si="6"/>
        <v>53.663003617221229</v>
      </c>
      <c r="Q29">
        <v>53</v>
      </c>
      <c r="R29" s="22">
        <v>248</v>
      </c>
      <c r="S29" s="22">
        <f t="shared" si="7"/>
        <v>301.66300361722125</v>
      </c>
      <c r="T29" s="21"/>
      <c r="U29" s="21">
        <f t="shared" si="8"/>
        <v>3.8704480000000001</v>
      </c>
      <c r="V29" s="21">
        <f t="shared" si="9"/>
        <v>0</v>
      </c>
      <c r="W29" s="21">
        <f t="shared" si="9"/>
        <v>0</v>
      </c>
      <c r="X29" s="21">
        <f t="shared" si="9"/>
        <v>0</v>
      </c>
      <c r="Y29" s="21">
        <f t="shared" si="9"/>
        <v>0</v>
      </c>
      <c r="Z29" s="21">
        <f t="shared" si="9"/>
        <v>0</v>
      </c>
      <c r="AA29" s="22">
        <f t="shared" si="10"/>
        <v>47.96386908161633</v>
      </c>
      <c r="AB29" s="22">
        <f t="shared" si="11"/>
        <v>295.96386908161634</v>
      </c>
      <c r="AD29" s="21">
        <f t="shared" si="12"/>
        <v>3.9975634731609464</v>
      </c>
      <c r="AE29" s="21">
        <f t="shared" si="13"/>
        <v>0</v>
      </c>
      <c r="AF29" s="21">
        <f t="shared" si="13"/>
        <v>0</v>
      </c>
      <c r="AG29" s="21">
        <f t="shared" si="13"/>
        <v>0</v>
      </c>
      <c r="AH29" s="21">
        <f t="shared" si="13"/>
        <v>0</v>
      </c>
      <c r="AI29" s="21">
        <f t="shared" si="13"/>
        <v>0</v>
      </c>
      <c r="AJ29" s="22">
        <f t="shared" si="14"/>
        <v>54.465282109089976</v>
      </c>
      <c r="AK29" s="22">
        <f t="shared" si="15"/>
        <v>302.46528210908997</v>
      </c>
      <c r="AM29" s="21">
        <f t="shared" si="16"/>
        <v>3.9571896731609466</v>
      </c>
      <c r="AN29" s="21">
        <f t="shared" si="17"/>
        <v>0</v>
      </c>
      <c r="AO29" s="21">
        <f t="shared" si="17"/>
        <v>0</v>
      </c>
      <c r="AP29" s="21">
        <f t="shared" si="17"/>
        <v>0</v>
      </c>
      <c r="AQ29" s="21">
        <f t="shared" si="17"/>
        <v>0</v>
      </c>
      <c r="AR29" s="21">
        <f t="shared" si="17"/>
        <v>0</v>
      </c>
      <c r="AS29" s="22">
        <f t="shared" si="18"/>
        <v>52.310110676486595</v>
      </c>
      <c r="AT29" s="22">
        <f t="shared" si="19"/>
        <v>300.3101106764866</v>
      </c>
    </row>
    <row r="30" spans="2:46" x14ac:dyDescent="0.35">
      <c r="B30" s="22" t="s">
        <v>106</v>
      </c>
      <c r="C30" s="20">
        <v>-1.7251609999999999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J30" s="21">
        <f t="shared" si="4"/>
        <v>3.6947538184071065</v>
      </c>
      <c r="K30" s="21">
        <f t="shared" si="5"/>
        <v>0</v>
      </c>
      <c r="L30" s="21">
        <f t="shared" si="5"/>
        <v>0</v>
      </c>
      <c r="M30" s="21">
        <f t="shared" si="5"/>
        <v>0</v>
      </c>
      <c r="N30" s="21">
        <f t="shared" si="5"/>
        <v>0</v>
      </c>
      <c r="O30" s="21">
        <f t="shared" si="5"/>
        <v>0</v>
      </c>
      <c r="P30" s="22">
        <f t="shared" si="6"/>
        <v>40.235666088254</v>
      </c>
      <c r="Q30">
        <v>40</v>
      </c>
      <c r="R30" s="22">
        <v>200</v>
      </c>
      <c r="S30" s="22">
        <f t="shared" si="7"/>
        <v>240.23566608825399</v>
      </c>
      <c r="T30" s="21"/>
      <c r="U30" s="21">
        <f t="shared" si="8"/>
        <v>3.5824780000000001</v>
      </c>
      <c r="V30" s="21">
        <f t="shared" si="9"/>
        <v>0</v>
      </c>
      <c r="W30" s="21">
        <f t="shared" si="9"/>
        <v>0</v>
      </c>
      <c r="X30" s="21">
        <f t="shared" si="9"/>
        <v>0</v>
      </c>
      <c r="Y30" s="21">
        <f t="shared" si="9"/>
        <v>0</v>
      </c>
      <c r="Z30" s="21">
        <f t="shared" si="9"/>
        <v>0</v>
      </c>
      <c r="AA30" s="22">
        <f t="shared" si="10"/>
        <v>35.96254571276598</v>
      </c>
      <c r="AB30" s="22">
        <f t="shared" si="11"/>
        <v>235.96254571276597</v>
      </c>
      <c r="AD30" s="21">
        <f t="shared" si="12"/>
        <v>3.7095934731609463</v>
      </c>
      <c r="AE30" s="21">
        <f t="shared" si="13"/>
        <v>0</v>
      </c>
      <c r="AF30" s="21">
        <f t="shared" si="13"/>
        <v>0</v>
      </c>
      <c r="AG30" s="21">
        <f t="shared" si="13"/>
        <v>0</v>
      </c>
      <c r="AH30" s="21">
        <f t="shared" si="13"/>
        <v>0</v>
      </c>
      <c r="AI30" s="21">
        <f t="shared" si="13"/>
        <v>0</v>
      </c>
      <c r="AJ30" s="22">
        <f t="shared" si="14"/>
        <v>40.837201733535316</v>
      </c>
      <c r="AK30" s="22">
        <f t="shared" si="15"/>
        <v>240.83720173353532</v>
      </c>
      <c r="AM30" s="21">
        <f t="shared" si="16"/>
        <v>3.6692196731609465</v>
      </c>
      <c r="AN30" s="21">
        <f t="shared" si="17"/>
        <v>0</v>
      </c>
      <c r="AO30" s="21">
        <f t="shared" si="17"/>
        <v>0</v>
      </c>
      <c r="AP30" s="21">
        <f t="shared" si="17"/>
        <v>0</v>
      </c>
      <c r="AQ30" s="21">
        <f t="shared" si="17"/>
        <v>0</v>
      </c>
      <c r="AR30" s="21">
        <f t="shared" si="17"/>
        <v>0</v>
      </c>
      <c r="AS30" s="22">
        <f t="shared" si="18"/>
        <v>39.221288492008419</v>
      </c>
      <c r="AT30" s="22">
        <f t="shared" si="19"/>
        <v>239.22128849200843</v>
      </c>
    </row>
    <row r="31" spans="2:46" x14ac:dyDescent="0.35">
      <c r="B31" s="22" t="s">
        <v>107</v>
      </c>
      <c r="C31" s="20">
        <v>-1.6229739999999999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J31" s="21">
        <f t="shared" si="4"/>
        <v>3.7969408184071067</v>
      </c>
      <c r="K31" s="21">
        <f t="shared" si="5"/>
        <v>0</v>
      </c>
      <c r="L31" s="21">
        <f t="shared" si="5"/>
        <v>0</v>
      </c>
      <c r="M31" s="21">
        <f t="shared" si="5"/>
        <v>0</v>
      </c>
      <c r="N31" s="21">
        <f t="shared" si="5"/>
        <v>0</v>
      </c>
      <c r="O31" s="21">
        <f t="shared" si="5"/>
        <v>0</v>
      </c>
      <c r="P31" s="22">
        <f t="shared" si="6"/>
        <v>44.564644409459213</v>
      </c>
      <c r="Q31">
        <v>44</v>
      </c>
      <c r="R31" s="22">
        <v>211</v>
      </c>
      <c r="S31" s="22">
        <f t="shared" si="7"/>
        <v>255.56464440945922</v>
      </c>
      <c r="T31" s="21"/>
      <c r="U31" s="21">
        <f t="shared" si="8"/>
        <v>3.6846650000000003</v>
      </c>
      <c r="V31" s="21">
        <f t="shared" si="9"/>
        <v>0</v>
      </c>
      <c r="W31" s="21">
        <f t="shared" si="9"/>
        <v>0</v>
      </c>
      <c r="X31" s="21">
        <f t="shared" si="9"/>
        <v>0</v>
      </c>
      <c r="Y31" s="21">
        <f t="shared" si="9"/>
        <v>0</v>
      </c>
      <c r="Z31" s="21">
        <f t="shared" si="9"/>
        <v>0</v>
      </c>
      <c r="AA31" s="22">
        <f t="shared" si="10"/>
        <v>39.831776569400496</v>
      </c>
      <c r="AB31" s="22">
        <f t="shared" si="11"/>
        <v>250.83177656940049</v>
      </c>
      <c r="AD31" s="21">
        <f t="shared" si="12"/>
        <v>3.8117804731609466</v>
      </c>
      <c r="AE31" s="21">
        <f t="shared" si="13"/>
        <v>0</v>
      </c>
      <c r="AF31" s="21">
        <f t="shared" si="13"/>
        <v>0</v>
      </c>
      <c r="AG31" s="21">
        <f t="shared" si="13"/>
        <v>0</v>
      </c>
      <c r="AH31" s="21">
        <f t="shared" si="13"/>
        <v>0</v>
      </c>
      <c r="AI31" s="21">
        <f t="shared" si="13"/>
        <v>0</v>
      </c>
      <c r="AJ31" s="22">
        <f t="shared" si="14"/>
        <v>45.230899618774671</v>
      </c>
      <c r="AK31" s="22">
        <f t="shared" si="15"/>
        <v>256.23089961877469</v>
      </c>
      <c r="AM31" s="21">
        <f t="shared" si="16"/>
        <v>3.7714066731609468</v>
      </c>
      <c r="AN31" s="21">
        <f t="shared" si="17"/>
        <v>0</v>
      </c>
      <c r="AO31" s="21">
        <f t="shared" si="17"/>
        <v>0</v>
      </c>
      <c r="AP31" s="21">
        <f t="shared" si="17"/>
        <v>0</v>
      </c>
      <c r="AQ31" s="21">
        <f t="shared" si="17"/>
        <v>0</v>
      </c>
      <c r="AR31" s="21">
        <f t="shared" si="17"/>
        <v>0</v>
      </c>
      <c r="AS31" s="22">
        <f t="shared" si="18"/>
        <v>43.441129347612055</v>
      </c>
      <c r="AT31" s="22">
        <f t="shared" si="19"/>
        <v>254.44112934761205</v>
      </c>
    </row>
    <row r="32" spans="2:46" x14ac:dyDescent="0.35">
      <c r="B32" s="22" t="s">
        <v>108</v>
      </c>
      <c r="C32" s="20">
        <v>-1.4739329999999999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J32" s="21">
        <f t="shared" si="4"/>
        <v>3.9459818184071063</v>
      </c>
      <c r="K32" s="21">
        <f t="shared" si="5"/>
        <v>0</v>
      </c>
      <c r="L32" s="21">
        <f t="shared" si="5"/>
        <v>0</v>
      </c>
      <c r="M32" s="21">
        <f t="shared" si="5"/>
        <v>0</v>
      </c>
      <c r="N32" s="21">
        <f t="shared" si="5"/>
        <v>0</v>
      </c>
      <c r="O32" s="21">
        <f t="shared" si="5"/>
        <v>0</v>
      </c>
      <c r="P32" s="22">
        <f t="shared" si="6"/>
        <v>51.727099807383027</v>
      </c>
      <c r="Q32">
        <v>51</v>
      </c>
      <c r="R32" s="22">
        <v>240</v>
      </c>
      <c r="S32" s="22">
        <f t="shared" si="7"/>
        <v>291.72709980738301</v>
      </c>
      <c r="T32" s="21"/>
      <c r="U32" s="21">
        <f t="shared" si="8"/>
        <v>3.8337059999999998</v>
      </c>
      <c r="V32" s="21">
        <f t="shared" si="9"/>
        <v>0</v>
      </c>
      <c r="W32" s="21">
        <f t="shared" si="9"/>
        <v>0</v>
      </c>
      <c r="X32" s="21">
        <f t="shared" si="9"/>
        <v>0</v>
      </c>
      <c r="Y32" s="21">
        <f t="shared" si="9"/>
        <v>0</v>
      </c>
      <c r="Z32" s="21">
        <f t="shared" si="9"/>
        <v>0</v>
      </c>
      <c r="AA32" s="22">
        <f t="shared" si="10"/>
        <v>46.233562713526943</v>
      </c>
      <c r="AB32" s="22">
        <f t="shared" si="11"/>
        <v>286.23356271352696</v>
      </c>
      <c r="AD32" s="21">
        <f t="shared" si="12"/>
        <v>3.9608214731609461</v>
      </c>
      <c r="AE32" s="21">
        <f t="shared" si="13"/>
        <v>0</v>
      </c>
      <c r="AF32" s="21">
        <f t="shared" si="13"/>
        <v>0</v>
      </c>
      <c r="AG32" s="21">
        <f t="shared" si="13"/>
        <v>0</v>
      </c>
      <c r="AH32" s="21">
        <f t="shared" si="13"/>
        <v>0</v>
      </c>
      <c r="AI32" s="21">
        <f t="shared" si="13"/>
        <v>0</v>
      </c>
      <c r="AJ32" s="22">
        <f t="shared" si="14"/>
        <v>52.500435938886746</v>
      </c>
      <c r="AK32" s="22">
        <f t="shared" si="15"/>
        <v>292.50043593888677</v>
      </c>
      <c r="AM32" s="21">
        <f t="shared" si="16"/>
        <v>3.9204476731609463</v>
      </c>
      <c r="AN32" s="21">
        <f t="shared" si="17"/>
        <v>0</v>
      </c>
      <c r="AO32" s="21">
        <f t="shared" si="17"/>
        <v>0</v>
      </c>
      <c r="AP32" s="21">
        <f t="shared" si="17"/>
        <v>0</v>
      </c>
      <c r="AQ32" s="21">
        <f t="shared" si="17"/>
        <v>0</v>
      </c>
      <c r="AR32" s="21">
        <f t="shared" si="17"/>
        <v>0</v>
      </c>
      <c r="AS32" s="22">
        <f t="shared" si="18"/>
        <v>50.423012755654412</v>
      </c>
      <c r="AT32" s="22">
        <f t="shared" si="19"/>
        <v>290.42301275565444</v>
      </c>
    </row>
    <row r="33" spans="2:46" x14ac:dyDescent="0.35">
      <c r="B33" s="22" t="s">
        <v>109</v>
      </c>
      <c r="C33" s="20">
        <v>-1.3949929999999999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J33" s="21">
        <f t="shared" si="4"/>
        <v>4.0249218184071065</v>
      </c>
      <c r="K33" s="21">
        <f t="shared" si="5"/>
        <v>0</v>
      </c>
      <c r="L33" s="21">
        <f t="shared" si="5"/>
        <v>0</v>
      </c>
      <c r="M33" s="21">
        <f t="shared" si="5"/>
        <v>0</v>
      </c>
      <c r="N33" s="21">
        <f t="shared" si="5"/>
        <v>0</v>
      </c>
      <c r="O33" s="21">
        <f t="shared" si="5"/>
        <v>0</v>
      </c>
      <c r="P33" s="22">
        <f t="shared" si="6"/>
        <v>55.975932323014398</v>
      </c>
      <c r="Q33">
        <v>55</v>
      </c>
      <c r="R33" s="22">
        <v>259</v>
      </c>
      <c r="S33" s="22">
        <f t="shared" si="7"/>
        <v>314.97593232301438</v>
      </c>
      <c r="T33" s="21"/>
      <c r="U33" s="21">
        <f t="shared" si="8"/>
        <v>3.9126460000000001</v>
      </c>
      <c r="V33" s="21">
        <f t="shared" si="9"/>
        <v>0</v>
      </c>
      <c r="W33" s="21">
        <f t="shared" si="9"/>
        <v>0</v>
      </c>
      <c r="X33" s="21">
        <f t="shared" si="9"/>
        <v>0</v>
      </c>
      <c r="Y33" s="21">
        <f t="shared" si="9"/>
        <v>0</v>
      </c>
      <c r="Z33" s="21">
        <f t="shared" si="9"/>
        <v>0</v>
      </c>
      <c r="AA33" s="22">
        <f t="shared" si="10"/>
        <v>50.031159433663909</v>
      </c>
      <c r="AB33" s="22">
        <f t="shared" si="11"/>
        <v>309.0311594336639</v>
      </c>
      <c r="AD33" s="21">
        <f t="shared" si="12"/>
        <v>4.0397614731609464</v>
      </c>
      <c r="AE33" s="21">
        <f t="shared" si="13"/>
        <v>0</v>
      </c>
      <c r="AF33" s="21">
        <f t="shared" si="13"/>
        <v>0</v>
      </c>
      <c r="AG33" s="21">
        <f t="shared" si="13"/>
        <v>0</v>
      </c>
      <c r="AH33" s="21">
        <f t="shared" si="13"/>
        <v>0</v>
      </c>
      <c r="AI33" s="21">
        <f t="shared" si="13"/>
        <v>0</v>
      </c>
      <c r="AJ33" s="22">
        <f t="shared" si="14"/>
        <v>56.81278981398502</v>
      </c>
      <c r="AK33" s="22">
        <f t="shared" si="15"/>
        <v>315.81278981398503</v>
      </c>
      <c r="AM33" s="21">
        <f t="shared" si="16"/>
        <v>3.9993876731609466</v>
      </c>
      <c r="AN33" s="21">
        <f t="shared" si="17"/>
        <v>0</v>
      </c>
      <c r="AO33" s="21">
        <f t="shared" si="17"/>
        <v>0</v>
      </c>
      <c r="AP33" s="21">
        <f t="shared" si="17"/>
        <v>0</v>
      </c>
      <c r="AQ33" s="21">
        <f t="shared" si="17"/>
        <v>0</v>
      </c>
      <c r="AR33" s="21">
        <f t="shared" si="17"/>
        <v>0</v>
      </c>
      <c r="AS33" s="22">
        <f t="shared" si="18"/>
        <v>54.564728354056108</v>
      </c>
      <c r="AT33" s="22">
        <f t="shared" si="19"/>
        <v>313.56472835405611</v>
      </c>
    </row>
    <row r="34" spans="2:46" x14ac:dyDescent="0.35">
      <c r="B34" s="22" t="s">
        <v>110</v>
      </c>
      <c r="C34" s="20">
        <v>-1.0543199999999999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J34" s="21">
        <f t="shared" si="4"/>
        <v>4.3655948184071063</v>
      </c>
      <c r="K34" s="21">
        <f t="shared" si="5"/>
        <v>0</v>
      </c>
      <c r="L34" s="21">
        <f t="shared" si="5"/>
        <v>0</v>
      </c>
      <c r="M34" s="21">
        <f t="shared" si="5"/>
        <v>0</v>
      </c>
      <c r="N34" s="21">
        <f t="shared" si="5"/>
        <v>0</v>
      </c>
      <c r="O34" s="21">
        <f t="shared" si="5"/>
        <v>0</v>
      </c>
      <c r="P34" s="22">
        <f t="shared" si="6"/>
        <v>78.696195968759525</v>
      </c>
      <c r="Q34">
        <v>78</v>
      </c>
      <c r="R34" s="22">
        <v>237</v>
      </c>
      <c r="S34" s="22">
        <f t="shared" si="7"/>
        <v>315.69619596875953</v>
      </c>
      <c r="T34" s="21"/>
      <c r="U34" s="21">
        <f t="shared" si="8"/>
        <v>4.2533189999999994</v>
      </c>
      <c r="V34" s="21">
        <f t="shared" si="9"/>
        <v>0</v>
      </c>
      <c r="W34" s="21">
        <f t="shared" si="9"/>
        <v>0</v>
      </c>
      <c r="X34" s="21">
        <f t="shared" si="9"/>
        <v>0</v>
      </c>
      <c r="Y34" s="21">
        <f t="shared" si="9"/>
        <v>0</v>
      </c>
      <c r="Z34" s="21">
        <f t="shared" si="9"/>
        <v>0</v>
      </c>
      <c r="AA34" s="22">
        <f t="shared" si="10"/>
        <v>70.338478770045739</v>
      </c>
      <c r="AB34" s="22">
        <f t="shared" si="11"/>
        <v>307.33847877004575</v>
      </c>
      <c r="AD34" s="21">
        <f t="shared" si="12"/>
        <v>4.3804344731609461</v>
      </c>
      <c r="AE34" s="21">
        <f t="shared" si="13"/>
        <v>0</v>
      </c>
      <c r="AF34" s="21">
        <f t="shared" si="13"/>
        <v>0</v>
      </c>
      <c r="AG34" s="21">
        <f t="shared" si="13"/>
        <v>0</v>
      </c>
      <c r="AH34" s="21">
        <f t="shared" si="13"/>
        <v>0</v>
      </c>
      <c r="AI34" s="21">
        <f t="shared" si="13"/>
        <v>0</v>
      </c>
      <c r="AJ34" s="22">
        <f t="shared" si="14"/>
        <v>79.872728424303304</v>
      </c>
      <c r="AK34" s="22">
        <f t="shared" si="15"/>
        <v>316.87272842430332</v>
      </c>
      <c r="AM34" s="21">
        <f t="shared" si="16"/>
        <v>4.3400606731609459</v>
      </c>
      <c r="AN34" s="21">
        <f t="shared" si="17"/>
        <v>0</v>
      </c>
      <c r="AO34" s="21">
        <f t="shared" si="17"/>
        <v>0</v>
      </c>
      <c r="AP34" s="21">
        <f t="shared" si="17"/>
        <v>0</v>
      </c>
      <c r="AQ34" s="21">
        <f t="shared" si="17"/>
        <v>0</v>
      </c>
      <c r="AR34" s="21">
        <f t="shared" si="17"/>
        <v>0</v>
      </c>
      <c r="AS34" s="22">
        <f t="shared" si="18"/>
        <v>76.712193568367638</v>
      </c>
      <c r="AT34" s="22">
        <f t="shared" si="19"/>
        <v>313.71219356836764</v>
      </c>
    </row>
    <row r="35" spans="2:46" x14ac:dyDescent="0.35">
      <c r="B35" s="22" t="s">
        <v>111</v>
      </c>
      <c r="C35" s="20">
        <v>-0.81766179999999999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J35" s="21">
        <f t="shared" si="4"/>
        <v>4.6022530184071062</v>
      </c>
      <c r="K35" s="21">
        <f t="shared" si="5"/>
        <v>0</v>
      </c>
      <c r="L35" s="21">
        <f t="shared" si="5"/>
        <v>0</v>
      </c>
      <c r="M35" s="21">
        <f t="shared" si="5"/>
        <v>0</v>
      </c>
      <c r="N35" s="21">
        <f t="shared" si="5"/>
        <v>0</v>
      </c>
      <c r="O35" s="21">
        <f t="shared" si="5"/>
        <v>0</v>
      </c>
      <c r="P35" s="22">
        <f t="shared" si="6"/>
        <v>99.708708321792713</v>
      </c>
      <c r="Q35">
        <v>99</v>
      </c>
      <c r="R35" s="22">
        <v>229</v>
      </c>
      <c r="S35" s="22">
        <f t="shared" si="7"/>
        <v>328.7087083217927</v>
      </c>
      <c r="T35" s="21"/>
      <c r="U35" s="21">
        <f t="shared" si="8"/>
        <v>4.4899771999999993</v>
      </c>
      <c r="V35" s="21">
        <f t="shared" si="9"/>
        <v>0</v>
      </c>
      <c r="W35" s="21">
        <f t="shared" si="9"/>
        <v>0</v>
      </c>
      <c r="X35" s="21">
        <f t="shared" si="9"/>
        <v>0</v>
      </c>
      <c r="Y35" s="21">
        <f t="shared" si="9"/>
        <v>0</v>
      </c>
      <c r="Z35" s="21">
        <f t="shared" si="9"/>
        <v>0</v>
      </c>
      <c r="AA35" s="22">
        <f t="shared" si="10"/>
        <v>89.11941393285683</v>
      </c>
      <c r="AB35" s="22">
        <f t="shared" si="11"/>
        <v>318.11941393285684</v>
      </c>
      <c r="AD35" s="21">
        <f t="shared" si="12"/>
        <v>4.6170926731609461</v>
      </c>
      <c r="AE35" s="21">
        <f t="shared" si="13"/>
        <v>0</v>
      </c>
      <c r="AF35" s="21">
        <f t="shared" si="13"/>
        <v>0</v>
      </c>
      <c r="AG35" s="21">
        <f t="shared" si="13"/>
        <v>0</v>
      </c>
      <c r="AH35" s="21">
        <f t="shared" si="13"/>
        <v>0</v>
      </c>
      <c r="AI35" s="21">
        <f t="shared" si="13"/>
        <v>0</v>
      </c>
      <c r="AJ35" s="22">
        <f t="shared" si="14"/>
        <v>101.19938433219995</v>
      </c>
      <c r="AK35" s="22">
        <f t="shared" si="15"/>
        <v>330.19938433219994</v>
      </c>
      <c r="AM35" s="21">
        <f t="shared" si="16"/>
        <v>4.5767188731609458</v>
      </c>
      <c r="AN35" s="21">
        <f t="shared" si="17"/>
        <v>0</v>
      </c>
      <c r="AO35" s="21">
        <f t="shared" si="17"/>
        <v>0</v>
      </c>
      <c r="AP35" s="21">
        <f t="shared" si="17"/>
        <v>0</v>
      </c>
      <c r="AQ35" s="21">
        <f t="shared" si="17"/>
        <v>0</v>
      </c>
      <c r="AR35" s="21">
        <f t="shared" si="17"/>
        <v>0</v>
      </c>
      <c r="AS35" s="22">
        <f t="shared" si="18"/>
        <v>97.194961447306639</v>
      </c>
      <c r="AT35" s="22">
        <f t="shared" si="19"/>
        <v>326.19496144730664</v>
      </c>
    </row>
    <row r="36" spans="2:46" x14ac:dyDescent="0.35">
      <c r="B36" s="22" t="s">
        <v>112</v>
      </c>
      <c r="C36" s="20">
        <v>-0.51401470000000005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J36" s="21">
        <f t="shared" si="4"/>
        <v>4.9059001184071063</v>
      </c>
      <c r="K36" s="21">
        <f t="shared" si="5"/>
        <v>0</v>
      </c>
      <c r="L36" s="21">
        <f t="shared" si="5"/>
        <v>0</v>
      </c>
      <c r="M36" s="21">
        <f t="shared" si="5"/>
        <v>0</v>
      </c>
      <c r="N36" s="21">
        <f t="shared" si="5"/>
        <v>0</v>
      </c>
      <c r="O36" s="21">
        <f t="shared" si="5"/>
        <v>0</v>
      </c>
      <c r="P36" s="22">
        <f t="shared" si="6"/>
        <v>135.08444729715453</v>
      </c>
      <c r="Q36">
        <v>135</v>
      </c>
      <c r="R36" s="22">
        <v>233</v>
      </c>
      <c r="S36" s="22">
        <f t="shared" si="7"/>
        <v>368.0844472971545</v>
      </c>
      <c r="T36" s="21"/>
      <c r="U36" s="21">
        <f t="shared" si="8"/>
        <v>4.7936242999999994</v>
      </c>
      <c r="V36" s="21">
        <f t="shared" si="9"/>
        <v>0</v>
      </c>
      <c r="W36" s="21">
        <f t="shared" si="9"/>
        <v>0</v>
      </c>
      <c r="X36" s="21">
        <f t="shared" si="9"/>
        <v>0</v>
      </c>
      <c r="Y36" s="21">
        <f t="shared" si="9"/>
        <v>0</v>
      </c>
      <c r="Z36" s="21">
        <f t="shared" si="9"/>
        <v>0</v>
      </c>
      <c r="AA36" s="22">
        <f t="shared" si="10"/>
        <v>120.73816798141277</v>
      </c>
      <c r="AB36" s="22">
        <f t="shared" si="11"/>
        <v>353.73816798141274</v>
      </c>
      <c r="AD36" s="21">
        <f t="shared" si="12"/>
        <v>4.9207397731609461</v>
      </c>
      <c r="AE36" s="21">
        <f t="shared" si="13"/>
        <v>0</v>
      </c>
      <c r="AF36" s="21">
        <f t="shared" si="13"/>
        <v>0</v>
      </c>
      <c r="AG36" s="21">
        <f t="shared" si="13"/>
        <v>0</v>
      </c>
      <c r="AH36" s="21">
        <f t="shared" si="13"/>
        <v>0</v>
      </c>
      <c r="AI36" s="21">
        <f t="shared" si="13"/>
        <v>0</v>
      </c>
      <c r="AJ36" s="22">
        <f t="shared" si="14"/>
        <v>137.10400154025146</v>
      </c>
      <c r="AK36" s="22">
        <f t="shared" si="15"/>
        <v>370.10400154025149</v>
      </c>
      <c r="AM36" s="21">
        <f t="shared" si="16"/>
        <v>4.8803659731609459</v>
      </c>
      <c r="AN36" s="21">
        <f t="shared" si="17"/>
        <v>0</v>
      </c>
      <c r="AO36" s="21">
        <f t="shared" si="17"/>
        <v>0</v>
      </c>
      <c r="AP36" s="21">
        <f t="shared" si="17"/>
        <v>0</v>
      </c>
      <c r="AQ36" s="21">
        <f t="shared" si="17"/>
        <v>0</v>
      </c>
      <c r="AR36" s="21">
        <f t="shared" si="17"/>
        <v>0</v>
      </c>
      <c r="AS36" s="22">
        <f t="shared" si="18"/>
        <v>131.67884599211101</v>
      </c>
      <c r="AT36" s="22">
        <f t="shared" si="19"/>
        <v>364.67884599211101</v>
      </c>
    </row>
    <row r="37" spans="2:46" x14ac:dyDescent="0.35">
      <c r="B37" s="22" t="s">
        <v>113</v>
      </c>
      <c r="C37" s="20">
        <v>-0.31179279999999998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J37" s="21">
        <f t="shared" si="4"/>
        <v>5.1081220184071068</v>
      </c>
      <c r="K37" s="21">
        <f t="shared" si="5"/>
        <v>0</v>
      </c>
      <c r="L37" s="21">
        <f t="shared" si="5"/>
        <v>0</v>
      </c>
      <c r="M37" s="21">
        <f t="shared" si="5"/>
        <v>0</v>
      </c>
      <c r="N37" s="21">
        <f t="shared" si="5"/>
        <v>0</v>
      </c>
      <c r="O37" s="21">
        <f t="shared" si="5"/>
        <v>0</v>
      </c>
      <c r="P37" s="22">
        <f t="shared" si="6"/>
        <v>165.35952095832897</v>
      </c>
      <c r="Q37">
        <v>165</v>
      </c>
      <c r="R37" s="22">
        <v>226</v>
      </c>
      <c r="S37" s="22">
        <f t="shared" si="7"/>
        <v>391.35952095832897</v>
      </c>
      <c r="T37" s="21"/>
      <c r="U37" s="21">
        <f t="shared" si="8"/>
        <v>4.9958461999999999</v>
      </c>
      <c r="V37" s="21">
        <f t="shared" si="9"/>
        <v>0</v>
      </c>
      <c r="W37" s="21">
        <f t="shared" si="9"/>
        <v>0</v>
      </c>
      <c r="X37" s="21">
        <f t="shared" si="9"/>
        <v>0</v>
      </c>
      <c r="Y37" s="21">
        <f t="shared" si="9"/>
        <v>0</v>
      </c>
      <c r="Z37" s="21">
        <f t="shared" si="9"/>
        <v>0</v>
      </c>
      <c r="AA37" s="22">
        <f t="shared" si="10"/>
        <v>147.79795911570662</v>
      </c>
      <c r="AB37" s="22">
        <f t="shared" si="11"/>
        <v>373.79795911570659</v>
      </c>
      <c r="AD37" s="21">
        <f t="shared" si="12"/>
        <v>5.1229616731609466</v>
      </c>
      <c r="AE37" s="21">
        <f t="shared" si="13"/>
        <v>0</v>
      </c>
      <c r="AF37" s="21">
        <f t="shared" si="13"/>
        <v>0</v>
      </c>
      <c r="AG37" s="21">
        <f t="shared" si="13"/>
        <v>0</v>
      </c>
      <c r="AH37" s="21">
        <f t="shared" si="13"/>
        <v>0</v>
      </c>
      <c r="AI37" s="21">
        <f t="shared" si="13"/>
        <v>0</v>
      </c>
      <c r="AJ37" s="22">
        <f t="shared" si="14"/>
        <v>167.83169691099991</v>
      </c>
      <c r="AK37" s="22">
        <f t="shared" si="15"/>
        <v>393.83169691099988</v>
      </c>
      <c r="AM37" s="21">
        <f t="shared" si="16"/>
        <v>5.0825878731609464</v>
      </c>
      <c r="AN37" s="21">
        <f t="shared" si="17"/>
        <v>0</v>
      </c>
      <c r="AO37" s="21">
        <f t="shared" si="17"/>
        <v>0</v>
      </c>
      <c r="AP37" s="21">
        <f t="shared" si="17"/>
        <v>0</v>
      </c>
      <c r="AQ37" s="21">
        <f t="shared" si="17"/>
        <v>0</v>
      </c>
      <c r="AR37" s="21">
        <f t="shared" si="17"/>
        <v>0</v>
      </c>
      <c r="AS37" s="22">
        <f t="shared" si="18"/>
        <v>161.19065761658351</v>
      </c>
      <c r="AT37" s="22">
        <f t="shared" si="19"/>
        <v>387.19065761658351</v>
      </c>
    </row>
    <row r="38" spans="2:46" x14ac:dyDescent="0.35">
      <c r="B38" s="22" t="s">
        <v>114</v>
      </c>
      <c r="C38" s="20">
        <v>-0.2780378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J38" s="21">
        <f t="shared" si="4"/>
        <v>5.1418770184071061</v>
      </c>
      <c r="K38" s="21">
        <f t="shared" si="5"/>
        <v>0</v>
      </c>
      <c r="L38" s="21">
        <f t="shared" si="5"/>
        <v>0</v>
      </c>
      <c r="M38" s="21">
        <f t="shared" si="5"/>
        <v>0</v>
      </c>
      <c r="N38" s="21">
        <f t="shared" si="5"/>
        <v>0</v>
      </c>
      <c r="O38" s="21">
        <f t="shared" si="5"/>
        <v>0</v>
      </c>
      <c r="P38" s="22">
        <f t="shared" si="6"/>
        <v>171.03650588182921</v>
      </c>
      <c r="Q38">
        <v>171</v>
      </c>
      <c r="R38" s="22">
        <v>244</v>
      </c>
      <c r="S38" s="22">
        <f t="shared" si="7"/>
        <v>415.03650588182921</v>
      </c>
      <c r="T38" s="21"/>
      <c r="U38" s="21">
        <f t="shared" si="8"/>
        <v>5.0296011999999992</v>
      </c>
      <c r="V38" s="21">
        <f t="shared" si="9"/>
        <v>0</v>
      </c>
      <c r="W38" s="21">
        <f t="shared" si="9"/>
        <v>0</v>
      </c>
      <c r="X38" s="21">
        <f t="shared" si="9"/>
        <v>0</v>
      </c>
      <c r="Y38" s="21">
        <f t="shared" si="9"/>
        <v>0</v>
      </c>
      <c r="Z38" s="21">
        <f t="shared" si="9"/>
        <v>0</v>
      </c>
      <c r="AA38" s="22">
        <f t="shared" si="10"/>
        <v>152.87203516987839</v>
      </c>
      <c r="AB38" s="22">
        <f t="shared" si="11"/>
        <v>396.87203516987836</v>
      </c>
      <c r="AD38" s="21">
        <f t="shared" si="12"/>
        <v>5.156716673160946</v>
      </c>
      <c r="AE38" s="21">
        <f t="shared" si="13"/>
        <v>0</v>
      </c>
      <c r="AF38" s="21">
        <f t="shared" si="13"/>
        <v>0</v>
      </c>
      <c r="AG38" s="21">
        <f t="shared" si="13"/>
        <v>0</v>
      </c>
      <c r="AH38" s="21">
        <f t="shared" si="13"/>
        <v>0</v>
      </c>
      <c r="AI38" s="21">
        <f t="shared" si="13"/>
        <v>0</v>
      </c>
      <c r="AJ38" s="22">
        <f t="shared" si="14"/>
        <v>173.59355451392142</v>
      </c>
      <c r="AK38" s="22">
        <f t="shared" si="15"/>
        <v>417.59355451392139</v>
      </c>
      <c r="AM38" s="21">
        <f t="shared" si="16"/>
        <v>5.1163428731609457</v>
      </c>
      <c r="AN38" s="21">
        <f t="shared" si="17"/>
        <v>0</v>
      </c>
      <c r="AO38" s="21">
        <f t="shared" si="17"/>
        <v>0</v>
      </c>
      <c r="AP38" s="21">
        <f t="shared" si="17"/>
        <v>0</v>
      </c>
      <c r="AQ38" s="21">
        <f t="shared" si="17"/>
        <v>0</v>
      </c>
      <c r="AR38" s="21">
        <f t="shared" si="17"/>
        <v>0</v>
      </c>
      <c r="AS38" s="22">
        <f t="shared" si="18"/>
        <v>166.72452060672265</v>
      </c>
      <c r="AT38" s="22">
        <f t="shared" si="19"/>
        <v>410.72452060672265</v>
      </c>
    </row>
    <row r="39" spans="2:46" x14ac:dyDescent="0.35">
      <c r="B39" s="22" t="s">
        <v>115</v>
      </c>
      <c r="C39" s="20">
        <v>-0.1190667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J39" s="21">
        <f t="shared" si="4"/>
        <v>5.3008481184071066</v>
      </c>
      <c r="K39" s="21">
        <f t="shared" si="5"/>
        <v>0</v>
      </c>
      <c r="L39" s="21">
        <f t="shared" si="5"/>
        <v>0</v>
      </c>
      <c r="M39" s="21">
        <f t="shared" si="5"/>
        <v>0</v>
      </c>
      <c r="N39" s="21">
        <f t="shared" si="5"/>
        <v>0</v>
      </c>
      <c r="O39" s="21">
        <f t="shared" si="5"/>
        <v>0</v>
      </c>
      <c r="P39" s="22">
        <f t="shared" si="6"/>
        <v>200.50679138294385</v>
      </c>
      <c r="Q39">
        <v>200</v>
      </c>
      <c r="R39" s="22">
        <v>240</v>
      </c>
      <c r="S39" s="22">
        <f t="shared" si="7"/>
        <v>440.50679138294385</v>
      </c>
      <c r="T39" s="21"/>
      <c r="U39" s="21">
        <f t="shared" si="8"/>
        <v>5.1885722999999997</v>
      </c>
      <c r="V39" s="21">
        <f t="shared" si="9"/>
        <v>0</v>
      </c>
      <c r="W39" s="21">
        <f t="shared" si="9"/>
        <v>0</v>
      </c>
      <c r="X39" s="21">
        <f t="shared" si="9"/>
        <v>0</v>
      </c>
      <c r="Y39" s="21">
        <f t="shared" si="9"/>
        <v>0</v>
      </c>
      <c r="Z39" s="21">
        <f t="shared" si="9"/>
        <v>0</v>
      </c>
      <c r="AA39" s="22">
        <f t="shared" si="10"/>
        <v>179.21250849962138</v>
      </c>
      <c r="AB39" s="22">
        <f t="shared" si="11"/>
        <v>419.21250849962138</v>
      </c>
      <c r="AD39" s="21">
        <f t="shared" si="12"/>
        <v>5.3156877731609464</v>
      </c>
      <c r="AE39" s="21">
        <f t="shared" si="13"/>
        <v>0</v>
      </c>
      <c r="AF39" s="21">
        <f t="shared" si="13"/>
        <v>0</v>
      </c>
      <c r="AG39" s="21">
        <f t="shared" si="13"/>
        <v>0</v>
      </c>
      <c r="AH39" s="21">
        <f t="shared" si="13"/>
        <v>0</v>
      </c>
      <c r="AI39" s="21">
        <f t="shared" si="13"/>
        <v>0</v>
      </c>
      <c r="AJ39" s="22">
        <f t="shared" si="14"/>
        <v>203.50442989284878</v>
      </c>
      <c r="AK39" s="22">
        <f t="shared" si="15"/>
        <v>443.50442989284875</v>
      </c>
      <c r="AM39" s="21">
        <f t="shared" si="16"/>
        <v>5.2753139731609462</v>
      </c>
      <c r="AN39" s="21">
        <f t="shared" si="17"/>
        <v>0</v>
      </c>
      <c r="AO39" s="21">
        <f t="shared" si="17"/>
        <v>0</v>
      </c>
      <c r="AP39" s="21">
        <f t="shared" si="17"/>
        <v>0</v>
      </c>
      <c r="AQ39" s="21">
        <f t="shared" si="17"/>
        <v>0</v>
      </c>
      <c r="AR39" s="21">
        <f t="shared" si="17"/>
        <v>0</v>
      </c>
      <c r="AS39" s="22">
        <f t="shared" si="18"/>
        <v>195.45183350980145</v>
      </c>
      <c r="AT39" s="22">
        <f t="shared" si="19"/>
        <v>435.45183350980142</v>
      </c>
    </row>
    <row r="40" spans="2:46" x14ac:dyDescent="0.35">
      <c r="B40" s="22" t="s">
        <v>116</v>
      </c>
      <c r="C40" s="20">
        <v>-0.1048661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J40" s="21">
        <f t="shared" si="4"/>
        <v>5.3150487184071062</v>
      </c>
      <c r="K40" s="21">
        <f t="shared" si="5"/>
        <v>0</v>
      </c>
      <c r="L40" s="21">
        <f t="shared" si="5"/>
        <v>0</v>
      </c>
      <c r="M40" s="21">
        <f t="shared" si="5"/>
        <v>0</v>
      </c>
      <c r="N40" s="21">
        <f t="shared" si="5"/>
        <v>0</v>
      </c>
      <c r="O40" s="21">
        <f t="shared" si="5"/>
        <v>0</v>
      </c>
      <c r="P40" s="22">
        <f t="shared" si="6"/>
        <v>203.37442096533434</v>
      </c>
      <c r="Q40">
        <v>203</v>
      </c>
      <c r="R40" s="22">
        <v>255</v>
      </c>
      <c r="S40" s="22">
        <f t="shared" si="7"/>
        <v>458.37442096533437</v>
      </c>
      <c r="T40" s="21"/>
      <c r="U40" s="21">
        <f t="shared" si="8"/>
        <v>5.2027728999999994</v>
      </c>
      <c r="V40" s="21">
        <f t="shared" si="9"/>
        <v>0</v>
      </c>
      <c r="W40" s="21">
        <f t="shared" si="9"/>
        <v>0</v>
      </c>
      <c r="X40" s="21">
        <f t="shared" si="9"/>
        <v>0</v>
      </c>
      <c r="Y40" s="21">
        <f t="shared" si="9"/>
        <v>0</v>
      </c>
      <c r="Z40" s="21">
        <f t="shared" si="9"/>
        <v>0</v>
      </c>
      <c r="AA40" s="22">
        <f t="shared" si="10"/>
        <v>181.77558921805155</v>
      </c>
      <c r="AB40" s="22">
        <f t="shared" si="11"/>
        <v>436.77558921805155</v>
      </c>
      <c r="AD40" s="21">
        <f t="shared" si="12"/>
        <v>5.3298883731609461</v>
      </c>
      <c r="AE40" s="21">
        <f t="shared" si="13"/>
        <v>0</v>
      </c>
      <c r="AF40" s="21">
        <f t="shared" si="13"/>
        <v>0</v>
      </c>
      <c r="AG40" s="21">
        <f t="shared" si="13"/>
        <v>0</v>
      </c>
      <c r="AH40" s="21">
        <f t="shared" si="13"/>
        <v>0</v>
      </c>
      <c r="AI40" s="21">
        <f t="shared" si="13"/>
        <v>0</v>
      </c>
      <c r="AJ40" s="22">
        <f t="shared" si="14"/>
        <v>206.4149314239101</v>
      </c>
      <c r="AK40" s="22">
        <f t="shared" si="15"/>
        <v>461.4149314239101</v>
      </c>
      <c r="AM40" s="21">
        <f t="shared" si="16"/>
        <v>5.2895145731609459</v>
      </c>
      <c r="AN40" s="21">
        <f t="shared" si="17"/>
        <v>0</v>
      </c>
      <c r="AO40" s="21">
        <f t="shared" si="17"/>
        <v>0</v>
      </c>
      <c r="AP40" s="21">
        <f t="shared" si="17"/>
        <v>0</v>
      </c>
      <c r="AQ40" s="21">
        <f t="shared" si="17"/>
        <v>0</v>
      </c>
      <c r="AR40" s="21">
        <f t="shared" si="17"/>
        <v>0</v>
      </c>
      <c r="AS40" s="22">
        <f t="shared" si="18"/>
        <v>198.24716755230136</v>
      </c>
      <c r="AT40" s="22">
        <f t="shared" si="19"/>
        <v>453.24716755230133</v>
      </c>
    </row>
    <row r="41" spans="2:46" x14ac:dyDescent="0.35">
      <c r="B41" s="22" t="s">
        <v>117</v>
      </c>
      <c r="C41" s="20">
        <v>-0.17811350000000001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J41" s="21">
        <f t="shared" si="4"/>
        <v>5.2418013184071066</v>
      </c>
      <c r="K41" s="21">
        <f t="shared" si="5"/>
        <v>0</v>
      </c>
      <c r="L41" s="21">
        <f t="shared" si="5"/>
        <v>0</v>
      </c>
      <c r="M41" s="21">
        <f t="shared" si="5"/>
        <v>0</v>
      </c>
      <c r="N41" s="21">
        <f t="shared" si="5"/>
        <v>0</v>
      </c>
      <c r="O41" s="21">
        <f t="shared" si="5"/>
        <v>0</v>
      </c>
      <c r="P41" s="22">
        <f t="shared" si="6"/>
        <v>189.01026361134245</v>
      </c>
      <c r="Q41">
        <v>189</v>
      </c>
      <c r="R41" s="22">
        <v>240</v>
      </c>
      <c r="S41" s="22">
        <f t="shared" si="7"/>
        <v>429.01026361134245</v>
      </c>
      <c r="T41" s="21"/>
      <c r="U41" s="21">
        <f t="shared" si="8"/>
        <v>5.1295254999999997</v>
      </c>
      <c r="V41" s="21">
        <f t="shared" si="9"/>
        <v>0</v>
      </c>
      <c r="W41" s="21">
        <f t="shared" si="9"/>
        <v>0</v>
      </c>
      <c r="X41" s="21">
        <f t="shared" si="9"/>
        <v>0</v>
      </c>
      <c r="Y41" s="21">
        <f t="shared" si="9"/>
        <v>0</v>
      </c>
      <c r="Z41" s="21">
        <f t="shared" si="9"/>
        <v>0</v>
      </c>
      <c r="AA41" s="22">
        <f t="shared" si="10"/>
        <v>168.93693844648894</v>
      </c>
      <c r="AB41" s="22">
        <f t="shared" si="11"/>
        <v>408.93693844648897</v>
      </c>
      <c r="AD41" s="21">
        <f t="shared" si="12"/>
        <v>5.2566409731609465</v>
      </c>
      <c r="AE41" s="21">
        <f t="shared" si="13"/>
        <v>0</v>
      </c>
      <c r="AF41" s="21">
        <f t="shared" si="13"/>
        <v>0</v>
      </c>
      <c r="AG41" s="21">
        <f t="shared" si="13"/>
        <v>0</v>
      </c>
      <c r="AH41" s="21">
        <f t="shared" si="13"/>
        <v>0</v>
      </c>
      <c r="AI41" s="21">
        <f t="shared" si="13"/>
        <v>0</v>
      </c>
      <c r="AJ41" s="22">
        <f t="shared" si="14"/>
        <v>191.83602547736592</v>
      </c>
      <c r="AK41" s="22">
        <f t="shared" si="15"/>
        <v>431.83602547736592</v>
      </c>
      <c r="AM41" s="21">
        <f t="shared" si="16"/>
        <v>5.2162671731609462</v>
      </c>
      <c r="AN41" s="21">
        <f t="shared" si="17"/>
        <v>0</v>
      </c>
      <c r="AO41" s="21">
        <f t="shared" si="17"/>
        <v>0</v>
      </c>
      <c r="AP41" s="21">
        <f t="shared" si="17"/>
        <v>0</v>
      </c>
      <c r="AQ41" s="21">
        <f t="shared" si="17"/>
        <v>0</v>
      </c>
      <c r="AR41" s="21">
        <f t="shared" si="17"/>
        <v>0</v>
      </c>
      <c r="AS41" s="22">
        <f t="shared" si="18"/>
        <v>184.24514361936122</v>
      </c>
      <c r="AT41" s="22">
        <f t="shared" si="19"/>
        <v>424.24514361936122</v>
      </c>
    </row>
    <row r="42" spans="2:46" x14ac:dyDescent="0.35">
      <c r="B42" s="22" t="s">
        <v>118</v>
      </c>
      <c r="C42" s="20">
        <v>9.0296899999999999E-2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J42" s="21">
        <f t="shared" si="4"/>
        <v>5.5102117184071062</v>
      </c>
      <c r="K42" s="21">
        <f t="shared" si="5"/>
        <v>0</v>
      </c>
      <c r="L42" s="21">
        <f t="shared" si="5"/>
        <v>0</v>
      </c>
      <c r="M42" s="21">
        <f t="shared" si="5"/>
        <v>0</v>
      </c>
      <c r="N42" s="21">
        <f t="shared" si="5"/>
        <v>0</v>
      </c>
      <c r="O42" s="21">
        <f t="shared" si="5"/>
        <v>0</v>
      </c>
      <c r="P42" s="22">
        <f t="shared" si="6"/>
        <v>247.20345905018752</v>
      </c>
      <c r="Q42">
        <v>247</v>
      </c>
      <c r="R42" s="22">
        <v>237</v>
      </c>
      <c r="S42" s="22">
        <f t="shared" si="7"/>
        <v>484.20345905018752</v>
      </c>
      <c r="T42" s="21"/>
      <c r="U42" s="21">
        <f t="shared" si="8"/>
        <v>5.3979358999999993</v>
      </c>
      <c r="V42" s="21">
        <f t="shared" si="9"/>
        <v>0</v>
      </c>
      <c r="W42" s="21">
        <f t="shared" si="9"/>
        <v>0</v>
      </c>
      <c r="X42" s="21">
        <f t="shared" si="9"/>
        <v>0</v>
      </c>
      <c r="Y42" s="21">
        <f t="shared" si="9"/>
        <v>0</v>
      </c>
      <c r="Z42" s="21">
        <f t="shared" si="9"/>
        <v>0</v>
      </c>
      <c r="AA42" s="22">
        <f t="shared" si="10"/>
        <v>220.94988254814839</v>
      </c>
      <c r="AB42" s="22">
        <f t="shared" si="11"/>
        <v>457.94988254814837</v>
      </c>
      <c r="AD42" s="21">
        <f t="shared" si="12"/>
        <v>5.5250513731609461</v>
      </c>
      <c r="AE42" s="21">
        <f t="shared" si="13"/>
        <v>0</v>
      </c>
      <c r="AF42" s="21">
        <f t="shared" si="13"/>
        <v>0</v>
      </c>
      <c r="AG42" s="21">
        <f t="shared" si="13"/>
        <v>0</v>
      </c>
      <c r="AH42" s="21">
        <f t="shared" si="13"/>
        <v>0</v>
      </c>
      <c r="AI42" s="21">
        <f t="shared" si="13"/>
        <v>0</v>
      </c>
      <c r="AJ42" s="22">
        <f t="shared" si="14"/>
        <v>250.89922717614232</v>
      </c>
      <c r="AK42" s="22">
        <f t="shared" si="15"/>
        <v>487.89922717614229</v>
      </c>
      <c r="AM42" s="21">
        <f t="shared" si="16"/>
        <v>5.4846775731609458</v>
      </c>
      <c r="AN42" s="21">
        <f t="shared" si="17"/>
        <v>0</v>
      </c>
      <c r="AO42" s="21">
        <f t="shared" si="17"/>
        <v>0</v>
      </c>
      <c r="AP42" s="21">
        <f t="shared" si="17"/>
        <v>0</v>
      </c>
      <c r="AQ42" s="21">
        <f t="shared" si="17"/>
        <v>0</v>
      </c>
      <c r="AR42" s="21">
        <f t="shared" si="17"/>
        <v>0</v>
      </c>
      <c r="AS42" s="22">
        <f t="shared" si="18"/>
        <v>240.97123587722183</v>
      </c>
      <c r="AT42" s="22">
        <f t="shared" si="19"/>
        <v>477.97123587722183</v>
      </c>
    </row>
    <row r="43" spans="2:46" x14ac:dyDescent="0.35">
      <c r="B43" s="22" t="s">
        <v>119</v>
      </c>
      <c r="C43" s="20">
        <v>4.1120999999999996E-3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J43" s="21">
        <f t="shared" si="4"/>
        <v>5.4240269184071064</v>
      </c>
      <c r="K43" s="21">
        <f t="shared" si="5"/>
        <v>0</v>
      </c>
      <c r="L43" s="21">
        <f t="shared" si="5"/>
        <v>0</v>
      </c>
      <c r="M43" s="21">
        <f t="shared" si="5"/>
        <v>0</v>
      </c>
      <c r="N43" s="21">
        <f t="shared" si="5"/>
        <v>0</v>
      </c>
      <c r="O43" s="21">
        <f t="shared" si="5"/>
        <v>0</v>
      </c>
      <c r="P43" s="22">
        <f t="shared" si="6"/>
        <v>226.79055319508328</v>
      </c>
      <c r="Q43">
        <v>226</v>
      </c>
      <c r="R43" s="22">
        <v>240</v>
      </c>
      <c r="S43" s="22">
        <f t="shared" si="7"/>
        <v>466.79055319508325</v>
      </c>
      <c r="T43" s="21"/>
      <c r="U43" s="21">
        <f t="shared" si="8"/>
        <v>5.3117510999999995</v>
      </c>
      <c r="V43" s="21">
        <f t="shared" si="9"/>
        <v>0</v>
      </c>
      <c r="W43" s="21">
        <f t="shared" si="9"/>
        <v>0</v>
      </c>
      <c r="X43" s="21">
        <f t="shared" si="9"/>
        <v>0</v>
      </c>
      <c r="Y43" s="21">
        <f t="shared" si="9"/>
        <v>0</v>
      </c>
      <c r="Z43" s="21">
        <f t="shared" si="9"/>
        <v>0</v>
      </c>
      <c r="AA43" s="22">
        <f t="shared" si="10"/>
        <v>202.70487429267726</v>
      </c>
      <c r="AB43" s="22">
        <f t="shared" si="11"/>
        <v>442.70487429267723</v>
      </c>
      <c r="AD43" s="21">
        <f t="shared" si="12"/>
        <v>5.4388665731609462</v>
      </c>
      <c r="AE43" s="21">
        <f t="shared" si="13"/>
        <v>0</v>
      </c>
      <c r="AF43" s="21">
        <f t="shared" si="13"/>
        <v>0</v>
      </c>
      <c r="AG43" s="21">
        <f t="shared" si="13"/>
        <v>0</v>
      </c>
      <c r="AH43" s="21">
        <f t="shared" si="13"/>
        <v>0</v>
      </c>
      <c r="AI43" s="21">
        <f t="shared" si="13"/>
        <v>0</v>
      </c>
      <c r="AJ43" s="22">
        <f t="shared" si="14"/>
        <v>230.18114206866323</v>
      </c>
      <c r="AK43" s="22">
        <f t="shared" si="15"/>
        <v>470.18114206866323</v>
      </c>
      <c r="AM43" s="21">
        <f t="shared" si="16"/>
        <v>5.398492773160946</v>
      </c>
      <c r="AN43" s="21">
        <f t="shared" si="17"/>
        <v>0</v>
      </c>
      <c r="AO43" s="21">
        <f t="shared" si="17"/>
        <v>0</v>
      </c>
      <c r="AP43" s="21">
        <f t="shared" si="17"/>
        <v>0</v>
      </c>
      <c r="AQ43" s="21">
        <f t="shared" si="17"/>
        <v>0</v>
      </c>
      <c r="AR43" s="21">
        <f t="shared" si="17"/>
        <v>0</v>
      </c>
      <c r="AS43" s="22">
        <f t="shared" si="18"/>
        <v>221.07295787314584</v>
      </c>
      <c r="AT43" s="22">
        <f t="shared" si="19"/>
        <v>461.07295787314581</v>
      </c>
    </row>
    <row r="44" spans="2:46" x14ac:dyDescent="0.35">
      <c r="B44" s="22" t="s">
        <v>120</v>
      </c>
      <c r="C44" s="20">
        <v>-0.1385257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J44" s="21">
        <f t="shared" si="4"/>
        <v>5.2813891184071062</v>
      </c>
      <c r="K44" s="21">
        <f t="shared" si="5"/>
        <v>0</v>
      </c>
      <c r="L44" s="21">
        <f t="shared" si="5"/>
        <v>0</v>
      </c>
      <c r="M44" s="21">
        <f t="shared" si="5"/>
        <v>0</v>
      </c>
      <c r="N44" s="21">
        <f t="shared" si="5"/>
        <v>0</v>
      </c>
      <c r="O44" s="21">
        <f t="shared" si="5"/>
        <v>0</v>
      </c>
      <c r="P44" s="22">
        <f t="shared" si="6"/>
        <v>196.64284591056978</v>
      </c>
      <c r="Q44">
        <v>196</v>
      </c>
      <c r="R44" s="22">
        <v>237</v>
      </c>
      <c r="S44" s="22">
        <f t="shared" si="7"/>
        <v>433.6428459105698</v>
      </c>
      <c r="T44" s="21"/>
      <c r="U44" s="21">
        <f t="shared" si="8"/>
        <v>5.1691132999999994</v>
      </c>
      <c r="V44" s="21">
        <f t="shared" si="9"/>
        <v>0</v>
      </c>
      <c r="W44" s="21">
        <f t="shared" si="9"/>
        <v>0</v>
      </c>
      <c r="X44" s="21">
        <f t="shared" si="9"/>
        <v>0</v>
      </c>
      <c r="Y44" s="21">
        <f t="shared" si="9"/>
        <v>0</v>
      </c>
      <c r="Z44" s="21">
        <f t="shared" si="9"/>
        <v>0</v>
      </c>
      <c r="AA44" s="22">
        <f t="shared" si="10"/>
        <v>175.75892293259994</v>
      </c>
      <c r="AB44" s="22">
        <f t="shared" si="11"/>
        <v>412.75892293259994</v>
      </c>
      <c r="AD44" s="21">
        <f t="shared" si="12"/>
        <v>5.2962287731609461</v>
      </c>
      <c r="AE44" s="21">
        <f t="shared" si="13"/>
        <v>0</v>
      </c>
      <c r="AF44" s="21">
        <f t="shared" si="13"/>
        <v>0</v>
      </c>
      <c r="AG44" s="21">
        <f t="shared" si="13"/>
        <v>0</v>
      </c>
      <c r="AH44" s="21">
        <f t="shared" si="13"/>
        <v>0</v>
      </c>
      <c r="AI44" s="21">
        <f t="shared" si="13"/>
        <v>0</v>
      </c>
      <c r="AJ44" s="22">
        <f t="shared" si="14"/>
        <v>199.58271724127709</v>
      </c>
      <c r="AK44" s="22">
        <f t="shared" si="15"/>
        <v>436.58271724127712</v>
      </c>
      <c r="AM44" s="21">
        <f t="shared" si="16"/>
        <v>5.2558549731609459</v>
      </c>
      <c r="AN44" s="21">
        <f t="shared" si="17"/>
        <v>0</v>
      </c>
      <c r="AO44" s="21">
        <f t="shared" si="17"/>
        <v>0</v>
      </c>
      <c r="AP44" s="21">
        <f t="shared" si="17"/>
        <v>0</v>
      </c>
      <c r="AQ44" s="21">
        <f t="shared" si="17"/>
        <v>0</v>
      </c>
      <c r="AR44" s="21">
        <f t="shared" si="17"/>
        <v>0</v>
      </c>
      <c r="AS44" s="22">
        <f t="shared" si="18"/>
        <v>191.6853016035827</v>
      </c>
      <c r="AT44" s="22">
        <f t="shared" si="19"/>
        <v>428.68530160358273</v>
      </c>
    </row>
    <row r="45" spans="2:46" x14ac:dyDescent="0.35">
      <c r="B45" s="22" t="s">
        <v>121</v>
      </c>
      <c r="C45" s="20">
        <v>-8.5324399999999995E-2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J45" s="21">
        <f t="shared" si="4"/>
        <v>5.3345904184071067</v>
      </c>
      <c r="K45" s="21">
        <f t="shared" si="5"/>
        <v>0</v>
      </c>
      <c r="L45" s="21">
        <f t="shared" si="5"/>
        <v>0</v>
      </c>
      <c r="M45" s="21">
        <f t="shared" si="5"/>
        <v>0</v>
      </c>
      <c r="N45" s="21">
        <f t="shared" si="5"/>
        <v>0</v>
      </c>
      <c r="O45" s="21">
        <f t="shared" si="5"/>
        <v>0</v>
      </c>
      <c r="P45" s="22">
        <f t="shared" si="6"/>
        <v>207.38778918913624</v>
      </c>
      <c r="Q45">
        <v>207</v>
      </c>
      <c r="R45" s="22">
        <v>255</v>
      </c>
      <c r="S45" s="22">
        <f t="shared" si="7"/>
        <v>462.38778918913624</v>
      </c>
      <c r="T45" s="21"/>
      <c r="U45" s="21">
        <f t="shared" si="8"/>
        <v>5.2223145999999998</v>
      </c>
      <c r="V45" s="21">
        <f t="shared" si="9"/>
        <v>0</v>
      </c>
      <c r="W45" s="21">
        <f t="shared" si="9"/>
        <v>0</v>
      </c>
      <c r="X45" s="21">
        <f t="shared" si="9"/>
        <v>0</v>
      </c>
      <c r="Y45" s="21">
        <f t="shared" si="9"/>
        <v>0</v>
      </c>
      <c r="Z45" s="21">
        <f t="shared" si="9"/>
        <v>0</v>
      </c>
      <c r="AA45" s="22">
        <f t="shared" si="10"/>
        <v>185.36272849627446</v>
      </c>
      <c r="AB45" s="22">
        <f t="shared" si="11"/>
        <v>440.36272849627449</v>
      </c>
      <c r="AD45" s="21">
        <f t="shared" si="12"/>
        <v>5.3494300731609465</v>
      </c>
      <c r="AE45" s="21">
        <f t="shared" si="13"/>
        <v>0</v>
      </c>
      <c r="AF45" s="21">
        <f t="shared" si="13"/>
        <v>0</v>
      </c>
      <c r="AG45" s="21">
        <f t="shared" si="13"/>
        <v>0</v>
      </c>
      <c r="AH45" s="21">
        <f t="shared" si="13"/>
        <v>0</v>
      </c>
      <c r="AI45" s="21">
        <f t="shared" si="13"/>
        <v>0</v>
      </c>
      <c r="AJ45" s="22">
        <f t="shared" si="14"/>
        <v>210.48830074323158</v>
      </c>
      <c r="AK45" s="22">
        <f t="shared" si="15"/>
        <v>465.48830074323155</v>
      </c>
      <c r="AM45" s="21">
        <f t="shared" si="16"/>
        <v>5.3090562731609463</v>
      </c>
      <c r="AN45" s="21">
        <f t="shared" si="17"/>
        <v>0</v>
      </c>
      <c r="AO45" s="21">
        <f t="shared" si="17"/>
        <v>0</v>
      </c>
      <c r="AP45" s="21">
        <f t="shared" si="17"/>
        <v>0</v>
      </c>
      <c r="AQ45" s="21">
        <f t="shared" si="17"/>
        <v>0</v>
      </c>
      <c r="AR45" s="21">
        <f t="shared" si="17"/>
        <v>0</v>
      </c>
      <c r="AS45" s="22">
        <f t="shared" si="18"/>
        <v>202.15935512700503</v>
      </c>
      <c r="AT45" s="22">
        <f t="shared" si="19"/>
        <v>457.15935512700503</v>
      </c>
    </row>
    <row r="46" spans="2:46" x14ac:dyDescent="0.35">
      <c r="B46" s="22" t="s">
        <v>122</v>
      </c>
      <c r="C46" s="20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J46" s="21">
        <f t="shared" si="4"/>
        <v>5.4199148184071069</v>
      </c>
      <c r="K46" s="21">
        <f t="shared" si="5"/>
        <v>0</v>
      </c>
      <c r="L46" s="21">
        <f t="shared" si="5"/>
        <v>0</v>
      </c>
      <c r="M46" s="21">
        <f t="shared" si="5"/>
        <v>0</v>
      </c>
      <c r="N46" s="21">
        <f t="shared" si="5"/>
        <v>0</v>
      </c>
      <c r="O46" s="21">
        <f t="shared" si="5"/>
        <v>0</v>
      </c>
      <c r="P46" s="22">
        <f t="shared" si="6"/>
        <v>225.8598825780326</v>
      </c>
      <c r="Q46">
        <v>225</v>
      </c>
      <c r="R46" s="22">
        <v>233</v>
      </c>
      <c r="S46" s="22">
        <f t="shared" si="7"/>
        <v>458.85988257803263</v>
      </c>
      <c r="T46" s="21"/>
      <c r="U46" s="21">
        <f t="shared" si="8"/>
        <v>5.307639</v>
      </c>
      <c r="V46" s="21">
        <f t="shared" si="9"/>
        <v>0</v>
      </c>
      <c r="W46" s="21">
        <f t="shared" si="9"/>
        <v>0</v>
      </c>
      <c r="X46" s="21">
        <f t="shared" si="9"/>
        <v>0</v>
      </c>
      <c r="Y46" s="21">
        <f t="shared" si="9"/>
        <v>0</v>
      </c>
      <c r="Z46" s="21">
        <f t="shared" si="9"/>
        <v>0</v>
      </c>
      <c r="AA46" s="22">
        <f t="shared" si="10"/>
        <v>201.87304303789446</v>
      </c>
      <c r="AB46" s="22">
        <f t="shared" si="11"/>
        <v>434.87304303789449</v>
      </c>
      <c r="AD46" s="21">
        <f t="shared" si="12"/>
        <v>5.4347544731609467</v>
      </c>
      <c r="AE46" s="21">
        <f t="shared" si="13"/>
        <v>0</v>
      </c>
      <c r="AF46" s="21">
        <f t="shared" si="13"/>
        <v>0</v>
      </c>
      <c r="AG46" s="21">
        <f t="shared" si="13"/>
        <v>0</v>
      </c>
      <c r="AH46" s="21">
        <f t="shared" si="13"/>
        <v>0</v>
      </c>
      <c r="AI46" s="21">
        <f t="shared" si="13"/>
        <v>0</v>
      </c>
      <c r="AJ46" s="22">
        <f t="shared" si="14"/>
        <v>229.2365576382077</v>
      </c>
      <c r="AK46" s="22">
        <f t="shared" si="15"/>
        <v>462.23655763820773</v>
      </c>
      <c r="AM46" s="21">
        <f t="shared" si="16"/>
        <v>5.3943806731609465</v>
      </c>
      <c r="AN46" s="21">
        <f t="shared" si="17"/>
        <v>0</v>
      </c>
      <c r="AO46" s="21">
        <f t="shared" si="17"/>
        <v>0</v>
      </c>
      <c r="AP46" s="21">
        <f t="shared" si="17"/>
        <v>0</v>
      </c>
      <c r="AQ46" s="21">
        <f t="shared" si="17"/>
        <v>0</v>
      </c>
      <c r="AR46" s="21">
        <f t="shared" si="17"/>
        <v>0</v>
      </c>
      <c r="AS46" s="22">
        <f t="shared" si="18"/>
        <v>220.16575030555356</v>
      </c>
      <c r="AT46" s="22">
        <f t="shared" si="19"/>
        <v>453.16575030555356</v>
      </c>
    </row>
    <row r="47" spans="2:46" x14ac:dyDescent="0.35">
      <c r="B47" s="22" t="s">
        <v>123</v>
      </c>
      <c r="C47" s="20">
        <v>0</v>
      </c>
      <c r="D47" s="21">
        <v>-0.2594592</v>
      </c>
      <c r="E47" s="21">
        <v>0</v>
      </c>
      <c r="F47" s="21">
        <v>0</v>
      </c>
      <c r="G47" s="21">
        <v>0</v>
      </c>
      <c r="H47" s="21">
        <v>0</v>
      </c>
      <c r="J47" s="21">
        <f t="shared" si="4"/>
        <v>0</v>
      </c>
      <c r="K47" s="21">
        <f t="shared" si="5"/>
        <v>5.4390935774018905</v>
      </c>
      <c r="L47" s="21">
        <f t="shared" si="5"/>
        <v>0</v>
      </c>
      <c r="M47" s="21">
        <f t="shared" si="5"/>
        <v>0</v>
      </c>
      <c r="N47" s="21">
        <f t="shared" si="5"/>
        <v>0</v>
      </c>
      <c r="O47" s="21">
        <f t="shared" si="5"/>
        <v>0</v>
      </c>
      <c r="P47" s="22">
        <f t="shared" si="6"/>
        <v>230.23340009527064</v>
      </c>
      <c r="Q47">
        <v>230</v>
      </c>
      <c r="R47" s="22">
        <v>244</v>
      </c>
      <c r="S47" s="22">
        <f t="shared" si="7"/>
        <v>474.23340009527067</v>
      </c>
      <c r="T47" s="21"/>
      <c r="U47" s="21">
        <f t="shared" si="8"/>
        <v>0</v>
      </c>
      <c r="V47" s="21">
        <f t="shared" si="9"/>
        <v>5.3797037999999997</v>
      </c>
      <c r="W47" s="21">
        <f t="shared" si="9"/>
        <v>0</v>
      </c>
      <c r="X47" s="21">
        <f t="shared" si="9"/>
        <v>0</v>
      </c>
      <c r="Y47" s="21">
        <f t="shared" si="9"/>
        <v>0</v>
      </c>
      <c r="Z47" s="21">
        <f t="shared" si="9"/>
        <v>0</v>
      </c>
      <c r="AA47" s="22">
        <f t="shared" si="10"/>
        <v>216.95800294619056</v>
      </c>
      <c r="AB47" s="22">
        <f t="shared" si="11"/>
        <v>460.95800294619056</v>
      </c>
      <c r="AD47" s="21">
        <f t="shared" si="12"/>
        <v>0</v>
      </c>
      <c r="AE47" s="21">
        <f t="shared" si="13"/>
        <v>5.51586427776828</v>
      </c>
      <c r="AF47" s="21">
        <f t="shared" si="13"/>
        <v>0</v>
      </c>
      <c r="AG47" s="21">
        <f t="shared" si="13"/>
        <v>0</v>
      </c>
      <c r="AH47" s="21">
        <f t="shared" si="13"/>
        <v>0</v>
      </c>
      <c r="AI47" s="21">
        <f t="shared" si="13"/>
        <v>0</v>
      </c>
      <c r="AJ47" s="22">
        <f t="shared" si="14"/>
        <v>248.60474798008894</v>
      </c>
      <c r="AK47" s="22">
        <f t="shared" si="15"/>
        <v>492.60474798008897</v>
      </c>
      <c r="AM47" s="21">
        <f t="shared" si="16"/>
        <v>0</v>
      </c>
      <c r="AN47" s="21">
        <f t="shared" si="17"/>
        <v>5.4210437777682801</v>
      </c>
      <c r="AO47" s="21">
        <f t="shared" si="17"/>
        <v>0</v>
      </c>
      <c r="AP47" s="21">
        <f t="shared" si="17"/>
        <v>0</v>
      </c>
      <c r="AQ47" s="21">
        <f t="shared" si="17"/>
        <v>0</v>
      </c>
      <c r="AR47" s="21">
        <f t="shared" si="17"/>
        <v>0</v>
      </c>
      <c r="AS47" s="22">
        <f t="shared" si="18"/>
        <v>226.11501319573406</v>
      </c>
      <c r="AT47" s="22">
        <f t="shared" si="19"/>
        <v>470.11501319573404</v>
      </c>
    </row>
    <row r="48" spans="2:46" x14ac:dyDescent="0.35">
      <c r="B48" s="22" t="s">
        <v>124</v>
      </c>
      <c r="C48" s="20">
        <v>0</v>
      </c>
      <c r="D48" s="21">
        <v>-0.46842549999999999</v>
      </c>
      <c r="E48" s="21">
        <v>0</v>
      </c>
      <c r="F48" s="21">
        <v>0</v>
      </c>
      <c r="G48" s="21">
        <v>0</v>
      </c>
      <c r="H48" s="21">
        <v>0</v>
      </c>
      <c r="J48" s="21">
        <f t="shared" si="4"/>
        <v>0</v>
      </c>
      <c r="K48" s="21">
        <f t="shared" si="5"/>
        <v>5.2301272774018912</v>
      </c>
      <c r="L48" s="21">
        <f t="shared" si="5"/>
        <v>0</v>
      </c>
      <c r="M48" s="21">
        <f t="shared" si="5"/>
        <v>0</v>
      </c>
      <c r="N48" s="21">
        <f t="shared" si="5"/>
        <v>0</v>
      </c>
      <c r="O48" s="21">
        <f t="shared" si="5"/>
        <v>0</v>
      </c>
      <c r="P48" s="22">
        <f t="shared" si="6"/>
        <v>186.81657953593478</v>
      </c>
      <c r="Q48">
        <v>186</v>
      </c>
      <c r="R48" s="22">
        <v>266</v>
      </c>
      <c r="S48" s="22">
        <f t="shared" si="7"/>
        <v>452.81657953593481</v>
      </c>
      <c r="T48" s="21"/>
      <c r="U48" s="21">
        <f t="shared" si="8"/>
        <v>0</v>
      </c>
      <c r="V48" s="21">
        <f t="shared" si="9"/>
        <v>5.1707375000000004</v>
      </c>
      <c r="W48" s="21">
        <f t="shared" si="9"/>
        <v>0</v>
      </c>
      <c r="X48" s="21">
        <f t="shared" si="9"/>
        <v>0</v>
      </c>
      <c r="Y48" s="21">
        <f t="shared" si="9"/>
        <v>0</v>
      </c>
      <c r="Z48" s="21">
        <f t="shared" si="9"/>
        <v>0</v>
      </c>
      <c r="AA48" s="22">
        <f t="shared" si="10"/>
        <v>176.04462252906265</v>
      </c>
      <c r="AB48" s="22">
        <f t="shared" si="11"/>
        <v>442.04462252906262</v>
      </c>
      <c r="AD48" s="21">
        <f t="shared" si="12"/>
        <v>0</v>
      </c>
      <c r="AE48" s="21">
        <f t="shared" si="13"/>
        <v>5.3068979777682808</v>
      </c>
      <c r="AF48" s="21">
        <f t="shared" si="13"/>
        <v>0</v>
      </c>
      <c r="AG48" s="21">
        <f t="shared" si="13"/>
        <v>0</v>
      </c>
      <c r="AH48" s="21">
        <f t="shared" si="13"/>
        <v>0</v>
      </c>
      <c r="AI48" s="21">
        <f t="shared" si="13"/>
        <v>0</v>
      </c>
      <c r="AJ48" s="22">
        <f t="shared" si="14"/>
        <v>201.72350603698237</v>
      </c>
      <c r="AK48" s="22">
        <f t="shared" si="15"/>
        <v>467.72350603698237</v>
      </c>
      <c r="AM48" s="21">
        <f t="shared" si="16"/>
        <v>0</v>
      </c>
      <c r="AN48" s="21">
        <f t="shared" si="17"/>
        <v>5.2120774777682808</v>
      </c>
      <c r="AO48" s="21">
        <f t="shared" si="17"/>
        <v>0</v>
      </c>
      <c r="AP48" s="21">
        <f t="shared" si="17"/>
        <v>0</v>
      </c>
      <c r="AQ48" s="21">
        <f t="shared" si="17"/>
        <v>0</v>
      </c>
      <c r="AR48" s="21">
        <f t="shared" si="17"/>
        <v>0</v>
      </c>
      <c r="AS48" s="22">
        <f t="shared" si="18"/>
        <v>183.47482741196555</v>
      </c>
      <c r="AT48" s="22">
        <f t="shared" si="19"/>
        <v>449.47482741196552</v>
      </c>
    </row>
    <row r="49" spans="2:46" x14ac:dyDescent="0.35">
      <c r="B49" s="22" t="s">
        <v>125</v>
      </c>
      <c r="C49" s="20">
        <v>0</v>
      </c>
      <c r="D49" s="21">
        <v>-0.18383930000000001</v>
      </c>
      <c r="E49" s="21">
        <v>0</v>
      </c>
      <c r="F49" s="21">
        <v>0</v>
      </c>
      <c r="G49" s="21">
        <v>0</v>
      </c>
      <c r="H49" s="21">
        <v>0</v>
      </c>
      <c r="J49" s="21">
        <f t="shared" si="4"/>
        <v>0</v>
      </c>
      <c r="K49" s="21">
        <f t="shared" si="5"/>
        <v>5.5147134774018909</v>
      </c>
      <c r="L49" s="21">
        <f t="shared" si="5"/>
        <v>0</v>
      </c>
      <c r="M49" s="21">
        <f t="shared" si="5"/>
        <v>0</v>
      </c>
      <c r="N49" s="21">
        <f t="shared" si="5"/>
        <v>0</v>
      </c>
      <c r="O49" s="21">
        <f t="shared" si="5"/>
        <v>0</v>
      </c>
      <c r="P49" s="22">
        <f t="shared" si="6"/>
        <v>248.31881810068811</v>
      </c>
      <c r="Q49">
        <v>248</v>
      </c>
      <c r="R49" s="22">
        <v>281</v>
      </c>
      <c r="S49" s="22">
        <f t="shared" si="7"/>
        <v>529.31881810068808</v>
      </c>
      <c r="T49" s="21"/>
      <c r="U49" s="21">
        <f t="shared" si="8"/>
        <v>0</v>
      </c>
      <c r="V49" s="21">
        <f t="shared" si="9"/>
        <v>5.4553237000000001</v>
      </c>
      <c r="W49" s="21">
        <f t="shared" si="9"/>
        <v>0</v>
      </c>
      <c r="X49" s="21">
        <f t="shared" si="9"/>
        <v>0</v>
      </c>
      <c r="Y49" s="21">
        <f t="shared" si="9"/>
        <v>0</v>
      </c>
      <c r="Z49" s="21">
        <f t="shared" si="9"/>
        <v>0</v>
      </c>
      <c r="AA49" s="22">
        <f t="shared" si="10"/>
        <v>234.0006048070795</v>
      </c>
      <c r="AB49" s="22">
        <f t="shared" si="11"/>
        <v>515.00060480707953</v>
      </c>
      <c r="AD49" s="21">
        <f t="shared" si="12"/>
        <v>0</v>
      </c>
      <c r="AE49" s="21">
        <f t="shared" si="13"/>
        <v>5.5914841777682804</v>
      </c>
      <c r="AF49" s="21">
        <f t="shared" si="13"/>
        <v>0</v>
      </c>
      <c r="AG49" s="21">
        <f t="shared" si="13"/>
        <v>0</v>
      </c>
      <c r="AH49" s="21">
        <f t="shared" si="13"/>
        <v>0</v>
      </c>
      <c r="AI49" s="21">
        <f t="shared" si="13"/>
        <v>0</v>
      </c>
      <c r="AJ49" s="22">
        <f t="shared" si="14"/>
        <v>268.13328199596532</v>
      </c>
      <c r="AK49" s="22">
        <f t="shared" si="15"/>
        <v>549.13328199596526</v>
      </c>
      <c r="AM49" s="21">
        <f t="shared" si="16"/>
        <v>0</v>
      </c>
      <c r="AN49" s="21">
        <f t="shared" si="17"/>
        <v>5.4966636777682805</v>
      </c>
      <c r="AO49" s="21">
        <f t="shared" si="17"/>
        <v>0</v>
      </c>
      <c r="AP49" s="21">
        <f t="shared" si="17"/>
        <v>0</v>
      </c>
      <c r="AQ49" s="21">
        <f t="shared" si="17"/>
        <v>0</v>
      </c>
      <c r="AR49" s="21">
        <f t="shared" si="17"/>
        <v>0</v>
      </c>
      <c r="AS49" s="22">
        <f t="shared" si="18"/>
        <v>243.87692145601753</v>
      </c>
      <c r="AT49" s="22">
        <f t="shared" si="19"/>
        <v>524.8769214560175</v>
      </c>
    </row>
    <row r="50" spans="2:46" x14ac:dyDescent="0.35">
      <c r="B50" s="22" t="s">
        <v>126</v>
      </c>
      <c r="C50" s="20">
        <v>0</v>
      </c>
      <c r="D50" s="21">
        <v>-0.24400630000000001</v>
      </c>
      <c r="E50" s="21">
        <v>0</v>
      </c>
      <c r="F50" s="21">
        <v>0</v>
      </c>
      <c r="G50" s="21">
        <v>0</v>
      </c>
      <c r="H50" s="21">
        <v>0</v>
      </c>
      <c r="J50" s="21">
        <f t="shared" si="4"/>
        <v>0</v>
      </c>
      <c r="K50" s="21">
        <f t="shared" si="5"/>
        <v>5.454546477401891</v>
      </c>
      <c r="L50" s="21">
        <f t="shared" si="5"/>
        <v>0</v>
      </c>
      <c r="M50" s="21">
        <f t="shared" si="5"/>
        <v>0</v>
      </c>
      <c r="N50" s="21">
        <f t="shared" si="5"/>
        <v>0</v>
      </c>
      <c r="O50" s="21">
        <f t="shared" si="5"/>
        <v>0</v>
      </c>
      <c r="P50" s="22">
        <f t="shared" si="6"/>
        <v>233.81880490769905</v>
      </c>
      <c r="Q50">
        <v>233</v>
      </c>
      <c r="R50" s="22">
        <v>284</v>
      </c>
      <c r="S50" s="22">
        <f t="shared" si="7"/>
        <v>517.81880490769902</v>
      </c>
      <c r="T50" s="21"/>
      <c r="U50" s="21">
        <f t="shared" si="8"/>
        <v>0</v>
      </c>
      <c r="V50" s="21">
        <f t="shared" si="9"/>
        <v>5.3951567000000002</v>
      </c>
      <c r="W50" s="21">
        <f t="shared" si="9"/>
        <v>0</v>
      </c>
      <c r="X50" s="21">
        <f t="shared" si="9"/>
        <v>0</v>
      </c>
      <c r="Y50" s="21">
        <f t="shared" si="9"/>
        <v>0</v>
      </c>
      <c r="Z50" s="21">
        <f t="shared" si="9"/>
        <v>0</v>
      </c>
      <c r="AA50" s="22">
        <f t="shared" si="10"/>
        <v>220.33667114783393</v>
      </c>
      <c r="AB50" s="22">
        <f t="shared" si="11"/>
        <v>504.33667114783395</v>
      </c>
      <c r="AD50" s="21">
        <f t="shared" si="12"/>
        <v>0</v>
      </c>
      <c r="AE50" s="21">
        <f t="shared" si="13"/>
        <v>5.5313171777682806</v>
      </c>
      <c r="AF50" s="21">
        <f t="shared" si="13"/>
        <v>0</v>
      </c>
      <c r="AG50" s="21">
        <f t="shared" si="13"/>
        <v>0</v>
      </c>
      <c r="AH50" s="21">
        <f t="shared" si="13"/>
        <v>0</v>
      </c>
      <c r="AI50" s="21">
        <f t="shared" si="13"/>
        <v>0</v>
      </c>
      <c r="AJ50" s="22">
        <f t="shared" si="14"/>
        <v>252.47624820304321</v>
      </c>
      <c r="AK50" s="22">
        <f t="shared" si="15"/>
        <v>536.47624820304327</v>
      </c>
      <c r="AM50" s="21">
        <f t="shared" si="16"/>
        <v>0</v>
      </c>
      <c r="AN50" s="21">
        <f t="shared" si="17"/>
        <v>5.4364966777682806</v>
      </c>
      <c r="AO50" s="21">
        <f t="shared" si="17"/>
        <v>0</v>
      </c>
      <c r="AP50" s="21">
        <f t="shared" si="17"/>
        <v>0</v>
      </c>
      <c r="AQ50" s="21">
        <f t="shared" si="17"/>
        <v>0</v>
      </c>
      <c r="AR50" s="21">
        <f t="shared" si="17"/>
        <v>0</v>
      </c>
      <c r="AS50" s="22">
        <f t="shared" si="18"/>
        <v>229.6362827254323</v>
      </c>
      <c r="AT50" s="22">
        <f t="shared" si="19"/>
        <v>513.63628272543224</v>
      </c>
    </row>
    <row r="51" spans="2:46" x14ac:dyDescent="0.35">
      <c r="B51" s="22" t="s">
        <v>127</v>
      </c>
      <c r="C51" s="20">
        <v>0</v>
      </c>
      <c r="D51" s="21">
        <v>1.46815E-2</v>
      </c>
      <c r="E51" s="21">
        <v>0</v>
      </c>
      <c r="F51" s="21">
        <v>0</v>
      </c>
      <c r="G51" s="21">
        <v>0</v>
      </c>
      <c r="H51" s="21">
        <v>0</v>
      </c>
      <c r="J51" s="21">
        <f t="shared" si="4"/>
        <v>0</v>
      </c>
      <c r="K51" s="21">
        <f t="shared" si="5"/>
        <v>5.7132342774018907</v>
      </c>
      <c r="L51" s="21">
        <f t="shared" si="5"/>
        <v>0</v>
      </c>
      <c r="M51" s="21">
        <f t="shared" si="5"/>
        <v>0</v>
      </c>
      <c r="N51" s="21">
        <f t="shared" si="5"/>
        <v>0</v>
      </c>
      <c r="O51" s="21">
        <f t="shared" si="5"/>
        <v>0</v>
      </c>
      <c r="P51" s="22">
        <f t="shared" si="6"/>
        <v>302.84898362951441</v>
      </c>
      <c r="Q51">
        <v>302</v>
      </c>
      <c r="R51" s="22">
        <v>368</v>
      </c>
      <c r="S51" s="22">
        <f t="shared" si="7"/>
        <v>670.84898362951435</v>
      </c>
      <c r="T51" s="21"/>
      <c r="U51" s="21">
        <f t="shared" si="8"/>
        <v>0</v>
      </c>
      <c r="V51" s="21">
        <f t="shared" si="9"/>
        <v>5.6538444999999999</v>
      </c>
      <c r="W51" s="21">
        <f t="shared" si="9"/>
        <v>0</v>
      </c>
      <c r="X51" s="21">
        <f t="shared" si="9"/>
        <v>0</v>
      </c>
      <c r="Y51" s="21">
        <f t="shared" si="9"/>
        <v>0</v>
      </c>
      <c r="Z51" s="21">
        <f t="shared" si="9"/>
        <v>0</v>
      </c>
      <c r="AA51" s="22">
        <f t="shared" si="10"/>
        <v>285.38652799877883</v>
      </c>
      <c r="AB51" s="22">
        <f t="shared" si="11"/>
        <v>653.38652799877877</v>
      </c>
      <c r="AD51" s="21">
        <f t="shared" si="12"/>
        <v>0</v>
      </c>
      <c r="AE51" s="21">
        <f t="shared" si="13"/>
        <v>5.7900049777682803</v>
      </c>
      <c r="AF51" s="21">
        <f t="shared" si="13"/>
        <v>0</v>
      </c>
      <c r="AG51" s="21">
        <f t="shared" si="13"/>
        <v>0</v>
      </c>
      <c r="AH51" s="21">
        <f t="shared" si="13"/>
        <v>0</v>
      </c>
      <c r="AI51" s="21">
        <f t="shared" si="13"/>
        <v>0</v>
      </c>
      <c r="AJ51" s="22">
        <f t="shared" si="14"/>
        <v>327.0146521750824</v>
      </c>
      <c r="AK51" s="22">
        <f t="shared" si="15"/>
        <v>695.01465217508235</v>
      </c>
      <c r="AM51" s="21">
        <f t="shared" si="16"/>
        <v>0</v>
      </c>
      <c r="AN51" s="21">
        <f t="shared" si="17"/>
        <v>5.6951844777682803</v>
      </c>
      <c r="AO51" s="21">
        <f t="shared" si="17"/>
        <v>0</v>
      </c>
      <c r="AP51" s="21">
        <f t="shared" si="17"/>
        <v>0</v>
      </c>
      <c r="AQ51" s="21">
        <f t="shared" si="17"/>
        <v>0</v>
      </c>
      <c r="AR51" s="21">
        <f t="shared" si="17"/>
        <v>0</v>
      </c>
      <c r="AS51" s="22">
        <f t="shared" si="18"/>
        <v>297.43165805380886</v>
      </c>
      <c r="AT51" s="22">
        <f t="shared" si="19"/>
        <v>665.43165805380886</v>
      </c>
    </row>
    <row r="52" spans="2:46" x14ac:dyDescent="0.35">
      <c r="B52" s="22" t="s">
        <v>128</v>
      </c>
      <c r="C52" s="20">
        <v>0</v>
      </c>
      <c r="D52" s="21">
        <v>0.52100869999999999</v>
      </c>
      <c r="E52" s="21">
        <v>0</v>
      </c>
      <c r="F52" s="21">
        <v>0</v>
      </c>
      <c r="G52" s="21">
        <v>0</v>
      </c>
      <c r="H52" s="21">
        <v>0</v>
      </c>
      <c r="J52" s="21">
        <f t="shared" si="4"/>
        <v>0</v>
      </c>
      <c r="K52" s="21">
        <f t="shared" si="5"/>
        <v>6.219561477401891</v>
      </c>
      <c r="L52" s="21">
        <f t="shared" si="5"/>
        <v>0</v>
      </c>
      <c r="M52" s="21">
        <f t="shared" si="5"/>
        <v>0</v>
      </c>
      <c r="N52" s="21">
        <f t="shared" si="5"/>
        <v>0</v>
      </c>
      <c r="O52" s="21">
        <f t="shared" si="5"/>
        <v>0</v>
      </c>
      <c r="P52" s="22">
        <f t="shared" si="6"/>
        <v>502.48283362122692</v>
      </c>
      <c r="Q52">
        <v>502</v>
      </c>
      <c r="R52" s="22">
        <v>525</v>
      </c>
      <c r="S52" s="22">
        <f t="shared" si="7"/>
        <v>1027.482833621227</v>
      </c>
      <c r="T52" s="21"/>
      <c r="U52" s="21">
        <f t="shared" si="8"/>
        <v>0</v>
      </c>
      <c r="V52" s="21">
        <f t="shared" si="9"/>
        <v>6.1601717000000002</v>
      </c>
      <c r="W52" s="21">
        <f t="shared" si="9"/>
        <v>0</v>
      </c>
      <c r="X52" s="21">
        <f t="shared" si="9"/>
        <v>0</v>
      </c>
      <c r="Y52" s="21">
        <f t="shared" si="9"/>
        <v>0</v>
      </c>
      <c r="Z52" s="21">
        <f t="shared" si="9"/>
        <v>0</v>
      </c>
      <c r="AA52" s="22">
        <f t="shared" si="10"/>
        <v>473.5093694142239</v>
      </c>
      <c r="AB52" s="22">
        <f t="shared" si="11"/>
        <v>998.5093694142239</v>
      </c>
      <c r="AD52" s="21">
        <f t="shared" si="12"/>
        <v>0</v>
      </c>
      <c r="AE52" s="21">
        <f t="shared" si="13"/>
        <v>6.2963321777682806</v>
      </c>
      <c r="AF52" s="21">
        <f t="shared" si="13"/>
        <v>0</v>
      </c>
      <c r="AG52" s="21">
        <f t="shared" si="13"/>
        <v>0</v>
      </c>
      <c r="AH52" s="21">
        <f t="shared" si="13"/>
        <v>0</v>
      </c>
      <c r="AI52" s="21">
        <f t="shared" si="13"/>
        <v>0</v>
      </c>
      <c r="AJ52" s="22">
        <f t="shared" si="14"/>
        <v>542.57817573399132</v>
      </c>
      <c r="AK52" s="22">
        <f t="shared" si="15"/>
        <v>1067.5781757339914</v>
      </c>
      <c r="AM52" s="21">
        <f t="shared" si="16"/>
        <v>0</v>
      </c>
      <c r="AN52" s="21">
        <f t="shared" si="17"/>
        <v>6.2015116777682806</v>
      </c>
      <c r="AO52" s="21">
        <f t="shared" si="17"/>
        <v>0</v>
      </c>
      <c r="AP52" s="21">
        <f t="shared" si="17"/>
        <v>0</v>
      </c>
      <c r="AQ52" s="21">
        <f t="shared" si="17"/>
        <v>0</v>
      </c>
      <c r="AR52" s="21">
        <f t="shared" si="17"/>
        <v>0</v>
      </c>
      <c r="AS52" s="22">
        <f t="shared" si="18"/>
        <v>493.49448215540417</v>
      </c>
      <c r="AT52" s="22">
        <f t="shared" si="19"/>
        <v>1018.4944821554042</v>
      </c>
    </row>
    <row r="53" spans="2:46" x14ac:dyDescent="0.35">
      <c r="B53" s="22" t="s">
        <v>129</v>
      </c>
      <c r="C53" s="20">
        <v>0</v>
      </c>
      <c r="D53" s="21">
        <v>0.34507349999999998</v>
      </c>
      <c r="E53" s="21">
        <v>0</v>
      </c>
      <c r="F53" s="21">
        <v>0</v>
      </c>
      <c r="G53" s="21">
        <v>0</v>
      </c>
      <c r="H53" s="21">
        <v>0</v>
      </c>
      <c r="J53" s="21">
        <f t="shared" si="4"/>
        <v>0</v>
      </c>
      <c r="K53" s="21">
        <f t="shared" si="5"/>
        <v>6.0436262774018905</v>
      </c>
      <c r="L53" s="21">
        <f t="shared" si="5"/>
        <v>0</v>
      </c>
      <c r="M53" s="21">
        <f t="shared" si="5"/>
        <v>0</v>
      </c>
      <c r="N53" s="21">
        <f t="shared" si="5"/>
        <v>0</v>
      </c>
      <c r="O53" s="21">
        <f t="shared" si="5"/>
        <v>0</v>
      </c>
      <c r="P53" s="22">
        <f t="shared" si="6"/>
        <v>421.41844762358022</v>
      </c>
      <c r="Q53">
        <v>421</v>
      </c>
      <c r="R53" s="22">
        <v>532</v>
      </c>
      <c r="S53" s="22">
        <f t="shared" si="7"/>
        <v>953.41844762358028</v>
      </c>
      <c r="T53" s="21"/>
      <c r="U53" s="21">
        <f t="shared" si="8"/>
        <v>0</v>
      </c>
      <c r="V53" s="21">
        <f t="shared" si="9"/>
        <v>5.9842364999999997</v>
      </c>
      <c r="W53" s="21">
        <f t="shared" si="9"/>
        <v>0</v>
      </c>
      <c r="X53" s="21">
        <f t="shared" si="9"/>
        <v>0</v>
      </c>
      <c r="Y53" s="21">
        <f t="shared" si="9"/>
        <v>0</v>
      </c>
      <c r="Z53" s="21">
        <f t="shared" si="9"/>
        <v>0</v>
      </c>
      <c r="AA53" s="22">
        <f t="shared" si="10"/>
        <v>397.11920496010555</v>
      </c>
      <c r="AB53" s="22">
        <f t="shared" si="11"/>
        <v>929.11920496010555</v>
      </c>
      <c r="AD53" s="21">
        <f t="shared" si="12"/>
        <v>0</v>
      </c>
      <c r="AE53" s="21">
        <f t="shared" si="13"/>
        <v>6.1203969777682801</v>
      </c>
      <c r="AF53" s="21">
        <f t="shared" si="13"/>
        <v>0</v>
      </c>
      <c r="AG53" s="21">
        <f t="shared" si="13"/>
        <v>0</v>
      </c>
      <c r="AH53" s="21">
        <f t="shared" si="13"/>
        <v>0</v>
      </c>
      <c r="AI53" s="21">
        <f t="shared" si="13"/>
        <v>0</v>
      </c>
      <c r="AJ53" s="22">
        <f t="shared" si="14"/>
        <v>455.04530151693029</v>
      </c>
      <c r="AK53" s="22">
        <f t="shared" si="15"/>
        <v>987.04530151693029</v>
      </c>
      <c r="AM53" s="21">
        <f t="shared" si="16"/>
        <v>0</v>
      </c>
      <c r="AN53" s="21">
        <f t="shared" si="17"/>
        <v>6.0255764777682801</v>
      </c>
      <c r="AO53" s="21">
        <f t="shared" si="17"/>
        <v>0</v>
      </c>
      <c r="AP53" s="21">
        <f t="shared" si="17"/>
        <v>0</v>
      </c>
      <c r="AQ53" s="21">
        <f t="shared" si="17"/>
        <v>0</v>
      </c>
      <c r="AR53" s="21">
        <f t="shared" si="17"/>
        <v>0</v>
      </c>
      <c r="AS53" s="22">
        <f t="shared" si="18"/>
        <v>413.88016597896302</v>
      </c>
      <c r="AT53" s="22">
        <f t="shared" si="19"/>
        <v>945.88016597896308</v>
      </c>
    </row>
    <row r="54" spans="2:46" x14ac:dyDescent="0.35">
      <c r="B54" s="22" t="s">
        <v>130</v>
      </c>
      <c r="C54" s="20">
        <v>0</v>
      </c>
      <c r="D54" s="21">
        <v>-5.0849999999999999E-2</v>
      </c>
      <c r="E54" s="21">
        <v>0</v>
      </c>
      <c r="F54" s="21">
        <v>0</v>
      </c>
      <c r="G54" s="21">
        <v>0</v>
      </c>
      <c r="H54" s="21">
        <v>0</v>
      </c>
      <c r="J54" s="21">
        <f t="shared" si="4"/>
        <v>0</v>
      </c>
      <c r="K54" s="21">
        <f t="shared" si="5"/>
        <v>5.6477027774018911</v>
      </c>
      <c r="L54" s="21">
        <f t="shared" si="5"/>
        <v>0</v>
      </c>
      <c r="M54" s="21">
        <f t="shared" si="5"/>
        <v>0</v>
      </c>
      <c r="N54" s="21">
        <f t="shared" si="5"/>
        <v>0</v>
      </c>
      <c r="O54" s="21">
        <f t="shared" si="5"/>
        <v>0</v>
      </c>
      <c r="P54" s="22">
        <f t="shared" si="6"/>
        <v>283.63913460606341</v>
      </c>
      <c r="Q54">
        <v>283</v>
      </c>
      <c r="R54" s="22">
        <v>602</v>
      </c>
      <c r="S54" s="22">
        <f t="shared" si="7"/>
        <v>885.63913460606341</v>
      </c>
      <c r="T54" s="21"/>
      <c r="U54" s="21">
        <f t="shared" si="8"/>
        <v>0</v>
      </c>
      <c r="V54" s="21">
        <f t="shared" si="9"/>
        <v>5.5883130000000003</v>
      </c>
      <c r="W54" s="21">
        <f t="shared" si="9"/>
        <v>0</v>
      </c>
      <c r="X54" s="21">
        <f t="shared" si="9"/>
        <v>0</v>
      </c>
      <c r="Y54" s="21">
        <f t="shared" si="9"/>
        <v>0</v>
      </c>
      <c r="Z54" s="21">
        <f t="shared" si="9"/>
        <v>0</v>
      </c>
      <c r="AA54" s="22">
        <f t="shared" si="10"/>
        <v>267.28433049267784</v>
      </c>
      <c r="AB54" s="22">
        <f t="shared" si="11"/>
        <v>869.28433049267778</v>
      </c>
      <c r="AD54" s="21">
        <f t="shared" si="12"/>
        <v>0</v>
      </c>
      <c r="AE54" s="21">
        <f t="shared" si="13"/>
        <v>5.7244734777682806</v>
      </c>
      <c r="AF54" s="21">
        <f t="shared" si="13"/>
        <v>0</v>
      </c>
      <c r="AG54" s="21">
        <f t="shared" si="13"/>
        <v>0</v>
      </c>
      <c r="AH54" s="21">
        <f t="shared" si="13"/>
        <v>0</v>
      </c>
      <c r="AI54" s="21">
        <f t="shared" si="13"/>
        <v>0</v>
      </c>
      <c r="AJ54" s="22">
        <f t="shared" si="14"/>
        <v>306.27196378480357</v>
      </c>
      <c r="AK54" s="22">
        <f t="shared" si="15"/>
        <v>908.27196378480357</v>
      </c>
      <c r="AM54" s="21">
        <f t="shared" si="16"/>
        <v>0</v>
      </c>
      <c r="AN54" s="21">
        <f t="shared" si="17"/>
        <v>5.6296529777682807</v>
      </c>
      <c r="AO54" s="21">
        <f t="shared" si="17"/>
        <v>0</v>
      </c>
      <c r="AP54" s="21">
        <f t="shared" si="17"/>
        <v>0</v>
      </c>
      <c r="AQ54" s="21">
        <f t="shared" si="17"/>
        <v>0</v>
      </c>
      <c r="AR54" s="21">
        <f t="shared" si="17"/>
        <v>0</v>
      </c>
      <c r="AS54" s="22">
        <f t="shared" si="18"/>
        <v>278.56543246000587</v>
      </c>
      <c r="AT54" s="22">
        <f t="shared" si="19"/>
        <v>880.56543246000592</v>
      </c>
    </row>
    <row r="55" spans="2:46" x14ac:dyDescent="0.35">
      <c r="B55" s="22" t="s">
        <v>131</v>
      </c>
      <c r="C55" s="20">
        <v>0</v>
      </c>
      <c r="D55" s="21">
        <v>-0.1519462</v>
      </c>
      <c r="E55" s="21">
        <v>0</v>
      </c>
      <c r="F55" s="21">
        <v>0</v>
      </c>
      <c r="G55" s="21">
        <v>0</v>
      </c>
      <c r="H55" s="21">
        <v>0</v>
      </c>
      <c r="J55" s="21">
        <f t="shared" ref="J55:J81" si="20">IF(AND(LEFT(J$14,4)&lt;=LEFT($B55,4),LEFT($B55,4)&lt;RIGHT(J$14,4)),C55+SUM(J$16:J$22)+C$82,0)</f>
        <v>0</v>
      </c>
      <c r="K55" s="21">
        <f t="shared" ref="K55:O81" si="21">IF(AND(LEFT(K$14,4)&lt;=LEFT($B55,4),LEFT($B55,4)&lt;RIGHT(K$14,4)),D55+SUM(K$16:K$22)+D$82,0)</f>
        <v>5.5466065774018904</v>
      </c>
      <c r="L55" s="21">
        <f t="shared" si="21"/>
        <v>0</v>
      </c>
      <c r="M55" s="21">
        <f t="shared" si="21"/>
        <v>0</v>
      </c>
      <c r="N55" s="21">
        <f t="shared" si="21"/>
        <v>0</v>
      </c>
      <c r="O55" s="21">
        <f t="shared" si="21"/>
        <v>0</v>
      </c>
      <c r="P55" s="22">
        <f t="shared" si="6"/>
        <v>256.36611958257623</v>
      </c>
      <c r="Q55">
        <v>256</v>
      </c>
      <c r="R55" s="22">
        <v>646</v>
      </c>
      <c r="S55" s="22">
        <f t="shared" si="7"/>
        <v>902.36611958257618</v>
      </c>
      <c r="T55" s="21"/>
      <c r="U55" s="21">
        <f t="shared" si="8"/>
        <v>0</v>
      </c>
      <c r="V55" s="21">
        <f t="shared" ref="V55:Z81" si="22">IF(AND(LEFT(V$14,4)&lt;=LEFT($B55,4),LEFT($B55,4)&lt;RIGHT(AE$14,4)),K55-SUM(K$16:K$22),0)</f>
        <v>5.4872167999999997</v>
      </c>
      <c r="W55" s="21">
        <f t="shared" si="22"/>
        <v>0</v>
      </c>
      <c r="X55" s="21">
        <f t="shared" si="22"/>
        <v>0</v>
      </c>
      <c r="Y55" s="21">
        <f t="shared" si="22"/>
        <v>0</v>
      </c>
      <c r="Z55" s="21">
        <f t="shared" si="22"/>
        <v>0</v>
      </c>
      <c r="AA55" s="22">
        <f t="shared" si="10"/>
        <v>241.58389401661168</v>
      </c>
      <c r="AB55" s="22">
        <f t="shared" si="11"/>
        <v>887.58389401661168</v>
      </c>
      <c r="AD55" s="21">
        <f t="shared" si="12"/>
        <v>0</v>
      </c>
      <c r="AE55" s="21">
        <f t="shared" ref="AE55:AI81" si="23">IF(AND(LEFT(AE$14,4)&lt;=LEFT($B55,4),LEFT($B55,4)&lt;RIGHT(AE$14,4)),K55-SUM(K$16:K$18)+D$16,0)</f>
        <v>5.62337727776828</v>
      </c>
      <c r="AF55" s="21">
        <f t="shared" si="23"/>
        <v>0</v>
      </c>
      <c r="AG55" s="21">
        <f t="shared" si="23"/>
        <v>0</v>
      </c>
      <c r="AH55" s="21">
        <f t="shared" si="23"/>
        <v>0</v>
      </c>
      <c r="AI55" s="21">
        <f t="shared" si="23"/>
        <v>0</v>
      </c>
      <c r="AJ55" s="22">
        <f t="shared" si="14"/>
        <v>276.82271348590882</v>
      </c>
      <c r="AK55" s="22">
        <f t="shared" si="15"/>
        <v>922.82271348590882</v>
      </c>
      <c r="AM55" s="21">
        <f t="shared" si="16"/>
        <v>0</v>
      </c>
      <c r="AN55" s="21">
        <f t="shared" ref="AN55:AR81" si="24">IF(AND(LEFT(AN$14,4)&lt;=LEFT($B55,4),LEFT($B55,4)&lt;RIGHT(AN$14,4)),K55-SUM(K$16:K$18)+D$18,0)</f>
        <v>5.52855677776828</v>
      </c>
      <c r="AO55" s="21">
        <f t="shared" si="24"/>
        <v>0</v>
      </c>
      <c r="AP55" s="21">
        <f t="shared" si="24"/>
        <v>0</v>
      </c>
      <c r="AQ55" s="21">
        <f t="shared" si="24"/>
        <v>0</v>
      </c>
      <c r="AR55" s="21">
        <f t="shared" si="24"/>
        <v>0</v>
      </c>
      <c r="AS55" s="22">
        <f t="shared" si="18"/>
        <v>251.78027379331627</v>
      </c>
      <c r="AT55" s="22">
        <f t="shared" si="19"/>
        <v>897.78027379331627</v>
      </c>
    </row>
    <row r="56" spans="2:46" x14ac:dyDescent="0.35">
      <c r="B56" s="22" t="s">
        <v>132</v>
      </c>
      <c r="C56" s="20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J56" s="21">
        <f t="shared" si="20"/>
        <v>0</v>
      </c>
      <c r="K56" s="21">
        <f t="shared" si="21"/>
        <v>5.6985527774018907</v>
      </c>
      <c r="L56" s="21">
        <f t="shared" si="21"/>
        <v>0</v>
      </c>
      <c r="M56" s="21">
        <f t="shared" si="21"/>
        <v>0</v>
      </c>
      <c r="N56" s="21">
        <f t="shared" si="21"/>
        <v>0</v>
      </c>
      <c r="O56" s="21">
        <f t="shared" si="21"/>
        <v>0</v>
      </c>
      <c r="P56" s="22">
        <f t="shared" si="6"/>
        <v>298.43518614151168</v>
      </c>
      <c r="Q56">
        <v>298</v>
      </c>
      <c r="R56" s="22">
        <v>872</v>
      </c>
      <c r="S56" s="22">
        <f t="shared" si="7"/>
        <v>1170.4351861415116</v>
      </c>
      <c r="T56" s="21"/>
      <c r="U56" s="21">
        <f t="shared" si="8"/>
        <v>0</v>
      </c>
      <c r="V56" s="21">
        <f t="shared" si="22"/>
        <v>5.6391629999999999</v>
      </c>
      <c r="W56" s="21">
        <f t="shared" si="22"/>
        <v>0</v>
      </c>
      <c r="X56" s="21">
        <f t="shared" si="22"/>
        <v>0</v>
      </c>
      <c r="Y56" s="21">
        <f t="shared" si="22"/>
        <v>0</v>
      </c>
      <c r="Z56" s="21">
        <f t="shared" si="22"/>
        <v>0</v>
      </c>
      <c r="AA56" s="22">
        <f t="shared" si="10"/>
        <v>281.22723274444246</v>
      </c>
      <c r="AB56" s="22">
        <f t="shared" si="11"/>
        <v>1153.2272327444425</v>
      </c>
      <c r="AD56" s="21">
        <f t="shared" si="12"/>
        <v>0</v>
      </c>
      <c r="AE56" s="21">
        <f t="shared" si="23"/>
        <v>5.7753234777682803</v>
      </c>
      <c r="AF56" s="21">
        <f t="shared" si="23"/>
        <v>0</v>
      </c>
      <c r="AG56" s="21">
        <f t="shared" si="23"/>
        <v>0</v>
      </c>
      <c r="AH56" s="21">
        <f t="shared" si="23"/>
        <v>0</v>
      </c>
      <c r="AI56" s="21">
        <f t="shared" si="23"/>
        <v>0</v>
      </c>
      <c r="AJ56" s="22">
        <f t="shared" si="14"/>
        <v>322.24865813735374</v>
      </c>
      <c r="AK56" s="22">
        <f t="shared" si="15"/>
        <v>1194.2486581373537</v>
      </c>
      <c r="AM56" s="21">
        <f t="shared" si="16"/>
        <v>0</v>
      </c>
      <c r="AN56" s="21">
        <f t="shared" si="24"/>
        <v>5.6805029777682803</v>
      </c>
      <c r="AO56" s="21">
        <f t="shared" si="24"/>
        <v>0</v>
      </c>
      <c r="AP56" s="21">
        <f t="shared" si="24"/>
        <v>0</v>
      </c>
      <c r="AQ56" s="21">
        <f t="shared" si="24"/>
        <v>0</v>
      </c>
      <c r="AR56" s="21">
        <f t="shared" si="24"/>
        <v>0</v>
      </c>
      <c r="AS56" s="22">
        <f t="shared" si="18"/>
        <v>293.09681403539082</v>
      </c>
      <c r="AT56" s="22">
        <f t="shared" si="19"/>
        <v>1165.0968140353907</v>
      </c>
    </row>
    <row r="57" spans="2:46" x14ac:dyDescent="0.35">
      <c r="B57" s="22" t="s">
        <v>133</v>
      </c>
      <c r="C57" s="20">
        <v>0</v>
      </c>
      <c r="D57" s="21">
        <v>0</v>
      </c>
      <c r="E57" s="21">
        <v>-0.81599580000000005</v>
      </c>
      <c r="F57" s="21">
        <v>0</v>
      </c>
      <c r="G57" s="21">
        <v>0</v>
      </c>
      <c r="H57" s="21">
        <v>0</v>
      </c>
      <c r="J57" s="21">
        <f t="shared" si="20"/>
        <v>0</v>
      </c>
      <c r="K57" s="21">
        <f t="shared" si="21"/>
        <v>0</v>
      </c>
      <c r="L57" s="21">
        <f t="shared" si="21"/>
        <v>6.2638982837511277</v>
      </c>
      <c r="M57" s="21">
        <f t="shared" si="21"/>
        <v>0</v>
      </c>
      <c r="N57" s="21">
        <f t="shared" si="21"/>
        <v>0</v>
      </c>
      <c r="O57" s="21">
        <f t="shared" si="21"/>
        <v>0</v>
      </c>
      <c r="P57" s="23">
        <f t="shared" si="6"/>
        <v>525.2625767502343</v>
      </c>
      <c r="Q57">
        <v>533</v>
      </c>
      <c r="R57" s="22">
        <v>799</v>
      </c>
      <c r="S57" s="22">
        <f t="shared" si="7"/>
        <v>1324.2625767502343</v>
      </c>
      <c r="T57" s="21"/>
      <c r="U57" s="21">
        <f t="shared" si="8"/>
        <v>0</v>
      </c>
      <c r="V57" s="21">
        <f t="shared" si="22"/>
        <v>0</v>
      </c>
      <c r="W57" s="21">
        <f t="shared" si="22"/>
        <v>5.8429302000000005</v>
      </c>
      <c r="X57" s="21">
        <f t="shared" si="22"/>
        <v>0</v>
      </c>
      <c r="Y57" s="21">
        <f t="shared" si="22"/>
        <v>0</v>
      </c>
      <c r="Z57" s="21">
        <f t="shared" si="22"/>
        <v>0</v>
      </c>
      <c r="AA57" s="22">
        <f t="shared" si="10"/>
        <v>344.78816018865103</v>
      </c>
      <c r="AB57" s="22">
        <f t="shared" si="11"/>
        <v>1143.7881601886511</v>
      </c>
      <c r="AD57" s="21">
        <f t="shared" si="12"/>
        <v>0</v>
      </c>
      <c r="AE57" s="21">
        <f t="shared" si="23"/>
        <v>0</v>
      </c>
      <c r="AF57" s="21">
        <f t="shared" si="23"/>
        <v>6.5078924794392972</v>
      </c>
      <c r="AG57" s="21">
        <f t="shared" si="23"/>
        <v>0</v>
      </c>
      <c r="AH57" s="21">
        <f t="shared" si="23"/>
        <v>0</v>
      </c>
      <c r="AI57" s="21">
        <f t="shared" si="23"/>
        <v>0</v>
      </c>
      <c r="AJ57" s="22">
        <f t="shared" si="14"/>
        <v>670.41202056172824</v>
      </c>
      <c r="AK57" s="22">
        <f t="shared" si="15"/>
        <v>1469.4120205617282</v>
      </c>
      <c r="AM57" s="21">
        <f t="shared" si="16"/>
        <v>0</v>
      </c>
      <c r="AN57" s="21">
        <f t="shared" si="24"/>
        <v>0</v>
      </c>
      <c r="AO57" s="21">
        <f t="shared" si="24"/>
        <v>6.2150195794392973</v>
      </c>
      <c r="AP57" s="21">
        <f t="shared" si="24"/>
        <v>0</v>
      </c>
      <c r="AQ57" s="21">
        <f t="shared" si="24"/>
        <v>0</v>
      </c>
      <c r="AR57" s="21">
        <f t="shared" si="24"/>
        <v>0</v>
      </c>
      <c r="AS57" s="22">
        <f t="shared" si="18"/>
        <v>500.20578284351609</v>
      </c>
      <c r="AT57" s="22">
        <f t="shared" si="19"/>
        <v>1299.2057828435161</v>
      </c>
    </row>
    <row r="58" spans="2:46" x14ac:dyDescent="0.35">
      <c r="B58" s="22" t="s">
        <v>134</v>
      </c>
      <c r="C58" s="20">
        <v>0</v>
      </c>
      <c r="D58" s="21">
        <v>0</v>
      </c>
      <c r="E58" s="21">
        <v>-0.71953840000000002</v>
      </c>
      <c r="F58" s="21">
        <v>0</v>
      </c>
      <c r="G58" s="21">
        <v>0</v>
      </c>
      <c r="H58" s="21">
        <v>0</v>
      </c>
      <c r="J58" s="21">
        <f t="shared" si="20"/>
        <v>0</v>
      </c>
      <c r="K58" s="21">
        <f t="shared" si="21"/>
        <v>0</v>
      </c>
      <c r="L58" s="21">
        <f t="shared" si="21"/>
        <v>6.360355683751127</v>
      </c>
      <c r="M58" s="21">
        <f t="shared" si="21"/>
        <v>0</v>
      </c>
      <c r="N58" s="21">
        <f t="shared" si="21"/>
        <v>0</v>
      </c>
      <c r="O58" s="21">
        <f t="shared" si="21"/>
        <v>0</v>
      </c>
      <c r="P58" s="23">
        <f t="shared" si="6"/>
        <v>578.45206580842353</v>
      </c>
      <c r="Q58">
        <v>587</v>
      </c>
      <c r="R58" s="22">
        <v>959</v>
      </c>
      <c r="S58" s="22">
        <f t="shared" si="7"/>
        <v>1537.4520658084234</v>
      </c>
      <c r="T58" s="21"/>
      <c r="U58" s="21">
        <f t="shared" si="8"/>
        <v>0</v>
      </c>
      <c r="V58" s="21">
        <f t="shared" si="22"/>
        <v>0</v>
      </c>
      <c r="W58" s="21">
        <f t="shared" si="22"/>
        <v>5.9393875999999999</v>
      </c>
      <c r="X58" s="21">
        <f t="shared" si="22"/>
        <v>0</v>
      </c>
      <c r="Y58" s="21">
        <f t="shared" si="22"/>
        <v>0</v>
      </c>
      <c r="Z58" s="21">
        <f t="shared" si="22"/>
        <v>0</v>
      </c>
      <c r="AA58" s="22">
        <f t="shared" si="10"/>
        <v>379.70232861696417</v>
      </c>
      <c r="AB58" s="22">
        <f t="shared" si="11"/>
        <v>1338.7023286169642</v>
      </c>
      <c r="AD58" s="21">
        <f t="shared" si="12"/>
        <v>0</v>
      </c>
      <c r="AE58" s="21">
        <f t="shared" si="23"/>
        <v>0</v>
      </c>
      <c r="AF58" s="21">
        <f t="shared" si="23"/>
        <v>6.6043498794392965</v>
      </c>
      <c r="AG58" s="21">
        <f t="shared" si="23"/>
        <v>0</v>
      </c>
      <c r="AH58" s="21">
        <f t="shared" si="23"/>
        <v>0</v>
      </c>
      <c r="AI58" s="21">
        <f t="shared" si="23"/>
        <v>0</v>
      </c>
      <c r="AJ58" s="22">
        <f t="shared" si="14"/>
        <v>738.29972932020428</v>
      </c>
      <c r="AK58" s="22">
        <f t="shared" si="15"/>
        <v>1697.2997293202043</v>
      </c>
      <c r="AM58" s="21">
        <f t="shared" si="16"/>
        <v>0</v>
      </c>
      <c r="AN58" s="21">
        <f t="shared" si="24"/>
        <v>0</v>
      </c>
      <c r="AO58" s="21">
        <f t="shared" si="24"/>
        <v>6.3114769794392966</v>
      </c>
      <c r="AP58" s="21">
        <f t="shared" si="24"/>
        <v>0</v>
      </c>
      <c r="AQ58" s="21">
        <f t="shared" si="24"/>
        <v>0</v>
      </c>
      <c r="AR58" s="21">
        <f t="shared" si="24"/>
        <v>0</v>
      </c>
      <c r="AS58" s="22">
        <f t="shared" si="18"/>
        <v>550.85795414040513</v>
      </c>
      <c r="AT58" s="22">
        <f t="shared" si="19"/>
        <v>1509.8579541404051</v>
      </c>
    </row>
    <row r="59" spans="2:46" x14ac:dyDescent="0.35">
      <c r="B59" s="22" t="s">
        <v>135</v>
      </c>
      <c r="C59" s="20">
        <v>0</v>
      </c>
      <c r="D59" s="21">
        <v>0</v>
      </c>
      <c r="E59" s="21">
        <v>-0.71640499999999996</v>
      </c>
      <c r="F59" s="21">
        <v>0</v>
      </c>
      <c r="G59" s="21">
        <v>0</v>
      </c>
      <c r="H59" s="21">
        <v>0</v>
      </c>
      <c r="J59" s="21">
        <f t="shared" si="20"/>
        <v>0</v>
      </c>
      <c r="K59" s="21">
        <f t="shared" si="21"/>
        <v>0</v>
      </c>
      <c r="L59" s="21">
        <f t="shared" si="21"/>
        <v>6.3634890837511273</v>
      </c>
      <c r="M59" s="21">
        <f t="shared" si="21"/>
        <v>0</v>
      </c>
      <c r="N59" s="21">
        <f t="shared" si="21"/>
        <v>0</v>
      </c>
      <c r="O59" s="21">
        <f t="shared" si="21"/>
        <v>0</v>
      </c>
      <c r="P59" s="23">
        <f t="shared" si="6"/>
        <v>580.26743015745353</v>
      </c>
      <c r="Q59">
        <v>589</v>
      </c>
      <c r="R59" s="22">
        <v>1032</v>
      </c>
      <c r="S59" s="22">
        <f t="shared" si="7"/>
        <v>1612.2674301574534</v>
      </c>
      <c r="T59" s="21"/>
      <c r="U59" s="21">
        <f t="shared" si="8"/>
        <v>0</v>
      </c>
      <c r="V59" s="21">
        <f t="shared" si="22"/>
        <v>0</v>
      </c>
      <c r="W59" s="21">
        <f t="shared" si="22"/>
        <v>5.9425210000000002</v>
      </c>
      <c r="X59" s="21">
        <f t="shared" si="22"/>
        <v>0</v>
      </c>
      <c r="Y59" s="21">
        <f t="shared" si="22"/>
        <v>0</v>
      </c>
      <c r="Z59" s="21">
        <f t="shared" si="22"/>
        <v>0</v>
      </c>
      <c r="AA59" s="22">
        <f t="shared" si="10"/>
        <v>380.89395383771875</v>
      </c>
      <c r="AB59" s="22">
        <f t="shared" si="11"/>
        <v>1412.8939538377188</v>
      </c>
      <c r="AD59" s="21">
        <f t="shared" si="12"/>
        <v>0</v>
      </c>
      <c r="AE59" s="21">
        <f t="shared" si="23"/>
        <v>0</v>
      </c>
      <c r="AF59" s="21">
        <f t="shared" si="23"/>
        <v>6.6074832794392968</v>
      </c>
      <c r="AG59" s="21">
        <f t="shared" si="23"/>
        <v>0</v>
      </c>
      <c r="AH59" s="21">
        <f t="shared" si="23"/>
        <v>0</v>
      </c>
      <c r="AI59" s="21">
        <f t="shared" si="23"/>
        <v>0</v>
      </c>
      <c r="AJ59" s="22">
        <f t="shared" si="14"/>
        <v>740.61674586613572</v>
      </c>
      <c r="AK59" s="22">
        <f t="shared" si="15"/>
        <v>1772.6167458661357</v>
      </c>
      <c r="AM59" s="21">
        <f t="shared" si="16"/>
        <v>0</v>
      </c>
      <c r="AN59" s="21">
        <f t="shared" si="24"/>
        <v>0</v>
      </c>
      <c r="AO59" s="21">
        <f t="shared" si="24"/>
        <v>6.3146103794392969</v>
      </c>
      <c r="AP59" s="21">
        <f t="shared" si="24"/>
        <v>0</v>
      </c>
      <c r="AQ59" s="21">
        <f t="shared" si="24"/>
        <v>0</v>
      </c>
      <c r="AR59" s="21">
        <f t="shared" si="24"/>
        <v>0</v>
      </c>
      <c r="AS59" s="22">
        <f t="shared" si="18"/>
        <v>552.58671949614552</v>
      </c>
      <c r="AT59" s="22">
        <f t="shared" si="19"/>
        <v>1584.5867194961456</v>
      </c>
    </row>
    <row r="60" spans="2:46" x14ac:dyDescent="0.35">
      <c r="B60" s="22" t="s">
        <v>136</v>
      </c>
      <c r="C60" s="20">
        <v>0</v>
      </c>
      <c r="D60" s="21">
        <v>0</v>
      </c>
      <c r="E60" s="21">
        <v>-0.78028730000000002</v>
      </c>
      <c r="F60" s="21">
        <v>0</v>
      </c>
      <c r="G60" s="21">
        <v>0</v>
      </c>
      <c r="H60" s="21">
        <v>0</v>
      </c>
      <c r="J60" s="21">
        <f t="shared" si="20"/>
        <v>0</v>
      </c>
      <c r="K60" s="21">
        <f t="shared" si="21"/>
        <v>0</v>
      </c>
      <c r="L60" s="21">
        <f t="shared" si="21"/>
        <v>6.2996067837511269</v>
      </c>
      <c r="M60" s="21">
        <f t="shared" si="21"/>
        <v>0</v>
      </c>
      <c r="N60" s="21">
        <f t="shared" si="21"/>
        <v>0</v>
      </c>
      <c r="O60" s="21">
        <f t="shared" si="21"/>
        <v>0</v>
      </c>
      <c r="P60" s="23">
        <f t="shared" si="6"/>
        <v>544.35781769725713</v>
      </c>
      <c r="Q60">
        <v>553</v>
      </c>
      <c r="R60" s="22">
        <v>1120</v>
      </c>
      <c r="S60" s="22">
        <f t="shared" si="7"/>
        <v>1664.3578176972571</v>
      </c>
      <c r="T60" s="21"/>
      <c r="U60" s="21">
        <f t="shared" si="8"/>
        <v>0</v>
      </c>
      <c r="V60" s="21">
        <f t="shared" si="22"/>
        <v>0</v>
      </c>
      <c r="W60" s="21">
        <f t="shared" si="22"/>
        <v>5.8786386999999998</v>
      </c>
      <c r="X60" s="21">
        <f t="shared" si="22"/>
        <v>0</v>
      </c>
      <c r="Y60" s="21">
        <f t="shared" si="22"/>
        <v>0</v>
      </c>
      <c r="Z60" s="21">
        <f t="shared" si="22"/>
        <v>0</v>
      </c>
      <c r="AA60" s="22">
        <f t="shared" si="10"/>
        <v>357.32248737262177</v>
      </c>
      <c r="AB60" s="22">
        <f t="shared" si="11"/>
        <v>1477.3224873726217</v>
      </c>
      <c r="AD60" s="21">
        <f t="shared" si="12"/>
        <v>0</v>
      </c>
      <c r="AE60" s="21">
        <f t="shared" si="23"/>
        <v>0</v>
      </c>
      <c r="AF60" s="21">
        <f t="shared" si="23"/>
        <v>6.5436009794392964</v>
      </c>
      <c r="AG60" s="21">
        <f t="shared" si="23"/>
        <v>0</v>
      </c>
      <c r="AH60" s="21">
        <f t="shared" si="23"/>
        <v>0</v>
      </c>
      <c r="AI60" s="21">
        <f t="shared" si="23"/>
        <v>0</v>
      </c>
      <c r="AJ60" s="22">
        <f t="shared" si="14"/>
        <v>694.78398162091833</v>
      </c>
      <c r="AK60" s="22">
        <f t="shared" si="15"/>
        <v>1814.7839816209184</v>
      </c>
      <c r="AM60" s="21">
        <f t="shared" si="16"/>
        <v>0</v>
      </c>
      <c r="AN60" s="21">
        <f t="shared" si="24"/>
        <v>0</v>
      </c>
      <c r="AO60" s="21">
        <f t="shared" si="24"/>
        <v>6.2507280794392965</v>
      </c>
      <c r="AP60" s="21">
        <f t="shared" si="24"/>
        <v>0</v>
      </c>
      <c r="AQ60" s="21">
        <f t="shared" si="24"/>
        <v>0</v>
      </c>
      <c r="AR60" s="21">
        <f t="shared" si="24"/>
        <v>0</v>
      </c>
      <c r="AS60" s="22">
        <f t="shared" si="18"/>
        <v>518.39011648781627</v>
      </c>
      <c r="AT60" s="22">
        <f t="shared" si="19"/>
        <v>1638.3901164878162</v>
      </c>
    </row>
    <row r="61" spans="2:46" x14ac:dyDescent="0.35">
      <c r="B61" s="22" t="s">
        <v>137</v>
      </c>
      <c r="C61" s="20">
        <v>0</v>
      </c>
      <c r="D61" s="21">
        <v>0</v>
      </c>
      <c r="E61" s="21">
        <v>-0.56294299999999997</v>
      </c>
      <c r="F61" s="21">
        <v>0</v>
      </c>
      <c r="G61" s="21">
        <v>0</v>
      </c>
      <c r="H61" s="21">
        <v>0</v>
      </c>
      <c r="J61" s="21">
        <f t="shared" si="20"/>
        <v>0</v>
      </c>
      <c r="K61" s="21">
        <f t="shared" si="21"/>
        <v>0</v>
      </c>
      <c r="L61" s="21">
        <f t="shared" si="21"/>
        <v>6.5169510837511275</v>
      </c>
      <c r="M61" s="21">
        <f t="shared" si="21"/>
        <v>0</v>
      </c>
      <c r="N61" s="21">
        <f t="shared" si="21"/>
        <v>0</v>
      </c>
      <c r="O61" s="21">
        <f t="shared" si="21"/>
        <v>0</v>
      </c>
      <c r="P61" s="23">
        <f t="shared" si="6"/>
        <v>676.51260746637956</v>
      </c>
      <c r="Q61">
        <v>687</v>
      </c>
      <c r="R61" s="22">
        <v>1277</v>
      </c>
      <c r="S61" s="22">
        <f t="shared" si="7"/>
        <v>1953.5126074663794</v>
      </c>
      <c r="T61" s="21"/>
      <c r="U61" s="21">
        <f t="shared" si="8"/>
        <v>0</v>
      </c>
      <c r="V61" s="21">
        <f t="shared" si="22"/>
        <v>0</v>
      </c>
      <c r="W61" s="21">
        <f t="shared" si="22"/>
        <v>6.0959830000000004</v>
      </c>
      <c r="X61" s="21">
        <f t="shared" si="22"/>
        <v>0</v>
      </c>
      <c r="Y61" s="21">
        <f t="shared" si="22"/>
        <v>0</v>
      </c>
      <c r="Z61" s="21">
        <f t="shared" si="22"/>
        <v>0</v>
      </c>
      <c r="AA61" s="22">
        <f t="shared" si="10"/>
        <v>444.07035185313345</v>
      </c>
      <c r="AB61" s="22">
        <f t="shared" si="11"/>
        <v>1721.0703518531334</v>
      </c>
      <c r="AD61" s="21">
        <f t="shared" si="12"/>
        <v>0</v>
      </c>
      <c r="AE61" s="21">
        <f t="shared" si="23"/>
        <v>0</v>
      </c>
      <c r="AF61" s="21">
        <f t="shared" si="23"/>
        <v>6.760945279439297</v>
      </c>
      <c r="AG61" s="21">
        <f t="shared" si="23"/>
        <v>0</v>
      </c>
      <c r="AH61" s="21">
        <f t="shared" si="23"/>
        <v>0</v>
      </c>
      <c r="AI61" s="21">
        <f t="shared" si="23"/>
        <v>0</v>
      </c>
      <c r="AJ61" s="22">
        <f t="shared" si="14"/>
        <v>863.45801925021021</v>
      </c>
      <c r="AK61" s="22">
        <f t="shared" si="15"/>
        <v>2140.4580192502103</v>
      </c>
      <c r="AM61" s="21">
        <f t="shared" si="16"/>
        <v>0</v>
      </c>
      <c r="AN61" s="21">
        <f t="shared" si="24"/>
        <v>0</v>
      </c>
      <c r="AO61" s="21">
        <f t="shared" si="24"/>
        <v>6.4680723794392971</v>
      </c>
      <c r="AP61" s="21">
        <f t="shared" si="24"/>
        <v>0</v>
      </c>
      <c r="AQ61" s="21">
        <f t="shared" si="24"/>
        <v>0</v>
      </c>
      <c r="AR61" s="21">
        <f t="shared" si="24"/>
        <v>0</v>
      </c>
      <c r="AS61" s="22">
        <f t="shared" si="18"/>
        <v>644.24067770991792</v>
      </c>
      <c r="AT61" s="22">
        <f t="shared" si="19"/>
        <v>1921.2406777099179</v>
      </c>
    </row>
    <row r="62" spans="2:46" x14ac:dyDescent="0.35">
      <c r="B62" s="22" t="s">
        <v>138</v>
      </c>
      <c r="C62" s="20">
        <v>0</v>
      </c>
      <c r="D62" s="21">
        <v>0</v>
      </c>
      <c r="E62" s="21">
        <v>-0.31905650000000002</v>
      </c>
      <c r="F62" s="21">
        <v>0</v>
      </c>
      <c r="G62" s="21">
        <v>0</v>
      </c>
      <c r="H62" s="21">
        <v>0</v>
      </c>
      <c r="J62" s="21">
        <f t="shared" si="20"/>
        <v>0</v>
      </c>
      <c r="K62" s="21">
        <f t="shared" si="21"/>
        <v>0</v>
      </c>
      <c r="L62" s="21">
        <f t="shared" si="21"/>
        <v>6.760837583751127</v>
      </c>
      <c r="M62" s="21">
        <f t="shared" si="21"/>
        <v>0</v>
      </c>
      <c r="N62" s="21">
        <f t="shared" si="21"/>
        <v>0</v>
      </c>
      <c r="O62" s="21">
        <f t="shared" si="21"/>
        <v>0</v>
      </c>
      <c r="P62" s="23">
        <f t="shared" si="6"/>
        <v>863.36503355179036</v>
      </c>
      <c r="Q62">
        <v>877</v>
      </c>
      <c r="R62" s="22">
        <v>1160</v>
      </c>
      <c r="S62" s="22">
        <f t="shared" si="7"/>
        <v>2023.3650335517905</v>
      </c>
      <c r="T62" s="21"/>
      <c r="U62" s="21">
        <f t="shared" si="8"/>
        <v>0</v>
      </c>
      <c r="V62" s="21">
        <f t="shared" si="22"/>
        <v>0</v>
      </c>
      <c r="W62" s="21">
        <f t="shared" si="22"/>
        <v>6.3398694999999998</v>
      </c>
      <c r="X62" s="21">
        <f t="shared" si="22"/>
        <v>0</v>
      </c>
      <c r="Y62" s="21">
        <f t="shared" si="22"/>
        <v>0</v>
      </c>
      <c r="Z62" s="21">
        <f t="shared" si="22"/>
        <v>0</v>
      </c>
      <c r="AA62" s="22">
        <f t="shared" si="10"/>
        <v>566.72234928909199</v>
      </c>
      <c r="AB62" s="22">
        <f t="shared" si="11"/>
        <v>1726.7223492890921</v>
      </c>
      <c r="AD62" s="21">
        <f t="shared" si="12"/>
        <v>0</v>
      </c>
      <c r="AE62" s="21">
        <f t="shared" si="23"/>
        <v>0</v>
      </c>
      <c r="AF62" s="21">
        <f t="shared" si="23"/>
        <v>7.0048317794392965</v>
      </c>
      <c r="AG62" s="21">
        <f t="shared" si="23"/>
        <v>0</v>
      </c>
      <c r="AH62" s="21">
        <f t="shared" si="23"/>
        <v>0</v>
      </c>
      <c r="AI62" s="21">
        <f t="shared" si="23"/>
        <v>0</v>
      </c>
      <c r="AJ62" s="22">
        <f t="shared" si="14"/>
        <v>1101.9446696676205</v>
      </c>
      <c r="AK62" s="22">
        <f t="shared" si="15"/>
        <v>2261.9446696676205</v>
      </c>
      <c r="AM62" s="21">
        <f t="shared" si="16"/>
        <v>0</v>
      </c>
      <c r="AN62" s="21">
        <f t="shared" si="24"/>
        <v>0</v>
      </c>
      <c r="AO62" s="21">
        <f t="shared" si="24"/>
        <v>6.7119588794392966</v>
      </c>
      <c r="AP62" s="21">
        <f t="shared" si="24"/>
        <v>0</v>
      </c>
      <c r="AQ62" s="21">
        <f t="shared" si="24"/>
        <v>0</v>
      </c>
      <c r="AR62" s="21">
        <f t="shared" si="24"/>
        <v>0</v>
      </c>
      <c r="AS62" s="22">
        <f t="shared" si="18"/>
        <v>822.17961378361076</v>
      </c>
      <c r="AT62" s="22">
        <f t="shared" si="19"/>
        <v>1982.1796137836109</v>
      </c>
    </row>
    <row r="63" spans="2:46" x14ac:dyDescent="0.35">
      <c r="B63" s="22" t="s">
        <v>139</v>
      </c>
      <c r="C63" s="20">
        <v>0</v>
      </c>
      <c r="D63" s="21">
        <v>0</v>
      </c>
      <c r="E63" s="21">
        <v>-0.31339630000000002</v>
      </c>
      <c r="F63" s="21">
        <v>0</v>
      </c>
      <c r="G63" s="21">
        <v>0</v>
      </c>
      <c r="H63" s="21">
        <v>0</v>
      </c>
      <c r="J63" s="21">
        <f t="shared" si="20"/>
        <v>0</v>
      </c>
      <c r="K63" s="21">
        <f t="shared" si="21"/>
        <v>0</v>
      </c>
      <c r="L63" s="21">
        <f t="shared" si="21"/>
        <v>6.7664977837511273</v>
      </c>
      <c r="M63" s="21">
        <f t="shared" si="21"/>
        <v>0</v>
      </c>
      <c r="N63" s="21">
        <f t="shared" si="21"/>
        <v>0</v>
      </c>
      <c r="O63" s="21">
        <f t="shared" si="21"/>
        <v>0</v>
      </c>
      <c r="P63" s="23">
        <f t="shared" si="6"/>
        <v>868.26570863131985</v>
      </c>
      <c r="Q63">
        <v>882</v>
      </c>
      <c r="R63" s="22">
        <v>1164</v>
      </c>
      <c r="S63" s="22">
        <f t="shared" si="7"/>
        <v>2032.2657086313197</v>
      </c>
      <c r="T63" s="21"/>
      <c r="U63" s="21">
        <f t="shared" si="8"/>
        <v>0</v>
      </c>
      <c r="V63" s="21">
        <f t="shared" si="22"/>
        <v>0</v>
      </c>
      <c r="W63" s="21">
        <f t="shared" si="22"/>
        <v>6.3455297000000002</v>
      </c>
      <c r="X63" s="21">
        <f t="shared" si="22"/>
        <v>0</v>
      </c>
      <c r="Y63" s="21">
        <f t="shared" si="22"/>
        <v>0</v>
      </c>
      <c r="Z63" s="21">
        <f t="shared" si="22"/>
        <v>0</v>
      </c>
      <c r="AA63" s="22">
        <f t="shared" si="10"/>
        <v>569.9392065698969</v>
      </c>
      <c r="AB63" s="22">
        <f t="shared" si="11"/>
        <v>1733.9392065698969</v>
      </c>
      <c r="AD63" s="21">
        <f t="shared" si="12"/>
        <v>0</v>
      </c>
      <c r="AE63" s="21">
        <f t="shared" si="23"/>
        <v>0</v>
      </c>
      <c r="AF63" s="21">
        <f t="shared" si="23"/>
        <v>7.0104919794392968</v>
      </c>
      <c r="AG63" s="21">
        <f t="shared" si="23"/>
        <v>0</v>
      </c>
      <c r="AH63" s="21">
        <f t="shared" si="23"/>
        <v>0</v>
      </c>
      <c r="AI63" s="21">
        <f t="shared" si="23"/>
        <v>0</v>
      </c>
      <c r="AJ63" s="22">
        <f t="shared" si="14"/>
        <v>1108.1995822153806</v>
      </c>
      <c r="AK63" s="22">
        <f t="shared" si="15"/>
        <v>2272.1995822153804</v>
      </c>
      <c r="AM63" s="21">
        <f t="shared" si="16"/>
        <v>0</v>
      </c>
      <c r="AN63" s="21">
        <f t="shared" si="24"/>
        <v>0</v>
      </c>
      <c r="AO63" s="21">
        <f t="shared" si="24"/>
        <v>6.7176190794392969</v>
      </c>
      <c r="AP63" s="21">
        <f t="shared" si="24"/>
        <v>0</v>
      </c>
      <c r="AQ63" s="21">
        <f t="shared" si="24"/>
        <v>0</v>
      </c>
      <c r="AR63" s="21">
        <f t="shared" si="24"/>
        <v>0</v>
      </c>
      <c r="AS63" s="22">
        <f t="shared" si="18"/>
        <v>826.84651015719999</v>
      </c>
      <c r="AT63" s="22">
        <f t="shared" si="19"/>
        <v>1990.8465101572001</v>
      </c>
    </row>
    <row r="64" spans="2:46" x14ac:dyDescent="0.35">
      <c r="B64" s="22" t="s">
        <v>140</v>
      </c>
      <c r="C64" s="20">
        <v>0</v>
      </c>
      <c r="D64" s="21">
        <v>0</v>
      </c>
      <c r="E64" s="21">
        <v>-3.3607699999999997E-2</v>
      </c>
      <c r="F64" s="21">
        <v>0</v>
      </c>
      <c r="G64" s="21">
        <v>0</v>
      </c>
      <c r="H64" s="21">
        <v>0</v>
      </c>
      <c r="J64" s="21">
        <f t="shared" si="20"/>
        <v>0</v>
      </c>
      <c r="K64" s="21">
        <f t="shared" si="21"/>
        <v>0</v>
      </c>
      <c r="L64" s="21">
        <f t="shared" si="21"/>
        <v>7.0462863837511271</v>
      </c>
      <c r="M64" s="21">
        <f t="shared" si="21"/>
        <v>0</v>
      </c>
      <c r="N64" s="21">
        <f t="shared" si="21"/>
        <v>0</v>
      </c>
      <c r="O64" s="21">
        <f t="shared" si="21"/>
        <v>0</v>
      </c>
      <c r="P64" s="23">
        <f t="shared" si="6"/>
        <v>1148.5854074983181</v>
      </c>
      <c r="Q64">
        <v>1167</v>
      </c>
      <c r="R64" s="22">
        <v>1197</v>
      </c>
      <c r="S64" s="22">
        <f t="shared" si="7"/>
        <v>2345.5854074983181</v>
      </c>
      <c r="T64" s="21"/>
      <c r="U64" s="21">
        <f t="shared" si="8"/>
        <v>0</v>
      </c>
      <c r="V64" s="21">
        <f t="shared" si="22"/>
        <v>0</v>
      </c>
      <c r="W64" s="21">
        <f t="shared" si="22"/>
        <v>6.6253183</v>
      </c>
      <c r="X64" s="21">
        <f t="shared" si="22"/>
        <v>0</v>
      </c>
      <c r="Y64" s="21">
        <f t="shared" si="22"/>
        <v>0</v>
      </c>
      <c r="Z64" s="21">
        <f t="shared" si="22"/>
        <v>0</v>
      </c>
      <c r="AA64" s="22">
        <f t="shared" si="10"/>
        <v>753.94415479019835</v>
      </c>
      <c r="AB64" s="22">
        <f t="shared" si="11"/>
        <v>1950.9441547901984</v>
      </c>
      <c r="AD64" s="21">
        <f t="shared" si="12"/>
        <v>0</v>
      </c>
      <c r="AE64" s="21">
        <f t="shared" si="23"/>
        <v>0</v>
      </c>
      <c r="AF64" s="21">
        <f t="shared" si="23"/>
        <v>7.2902805794392966</v>
      </c>
      <c r="AG64" s="21">
        <f t="shared" si="23"/>
        <v>0</v>
      </c>
      <c r="AH64" s="21">
        <f t="shared" si="23"/>
        <v>0</v>
      </c>
      <c r="AI64" s="21">
        <f t="shared" si="23"/>
        <v>0</v>
      </c>
      <c r="AJ64" s="22">
        <f t="shared" si="14"/>
        <v>1465.9819639022473</v>
      </c>
      <c r="AK64" s="22">
        <f t="shared" si="15"/>
        <v>2662.9819639022471</v>
      </c>
      <c r="AM64" s="21">
        <f t="shared" si="16"/>
        <v>0</v>
      </c>
      <c r="AN64" s="21">
        <f t="shared" si="24"/>
        <v>0</v>
      </c>
      <c r="AO64" s="21">
        <f t="shared" si="24"/>
        <v>6.9974076794392968</v>
      </c>
      <c r="AP64" s="21">
        <f t="shared" si="24"/>
        <v>0</v>
      </c>
      <c r="AQ64" s="21">
        <f t="shared" si="24"/>
        <v>0</v>
      </c>
      <c r="AR64" s="21">
        <f t="shared" si="24"/>
        <v>0</v>
      </c>
      <c r="AS64" s="22">
        <f t="shared" si="18"/>
        <v>1093.7940153187942</v>
      </c>
      <c r="AT64" s="22">
        <f t="shared" si="19"/>
        <v>2290.7940153187942</v>
      </c>
    </row>
    <row r="65" spans="2:46" x14ac:dyDescent="0.35">
      <c r="B65" s="22" t="s">
        <v>141</v>
      </c>
      <c r="C65" s="20">
        <v>0</v>
      </c>
      <c r="D65" s="21">
        <v>0</v>
      </c>
      <c r="E65" s="21">
        <v>-0.20220659999999999</v>
      </c>
      <c r="F65" s="21">
        <v>0</v>
      </c>
      <c r="G65" s="21">
        <v>0</v>
      </c>
      <c r="H65" s="21">
        <v>0</v>
      </c>
      <c r="J65" s="21">
        <f t="shared" si="20"/>
        <v>0</v>
      </c>
      <c r="K65" s="21">
        <f t="shared" si="21"/>
        <v>0</v>
      </c>
      <c r="L65" s="21">
        <f t="shared" si="21"/>
        <v>6.877687483751127</v>
      </c>
      <c r="M65" s="21">
        <f t="shared" si="21"/>
        <v>0</v>
      </c>
      <c r="N65" s="21">
        <f t="shared" si="21"/>
        <v>0</v>
      </c>
      <c r="O65" s="21">
        <f t="shared" si="21"/>
        <v>0</v>
      </c>
      <c r="P65" s="23">
        <f t="shared" si="6"/>
        <v>970.37974419950592</v>
      </c>
      <c r="Q65">
        <v>986</v>
      </c>
      <c r="R65" s="22">
        <v>1084</v>
      </c>
      <c r="S65" s="22">
        <f t="shared" si="7"/>
        <v>2054.3797441995057</v>
      </c>
      <c r="T65" s="21"/>
      <c r="U65" s="21">
        <f t="shared" si="8"/>
        <v>0</v>
      </c>
      <c r="V65" s="21">
        <f t="shared" si="22"/>
        <v>0</v>
      </c>
      <c r="W65" s="21">
        <f t="shared" si="22"/>
        <v>6.4567193999999999</v>
      </c>
      <c r="X65" s="21">
        <f t="shared" si="22"/>
        <v>0</v>
      </c>
      <c r="Y65" s="21">
        <f t="shared" si="22"/>
        <v>0</v>
      </c>
      <c r="Z65" s="21">
        <f t="shared" si="22"/>
        <v>0</v>
      </c>
      <c r="AA65" s="22">
        <f t="shared" si="10"/>
        <v>636.96798800492923</v>
      </c>
      <c r="AB65" s="22">
        <f t="shared" si="11"/>
        <v>1720.9679880049293</v>
      </c>
      <c r="AD65" s="21">
        <f t="shared" si="12"/>
        <v>0</v>
      </c>
      <c r="AE65" s="21">
        <f t="shared" si="23"/>
        <v>0</v>
      </c>
      <c r="AF65" s="21">
        <f t="shared" si="23"/>
        <v>7.1216816794392965</v>
      </c>
      <c r="AG65" s="21">
        <f t="shared" si="23"/>
        <v>0</v>
      </c>
      <c r="AH65" s="21">
        <f t="shared" si="23"/>
        <v>0</v>
      </c>
      <c r="AI65" s="21">
        <f t="shared" si="23"/>
        <v>0</v>
      </c>
      <c r="AJ65" s="22">
        <f t="shared" si="14"/>
        <v>1238.5314960869682</v>
      </c>
      <c r="AK65" s="22">
        <f t="shared" si="15"/>
        <v>2322.5314960869682</v>
      </c>
      <c r="AM65" s="21">
        <f t="shared" si="16"/>
        <v>0</v>
      </c>
      <c r="AN65" s="21">
        <f t="shared" si="24"/>
        <v>0</v>
      </c>
      <c r="AO65" s="21">
        <f t="shared" si="24"/>
        <v>6.8288087794392967</v>
      </c>
      <c r="AP65" s="21">
        <f t="shared" si="24"/>
        <v>0</v>
      </c>
      <c r="AQ65" s="21">
        <f t="shared" si="24"/>
        <v>0</v>
      </c>
      <c r="AR65" s="21">
        <f t="shared" si="24"/>
        <v>0</v>
      </c>
      <c r="AS65" s="22">
        <f t="shared" si="18"/>
        <v>924.08936232594112</v>
      </c>
      <c r="AT65" s="22">
        <f t="shared" si="19"/>
        <v>2008.0893623259412</v>
      </c>
    </row>
    <row r="66" spans="2:46" x14ac:dyDescent="0.35">
      <c r="B66" s="22" t="s">
        <v>142</v>
      </c>
      <c r="C66" s="20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J66" s="21">
        <f t="shared" si="20"/>
        <v>0</v>
      </c>
      <c r="K66" s="21">
        <f t="shared" si="21"/>
        <v>0</v>
      </c>
      <c r="L66" s="21">
        <f t="shared" si="21"/>
        <v>7.0798940837511273</v>
      </c>
      <c r="M66" s="21">
        <f t="shared" si="21"/>
        <v>0</v>
      </c>
      <c r="N66" s="21">
        <f t="shared" si="21"/>
        <v>0</v>
      </c>
      <c r="O66" s="21">
        <f t="shared" si="21"/>
        <v>0</v>
      </c>
      <c r="P66" s="23">
        <f t="shared" si="6"/>
        <v>1187.8427000030636</v>
      </c>
      <c r="Q66">
        <v>1207</v>
      </c>
      <c r="R66" s="22">
        <v>1292</v>
      </c>
      <c r="S66" s="22">
        <f t="shared" si="7"/>
        <v>2479.8427000030633</v>
      </c>
      <c r="T66" s="21"/>
      <c r="U66" s="21">
        <f t="shared" si="8"/>
        <v>0</v>
      </c>
      <c r="V66" s="21">
        <f t="shared" si="22"/>
        <v>0</v>
      </c>
      <c r="W66" s="21">
        <f t="shared" si="22"/>
        <v>6.6589260000000001</v>
      </c>
      <c r="X66" s="21">
        <f t="shared" si="22"/>
        <v>0</v>
      </c>
      <c r="Y66" s="21">
        <f t="shared" si="22"/>
        <v>0</v>
      </c>
      <c r="Z66" s="21">
        <f t="shared" si="22"/>
        <v>0</v>
      </c>
      <c r="AA66" s="22">
        <f t="shared" si="10"/>
        <v>779.71307543259752</v>
      </c>
      <c r="AB66" s="22">
        <f t="shared" si="11"/>
        <v>2071.7130754325976</v>
      </c>
      <c r="AD66" s="21">
        <f t="shared" si="12"/>
        <v>0</v>
      </c>
      <c r="AE66" s="21">
        <f t="shared" si="23"/>
        <v>0</v>
      </c>
      <c r="AF66" s="21">
        <f t="shared" si="23"/>
        <v>7.3238882794392968</v>
      </c>
      <c r="AG66" s="21">
        <f t="shared" si="23"/>
        <v>0</v>
      </c>
      <c r="AH66" s="21">
        <f t="shared" si="23"/>
        <v>0</v>
      </c>
      <c r="AI66" s="21">
        <f t="shared" si="23"/>
        <v>0</v>
      </c>
      <c r="AJ66" s="22">
        <f t="shared" si="14"/>
        <v>1516.0874957920698</v>
      </c>
      <c r="AK66" s="22">
        <f t="shared" si="15"/>
        <v>2808.0874957920696</v>
      </c>
      <c r="AM66" s="21">
        <f t="shared" si="16"/>
        <v>0</v>
      </c>
      <c r="AN66" s="21">
        <f t="shared" si="24"/>
        <v>0</v>
      </c>
      <c r="AO66" s="21">
        <f t="shared" si="24"/>
        <v>7.0310153794392969</v>
      </c>
      <c r="AP66" s="21">
        <f t="shared" si="24"/>
        <v>0</v>
      </c>
      <c r="AQ66" s="21">
        <f t="shared" si="24"/>
        <v>0</v>
      </c>
      <c r="AR66" s="21">
        <f t="shared" si="24"/>
        <v>0</v>
      </c>
      <c r="AS66" s="22">
        <f t="shared" si="18"/>
        <v>1131.1786027591261</v>
      </c>
      <c r="AT66" s="22">
        <f t="shared" si="19"/>
        <v>2423.1786027591261</v>
      </c>
    </row>
    <row r="67" spans="2:46" x14ac:dyDescent="0.35">
      <c r="B67" s="22" t="s">
        <v>143</v>
      </c>
      <c r="C67" s="20">
        <v>0</v>
      </c>
      <c r="D67" s="21">
        <v>0</v>
      </c>
      <c r="E67" s="21">
        <v>0</v>
      </c>
      <c r="F67" s="21">
        <v>-0.1316715</v>
      </c>
      <c r="G67" s="21">
        <v>0</v>
      </c>
      <c r="H67" s="21">
        <v>0</v>
      </c>
      <c r="J67" s="21">
        <f t="shared" si="20"/>
        <v>0</v>
      </c>
      <c r="K67" s="21">
        <f t="shared" si="21"/>
        <v>0</v>
      </c>
      <c r="L67" s="21">
        <f t="shared" si="21"/>
        <v>0</v>
      </c>
      <c r="M67" s="21">
        <f t="shared" si="21"/>
        <v>7.0619983272452789</v>
      </c>
      <c r="N67" s="21">
        <f t="shared" si="21"/>
        <v>0</v>
      </c>
      <c r="O67" s="21">
        <f t="shared" si="21"/>
        <v>0</v>
      </c>
      <c r="P67" s="23">
        <f t="shared" si="6"/>
        <v>1166.7744348189754</v>
      </c>
      <c r="Q67">
        <v>1180</v>
      </c>
      <c r="R67" s="22">
        <v>1146</v>
      </c>
      <c r="S67" s="22">
        <f t="shared" si="7"/>
        <v>2312.7744348189754</v>
      </c>
      <c r="T67" s="21"/>
      <c r="U67" s="21">
        <f t="shared" si="8"/>
        <v>0</v>
      </c>
      <c r="V67" s="21">
        <f t="shared" si="22"/>
        <v>0</v>
      </c>
      <c r="W67" s="21">
        <f t="shared" si="22"/>
        <v>0</v>
      </c>
      <c r="X67" s="21">
        <f t="shared" si="22"/>
        <v>6.9403854999999997</v>
      </c>
      <c r="Y67" s="21">
        <f t="shared" si="22"/>
        <v>0</v>
      </c>
      <c r="Z67" s="21">
        <f t="shared" si="22"/>
        <v>0</v>
      </c>
      <c r="AA67" s="22">
        <f t="shared" si="10"/>
        <v>1033.1684246282477</v>
      </c>
      <c r="AB67" s="22">
        <f t="shared" si="11"/>
        <v>2179.1684246282475</v>
      </c>
      <c r="AD67" s="21">
        <f t="shared" si="12"/>
        <v>0</v>
      </c>
      <c r="AE67" s="21">
        <f t="shared" si="23"/>
        <v>0</v>
      </c>
      <c r="AF67" s="21">
        <f t="shared" si="23"/>
        <v>0</v>
      </c>
      <c r="AG67" s="21">
        <f t="shared" si="23"/>
        <v>7.1593294301221393</v>
      </c>
      <c r="AH67" s="21">
        <f t="shared" si="23"/>
        <v>0</v>
      </c>
      <c r="AI67" s="21">
        <f t="shared" si="23"/>
        <v>0</v>
      </c>
      <c r="AJ67" s="22">
        <f t="shared" si="14"/>
        <v>1286.0482584728547</v>
      </c>
      <c r="AK67" s="22">
        <f t="shared" si="15"/>
        <v>2432.0482584728547</v>
      </c>
      <c r="AM67" s="21">
        <f t="shared" si="16"/>
        <v>0</v>
      </c>
      <c r="AN67" s="21">
        <f t="shared" si="24"/>
        <v>0</v>
      </c>
      <c r="AO67" s="21">
        <f t="shared" si="24"/>
        <v>0</v>
      </c>
      <c r="AP67" s="21">
        <f t="shared" si="24"/>
        <v>6.9966101301221393</v>
      </c>
      <c r="AQ67" s="21">
        <f t="shared" si="24"/>
        <v>0</v>
      </c>
      <c r="AR67" s="21">
        <f t="shared" si="24"/>
        <v>0</v>
      </c>
      <c r="AS67" s="22">
        <f t="shared" si="18"/>
        <v>1092.9220084292381</v>
      </c>
      <c r="AT67" s="22">
        <f t="shared" si="19"/>
        <v>2238.9220084292383</v>
      </c>
    </row>
    <row r="68" spans="2:46" x14ac:dyDescent="0.35">
      <c r="B68" s="22" t="s">
        <v>144</v>
      </c>
      <c r="C68" s="20">
        <v>0</v>
      </c>
      <c r="D68" s="21">
        <v>0</v>
      </c>
      <c r="E68" s="21">
        <v>0</v>
      </c>
      <c r="F68" s="21">
        <v>-9.7927E-2</v>
      </c>
      <c r="G68" s="21">
        <v>0</v>
      </c>
      <c r="H68" s="21">
        <v>0</v>
      </c>
      <c r="J68" s="21">
        <f t="shared" si="20"/>
        <v>0</v>
      </c>
      <c r="K68" s="21">
        <f t="shared" si="21"/>
        <v>0</v>
      </c>
      <c r="L68" s="21">
        <f t="shared" si="21"/>
        <v>0</v>
      </c>
      <c r="M68" s="21">
        <f t="shared" si="21"/>
        <v>7.0957428272452789</v>
      </c>
      <c r="N68" s="21">
        <f t="shared" si="21"/>
        <v>0</v>
      </c>
      <c r="O68" s="21">
        <f t="shared" si="21"/>
        <v>0</v>
      </c>
      <c r="P68" s="23">
        <f t="shared" si="6"/>
        <v>1206.8184882697974</v>
      </c>
      <c r="Q68">
        <v>1221</v>
      </c>
      <c r="R68" s="22">
        <v>1080</v>
      </c>
      <c r="S68" s="22">
        <f t="shared" si="7"/>
        <v>2286.8184882697974</v>
      </c>
      <c r="T68" s="21"/>
      <c r="U68" s="21">
        <f t="shared" si="8"/>
        <v>0</v>
      </c>
      <c r="V68" s="21">
        <f t="shared" si="22"/>
        <v>0</v>
      </c>
      <c r="W68" s="21">
        <f t="shared" si="22"/>
        <v>0</v>
      </c>
      <c r="X68" s="21">
        <f t="shared" si="22"/>
        <v>6.9741299999999997</v>
      </c>
      <c r="Y68" s="21">
        <f t="shared" si="22"/>
        <v>0</v>
      </c>
      <c r="Z68" s="21">
        <f t="shared" si="22"/>
        <v>0</v>
      </c>
      <c r="AA68" s="22">
        <f t="shared" si="10"/>
        <v>1068.6270791761031</v>
      </c>
      <c r="AB68" s="22">
        <f t="shared" si="11"/>
        <v>2148.6270791761031</v>
      </c>
      <c r="AD68" s="21">
        <f t="shared" si="12"/>
        <v>0</v>
      </c>
      <c r="AE68" s="21">
        <f t="shared" si="23"/>
        <v>0</v>
      </c>
      <c r="AF68" s="21">
        <f t="shared" si="23"/>
        <v>0</v>
      </c>
      <c r="AG68" s="21">
        <f t="shared" si="23"/>
        <v>7.1930739301221394</v>
      </c>
      <c r="AH68" s="21">
        <f t="shared" si="23"/>
        <v>0</v>
      </c>
      <c r="AI68" s="21">
        <f t="shared" si="23"/>
        <v>0</v>
      </c>
      <c r="AJ68" s="22">
        <f t="shared" si="14"/>
        <v>1330.1858258258912</v>
      </c>
      <c r="AK68" s="22">
        <f t="shared" si="15"/>
        <v>2410.1858258258912</v>
      </c>
      <c r="AM68" s="21">
        <f t="shared" si="16"/>
        <v>0</v>
      </c>
      <c r="AN68" s="21">
        <f t="shared" si="24"/>
        <v>0</v>
      </c>
      <c r="AO68" s="21">
        <f t="shared" si="24"/>
        <v>0</v>
      </c>
      <c r="AP68" s="21">
        <f t="shared" si="24"/>
        <v>7.0303546301221393</v>
      </c>
      <c r="AQ68" s="21">
        <f t="shared" si="24"/>
        <v>0</v>
      </c>
      <c r="AR68" s="21">
        <f t="shared" si="24"/>
        <v>0</v>
      </c>
      <c r="AS68" s="22">
        <f t="shared" si="18"/>
        <v>1130.4314241458333</v>
      </c>
      <c r="AT68" s="22">
        <f t="shared" si="19"/>
        <v>2210.4314241458333</v>
      </c>
    </row>
    <row r="69" spans="2:46" x14ac:dyDescent="0.35">
      <c r="B69" s="22" t="s">
        <v>145</v>
      </c>
      <c r="C69" s="20">
        <v>0</v>
      </c>
      <c r="D69" s="21">
        <v>0</v>
      </c>
      <c r="E69" s="21">
        <v>0</v>
      </c>
      <c r="F69" s="21">
        <v>-3.2027E-2</v>
      </c>
      <c r="G69" s="21">
        <v>0</v>
      </c>
      <c r="H69" s="21">
        <v>0</v>
      </c>
      <c r="J69" s="21">
        <f t="shared" si="20"/>
        <v>0</v>
      </c>
      <c r="K69" s="21">
        <f t="shared" si="21"/>
        <v>0</v>
      </c>
      <c r="L69" s="21">
        <f t="shared" si="21"/>
        <v>0</v>
      </c>
      <c r="M69" s="21">
        <f t="shared" si="21"/>
        <v>7.161642827245279</v>
      </c>
      <c r="N69" s="21">
        <f t="shared" si="21"/>
        <v>0</v>
      </c>
      <c r="O69" s="21">
        <f t="shared" si="21"/>
        <v>0</v>
      </c>
      <c r="P69" s="23">
        <f t="shared" si="6"/>
        <v>1289.0268428100426</v>
      </c>
      <c r="Q69">
        <v>1304</v>
      </c>
      <c r="R69" s="22">
        <v>1131</v>
      </c>
      <c r="S69" s="22">
        <f t="shared" si="7"/>
        <v>2420.0268428100426</v>
      </c>
      <c r="T69" s="21"/>
      <c r="U69" s="21">
        <f t="shared" si="8"/>
        <v>0</v>
      </c>
      <c r="V69" s="21">
        <f t="shared" si="22"/>
        <v>0</v>
      </c>
      <c r="W69" s="21">
        <f t="shared" si="22"/>
        <v>0</v>
      </c>
      <c r="X69" s="21">
        <f t="shared" si="22"/>
        <v>7.0400299999999998</v>
      </c>
      <c r="Y69" s="21">
        <f t="shared" si="22"/>
        <v>0</v>
      </c>
      <c r="Z69" s="21">
        <f t="shared" si="22"/>
        <v>0</v>
      </c>
      <c r="AA69" s="22">
        <f t="shared" si="10"/>
        <v>1141.421848770796</v>
      </c>
      <c r="AB69" s="22">
        <f t="shared" si="11"/>
        <v>2272.4218487707958</v>
      </c>
      <c r="AD69" s="21">
        <f t="shared" si="12"/>
        <v>0</v>
      </c>
      <c r="AE69" s="21">
        <f t="shared" si="23"/>
        <v>0</v>
      </c>
      <c r="AF69" s="21">
        <f t="shared" si="23"/>
        <v>0</v>
      </c>
      <c r="AG69" s="21">
        <f t="shared" si="23"/>
        <v>7.2589739301221394</v>
      </c>
      <c r="AH69" s="21">
        <f t="shared" si="23"/>
        <v>0</v>
      </c>
      <c r="AI69" s="21">
        <f t="shared" si="23"/>
        <v>0</v>
      </c>
      <c r="AJ69" s="22">
        <f t="shared" si="14"/>
        <v>1420.7979510433968</v>
      </c>
      <c r="AK69" s="22">
        <f t="shared" si="15"/>
        <v>2551.797951043397</v>
      </c>
      <c r="AM69" s="21">
        <f t="shared" si="16"/>
        <v>0</v>
      </c>
      <c r="AN69" s="21">
        <f t="shared" si="24"/>
        <v>0</v>
      </c>
      <c r="AO69" s="21">
        <f t="shared" si="24"/>
        <v>0</v>
      </c>
      <c r="AP69" s="21">
        <f t="shared" si="24"/>
        <v>7.0962546301221394</v>
      </c>
      <c r="AQ69" s="21">
        <f t="shared" si="24"/>
        <v>0</v>
      </c>
      <c r="AR69" s="21">
        <f t="shared" si="24"/>
        <v>0</v>
      </c>
      <c r="AS69" s="22">
        <f t="shared" si="18"/>
        <v>1207.4362995292465</v>
      </c>
      <c r="AT69" s="22">
        <f t="shared" si="19"/>
        <v>2338.4362995292468</v>
      </c>
    </row>
    <row r="70" spans="2:46" x14ac:dyDescent="0.35">
      <c r="B70" s="22" t="s">
        <v>146</v>
      </c>
      <c r="C70" s="20">
        <v>0</v>
      </c>
      <c r="D70" s="21">
        <v>0</v>
      </c>
      <c r="E70" s="21">
        <v>0</v>
      </c>
      <c r="F70" s="21">
        <v>3.04759E-2</v>
      </c>
      <c r="G70" s="21">
        <v>0</v>
      </c>
      <c r="H70" s="21">
        <v>0</v>
      </c>
      <c r="J70" s="21">
        <f t="shared" si="20"/>
        <v>0</v>
      </c>
      <c r="K70" s="21">
        <f t="shared" si="21"/>
        <v>0</v>
      </c>
      <c r="L70" s="21">
        <f t="shared" si="21"/>
        <v>0</v>
      </c>
      <c r="M70" s="21">
        <f t="shared" si="21"/>
        <v>7.2241457272452791</v>
      </c>
      <c r="N70" s="21">
        <f t="shared" si="21"/>
        <v>0</v>
      </c>
      <c r="O70" s="21">
        <f t="shared" si="21"/>
        <v>0</v>
      </c>
      <c r="P70" s="23">
        <f t="shared" si="6"/>
        <v>1372.1659108430447</v>
      </c>
      <c r="Q70">
        <v>1388</v>
      </c>
      <c r="R70" s="22">
        <v>1105</v>
      </c>
      <c r="S70" s="22">
        <f t="shared" si="7"/>
        <v>2477.1659108430449</v>
      </c>
      <c r="T70" s="21"/>
      <c r="U70" s="21">
        <f t="shared" si="8"/>
        <v>0</v>
      </c>
      <c r="V70" s="21">
        <f t="shared" si="22"/>
        <v>0</v>
      </c>
      <c r="W70" s="21">
        <f t="shared" si="22"/>
        <v>0</v>
      </c>
      <c r="X70" s="21">
        <f t="shared" si="22"/>
        <v>7.1025328999999999</v>
      </c>
      <c r="Y70" s="21">
        <f t="shared" si="22"/>
        <v>0</v>
      </c>
      <c r="Z70" s="21">
        <f t="shared" si="22"/>
        <v>0</v>
      </c>
      <c r="AA70" s="22">
        <f t="shared" si="10"/>
        <v>1215.0407569173774</v>
      </c>
      <c r="AB70" s="22">
        <f t="shared" si="11"/>
        <v>2320.0407569173776</v>
      </c>
      <c r="AD70" s="21">
        <f t="shared" si="12"/>
        <v>0</v>
      </c>
      <c r="AE70" s="21">
        <f t="shared" si="23"/>
        <v>0</v>
      </c>
      <c r="AF70" s="21">
        <f t="shared" si="23"/>
        <v>0</v>
      </c>
      <c r="AG70" s="21">
        <f t="shared" si="23"/>
        <v>7.3214768301221396</v>
      </c>
      <c r="AH70" s="21">
        <f t="shared" si="23"/>
        <v>0</v>
      </c>
      <c r="AI70" s="21">
        <f t="shared" si="23"/>
        <v>0</v>
      </c>
      <c r="AJ70" s="22">
        <f t="shared" si="14"/>
        <v>1512.4359321853879</v>
      </c>
      <c r="AK70" s="22">
        <f t="shared" si="15"/>
        <v>2617.4359321853881</v>
      </c>
      <c r="AM70" s="21">
        <f t="shared" si="16"/>
        <v>0</v>
      </c>
      <c r="AN70" s="21">
        <f t="shared" si="24"/>
        <v>0</v>
      </c>
      <c r="AO70" s="21">
        <f t="shared" si="24"/>
        <v>0</v>
      </c>
      <c r="AP70" s="21">
        <f t="shared" si="24"/>
        <v>7.1587575301221396</v>
      </c>
      <c r="AQ70" s="21">
        <f t="shared" si="24"/>
        <v>0</v>
      </c>
      <c r="AR70" s="21">
        <f t="shared" si="24"/>
        <v>0</v>
      </c>
      <c r="AS70" s="22">
        <f t="shared" si="18"/>
        <v>1285.3129777473985</v>
      </c>
      <c r="AT70" s="22">
        <f t="shared" si="19"/>
        <v>2390.3129777473987</v>
      </c>
    </row>
    <row r="71" spans="2:46" x14ac:dyDescent="0.35">
      <c r="B71" s="22" t="s">
        <v>147</v>
      </c>
      <c r="C71" s="20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J71" s="21">
        <f t="shared" si="20"/>
        <v>0</v>
      </c>
      <c r="K71" s="21">
        <f t="shared" si="21"/>
        <v>0</v>
      </c>
      <c r="L71" s="21">
        <f t="shared" si="21"/>
        <v>0</v>
      </c>
      <c r="M71" s="21">
        <f t="shared" si="21"/>
        <v>7.1936698272452793</v>
      </c>
      <c r="N71" s="21">
        <f t="shared" si="21"/>
        <v>0</v>
      </c>
      <c r="O71" s="21">
        <f t="shared" si="21"/>
        <v>0</v>
      </c>
      <c r="P71" s="23">
        <f t="shared" si="6"/>
        <v>1330.9787159497519</v>
      </c>
      <c r="Q71">
        <v>1346</v>
      </c>
      <c r="R71" s="22">
        <v>1080</v>
      </c>
      <c r="S71" s="22">
        <f t="shared" si="7"/>
        <v>2410.9787159497519</v>
      </c>
      <c r="T71" s="21"/>
      <c r="U71" s="21">
        <f t="shared" si="8"/>
        <v>0</v>
      </c>
      <c r="V71" s="21">
        <f t="shared" si="22"/>
        <v>0</v>
      </c>
      <c r="W71" s="21">
        <f t="shared" si="22"/>
        <v>0</v>
      </c>
      <c r="X71" s="21">
        <f t="shared" si="22"/>
        <v>7.072057</v>
      </c>
      <c r="Y71" s="21">
        <f t="shared" si="22"/>
        <v>0</v>
      </c>
      <c r="Z71" s="21">
        <f t="shared" si="22"/>
        <v>0</v>
      </c>
      <c r="AA71" s="22">
        <f t="shared" si="10"/>
        <v>1178.5698607502343</v>
      </c>
      <c r="AB71" s="22">
        <f t="shared" si="11"/>
        <v>2258.5698607502345</v>
      </c>
      <c r="AD71" s="21">
        <f t="shared" si="12"/>
        <v>0</v>
      </c>
      <c r="AE71" s="21">
        <f t="shared" si="23"/>
        <v>0</v>
      </c>
      <c r="AF71" s="21">
        <f t="shared" si="23"/>
        <v>0</v>
      </c>
      <c r="AG71" s="21">
        <f t="shared" si="23"/>
        <v>7.2910009301221397</v>
      </c>
      <c r="AH71" s="21">
        <f t="shared" si="23"/>
        <v>0</v>
      </c>
      <c r="AI71" s="21">
        <f t="shared" si="23"/>
        <v>0</v>
      </c>
      <c r="AJ71" s="22">
        <f t="shared" si="14"/>
        <v>1467.0383654550888</v>
      </c>
      <c r="AK71" s="22">
        <f t="shared" si="15"/>
        <v>2547.0383654550888</v>
      </c>
      <c r="AM71" s="21">
        <f t="shared" si="16"/>
        <v>0</v>
      </c>
      <c r="AN71" s="21">
        <f t="shared" si="24"/>
        <v>0</v>
      </c>
      <c r="AO71" s="21">
        <f t="shared" si="24"/>
        <v>0</v>
      </c>
      <c r="AP71" s="21">
        <f t="shared" si="24"/>
        <v>7.1282816301221397</v>
      </c>
      <c r="AQ71" s="21">
        <f t="shared" si="24"/>
        <v>0</v>
      </c>
      <c r="AR71" s="21">
        <f t="shared" si="24"/>
        <v>0</v>
      </c>
      <c r="AS71" s="22">
        <f t="shared" si="18"/>
        <v>1246.7327771353341</v>
      </c>
      <c r="AT71" s="22">
        <f t="shared" si="19"/>
        <v>2326.7327771353339</v>
      </c>
    </row>
    <row r="72" spans="2:46" x14ac:dyDescent="0.35">
      <c r="B72" s="22" t="s">
        <v>148</v>
      </c>
      <c r="C72" s="20">
        <v>0</v>
      </c>
      <c r="D72" s="21">
        <v>0</v>
      </c>
      <c r="E72" s="21">
        <v>0</v>
      </c>
      <c r="F72" s="21">
        <v>0</v>
      </c>
      <c r="G72" s="21">
        <v>-0.54262080000000001</v>
      </c>
      <c r="H72" s="21">
        <v>0</v>
      </c>
      <c r="J72" s="21">
        <f t="shared" si="20"/>
        <v>0</v>
      </c>
      <c r="K72" s="21">
        <f t="shared" si="21"/>
        <v>0</v>
      </c>
      <c r="L72" s="21">
        <f t="shared" si="21"/>
        <v>0</v>
      </c>
      <c r="M72" s="21">
        <f t="shared" si="21"/>
        <v>0</v>
      </c>
      <c r="N72" s="21">
        <f t="shared" si="21"/>
        <v>7.3317587882456294</v>
      </c>
      <c r="O72" s="21">
        <f t="shared" si="21"/>
        <v>0</v>
      </c>
      <c r="P72" s="23">
        <f t="shared" si="6"/>
        <v>1528.0669561642312</v>
      </c>
      <c r="Q72">
        <v>1544</v>
      </c>
      <c r="R72" s="22">
        <v>1149</v>
      </c>
      <c r="S72" s="22">
        <f t="shared" si="7"/>
        <v>2677.0669561642312</v>
      </c>
      <c r="T72" s="21"/>
      <c r="U72" s="21">
        <f t="shared" si="8"/>
        <v>0</v>
      </c>
      <c r="V72" s="21">
        <f t="shared" si="22"/>
        <v>0</v>
      </c>
      <c r="W72" s="21">
        <f t="shared" si="22"/>
        <v>0</v>
      </c>
      <c r="X72" s="21">
        <f t="shared" si="22"/>
        <v>0</v>
      </c>
      <c r="Y72" s="21">
        <f t="shared" si="22"/>
        <v>7.0844581999999994</v>
      </c>
      <c r="Z72" s="21">
        <f t="shared" si="22"/>
        <v>0</v>
      </c>
      <c r="AA72" s="22">
        <f t="shared" si="10"/>
        <v>1193.2765430842353</v>
      </c>
      <c r="AB72" s="22">
        <f t="shared" si="11"/>
        <v>2342.2765430842355</v>
      </c>
      <c r="AD72" s="21">
        <f t="shared" si="12"/>
        <v>0</v>
      </c>
      <c r="AE72" s="21">
        <f t="shared" si="23"/>
        <v>0</v>
      </c>
      <c r="AF72" s="21">
        <f t="shared" si="23"/>
        <v>0</v>
      </c>
      <c r="AG72" s="21">
        <f t="shared" si="23"/>
        <v>0</v>
      </c>
      <c r="AH72" s="21">
        <f t="shared" si="23"/>
        <v>7.7713659612456292</v>
      </c>
      <c r="AI72" s="21">
        <f t="shared" si="23"/>
        <v>0</v>
      </c>
      <c r="AJ72" s="22">
        <f t="shared" si="14"/>
        <v>2371.7087389592766</v>
      </c>
      <c r="AK72" s="22">
        <f t="shared" si="15"/>
        <v>3520.7087389592766</v>
      </c>
      <c r="AM72" s="21">
        <f t="shared" si="16"/>
        <v>0</v>
      </c>
      <c r="AN72" s="21">
        <f t="shared" si="24"/>
        <v>0</v>
      </c>
      <c r="AO72" s="21">
        <f t="shared" si="24"/>
        <v>0</v>
      </c>
      <c r="AP72" s="21">
        <f t="shared" si="24"/>
        <v>0</v>
      </c>
      <c r="AQ72" s="21">
        <f t="shared" si="24"/>
        <v>7.255096061245629</v>
      </c>
      <c r="AR72" s="21">
        <f t="shared" si="24"/>
        <v>0</v>
      </c>
      <c r="AS72" s="22">
        <f t="shared" si="18"/>
        <v>1415.2989519789974</v>
      </c>
      <c r="AT72" s="22">
        <f t="shared" si="19"/>
        <v>2564.2989519789971</v>
      </c>
    </row>
    <row r="73" spans="2:46" x14ac:dyDescent="0.35">
      <c r="B73" s="22" t="s">
        <v>149</v>
      </c>
      <c r="C73" s="20">
        <v>0</v>
      </c>
      <c r="D73" s="21">
        <v>0</v>
      </c>
      <c r="E73" s="21">
        <v>0</v>
      </c>
      <c r="F73" s="21">
        <v>0</v>
      </c>
      <c r="G73" s="21">
        <v>-0.46767750000000002</v>
      </c>
      <c r="H73" s="21">
        <v>0</v>
      </c>
      <c r="J73" s="21">
        <f t="shared" si="20"/>
        <v>0</v>
      </c>
      <c r="K73" s="21">
        <f t="shared" si="21"/>
        <v>0</v>
      </c>
      <c r="L73" s="21">
        <f t="shared" si="21"/>
        <v>0</v>
      </c>
      <c r="M73" s="21">
        <f t="shared" si="21"/>
        <v>0</v>
      </c>
      <c r="N73" s="21">
        <f t="shared" si="21"/>
        <v>7.4067020882456296</v>
      </c>
      <c r="O73" s="21">
        <f t="shared" si="21"/>
        <v>0</v>
      </c>
      <c r="P73" s="23">
        <f t="shared" si="6"/>
        <v>1646.9857667994795</v>
      </c>
      <c r="Q73">
        <v>1664</v>
      </c>
      <c r="R73" s="22">
        <v>1303</v>
      </c>
      <c r="S73" s="22">
        <f t="shared" si="7"/>
        <v>2949.9857667994793</v>
      </c>
      <c r="T73" s="21"/>
      <c r="U73" s="21">
        <f t="shared" si="8"/>
        <v>0</v>
      </c>
      <c r="V73" s="21">
        <f t="shared" si="22"/>
        <v>0</v>
      </c>
      <c r="W73" s="21">
        <f t="shared" si="22"/>
        <v>0</v>
      </c>
      <c r="X73" s="21">
        <f t="shared" si="22"/>
        <v>0</v>
      </c>
      <c r="Y73" s="21">
        <f t="shared" si="22"/>
        <v>7.1594014999999995</v>
      </c>
      <c r="Z73" s="21">
        <f t="shared" si="22"/>
        <v>0</v>
      </c>
      <c r="AA73" s="22">
        <f t="shared" si="10"/>
        <v>1286.1409471537561</v>
      </c>
      <c r="AB73" s="22">
        <f t="shared" si="11"/>
        <v>2589.1409471537563</v>
      </c>
      <c r="AD73" s="21">
        <f t="shared" si="12"/>
        <v>0</v>
      </c>
      <c r="AE73" s="21">
        <f t="shared" si="23"/>
        <v>0</v>
      </c>
      <c r="AF73" s="21">
        <f t="shared" si="23"/>
        <v>0</v>
      </c>
      <c r="AG73" s="21">
        <f t="shared" si="23"/>
        <v>0</v>
      </c>
      <c r="AH73" s="21">
        <f t="shared" si="23"/>
        <v>7.8463092612456302</v>
      </c>
      <c r="AI73" s="21">
        <f t="shared" si="23"/>
        <v>0</v>
      </c>
      <c r="AJ73" s="22">
        <f t="shared" si="14"/>
        <v>2556.2823149223659</v>
      </c>
      <c r="AK73" s="22">
        <f t="shared" si="15"/>
        <v>3859.2823149223659</v>
      </c>
      <c r="AM73" s="21">
        <f t="shared" si="16"/>
        <v>0</v>
      </c>
      <c r="AN73" s="21">
        <f t="shared" si="24"/>
        <v>0</v>
      </c>
      <c r="AO73" s="21">
        <f t="shared" si="24"/>
        <v>0</v>
      </c>
      <c r="AP73" s="21">
        <f t="shared" si="24"/>
        <v>0</v>
      </c>
      <c r="AQ73" s="21">
        <f t="shared" si="24"/>
        <v>7.33003936124563</v>
      </c>
      <c r="AR73" s="21">
        <f t="shared" si="24"/>
        <v>0</v>
      </c>
      <c r="AS73" s="22">
        <f t="shared" si="18"/>
        <v>1525.4418140988225</v>
      </c>
      <c r="AT73" s="22">
        <f t="shared" si="19"/>
        <v>2828.4418140988228</v>
      </c>
    </row>
    <row r="74" spans="2:46" x14ac:dyDescent="0.35">
      <c r="B74" s="22" t="s">
        <v>150</v>
      </c>
      <c r="C74" s="20">
        <v>0</v>
      </c>
      <c r="D74" s="21">
        <v>0</v>
      </c>
      <c r="E74" s="21">
        <v>0</v>
      </c>
      <c r="F74" s="21">
        <v>0</v>
      </c>
      <c r="G74" s="21">
        <v>-0.1350442</v>
      </c>
      <c r="H74" s="21">
        <v>0</v>
      </c>
      <c r="J74" s="21">
        <f t="shared" si="20"/>
        <v>0</v>
      </c>
      <c r="K74" s="21">
        <f t="shared" si="21"/>
        <v>0</v>
      </c>
      <c r="L74" s="21">
        <f t="shared" si="21"/>
        <v>0</v>
      </c>
      <c r="M74" s="21">
        <f t="shared" si="21"/>
        <v>0</v>
      </c>
      <c r="N74" s="21">
        <f t="shared" si="21"/>
        <v>7.7393353882456299</v>
      </c>
      <c r="O74" s="21">
        <f t="shared" si="21"/>
        <v>0</v>
      </c>
      <c r="P74" s="23">
        <f t="shared" si="6"/>
        <v>2296.9452988746943</v>
      </c>
      <c r="Q74">
        <v>2320</v>
      </c>
      <c r="R74" s="22">
        <v>1427</v>
      </c>
      <c r="S74" s="22">
        <f t="shared" si="7"/>
        <v>3723.9452988746943</v>
      </c>
      <c r="T74" s="21"/>
      <c r="U74" s="21">
        <f t="shared" si="8"/>
        <v>0</v>
      </c>
      <c r="V74" s="21">
        <f t="shared" si="22"/>
        <v>0</v>
      </c>
      <c r="W74" s="21">
        <f t="shared" si="22"/>
        <v>0</v>
      </c>
      <c r="X74" s="21">
        <f t="shared" si="22"/>
        <v>0</v>
      </c>
      <c r="Y74" s="21">
        <f t="shared" si="22"/>
        <v>7.4920347999999999</v>
      </c>
      <c r="Z74" s="21">
        <f t="shared" si="22"/>
        <v>0</v>
      </c>
      <c r="AA74" s="22">
        <f t="shared" si="10"/>
        <v>1793.6981981306581</v>
      </c>
      <c r="AB74" s="22">
        <f t="shared" si="11"/>
        <v>3220.6981981306581</v>
      </c>
      <c r="AD74" s="21">
        <f t="shared" si="12"/>
        <v>0</v>
      </c>
      <c r="AE74" s="21">
        <f t="shared" si="23"/>
        <v>0</v>
      </c>
      <c r="AF74" s="21">
        <f t="shared" si="23"/>
        <v>0</v>
      </c>
      <c r="AG74" s="21">
        <f t="shared" si="23"/>
        <v>0</v>
      </c>
      <c r="AH74" s="21">
        <f t="shared" si="23"/>
        <v>8.1789425612456288</v>
      </c>
      <c r="AI74" s="21">
        <f t="shared" si="23"/>
        <v>0</v>
      </c>
      <c r="AJ74" s="22">
        <f t="shared" si="14"/>
        <v>3565.0828101979041</v>
      </c>
      <c r="AK74" s="22">
        <f t="shared" si="15"/>
        <v>4992.0828101979041</v>
      </c>
      <c r="AM74" s="21">
        <f t="shared" si="16"/>
        <v>0</v>
      </c>
      <c r="AN74" s="21">
        <f t="shared" si="24"/>
        <v>0</v>
      </c>
      <c r="AO74" s="21">
        <f t="shared" si="24"/>
        <v>0</v>
      </c>
      <c r="AP74" s="21">
        <f t="shared" si="24"/>
        <v>0</v>
      </c>
      <c r="AQ74" s="21">
        <f t="shared" si="24"/>
        <v>7.6626726612456295</v>
      </c>
      <c r="AR74" s="21">
        <f t="shared" si="24"/>
        <v>0</v>
      </c>
      <c r="AS74" s="22">
        <f t="shared" si="18"/>
        <v>2127.4357521680799</v>
      </c>
      <c r="AT74" s="22">
        <f t="shared" si="19"/>
        <v>3554.4357521680799</v>
      </c>
    </row>
    <row r="75" spans="2:46" x14ac:dyDescent="0.35">
      <c r="B75" s="22" t="s">
        <v>151</v>
      </c>
      <c r="C75" s="20">
        <v>0</v>
      </c>
      <c r="D75" s="21">
        <v>0</v>
      </c>
      <c r="E75" s="21">
        <v>0</v>
      </c>
      <c r="F75" s="21">
        <v>0</v>
      </c>
      <c r="G75" s="21">
        <v>-1.3756E-3</v>
      </c>
      <c r="H75" s="21">
        <v>0</v>
      </c>
      <c r="J75" s="21">
        <f t="shared" si="20"/>
        <v>0</v>
      </c>
      <c r="K75" s="21">
        <f t="shared" si="21"/>
        <v>0</v>
      </c>
      <c r="L75" s="21">
        <f t="shared" si="21"/>
        <v>0</v>
      </c>
      <c r="M75" s="21">
        <f t="shared" si="21"/>
        <v>0</v>
      </c>
      <c r="N75" s="21">
        <f t="shared" si="21"/>
        <v>7.87300398824563</v>
      </c>
      <c r="O75" s="21">
        <f t="shared" si="21"/>
        <v>0</v>
      </c>
      <c r="P75" s="23">
        <f t="shared" si="6"/>
        <v>2625.4405466659964</v>
      </c>
      <c r="Q75">
        <v>2652</v>
      </c>
      <c r="R75" s="22">
        <v>1401</v>
      </c>
      <c r="S75" s="22">
        <f t="shared" si="7"/>
        <v>4026.4405466659964</v>
      </c>
      <c r="T75" s="21"/>
      <c r="U75" s="21">
        <f t="shared" si="8"/>
        <v>0</v>
      </c>
      <c r="V75" s="21">
        <f t="shared" si="22"/>
        <v>0</v>
      </c>
      <c r="W75" s="21">
        <f t="shared" si="22"/>
        <v>0</v>
      </c>
      <c r="X75" s="21">
        <f t="shared" si="22"/>
        <v>0</v>
      </c>
      <c r="Y75" s="21">
        <f t="shared" si="22"/>
        <v>7.6257033999999999</v>
      </c>
      <c r="Z75" s="21">
        <f t="shared" si="22"/>
        <v>0</v>
      </c>
      <c r="AA75" s="22">
        <f t="shared" si="10"/>
        <v>2050.2220841572039</v>
      </c>
      <c r="AB75" s="22">
        <f t="shared" si="11"/>
        <v>3451.2220841572039</v>
      </c>
      <c r="AD75" s="21">
        <f t="shared" si="12"/>
        <v>0</v>
      </c>
      <c r="AE75" s="21">
        <f t="shared" si="23"/>
        <v>0</v>
      </c>
      <c r="AF75" s="21">
        <f t="shared" si="23"/>
        <v>0</v>
      </c>
      <c r="AG75" s="21">
        <f t="shared" si="23"/>
        <v>0</v>
      </c>
      <c r="AH75" s="21">
        <f t="shared" si="23"/>
        <v>8.3126111612456288</v>
      </c>
      <c r="AI75" s="21">
        <f t="shared" si="23"/>
        <v>0</v>
      </c>
      <c r="AJ75" s="22">
        <f t="shared" si="14"/>
        <v>4074.9394279006488</v>
      </c>
      <c r="AK75" s="22">
        <f t="shared" si="15"/>
        <v>5475.9394279006483</v>
      </c>
      <c r="AM75" s="21">
        <f t="shared" si="16"/>
        <v>0</v>
      </c>
      <c r="AN75" s="21">
        <f t="shared" si="24"/>
        <v>0</v>
      </c>
      <c r="AO75" s="21">
        <f t="shared" si="24"/>
        <v>0</v>
      </c>
      <c r="AP75" s="21">
        <f t="shared" si="24"/>
        <v>0</v>
      </c>
      <c r="AQ75" s="21">
        <f t="shared" si="24"/>
        <v>7.7963412612456295</v>
      </c>
      <c r="AR75" s="21">
        <f t="shared" si="24"/>
        <v>0</v>
      </c>
      <c r="AS75" s="22">
        <f t="shared" si="18"/>
        <v>2431.6887680805207</v>
      </c>
      <c r="AT75" s="22">
        <f t="shared" si="19"/>
        <v>3832.6887680805207</v>
      </c>
    </row>
    <row r="76" spans="2:46" x14ac:dyDescent="0.35">
      <c r="B76" s="22" t="s">
        <v>152</v>
      </c>
      <c r="C76" s="20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J76" s="21">
        <f t="shared" si="20"/>
        <v>0</v>
      </c>
      <c r="K76" s="21">
        <f t="shared" si="21"/>
        <v>0</v>
      </c>
      <c r="L76" s="21">
        <f t="shared" si="21"/>
        <v>0</v>
      </c>
      <c r="M76" s="21">
        <f t="shared" si="21"/>
        <v>0</v>
      </c>
      <c r="N76" s="21">
        <f t="shared" si="21"/>
        <v>7.8743795882456302</v>
      </c>
      <c r="O76" s="21">
        <f t="shared" si="21"/>
        <v>0</v>
      </c>
      <c r="P76" s="23">
        <f t="shared" si="6"/>
        <v>2629.05458784962</v>
      </c>
      <c r="Q76">
        <v>2656</v>
      </c>
      <c r="R76" s="22">
        <v>1737</v>
      </c>
      <c r="S76" s="22">
        <f t="shared" si="7"/>
        <v>4366.0545878496196</v>
      </c>
      <c r="T76" s="21"/>
      <c r="U76" s="21">
        <f t="shared" si="8"/>
        <v>0</v>
      </c>
      <c r="V76" s="21">
        <f t="shared" si="22"/>
        <v>0</v>
      </c>
      <c r="W76" s="21">
        <f t="shared" si="22"/>
        <v>0</v>
      </c>
      <c r="X76" s="21">
        <f t="shared" si="22"/>
        <v>0</v>
      </c>
      <c r="Y76" s="21">
        <f t="shared" si="22"/>
        <v>7.6270790000000002</v>
      </c>
      <c r="Z76" s="21">
        <f t="shared" si="22"/>
        <v>0</v>
      </c>
      <c r="AA76" s="22">
        <f t="shared" si="10"/>
        <v>2053.0443103383027</v>
      </c>
      <c r="AB76" s="22">
        <f t="shared" si="11"/>
        <v>3790.0443103383027</v>
      </c>
      <c r="AD76" s="21">
        <f t="shared" si="12"/>
        <v>0</v>
      </c>
      <c r="AE76" s="21">
        <f t="shared" si="23"/>
        <v>0</v>
      </c>
      <c r="AF76" s="21">
        <f t="shared" si="23"/>
        <v>0</v>
      </c>
      <c r="AG76" s="21">
        <f t="shared" si="23"/>
        <v>0</v>
      </c>
      <c r="AH76" s="21">
        <f t="shared" si="23"/>
        <v>8.31398676124563</v>
      </c>
      <c r="AI76" s="21">
        <f t="shared" si="23"/>
        <v>0</v>
      </c>
      <c r="AJ76" s="22">
        <f t="shared" si="14"/>
        <v>4080.5487717998722</v>
      </c>
      <c r="AK76" s="22">
        <f t="shared" si="15"/>
        <v>5817.5487717998722</v>
      </c>
      <c r="AM76" s="21">
        <f t="shared" si="16"/>
        <v>0</v>
      </c>
      <c r="AN76" s="21">
        <f t="shared" si="24"/>
        <v>0</v>
      </c>
      <c r="AO76" s="21">
        <f t="shared" si="24"/>
        <v>0</v>
      </c>
      <c r="AP76" s="21">
        <f t="shared" si="24"/>
        <v>0</v>
      </c>
      <c r="AQ76" s="21">
        <f t="shared" si="24"/>
        <v>7.7977168612456307</v>
      </c>
      <c r="AR76" s="21">
        <f t="shared" si="24"/>
        <v>0</v>
      </c>
      <c r="AS76" s="22">
        <f t="shared" si="18"/>
        <v>2435.0361009175808</v>
      </c>
      <c r="AT76" s="22">
        <f t="shared" si="19"/>
        <v>4172.0361009175813</v>
      </c>
    </row>
    <row r="77" spans="2:46" x14ac:dyDescent="0.35">
      <c r="B77" s="22" t="s">
        <v>153</v>
      </c>
      <c r="C77" s="20">
        <v>0</v>
      </c>
      <c r="D77" s="21">
        <v>0</v>
      </c>
      <c r="E77" s="21">
        <v>0</v>
      </c>
      <c r="F77" s="21">
        <v>0</v>
      </c>
      <c r="G77" s="21">
        <v>0</v>
      </c>
      <c r="H77" s="21">
        <v>-0.25587159999999998</v>
      </c>
      <c r="J77" s="21">
        <f t="shared" si="20"/>
        <v>0</v>
      </c>
      <c r="K77" s="21">
        <f t="shared" si="21"/>
        <v>0</v>
      </c>
      <c r="L77" s="21">
        <f t="shared" si="21"/>
        <v>0</v>
      </c>
      <c r="M77" s="21">
        <f t="shared" si="21"/>
        <v>0</v>
      </c>
      <c r="N77" s="21">
        <f t="shared" si="21"/>
        <v>0</v>
      </c>
      <c r="O77" s="21">
        <f t="shared" si="21"/>
        <v>8.336040128256716</v>
      </c>
      <c r="P77" s="22">
        <f t="shared" si="6"/>
        <v>4171.5382357879316</v>
      </c>
      <c r="Q77">
        <v>4171</v>
      </c>
      <c r="R77" s="22">
        <v>2237</v>
      </c>
      <c r="S77" s="22">
        <f t="shared" si="7"/>
        <v>6408.5382357879316</v>
      </c>
      <c r="T77" s="21"/>
      <c r="U77" s="21">
        <f t="shared" si="8"/>
        <v>0</v>
      </c>
      <c r="V77" s="21">
        <f t="shared" si="22"/>
        <v>0</v>
      </c>
      <c r="W77" s="21">
        <f t="shared" si="22"/>
        <v>0</v>
      </c>
      <c r="X77" s="21">
        <f t="shared" si="22"/>
        <v>0</v>
      </c>
      <c r="Y77" s="21">
        <f t="shared" si="22"/>
        <v>0</v>
      </c>
      <c r="Z77" s="21">
        <f t="shared" si="22"/>
        <v>8.4474184000000019</v>
      </c>
      <c r="AA77" s="22">
        <f t="shared" si="10"/>
        <v>4663.019133222062</v>
      </c>
      <c r="AB77" s="22">
        <f t="shared" si="11"/>
        <v>6900.019133222062</v>
      </c>
      <c r="AD77" s="21">
        <f t="shared" si="12"/>
        <v>0</v>
      </c>
      <c r="AE77" s="21">
        <f t="shared" si="23"/>
        <v>0</v>
      </c>
      <c r="AF77" s="21">
        <f t="shared" si="23"/>
        <v>0</v>
      </c>
      <c r="AG77" s="21">
        <f t="shared" si="23"/>
        <v>0</v>
      </c>
      <c r="AH77" s="21">
        <f t="shared" si="23"/>
        <v>0</v>
      </c>
      <c r="AI77" s="21">
        <f t="shared" si="23"/>
        <v>8.3291732292567158</v>
      </c>
      <c r="AJ77" s="22">
        <f t="shared" si="14"/>
        <v>4142.990832294041</v>
      </c>
      <c r="AK77" s="22">
        <f t="shared" si="15"/>
        <v>6379.990832294041</v>
      </c>
      <c r="AM77" s="21">
        <f t="shared" si="16"/>
        <v>0</v>
      </c>
      <c r="AN77" s="21">
        <f t="shared" si="24"/>
        <v>0</v>
      </c>
      <c r="AO77" s="21">
        <f t="shared" si="24"/>
        <v>0</v>
      </c>
      <c r="AP77" s="21">
        <f t="shared" si="24"/>
        <v>0</v>
      </c>
      <c r="AQ77" s="21">
        <f t="shared" si="24"/>
        <v>0</v>
      </c>
      <c r="AR77" s="21">
        <f t="shared" si="24"/>
        <v>8.346361329256716</v>
      </c>
      <c r="AS77" s="22">
        <f t="shared" si="18"/>
        <v>4214.8164779249173</v>
      </c>
      <c r="AT77" s="22">
        <f t="shared" si="19"/>
        <v>6451.8164779249173</v>
      </c>
    </row>
    <row r="78" spans="2:46" x14ac:dyDescent="0.35">
      <c r="B78" s="22" t="s">
        <v>154</v>
      </c>
      <c r="C78" s="20">
        <v>0</v>
      </c>
      <c r="D78" s="21">
        <v>0</v>
      </c>
      <c r="E78" s="21">
        <v>0</v>
      </c>
      <c r="F78" s="21">
        <v>0</v>
      </c>
      <c r="G78" s="21">
        <v>0</v>
      </c>
      <c r="H78" s="21">
        <v>-0.11404010000000001</v>
      </c>
      <c r="J78" s="21">
        <f t="shared" si="20"/>
        <v>0</v>
      </c>
      <c r="K78" s="21">
        <f t="shared" si="21"/>
        <v>0</v>
      </c>
      <c r="L78" s="21">
        <f t="shared" si="21"/>
        <v>0</v>
      </c>
      <c r="M78" s="21">
        <f t="shared" si="21"/>
        <v>0</v>
      </c>
      <c r="N78" s="21">
        <f t="shared" si="21"/>
        <v>0</v>
      </c>
      <c r="O78" s="21">
        <f t="shared" si="21"/>
        <v>8.4778716282567164</v>
      </c>
      <c r="P78" s="22">
        <f t="shared" si="6"/>
        <v>4807.207476341111</v>
      </c>
      <c r="Q78">
        <v>4807</v>
      </c>
      <c r="R78" s="22">
        <v>2467</v>
      </c>
      <c r="S78" s="22">
        <f t="shared" si="7"/>
        <v>7274.207476341111</v>
      </c>
      <c r="T78" s="21"/>
      <c r="U78" s="21">
        <f t="shared" si="8"/>
        <v>0</v>
      </c>
      <c r="V78" s="21">
        <f t="shared" si="22"/>
        <v>0</v>
      </c>
      <c r="W78" s="21">
        <f t="shared" si="22"/>
        <v>0</v>
      </c>
      <c r="X78" s="21">
        <f t="shared" si="22"/>
        <v>0</v>
      </c>
      <c r="Y78" s="21">
        <f t="shared" si="22"/>
        <v>0</v>
      </c>
      <c r="Z78" s="21">
        <f t="shared" si="22"/>
        <v>8.5892499000000022</v>
      </c>
      <c r="AA78" s="22">
        <f t="shared" si="10"/>
        <v>5373.5814398720795</v>
      </c>
      <c r="AB78" s="22">
        <f t="shared" si="11"/>
        <v>7840.5814398720795</v>
      </c>
      <c r="AD78" s="21">
        <f t="shared" si="12"/>
        <v>0</v>
      </c>
      <c r="AE78" s="21">
        <f t="shared" si="23"/>
        <v>0</v>
      </c>
      <c r="AF78" s="21">
        <f t="shared" si="23"/>
        <v>0</v>
      </c>
      <c r="AG78" s="21">
        <f t="shared" si="23"/>
        <v>0</v>
      </c>
      <c r="AH78" s="21">
        <f t="shared" si="23"/>
        <v>0</v>
      </c>
      <c r="AI78" s="21">
        <f t="shared" si="23"/>
        <v>8.4710047292567161</v>
      </c>
      <c r="AJ78" s="22">
        <f t="shared" si="14"/>
        <v>4774.3099493980226</v>
      </c>
      <c r="AK78" s="22">
        <f t="shared" si="15"/>
        <v>7241.3099493980226</v>
      </c>
      <c r="AM78" s="21">
        <f t="shared" si="16"/>
        <v>0</v>
      </c>
      <c r="AN78" s="21">
        <f t="shared" si="24"/>
        <v>0</v>
      </c>
      <c r="AO78" s="21">
        <f t="shared" si="24"/>
        <v>0</v>
      </c>
      <c r="AP78" s="21">
        <f t="shared" si="24"/>
        <v>0</v>
      </c>
      <c r="AQ78" s="21">
        <f t="shared" si="24"/>
        <v>0</v>
      </c>
      <c r="AR78" s="21">
        <f t="shared" si="24"/>
        <v>8.4881928292567164</v>
      </c>
      <c r="AS78" s="22">
        <f t="shared" si="18"/>
        <v>4857.0805632947349</v>
      </c>
      <c r="AT78" s="22">
        <f t="shared" si="19"/>
        <v>7324.0805632947349</v>
      </c>
    </row>
    <row r="79" spans="2:46" x14ac:dyDescent="0.35">
      <c r="B79" s="22" t="s">
        <v>155</v>
      </c>
      <c r="C79" s="20">
        <v>0</v>
      </c>
      <c r="D79" s="21">
        <v>0</v>
      </c>
      <c r="E79" s="21">
        <v>0</v>
      </c>
      <c r="F79" s="21">
        <v>0</v>
      </c>
      <c r="G79" s="21">
        <v>0</v>
      </c>
      <c r="H79" s="21">
        <v>-7.2686299999999995E-2</v>
      </c>
      <c r="J79" s="21">
        <f t="shared" si="20"/>
        <v>0</v>
      </c>
      <c r="K79" s="21">
        <f t="shared" si="21"/>
        <v>0</v>
      </c>
      <c r="L79" s="21">
        <f t="shared" si="21"/>
        <v>0</v>
      </c>
      <c r="M79" s="21">
        <f t="shared" si="21"/>
        <v>0</v>
      </c>
      <c r="N79" s="21">
        <f t="shared" si="21"/>
        <v>0</v>
      </c>
      <c r="O79" s="21">
        <f t="shared" si="21"/>
        <v>8.5192254282567159</v>
      </c>
      <c r="P79" s="22">
        <f t="shared" si="6"/>
        <v>5010.1715161666461</v>
      </c>
      <c r="Q79">
        <v>5010</v>
      </c>
      <c r="R79" s="22">
        <v>1905</v>
      </c>
      <c r="S79" s="22">
        <f t="shared" si="7"/>
        <v>6915.1715161666461</v>
      </c>
      <c r="T79" s="21"/>
      <c r="U79" s="21">
        <f t="shared" si="8"/>
        <v>0</v>
      </c>
      <c r="V79" s="21">
        <f t="shared" si="22"/>
        <v>0</v>
      </c>
      <c r="W79" s="21">
        <f t="shared" si="22"/>
        <v>0</v>
      </c>
      <c r="X79" s="21">
        <f t="shared" si="22"/>
        <v>0</v>
      </c>
      <c r="Y79" s="21">
        <f t="shared" si="22"/>
        <v>0</v>
      </c>
      <c r="Z79" s="21">
        <f t="shared" si="22"/>
        <v>8.6306037000000018</v>
      </c>
      <c r="AA79" s="22">
        <f t="shared" si="10"/>
        <v>5600.45822909651</v>
      </c>
      <c r="AB79" s="22">
        <f t="shared" si="11"/>
        <v>7505.45822909651</v>
      </c>
      <c r="AD79" s="21">
        <f t="shared" si="12"/>
        <v>0</v>
      </c>
      <c r="AE79" s="21">
        <f t="shared" si="23"/>
        <v>0</v>
      </c>
      <c r="AF79" s="21">
        <f t="shared" si="23"/>
        <v>0</v>
      </c>
      <c r="AG79" s="21">
        <f t="shared" si="23"/>
        <v>0</v>
      </c>
      <c r="AH79" s="21">
        <f t="shared" si="23"/>
        <v>0</v>
      </c>
      <c r="AI79" s="21">
        <f t="shared" si="23"/>
        <v>8.5123585292567157</v>
      </c>
      <c r="AJ79" s="22">
        <f t="shared" si="14"/>
        <v>4975.8850300406011</v>
      </c>
      <c r="AK79" s="22">
        <f t="shared" si="15"/>
        <v>6880.8850300406011</v>
      </c>
      <c r="AM79" s="21">
        <f t="shared" si="16"/>
        <v>0</v>
      </c>
      <c r="AN79" s="21">
        <f t="shared" si="24"/>
        <v>0</v>
      </c>
      <c r="AO79" s="21">
        <f t="shared" si="24"/>
        <v>0</v>
      </c>
      <c r="AP79" s="21">
        <f t="shared" si="24"/>
        <v>0</v>
      </c>
      <c r="AQ79" s="21">
        <f t="shared" si="24"/>
        <v>0</v>
      </c>
      <c r="AR79" s="21">
        <f t="shared" si="24"/>
        <v>8.5295466292567159</v>
      </c>
      <c r="AS79" s="22">
        <f t="shared" si="18"/>
        <v>5062.150283654446</v>
      </c>
      <c r="AT79" s="22">
        <f t="shared" si="19"/>
        <v>6967.150283654446</v>
      </c>
    </row>
    <row r="80" spans="2:46" x14ac:dyDescent="0.35">
      <c r="B80" s="22" t="s">
        <v>156</v>
      </c>
      <c r="C80" s="20">
        <v>0</v>
      </c>
      <c r="D80" s="21">
        <v>0</v>
      </c>
      <c r="E80" s="21">
        <v>0</v>
      </c>
      <c r="F80" s="21">
        <v>0</v>
      </c>
      <c r="G80" s="21">
        <v>0</v>
      </c>
      <c r="H80" s="21">
        <v>-5.7787600000000001E-2</v>
      </c>
      <c r="J80" s="21">
        <f t="shared" si="20"/>
        <v>0</v>
      </c>
      <c r="K80" s="21">
        <f t="shared" si="21"/>
        <v>0</v>
      </c>
      <c r="L80" s="21">
        <f t="shared" si="21"/>
        <v>0</v>
      </c>
      <c r="M80" s="21">
        <f t="shared" si="21"/>
        <v>0</v>
      </c>
      <c r="N80" s="21">
        <f t="shared" si="21"/>
        <v>0</v>
      </c>
      <c r="O80" s="21">
        <f t="shared" si="21"/>
        <v>8.5341241282567157</v>
      </c>
      <c r="P80" s="22">
        <f t="shared" si="6"/>
        <v>5085.3753874064078</v>
      </c>
      <c r="Q80">
        <v>5085</v>
      </c>
      <c r="R80" s="22">
        <v>1817</v>
      </c>
      <c r="S80" s="22">
        <f t="shared" si="7"/>
        <v>6902.3753874064078</v>
      </c>
      <c r="T80" s="21"/>
      <c r="U80" s="21">
        <f t="shared" si="8"/>
        <v>0</v>
      </c>
      <c r="V80" s="21">
        <f t="shared" si="22"/>
        <v>0</v>
      </c>
      <c r="W80" s="21">
        <f t="shared" si="22"/>
        <v>0</v>
      </c>
      <c r="X80" s="21">
        <f t="shared" si="22"/>
        <v>0</v>
      </c>
      <c r="Y80" s="21">
        <f t="shared" si="22"/>
        <v>0</v>
      </c>
      <c r="Z80" s="21">
        <f t="shared" si="22"/>
        <v>8.6455024000000016</v>
      </c>
      <c r="AA80" s="22">
        <f t="shared" si="10"/>
        <v>5684.5224448994231</v>
      </c>
      <c r="AB80" s="22">
        <f t="shared" si="11"/>
        <v>7501.5224448994231</v>
      </c>
      <c r="AD80" s="21">
        <f t="shared" si="12"/>
        <v>0</v>
      </c>
      <c r="AE80" s="21">
        <f t="shared" si="23"/>
        <v>0</v>
      </c>
      <c r="AF80" s="21">
        <f t="shared" si="23"/>
        <v>0</v>
      </c>
      <c r="AG80" s="21">
        <f t="shared" si="23"/>
        <v>0</v>
      </c>
      <c r="AH80" s="21">
        <f t="shared" si="23"/>
        <v>0</v>
      </c>
      <c r="AI80" s="21">
        <f t="shared" si="23"/>
        <v>8.5272572292567155</v>
      </c>
      <c r="AJ80" s="22">
        <f t="shared" si="14"/>
        <v>5050.5742529335821</v>
      </c>
      <c r="AK80" s="22">
        <f t="shared" si="15"/>
        <v>6867.5742529335821</v>
      </c>
      <c r="AM80" s="21">
        <f t="shared" si="16"/>
        <v>0</v>
      </c>
      <c r="AN80" s="21">
        <f t="shared" si="24"/>
        <v>0</v>
      </c>
      <c r="AO80" s="21">
        <f t="shared" si="24"/>
        <v>0</v>
      </c>
      <c r="AP80" s="21">
        <f t="shared" si="24"/>
        <v>0</v>
      </c>
      <c r="AQ80" s="21">
        <f t="shared" si="24"/>
        <v>0</v>
      </c>
      <c r="AR80" s="21">
        <f t="shared" si="24"/>
        <v>8.5444453292567157</v>
      </c>
      <c r="AS80" s="22">
        <f t="shared" si="18"/>
        <v>5138.1343686103928</v>
      </c>
      <c r="AT80" s="22">
        <f t="shared" si="19"/>
        <v>6955.1343686103928</v>
      </c>
    </row>
    <row r="81" spans="2:46" x14ac:dyDescent="0.35">
      <c r="B81" s="22" t="s">
        <v>157</v>
      </c>
      <c r="C81" s="20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J81" s="21">
        <f t="shared" si="20"/>
        <v>0</v>
      </c>
      <c r="K81" s="21">
        <f t="shared" si="21"/>
        <v>0</v>
      </c>
      <c r="L81" s="21">
        <f t="shared" si="21"/>
        <v>0</v>
      </c>
      <c r="M81" s="21">
        <f t="shared" si="21"/>
        <v>0</v>
      </c>
      <c r="N81" s="21">
        <f t="shared" si="21"/>
        <v>0</v>
      </c>
      <c r="O81" s="21">
        <f t="shared" si="21"/>
        <v>8.591911728256715</v>
      </c>
      <c r="P81" s="22">
        <f t="shared" si="6"/>
        <v>5387.9040444886205</v>
      </c>
      <c r="Q81">
        <v>5387</v>
      </c>
      <c r="R81" s="22">
        <v>1901</v>
      </c>
      <c r="S81" s="22">
        <f t="shared" si="7"/>
        <v>7288.9040444886205</v>
      </c>
      <c r="T81" s="21"/>
      <c r="U81" s="21">
        <f t="shared" si="8"/>
        <v>0</v>
      </c>
      <c r="V81" s="21">
        <f t="shared" si="22"/>
        <v>0</v>
      </c>
      <c r="W81" s="21">
        <f t="shared" si="22"/>
        <v>0</v>
      </c>
      <c r="X81" s="21">
        <f t="shared" si="22"/>
        <v>0</v>
      </c>
      <c r="Y81" s="21">
        <f t="shared" si="22"/>
        <v>0</v>
      </c>
      <c r="Z81" s="21">
        <f t="shared" si="22"/>
        <v>8.7032900000000009</v>
      </c>
      <c r="AA81" s="22">
        <f t="shared" si="10"/>
        <v>6022.6943221747788</v>
      </c>
      <c r="AB81" s="22">
        <f t="shared" si="11"/>
        <v>7923.6943221747788</v>
      </c>
      <c r="AD81" s="21">
        <f t="shared" si="12"/>
        <v>0</v>
      </c>
      <c r="AE81" s="21">
        <f t="shared" si="23"/>
        <v>0</v>
      </c>
      <c r="AF81" s="21">
        <f t="shared" si="23"/>
        <v>0</v>
      </c>
      <c r="AG81" s="21">
        <f t="shared" si="23"/>
        <v>0</v>
      </c>
      <c r="AH81" s="21">
        <f t="shared" si="23"/>
        <v>0</v>
      </c>
      <c r="AI81" s="21">
        <f t="shared" si="23"/>
        <v>8.5850448292567147</v>
      </c>
      <c r="AJ81" s="22">
        <f t="shared" si="14"/>
        <v>5351.0325927481499</v>
      </c>
      <c r="AK81" s="22">
        <f t="shared" si="15"/>
        <v>7252.0325927481499</v>
      </c>
      <c r="AM81" s="21">
        <f t="shared" si="16"/>
        <v>0</v>
      </c>
      <c r="AN81" s="21">
        <f t="shared" si="24"/>
        <v>0</v>
      </c>
      <c r="AO81" s="21">
        <f t="shared" si="24"/>
        <v>0</v>
      </c>
      <c r="AP81" s="21">
        <f t="shared" si="24"/>
        <v>0</v>
      </c>
      <c r="AQ81" s="21">
        <f t="shared" si="24"/>
        <v>0</v>
      </c>
      <c r="AR81" s="21">
        <f t="shared" si="24"/>
        <v>8.602232929256715</v>
      </c>
      <c r="AS81" s="22">
        <f>EXP(SUM(AM81:AR81))</f>
        <v>5443.8016541156303</v>
      </c>
      <c r="AT81" s="22">
        <f t="shared" si="19"/>
        <v>7344.8016541156303</v>
      </c>
    </row>
    <row r="82" spans="2:46" x14ac:dyDescent="0.35">
      <c r="B82" s="4" t="s">
        <v>158</v>
      </c>
      <c r="C82" s="20">
        <v>5.307639</v>
      </c>
      <c r="D82" s="21">
        <v>5.6391629999999999</v>
      </c>
      <c r="E82" s="21">
        <v>6.6589260000000001</v>
      </c>
      <c r="F82" s="21">
        <v>7.072057</v>
      </c>
      <c r="G82" s="21">
        <v>7.6270790000000002</v>
      </c>
      <c r="H82" s="21">
        <v>8.7032900000000009</v>
      </c>
      <c r="J82" s="21"/>
      <c r="K82" s="21"/>
      <c r="L82" s="21"/>
      <c r="M82" s="21"/>
      <c r="N82" s="21"/>
      <c r="O82" s="21"/>
    </row>
    <row r="84" spans="2:46" x14ac:dyDescent="0.35">
      <c r="C84" s="21">
        <f>C23</f>
        <v>-1.651041</v>
      </c>
    </row>
  </sheetData>
  <mergeCells count="5">
    <mergeCell ref="J3:P3"/>
    <mergeCell ref="U3:AB3"/>
    <mergeCell ref="AD3:AK3"/>
    <mergeCell ref="AM3:AT3"/>
    <mergeCell ref="Q13:S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hw19_tabA2</vt:lpstr>
      <vt:lpstr>hw19_tabA3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Bouscasse</dc:creator>
  <cp:lastModifiedBy>Paul Bouscasse</cp:lastModifiedBy>
  <dcterms:created xsi:type="dcterms:W3CDTF">2024-09-12T17:52:32Z</dcterms:created>
  <dcterms:modified xsi:type="dcterms:W3CDTF">2024-09-12T17:58:29Z</dcterms:modified>
</cp:coreProperties>
</file>