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055" yWindow="945" windowWidth="14880" windowHeight="7815" tabRatio="753" activeTab="8"/>
  </bookViews>
  <sheets>
    <sheet name="AI" sheetId="4" r:id="rId1"/>
    <sheet name="AO" sheetId="5" r:id="rId2"/>
    <sheet name="DI" sheetId="6" r:id="rId3"/>
    <sheet name="DO" sheetId="14" r:id="rId4"/>
    <sheet name="Init_AI" sheetId="8" r:id="rId5"/>
    <sheet name="Init_AO" sheetId="9" r:id="rId6"/>
    <sheet name="Init_DIO" sheetId="10" r:id="rId7"/>
    <sheet name="Init_DO" sheetId="16" r:id="rId8"/>
    <sheet name="Message" sheetId="11" r:id="rId9"/>
    <sheet name="Лист1" sheetId="7" r:id="rId10"/>
  </sheets>
  <externalReferences>
    <externalReference r:id="rId11"/>
  </externalReferences>
  <definedNames>
    <definedName name="AI_Offset">Message!$B$4</definedName>
    <definedName name="AI_PlcId">Message!$A$1</definedName>
    <definedName name="DIO_Offset">[1]DIO!$O$3</definedName>
    <definedName name="DIO_PlcId">[1]DIO!$N$3</definedName>
    <definedName name="n7_33" localSheetId="3">#REF!</definedName>
    <definedName name="n7_33" localSheetId="4">#REF!</definedName>
    <definedName name="n7_33" localSheetId="7">#REF!</definedName>
    <definedName name="n7_33">#REF!</definedName>
    <definedName name="_xlnm.Print_Area" localSheetId="0">AI!$A$1:$S$163</definedName>
    <definedName name="_xlnm.Print_Area" localSheetId="1">AO!$A$1:$I$27</definedName>
    <definedName name="_xlnm.Print_Area" localSheetId="2">DI!$A$2:$L$67</definedName>
    <definedName name="_xlnm.Print_Area" localSheetId="3">DO!$A$1:$L$34</definedName>
  </definedNames>
  <calcPr calcId="125725"/>
</workbook>
</file>

<file path=xl/calcChain.xml><?xml version="1.0" encoding="utf-8"?>
<calcChain xmlns="http://schemas.openxmlformats.org/spreadsheetml/2006/main">
  <c r="C152" i="11"/>
  <c r="E152" s="1"/>
  <c r="C153"/>
  <c r="D153"/>
  <c r="E153"/>
  <c r="C154"/>
  <c r="D154"/>
  <c r="E154"/>
  <c r="C155"/>
  <c r="E155" s="1"/>
  <c r="C156"/>
  <c r="E156" s="1"/>
  <c r="C157"/>
  <c r="D157"/>
  <c r="E157"/>
  <c r="C158"/>
  <c r="D158"/>
  <c r="E158"/>
  <c r="C159"/>
  <c r="E159" s="1"/>
  <c r="C160"/>
  <c r="D160" s="1"/>
  <c r="C161"/>
  <c r="D161"/>
  <c r="E161"/>
  <c r="C162"/>
  <c r="D162"/>
  <c r="E162"/>
  <c r="C163"/>
  <c r="E163" s="1"/>
  <c r="C164"/>
  <c r="D164" s="1"/>
  <c r="C165"/>
  <c r="D165"/>
  <c r="E165"/>
  <c r="C166"/>
  <c r="D166"/>
  <c r="E166"/>
  <c r="C167"/>
  <c r="E167" s="1"/>
  <c r="C168"/>
  <c r="E168" s="1"/>
  <c r="C169"/>
  <c r="D169"/>
  <c r="E169"/>
  <c r="C170"/>
  <c r="D170"/>
  <c r="E170"/>
  <c r="C171"/>
  <c r="E171" s="1"/>
  <c r="C172"/>
  <c r="D172" s="1"/>
  <c r="C173"/>
  <c r="D173"/>
  <c r="E173"/>
  <c r="C174"/>
  <c r="D174"/>
  <c r="E174"/>
  <c r="C175"/>
  <c r="E175" s="1"/>
  <c r="C176"/>
  <c r="E176" s="1"/>
  <c r="C177"/>
  <c r="D177"/>
  <c r="E177"/>
  <c r="C178"/>
  <c r="D178"/>
  <c r="E178"/>
  <c r="C179"/>
  <c r="E179" s="1"/>
  <c r="C180"/>
  <c r="D180" s="1"/>
  <c r="C181"/>
  <c r="D181"/>
  <c r="E181"/>
  <c r="C182"/>
  <c r="D182"/>
  <c r="E182"/>
  <c r="C183"/>
  <c r="E183" s="1"/>
  <c r="C184"/>
  <c r="D184" s="1"/>
  <c r="C185"/>
  <c r="D185"/>
  <c r="E185"/>
  <c r="C186"/>
  <c r="D186"/>
  <c r="E186"/>
  <c r="C187"/>
  <c r="E187" s="1"/>
  <c r="C188"/>
  <c r="E188" s="1"/>
  <c r="C189"/>
  <c r="D189"/>
  <c r="E189"/>
  <c r="C190"/>
  <c r="D190"/>
  <c r="E190"/>
  <c r="C191"/>
  <c r="E191" s="1"/>
  <c r="C192"/>
  <c r="D192" s="1"/>
  <c r="C193"/>
  <c r="D193"/>
  <c r="E193"/>
  <c r="C194"/>
  <c r="D194"/>
  <c r="E194"/>
  <c r="C195"/>
  <c r="E195" s="1"/>
  <c r="C196"/>
  <c r="E196" s="1"/>
  <c r="C197"/>
  <c r="D197"/>
  <c r="E197"/>
  <c r="C198"/>
  <c r="D198"/>
  <c r="E198"/>
  <c r="C199"/>
  <c r="E199" s="1"/>
  <c r="C200"/>
  <c r="D200" s="1"/>
  <c r="C201"/>
  <c r="D201"/>
  <c r="E201"/>
  <c r="C202"/>
  <c r="D202"/>
  <c r="E202"/>
  <c r="C203"/>
  <c r="E203" s="1"/>
  <c r="C204"/>
  <c r="D204" s="1"/>
  <c r="C205"/>
  <c r="D205"/>
  <c r="E205"/>
  <c r="C206"/>
  <c r="D206"/>
  <c r="E206"/>
  <c r="C207"/>
  <c r="E207" s="1"/>
  <c r="C408"/>
  <c r="E408" s="1"/>
  <c r="C409"/>
  <c r="D409" s="1"/>
  <c r="C410"/>
  <c r="D410" s="1"/>
  <c r="C411"/>
  <c r="E411" s="1"/>
  <c r="C412"/>
  <c r="E412" s="1"/>
  <c r="C413"/>
  <c r="D413" s="1"/>
  <c r="C414"/>
  <c r="D414" s="1"/>
  <c r="C415"/>
  <c r="E415" s="1"/>
  <c r="C416"/>
  <c r="E416" s="1"/>
  <c r="C417"/>
  <c r="D417" s="1"/>
  <c r="C418"/>
  <c r="D418" s="1"/>
  <c r="C419"/>
  <c r="E419" s="1"/>
  <c r="C420"/>
  <c r="E420" s="1"/>
  <c r="C421"/>
  <c r="D421" s="1"/>
  <c r="C422"/>
  <c r="D422" s="1"/>
  <c r="C423"/>
  <c r="E423" s="1"/>
  <c r="C424"/>
  <c r="D424" s="1"/>
  <c r="C425"/>
  <c r="D425" s="1"/>
  <c r="C426"/>
  <c r="D426" s="1"/>
  <c r="C427"/>
  <c r="E427" s="1"/>
  <c r="C428"/>
  <c r="D428" s="1"/>
  <c r="C429"/>
  <c r="D429" s="1"/>
  <c r="C430"/>
  <c r="D430" s="1"/>
  <c r="C431"/>
  <c r="E431" s="1"/>
  <c r="C432"/>
  <c r="D432" s="1"/>
  <c r="C433"/>
  <c r="D433" s="1"/>
  <c r="C434"/>
  <c r="D434" s="1"/>
  <c r="C435"/>
  <c r="E435" s="1"/>
  <c r="C436"/>
  <c r="E436" s="1"/>
  <c r="C437"/>
  <c r="D437" s="1"/>
  <c r="C438"/>
  <c r="D438" s="1"/>
  <c r="C439"/>
  <c r="E439" s="1"/>
  <c r="C440"/>
  <c r="D440" s="1"/>
  <c r="C441"/>
  <c r="D441" s="1"/>
  <c r="C442"/>
  <c r="D442" s="1"/>
  <c r="C443"/>
  <c r="E443" s="1"/>
  <c r="C444"/>
  <c r="E444" s="1"/>
  <c r="C445"/>
  <c r="D445" s="1"/>
  <c r="C446"/>
  <c r="D446" s="1"/>
  <c r="C447"/>
  <c r="E447" s="1"/>
  <c r="C448"/>
  <c r="E448" s="1"/>
  <c r="C449"/>
  <c r="D449" s="1"/>
  <c r="C450"/>
  <c r="D450" s="1"/>
  <c r="C451"/>
  <c r="E451" s="1"/>
  <c r="C452"/>
  <c r="E452" s="1"/>
  <c r="C453"/>
  <c r="D453" s="1"/>
  <c r="C454"/>
  <c r="D454" s="1"/>
  <c r="C455"/>
  <c r="E455" s="1"/>
  <c r="C456"/>
  <c r="E456" s="1"/>
  <c r="C457"/>
  <c r="D457" s="1"/>
  <c r="C458"/>
  <c r="D458" s="1"/>
  <c r="C459"/>
  <c r="E459" s="1"/>
  <c r="C460"/>
  <c r="D460" s="1"/>
  <c r="C461"/>
  <c r="D461" s="1"/>
  <c r="C462"/>
  <c r="D462" s="1"/>
  <c r="C463"/>
  <c r="E463" s="1"/>
  <c r="C464"/>
  <c r="D464" s="1"/>
  <c r="C465"/>
  <c r="D465" s="1"/>
  <c r="C466"/>
  <c r="D466" s="1"/>
  <c r="C467"/>
  <c r="E467" s="1"/>
  <c r="C468"/>
  <c r="E468" s="1"/>
  <c r="C469"/>
  <c r="D469" s="1"/>
  <c r="C407"/>
  <c r="E407" s="1"/>
  <c r="C399"/>
  <c r="E399" s="1"/>
  <c r="C400"/>
  <c r="E400" s="1"/>
  <c r="C401"/>
  <c r="D401" s="1"/>
  <c r="C378"/>
  <c r="E378" s="1"/>
  <c r="C379"/>
  <c r="E379" s="1"/>
  <c r="C380"/>
  <c r="D380" s="1"/>
  <c r="C381"/>
  <c r="E381" s="1"/>
  <c r="C382"/>
  <c r="E382" s="1"/>
  <c r="C383"/>
  <c r="D383" s="1"/>
  <c r="C384"/>
  <c r="D384" s="1"/>
  <c r="C385"/>
  <c r="E385" s="1"/>
  <c r="C386"/>
  <c r="E386" s="1"/>
  <c r="C387"/>
  <c r="D387" s="1"/>
  <c r="C388"/>
  <c r="D388" s="1"/>
  <c r="C389"/>
  <c r="E389" s="1"/>
  <c r="C390"/>
  <c r="D390" s="1"/>
  <c r="C391"/>
  <c r="E391" s="1"/>
  <c r="C392"/>
  <c r="D392" s="1"/>
  <c r="C393"/>
  <c r="E393" s="1"/>
  <c r="C394"/>
  <c r="E394" s="1"/>
  <c r="C395"/>
  <c r="E395" s="1"/>
  <c r="C396"/>
  <c r="D396" s="1"/>
  <c r="C397"/>
  <c r="E397" s="1"/>
  <c r="C398"/>
  <c r="D398" s="1"/>
  <c r="C359"/>
  <c r="E359" s="1"/>
  <c r="C360"/>
  <c r="E360" s="1"/>
  <c r="C361"/>
  <c r="D361" s="1"/>
  <c r="C362"/>
  <c r="E362" s="1"/>
  <c r="C363"/>
  <c r="E363" s="1"/>
  <c r="C364"/>
  <c r="E364" s="1"/>
  <c r="C365"/>
  <c r="D365" s="1"/>
  <c r="C366"/>
  <c r="E366" s="1"/>
  <c r="C367"/>
  <c r="D367" s="1"/>
  <c r="C368"/>
  <c r="D368" s="1"/>
  <c r="C369"/>
  <c r="D369" s="1"/>
  <c r="C370"/>
  <c r="E370" s="1"/>
  <c r="C371"/>
  <c r="D371" s="1"/>
  <c r="C372"/>
  <c r="D372" s="1"/>
  <c r="C373"/>
  <c r="D373" s="1"/>
  <c r="C374"/>
  <c r="E374" s="1"/>
  <c r="C375"/>
  <c r="D375" s="1"/>
  <c r="C376"/>
  <c r="E376" s="1"/>
  <c r="C377"/>
  <c r="D377" s="1"/>
  <c r="C341"/>
  <c r="E341" s="1"/>
  <c r="C342"/>
  <c r="D342" s="1"/>
  <c r="C343"/>
  <c r="D343" s="1"/>
  <c r="C344"/>
  <c r="E344" s="1"/>
  <c r="C345"/>
  <c r="E345" s="1"/>
  <c r="C346"/>
  <c r="D346" s="1"/>
  <c r="C347"/>
  <c r="D347" s="1"/>
  <c r="C348"/>
  <c r="E348" s="1"/>
  <c r="C349"/>
  <c r="E349" s="1"/>
  <c r="C350"/>
  <c r="E350" s="1"/>
  <c r="C351"/>
  <c r="D351" s="1"/>
  <c r="C352"/>
  <c r="E352" s="1"/>
  <c r="C353"/>
  <c r="E353" s="1"/>
  <c r="C354"/>
  <c r="D354" s="1"/>
  <c r="C355"/>
  <c r="D355" s="1"/>
  <c r="C356"/>
  <c r="E356" s="1"/>
  <c r="C357"/>
  <c r="E357" s="1"/>
  <c r="C358"/>
  <c r="D358" s="1"/>
  <c r="C314"/>
  <c r="D314" s="1"/>
  <c r="C315"/>
  <c r="E315" s="1"/>
  <c r="C316"/>
  <c r="D316" s="1"/>
  <c r="C317"/>
  <c r="E317" s="1"/>
  <c r="C318"/>
  <c r="D318" s="1"/>
  <c r="C319"/>
  <c r="E319" s="1"/>
  <c r="C320"/>
  <c r="D320" s="1"/>
  <c r="C321"/>
  <c r="E321" s="1"/>
  <c r="C322"/>
  <c r="D322" s="1"/>
  <c r="C323"/>
  <c r="D323" s="1"/>
  <c r="C324"/>
  <c r="D324" s="1"/>
  <c r="C325"/>
  <c r="E325" s="1"/>
  <c r="C326"/>
  <c r="E326" s="1"/>
  <c r="C327"/>
  <c r="D327" s="1"/>
  <c r="C328"/>
  <c r="D328" s="1"/>
  <c r="C329"/>
  <c r="E329" s="1"/>
  <c r="C330"/>
  <c r="D330" s="1"/>
  <c r="C331"/>
  <c r="D331" s="1"/>
  <c r="C332"/>
  <c r="D332" s="1"/>
  <c r="C333"/>
  <c r="E333" s="1"/>
  <c r="C334"/>
  <c r="D334" s="1"/>
  <c r="C335"/>
  <c r="D335" s="1"/>
  <c r="C336"/>
  <c r="D336" s="1"/>
  <c r="C337"/>
  <c r="E337" s="1"/>
  <c r="C338"/>
  <c r="D338" s="1"/>
  <c r="C339"/>
  <c r="D339" s="1"/>
  <c r="C340"/>
  <c r="D340" s="1"/>
  <c r="C290"/>
  <c r="E290" s="1"/>
  <c r="C291"/>
  <c r="E291" s="1"/>
  <c r="C292"/>
  <c r="D292" s="1"/>
  <c r="C293"/>
  <c r="E293" s="1"/>
  <c r="C294"/>
  <c r="E294" s="1"/>
  <c r="C295"/>
  <c r="D295" s="1"/>
  <c r="C296"/>
  <c r="D296" s="1"/>
  <c r="C297"/>
  <c r="E297" s="1"/>
  <c r="C298"/>
  <c r="E298" s="1"/>
  <c r="C299"/>
  <c r="D299" s="1"/>
  <c r="C300"/>
  <c r="D300" s="1"/>
  <c r="C301"/>
  <c r="E301" s="1"/>
  <c r="C302"/>
  <c r="E302" s="1"/>
  <c r="C303"/>
  <c r="D303" s="1"/>
  <c r="C304"/>
  <c r="D304" s="1"/>
  <c r="C305"/>
  <c r="E305" s="1"/>
  <c r="C306"/>
  <c r="E306" s="1"/>
  <c r="C307"/>
  <c r="E307" s="1"/>
  <c r="C308"/>
  <c r="D308" s="1"/>
  <c r="C309"/>
  <c r="E309" s="1"/>
  <c r="C310"/>
  <c r="E310" s="1"/>
  <c r="C311"/>
  <c r="E311" s="1"/>
  <c r="C312"/>
  <c r="D312" s="1"/>
  <c r="C313"/>
  <c r="E313" s="1"/>
  <c r="C275"/>
  <c r="E275" s="1"/>
  <c r="C276"/>
  <c r="D276" s="1"/>
  <c r="C277"/>
  <c r="D277" s="1"/>
  <c r="C278"/>
  <c r="E278" s="1"/>
  <c r="C279"/>
  <c r="E279" s="1"/>
  <c r="C280"/>
  <c r="D280" s="1"/>
  <c r="C281"/>
  <c r="D281" s="1"/>
  <c r="C282"/>
  <c r="E282" s="1"/>
  <c r="C283"/>
  <c r="D283" s="1"/>
  <c r="C284"/>
  <c r="D284" s="1"/>
  <c r="C285"/>
  <c r="D285" s="1"/>
  <c r="C286"/>
  <c r="E286" s="1"/>
  <c r="C287"/>
  <c r="D287" s="1"/>
  <c r="C288"/>
  <c r="D288" s="1"/>
  <c r="C289"/>
  <c r="D289" s="1"/>
  <c r="C243"/>
  <c r="E243" s="1"/>
  <c r="C244"/>
  <c r="D244" s="1"/>
  <c r="C245"/>
  <c r="E245" s="1"/>
  <c r="C246"/>
  <c r="E246" s="1"/>
  <c r="C247"/>
  <c r="E247" s="1"/>
  <c r="C248"/>
  <c r="D248" s="1"/>
  <c r="C249"/>
  <c r="E249" s="1"/>
  <c r="C250"/>
  <c r="E250" s="1"/>
  <c r="C251"/>
  <c r="E251" s="1"/>
  <c r="C252"/>
  <c r="D252" s="1"/>
  <c r="C253"/>
  <c r="E253" s="1"/>
  <c r="C254"/>
  <c r="E254" s="1"/>
  <c r="C255"/>
  <c r="D255" s="1"/>
  <c r="C256"/>
  <c r="D256" s="1"/>
  <c r="C257"/>
  <c r="E257" s="1"/>
  <c r="C258"/>
  <c r="E258" s="1"/>
  <c r="C259"/>
  <c r="E259" s="1"/>
  <c r="C260"/>
  <c r="D260" s="1"/>
  <c r="C261"/>
  <c r="E261" s="1"/>
  <c r="C262"/>
  <c r="E262" s="1"/>
  <c r="C263"/>
  <c r="D263" s="1"/>
  <c r="C264"/>
  <c r="D264" s="1"/>
  <c r="C265"/>
  <c r="E265" s="1"/>
  <c r="C266"/>
  <c r="E266" s="1"/>
  <c r="C267"/>
  <c r="E267" s="1"/>
  <c r="C268"/>
  <c r="D268" s="1"/>
  <c r="C269"/>
  <c r="E269" s="1"/>
  <c r="C270"/>
  <c r="E270" s="1"/>
  <c r="C271"/>
  <c r="D271" s="1"/>
  <c r="C272"/>
  <c r="D272" s="1"/>
  <c r="C273"/>
  <c r="E273" s="1"/>
  <c r="C274"/>
  <c r="E274" s="1"/>
  <c r="A35" i="16"/>
  <c r="G35" s="1"/>
  <c r="A34"/>
  <c r="C34" s="1"/>
  <c r="E34"/>
  <c r="A33"/>
  <c r="G33" s="1"/>
  <c r="A32"/>
  <c r="G32" s="1"/>
  <c r="C32"/>
  <c r="A31"/>
  <c r="G31"/>
  <c r="A30"/>
  <c r="D30" s="1"/>
  <c r="A29"/>
  <c r="G29"/>
  <c r="A28"/>
  <c r="C28"/>
  <c r="G28"/>
  <c r="A27"/>
  <c r="G27" s="1"/>
  <c r="A26"/>
  <c r="C26"/>
  <c r="G26"/>
  <c r="A25"/>
  <c r="G25"/>
  <c r="A24"/>
  <c r="G24" s="1"/>
  <c r="C24"/>
  <c r="A23"/>
  <c r="G23"/>
  <c r="A22"/>
  <c r="D22" s="1"/>
  <c r="A21"/>
  <c r="G21"/>
  <c r="A20"/>
  <c r="C20"/>
  <c r="G20"/>
  <c r="A19"/>
  <c r="G19" s="1"/>
  <c r="A18"/>
  <c r="C18"/>
  <c r="G18"/>
  <c r="A17"/>
  <c r="G17"/>
  <c r="A16"/>
  <c r="G16" s="1"/>
  <c r="C16"/>
  <c r="A15"/>
  <c r="G15"/>
  <c r="A14"/>
  <c r="D14" s="1"/>
  <c r="A13"/>
  <c r="G13"/>
  <c r="A12"/>
  <c r="C12"/>
  <c r="G12"/>
  <c r="A11"/>
  <c r="G11" s="1"/>
  <c r="A10"/>
  <c r="C10"/>
  <c r="G10"/>
  <c r="A9"/>
  <c r="G9"/>
  <c r="A8"/>
  <c r="G8" s="1"/>
  <c r="C8"/>
  <c r="A7"/>
  <c r="G7"/>
  <c r="A6"/>
  <c r="E6" s="1"/>
  <c r="A5"/>
  <c r="G5"/>
  <c r="A4"/>
  <c r="C4"/>
  <c r="G4"/>
  <c r="Q66" i="14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D508" i="11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07"/>
  <c r="Q34" i="1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C242" i="11"/>
  <c r="E242" s="1"/>
  <c r="C209"/>
  <c r="D209" s="1"/>
  <c r="C210"/>
  <c r="D210" s="1"/>
  <c r="C211"/>
  <c r="D211" s="1"/>
  <c r="C212"/>
  <c r="E212" s="1"/>
  <c r="C213"/>
  <c r="D213" s="1"/>
  <c r="C214"/>
  <c r="E214" s="1"/>
  <c r="C215"/>
  <c r="E215" s="1"/>
  <c r="C216"/>
  <c r="C217"/>
  <c r="D217" s="1"/>
  <c r="C218"/>
  <c r="E218" s="1"/>
  <c r="C219"/>
  <c r="E219" s="1"/>
  <c r="C220"/>
  <c r="E220" s="1"/>
  <c r="C221"/>
  <c r="D221" s="1"/>
  <c r="C222"/>
  <c r="E222" s="1"/>
  <c r="C223"/>
  <c r="E223" s="1"/>
  <c r="C224"/>
  <c r="D224" s="1"/>
  <c r="C225"/>
  <c r="D225" s="1"/>
  <c r="C226"/>
  <c r="E226" s="1"/>
  <c r="C227"/>
  <c r="E227" s="1"/>
  <c r="C228"/>
  <c r="E228" s="1"/>
  <c r="C229"/>
  <c r="D229" s="1"/>
  <c r="C230"/>
  <c r="D230" s="1"/>
  <c r="C231"/>
  <c r="E231" s="1"/>
  <c r="C232"/>
  <c r="E232" s="1"/>
  <c r="C233"/>
  <c r="D233" s="1"/>
  <c r="C234"/>
  <c r="D234" s="1"/>
  <c r="C235"/>
  <c r="D235" s="1"/>
  <c r="C236"/>
  <c r="E236" s="1"/>
  <c r="C237"/>
  <c r="E237" s="1"/>
  <c r="C238"/>
  <c r="D238" s="1"/>
  <c r="C239"/>
  <c r="E239" s="1"/>
  <c r="C208"/>
  <c r="E208" s="1"/>
  <c r="C149"/>
  <c r="D149" s="1"/>
  <c r="C150"/>
  <c r="C151"/>
  <c r="E151" s="1"/>
  <c r="C142"/>
  <c r="E142" s="1"/>
  <c r="C143"/>
  <c r="E143" s="1"/>
  <c r="C144"/>
  <c r="D144" s="1"/>
  <c r="C145"/>
  <c r="D145" s="1"/>
  <c r="C146"/>
  <c r="D146" s="1"/>
  <c r="C147"/>
  <c r="D147" s="1"/>
  <c r="C148"/>
  <c r="E148" s="1"/>
  <c r="C132"/>
  <c r="E132" s="1"/>
  <c r="C133"/>
  <c r="E133" s="1"/>
  <c r="C134"/>
  <c r="E134" s="1"/>
  <c r="C135"/>
  <c r="D135" s="1"/>
  <c r="C136"/>
  <c r="D136" s="1"/>
  <c r="C137"/>
  <c r="E137" s="1"/>
  <c r="C138"/>
  <c r="C139"/>
  <c r="D139" s="1"/>
  <c r="C140"/>
  <c r="D140" s="1"/>
  <c r="C141"/>
  <c r="D141" s="1"/>
  <c r="C5"/>
  <c r="D5" s="1"/>
  <c r="C6"/>
  <c r="E6" s="1"/>
  <c r="C7"/>
  <c r="D7" s="1"/>
  <c r="C8"/>
  <c r="D8" s="1"/>
  <c r="C9"/>
  <c r="E9" s="1"/>
  <c r="C10"/>
  <c r="E10" s="1"/>
  <c r="C11"/>
  <c r="D11" s="1"/>
  <c r="C12"/>
  <c r="E12" s="1"/>
  <c r="C13"/>
  <c r="E13" s="1"/>
  <c r="C14"/>
  <c r="D14" s="1"/>
  <c r="C15"/>
  <c r="E15" s="1"/>
  <c r="C16"/>
  <c r="E16" s="1"/>
  <c r="C17"/>
  <c r="E17" s="1"/>
  <c r="C18"/>
  <c r="D18" s="1"/>
  <c r="C19"/>
  <c r="E19" s="1"/>
  <c r="C20"/>
  <c r="E20" s="1"/>
  <c r="C21"/>
  <c r="E21" s="1"/>
  <c r="C22"/>
  <c r="E22" s="1"/>
  <c r="C23"/>
  <c r="D23" s="1"/>
  <c r="C24"/>
  <c r="E24" s="1"/>
  <c r="C25"/>
  <c r="D25" s="1"/>
  <c r="C26"/>
  <c r="D26" s="1"/>
  <c r="C27"/>
  <c r="D27" s="1"/>
  <c r="C28"/>
  <c r="E28" s="1"/>
  <c r="C29"/>
  <c r="E29" s="1"/>
  <c r="C30"/>
  <c r="D30" s="1"/>
  <c r="C31"/>
  <c r="D31" s="1"/>
  <c r="C32"/>
  <c r="D32" s="1"/>
  <c r="C33"/>
  <c r="D33" s="1"/>
  <c r="C34"/>
  <c r="E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E43" s="1"/>
  <c r="C44"/>
  <c r="D44" s="1"/>
  <c r="C45"/>
  <c r="E45" s="1"/>
  <c r="C46"/>
  <c r="D46" s="1"/>
  <c r="C47"/>
  <c r="E47" s="1"/>
  <c r="C48"/>
  <c r="E48" s="1"/>
  <c r="C49"/>
  <c r="E49" s="1"/>
  <c r="C50"/>
  <c r="E50" s="1"/>
  <c r="C51"/>
  <c r="D51" s="1"/>
  <c r="C52"/>
  <c r="E52" s="1"/>
  <c r="C53"/>
  <c r="E53" s="1"/>
  <c r="C54"/>
  <c r="D54" s="1"/>
  <c r="C55"/>
  <c r="D55" s="1"/>
  <c r="C56"/>
  <c r="D56" s="1"/>
  <c r="C57"/>
  <c r="D57" s="1"/>
  <c r="C58"/>
  <c r="D58" s="1"/>
  <c r="C59"/>
  <c r="D59" s="1"/>
  <c r="C60"/>
  <c r="D60" s="1"/>
  <c r="C61"/>
  <c r="D61" s="1"/>
  <c r="C62"/>
  <c r="D62" s="1"/>
  <c r="C63"/>
  <c r="D63" s="1"/>
  <c r="C64"/>
  <c r="D64" s="1"/>
  <c r="C65"/>
  <c r="D65" s="1"/>
  <c r="C66"/>
  <c r="D66" s="1"/>
  <c r="C67"/>
  <c r="D67" s="1"/>
  <c r="C68"/>
  <c r="E68" s="1"/>
  <c r="C69"/>
  <c r="C70"/>
  <c r="E70" s="1"/>
  <c r="C71"/>
  <c r="D71" s="1"/>
  <c r="C72"/>
  <c r="E72" s="1"/>
  <c r="C73"/>
  <c r="E73" s="1"/>
  <c r="C74"/>
  <c r="E74" s="1"/>
  <c r="C75"/>
  <c r="E75" s="1"/>
  <c r="C76"/>
  <c r="E76" s="1"/>
  <c r="C77"/>
  <c r="E77" s="1"/>
  <c r="C78"/>
  <c r="D78" s="1"/>
  <c r="C79"/>
  <c r="C80"/>
  <c r="D80" s="1"/>
  <c r="C81"/>
  <c r="E81" s="1"/>
  <c r="C82"/>
  <c r="E82" s="1"/>
  <c r="C83"/>
  <c r="E83" s="1"/>
  <c r="C84"/>
  <c r="D84" s="1"/>
  <c r="C85"/>
  <c r="E85" s="1"/>
  <c r="C86"/>
  <c r="D86" s="1"/>
  <c r="C87"/>
  <c r="E87" s="1"/>
  <c r="C88"/>
  <c r="E88" s="1"/>
  <c r="C89"/>
  <c r="D89" s="1"/>
  <c r="C90"/>
  <c r="D90" s="1"/>
  <c r="C91"/>
  <c r="E91" s="1"/>
  <c r="C92"/>
  <c r="D92" s="1"/>
  <c r="C93"/>
  <c r="C94"/>
  <c r="D94" s="1"/>
  <c r="C95"/>
  <c r="D95" s="1"/>
  <c r="C96"/>
  <c r="E96" s="1"/>
  <c r="C97"/>
  <c r="D97" s="1"/>
  <c r="C98"/>
  <c r="C99"/>
  <c r="D99" s="1"/>
  <c r="C100"/>
  <c r="C101"/>
  <c r="E101" s="1"/>
  <c r="C102"/>
  <c r="D102" s="1"/>
  <c r="C103"/>
  <c r="E103" s="1"/>
  <c r="C104"/>
  <c r="E104" s="1"/>
  <c r="C105"/>
  <c r="D105" s="1"/>
  <c r="C106"/>
  <c r="E106" s="1"/>
  <c r="C107"/>
  <c r="E107" s="1"/>
  <c r="C108"/>
  <c r="E108" s="1"/>
  <c r="C109"/>
  <c r="E109" s="1"/>
  <c r="C110"/>
  <c r="D110" s="1"/>
  <c r="C111"/>
  <c r="E111" s="1"/>
  <c r="C112"/>
  <c r="D112" s="1"/>
  <c r="C113"/>
  <c r="E113" s="1"/>
  <c r="C114"/>
  <c r="E114" s="1"/>
  <c r="C115"/>
  <c r="D115" s="1"/>
  <c r="C116"/>
  <c r="C117"/>
  <c r="D117" s="1"/>
  <c r="C118"/>
  <c r="C119"/>
  <c r="E119" s="1"/>
  <c r="C120"/>
  <c r="E120" s="1"/>
  <c r="C121"/>
  <c r="D121" s="1"/>
  <c r="C122"/>
  <c r="E122" s="1"/>
  <c r="C123"/>
  <c r="D123" s="1"/>
  <c r="C124"/>
  <c r="D124" s="1"/>
  <c r="C125"/>
  <c r="E125" s="1"/>
  <c r="C126"/>
  <c r="D126" s="1"/>
  <c r="C127"/>
  <c r="D127" s="1"/>
  <c r="C128"/>
  <c r="C129"/>
  <c r="D129" s="1"/>
  <c r="C130"/>
  <c r="E130" s="1"/>
  <c r="C131"/>
  <c r="D131" s="1"/>
  <c r="C4"/>
  <c r="D4" s="1"/>
  <c r="A5" i="10"/>
  <c r="G5" s="1"/>
  <c r="A6"/>
  <c r="E6" s="1"/>
  <c r="A7"/>
  <c r="C7" s="1"/>
  <c r="A8"/>
  <c r="E8" s="1"/>
  <c r="A9"/>
  <c r="A10"/>
  <c r="D10" s="1"/>
  <c r="A11"/>
  <c r="A12"/>
  <c r="E12" s="1"/>
  <c r="A13"/>
  <c r="C13" s="1"/>
  <c r="A14"/>
  <c r="C14" s="1"/>
  <c r="A15"/>
  <c r="G15" s="1"/>
  <c r="A16"/>
  <c r="D16" s="1"/>
  <c r="A17"/>
  <c r="A18"/>
  <c r="G18" s="1"/>
  <c r="A19"/>
  <c r="A20"/>
  <c r="D20"/>
  <c r="A21"/>
  <c r="G21" s="1"/>
  <c r="A22"/>
  <c r="G22" s="1"/>
  <c r="A23"/>
  <c r="E23" s="1"/>
  <c r="A24"/>
  <c r="G24" s="1"/>
  <c r="A25"/>
  <c r="E25" s="1"/>
  <c r="A26"/>
  <c r="G26" s="1"/>
  <c r="A27"/>
  <c r="A28"/>
  <c r="C28" s="1"/>
  <c r="A29"/>
  <c r="D29" s="1"/>
  <c r="A30"/>
  <c r="C30" s="1"/>
  <c r="A31"/>
  <c r="C31" s="1"/>
  <c r="A32"/>
  <c r="D32" s="1"/>
  <c r="A33"/>
  <c r="A34"/>
  <c r="D34" s="1"/>
  <c r="A35"/>
  <c r="C35" s="1"/>
  <c r="A36"/>
  <c r="G36" s="1"/>
  <c r="A37"/>
  <c r="A38"/>
  <c r="C38" s="1"/>
  <c r="A39"/>
  <c r="D39" s="1"/>
  <c r="A40"/>
  <c r="G40" s="1"/>
  <c r="A41"/>
  <c r="E41" s="1"/>
  <c r="A42"/>
  <c r="C42"/>
  <c r="A43"/>
  <c r="E43" s="1"/>
  <c r="A44"/>
  <c r="E44" s="1"/>
  <c r="A45"/>
  <c r="E45" s="1"/>
  <c r="A46"/>
  <c r="G46" s="1"/>
  <c r="A47"/>
  <c r="G47" s="1"/>
  <c r="A48"/>
  <c r="E48" s="1"/>
  <c r="A49"/>
  <c r="D49" s="1"/>
  <c r="A50"/>
  <c r="C50" s="1"/>
  <c r="A51"/>
  <c r="G51" s="1"/>
  <c r="A52"/>
  <c r="E52" s="1"/>
  <c r="A53"/>
  <c r="D53" s="1"/>
  <c r="A54"/>
  <c r="G54" s="1"/>
  <c r="A55"/>
  <c r="E55" s="1"/>
  <c r="A56"/>
  <c r="G56" s="1"/>
  <c r="A57"/>
  <c r="D57" s="1"/>
  <c r="A58"/>
  <c r="G58" s="1"/>
  <c r="A59"/>
  <c r="C59" s="1"/>
  <c r="A60"/>
  <c r="G60" s="1"/>
  <c r="A61"/>
  <c r="D61" s="1"/>
  <c r="A62"/>
  <c r="C62" s="1"/>
  <c r="A63"/>
  <c r="C63" s="1"/>
  <c r="A64"/>
  <c r="E64" s="1"/>
  <c r="A65"/>
  <c r="C65" s="1"/>
  <c r="A66"/>
  <c r="D66" s="1"/>
  <c r="A67"/>
  <c r="C67" s="1"/>
  <c r="A4"/>
  <c r="E4" s="1"/>
  <c r="F698" i="11"/>
  <c r="D699"/>
  <c r="F608"/>
  <c r="D618" s="1"/>
  <c r="F594"/>
  <c r="D563"/>
  <c r="D564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57"/>
  <c r="D558"/>
  <c r="D559"/>
  <c r="D560" s="1"/>
  <c r="E506"/>
  <c r="E241"/>
  <c r="E240"/>
  <c r="A27" i="9"/>
  <c r="C27"/>
  <c r="A26"/>
  <c r="D26"/>
  <c r="A25"/>
  <c r="C25"/>
  <c r="A24"/>
  <c r="C24"/>
  <c r="A23"/>
  <c r="D23"/>
  <c r="C23"/>
  <c r="A22"/>
  <c r="D22"/>
  <c r="A21"/>
  <c r="C21"/>
  <c r="A20"/>
  <c r="C20"/>
  <c r="D20"/>
  <c r="A19"/>
  <c r="C19"/>
  <c r="A18"/>
  <c r="D18"/>
  <c r="A17"/>
  <c r="C17"/>
  <c r="D17"/>
  <c r="A16"/>
  <c r="C16"/>
  <c r="D16"/>
  <c r="A15"/>
  <c r="C15"/>
  <c r="A14"/>
  <c r="C14"/>
  <c r="D14"/>
  <c r="A13"/>
  <c r="C13"/>
  <c r="A12"/>
  <c r="C12"/>
  <c r="A11"/>
  <c r="C11"/>
  <c r="A10"/>
  <c r="D10"/>
  <c r="A9"/>
  <c r="C9"/>
  <c r="A8"/>
  <c r="D8"/>
  <c r="C8"/>
  <c r="A7"/>
  <c r="D7"/>
  <c r="A6"/>
  <c r="C6"/>
  <c r="A5"/>
  <c r="C5"/>
  <c r="A4"/>
  <c r="D4"/>
  <c r="A114" i="8"/>
  <c r="F114"/>
  <c r="A115"/>
  <c r="F115"/>
  <c r="A116"/>
  <c r="K116"/>
  <c r="A117"/>
  <c r="A118"/>
  <c r="A119"/>
  <c r="A120"/>
  <c r="K120" s="1"/>
  <c r="L120"/>
  <c r="A121"/>
  <c r="A122"/>
  <c r="A123"/>
  <c r="O123"/>
  <c r="A124"/>
  <c r="L124"/>
  <c r="A125"/>
  <c r="A126"/>
  <c r="A127"/>
  <c r="O127"/>
  <c r="A128"/>
  <c r="I128"/>
  <c r="A129"/>
  <c r="N129"/>
  <c r="A130"/>
  <c r="A131"/>
  <c r="A132"/>
  <c r="C132"/>
  <c r="A133"/>
  <c r="A134"/>
  <c r="D134"/>
  <c r="A135"/>
  <c r="L135" s="1"/>
  <c r="A136"/>
  <c r="O136"/>
  <c r="A137"/>
  <c r="A138"/>
  <c r="L138"/>
  <c r="A139"/>
  <c r="A140"/>
  <c r="H140"/>
  <c r="A141"/>
  <c r="A142"/>
  <c r="L142"/>
  <c r="A143"/>
  <c r="O143" s="1"/>
  <c r="A144"/>
  <c r="O144"/>
  <c r="A145"/>
  <c r="A146"/>
  <c r="D146"/>
  <c r="A147"/>
  <c r="A148"/>
  <c r="A149"/>
  <c r="N149"/>
  <c r="A150"/>
  <c r="E150"/>
  <c r="A151"/>
  <c r="M151"/>
  <c r="A152"/>
  <c r="F152"/>
  <c r="A153"/>
  <c r="F153"/>
  <c r="A154"/>
  <c r="D154"/>
  <c r="A155"/>
  <c r="M155" s="1"/>
  <c r="N155"/>
  <c r="A156"/>
  <c r="K156"/>
  <c r="A157"/>
  <c r="A158"/>
  <c r="K158" s="1"/>
  <c r="A159"/>
  <c r="O159"/>
  <c r="A160"/>
  <c r="K160" s="1"/>
  <c r="A161"/>
  <c r="I161"/>
  <c r="A162"/>
  <c r="A163"/>
  <c r="N163"/>
  <c r="A69"/>
  <c r="N69"/>
  <c r="A70"/>
  <c r="N70"/>
  <c r="A71"/>
  <c r="K71"/>
  <c r="A72"/>
  <c r="I72"/>
  <c r="A73"/>
  <c r="D73" s="1"/>
  <c r="E73"/>
  <c r="A74"/>
  <c r="A75"/>
  <c r="N75"/>
  <c r="A76"/>
  <c r="A77"/>
  <c r="M77" s="1"/>
  <c r="A78"/>
  <c r="D78"/>
  <c r="A79"/>
  <c r="F79"/>
  <c r="O79"/>
  <c r="A80"/>
  <c r="A81"/>
  <c r="E81"/>
  <c r="A82"/>
  <c r="A83"/>
  <c r="J83" s="1"/>
  <c r="O83"/>
  <c r="A84"/>
  <c r="N84" s="1"/>
  <c r="A85"/>
  <c r="F85"/>
  <c r="A86"/>
  <c r="M86" s="1"/>
  <c r="A87"/>
  <c r="K87"/>
  <c r="A88"/>
  <c r="I88"/>
  <c r="A89"/>
  <c r="A90"/>
  <c r="N90"/>
  <c r="A91"/>
  <c r="A92"/>
  <c r="A93"/>
  <c r="A94"/>
  <c r="A95"/>
  <c r="D95"/>
  <c r="A96"/>
  <c r="J96" s="1"/>
  <c r="A97"/>
  <c r="L97" s="1"/>
  <c r="A98"/>
  <c r="J98" s="1"/>
  <c r="F98"/>
  <c r="A99"/>
  <c r="A100"/>
  <c r="F100"/>
  <c r="H100"/>
  <c r="A101"/>
  <c r="H101"/>
  <c r="A102"/>
  <c r="F102" s="1"/>
  <c r="E102"/>
  <c r="A103"/>
  <c r="K103"/>
  <c r="A104"/>
  <c r="A105"/>
  <c r="I105"/>
  <c r="A106"/>
  <c r="J106"/>
  <c r="A107"/>
  <c r="I107"/>
  <c r="A108"/>
  <c r="K108"/>
  <c r="A109"/>
  <c r="E109"/>
  <c r="F109"/>
  <c r="A110"/>
  <c r="A111"/>
  <c r="K111"/>
  <c r="A112"/>
  <c r="A113"/>
  <c r="K113"/>
  <c r="A5"/>
  <c r="N5" s="1"/>
  <c r="O5"/>
  <c r="A6"/>
  <c r="J6"/>
  <c r="A7"/>
  <c r="A8"/>
  <c r="A9"/>
  <c r="K9"/>
  <c r="A10"/>
  <c r="A11"/>
  <c r="N11"/>
  <c r="A12"/>
  <c r="L12"/>
  <c r="A13"/>
  <c r="A14"/>
  <c r="A15"/>
  <c r="O15"/>
  <c r="A16"/>
  <c r="K16"/>
  <c r="A17"/>
  <c r="I17"/>
  <c r="A18"/>
  <c r="A19"/>
  <c r="A20"/>
  <c r="I20"/>
  <c r="A21"/>
  <c r="A22"/>
  <c r="F22"/>
  <c r="A23"/>
  <c r="E23" s="1"/>
  <c r="A24"/>
  <c r="M24"/>
  <c r="A25"/>
  <c r="A26"/>
  <c r="A27"/>
  <c r="J27"/>
  <c r="A28"/>
  <c r="L28"/>
  <c r="A29"/>
  <c r="H29" s="1"/>
  <c r="A30"/>
  <c r="A31"/>
  <c r="K31"/>
  <c r="A32"/>
  <c r="N32" s="1"/>
  <c r="H32"/>
  <c r="A33"/>
  <c r="A34"/>
  <c r="M34"/>
  <c r="A35"/>
  <c r="A36"/>
  <c r="C36"/>
  <c r="J36"/>
  <c r="A37"/>
  <c r="F37"/>
  <c r="A38"/>
  <c r="M38"/>
  <c r="A39"/>
  <c r="D39"/>
  <c r="A40"/>
  <c r="L40" s="1"/>
  <c r="F40"/>
  <c r="A41"/>
  <c r="A42"/>
  <c r="L42"/>
  <c r="A43"/>
  <c r="A44"/>
  <c r="C44"/>
  <c r="A45"/>
  <c r="A46"/>
  <c r="K46"/>
  <c r="A47"/>
  <c r="K47" s="1"/>
  <c r="A48"/>
  <c r="K48" s="1"/>
  <c r="F48"/>
  <c r="A49"/>
  <c r="A50"/>
  <c r="F50"/>
  <c r="A51"/>
  <c r="A52"/>
  <c r="I52"/>
  <c r="A53"/>
  <c r="A54"/>
  <c r="C54" s="1"/>
  <c r="H54"/>
  <c r="A55"/>
  <c r="H55" s="1"/>
  <c r="A56"/>
  <c r="K56"/>
  <c r="A57"/>
  <c r="A58"/>
  <c r="N58"/>
  <c r="A59"/>
  <c r="A60"/>
  <c r="O60"/>
  <c r="A61"/>
  <c r="A62"/>
  <c r="F62"/>
  <c r="A63"/>
  <c r="J63" s="1"/>
  <c r="A64"/>
  <c r="E64"/>
  <c r="A65"/>
  <c r="A66"/>
  <c r="H66"/>
  <c r="A67"/>
  <c r="A68"/>
  <c r="E68"/>
  <c r="A4"/>
  <c r="H22"/>
  <c r="K51"/>
  <c r="K6"/>
  <c r="N100"/>
  <c r="L99"/>
  <c r="M80"/>
  <c r="M148"/>
  <c r="N141"/>
  <c r="M122"/>
  <c r="O122"/>
  <c r="K122"/>
  <c r="I153"/>
  <c r="J75"/>
  <c r="D604" i="11"/>
  <c r="D701"/>
  <c r="D705"/>
  <c r="D709"/>
  <c r="D713"/>
  <c r="D717"/>
  <c r="D721"/>
  <c r="D725"/>
  <c r="D622"/>
  <c r="D638"/>
  <c r="D654"/>
  <c r="D670"/>
  <c r="D686"/>
  <c r="D48" i="10"/>
  <c r="D36"/>
  <c r="G16"/>
  <c r="D106" i="8"/>
  <c r="J122"/>
  <c r="D122"/>
  <c r="D114"/>
  <c r="D55" i="10"/>
  <c r="D22"/>
  <c r="E4" i="9"/>
  <c r="F4"/>
  <c r="H4"/>
  <c r="H27"/>
  <c r="F27"/>
  <c r="E27"/>
  <c r="H26"/>
  <c r="F26"/>
  <c r="E26"/>
  <c r="H25"/>
  <c r="F25"/>
  <c r="E25"/>
  <c r="H24"/>
  <c r="F24"/>
  <c r="E24"/>
  <c r="H23"/>
  <c r="F23"/>
  <c r="E23"/>
  <c r="H22"/>
  <c r="F22"/>
  <c r="E22"/>
  <c r="H21"/>
  <c r="F21"/>
  <c r="E21"/>
  <c r="H20"/>
  <c r="F20"/>
  <c r="E20"/>
  <c r="H19"/>
  <c r="F19"/>
  <c r="E19"/>
  <c r="H18"/>
  <c r="F18"/>
  <c r="E18"/>
  <c r="H17"/>
  <c r="F17"/>
  <c r="E17"/>
  <c r="H16"/>
  <c r="F16"/>
  <c r="E16"/>
  <c r="H15"/>
  <c r="F15"/>
  <c r="E15"/>
  <c r="H14"/>
  <c r="F14"/>
  <c r="E14"/>
  <c r="H13"/>
  <c r="F13"/>
  <c r="E13"/>
  <c r="H12"/>
  <c r="F12"/>
  <c r="E12"/>
  <c r="H11"/>
  <c r="F11"/>
  <c r="E11"/>
  <c r="H10"/>
  <c r="F10"/>
  <c r="E10"/>
  <c r="H9"/>
  <c r="H8"/>
  <c r="F8"/>
  <c r="E8"/>
  <c r="H7"/>
  <c r="F7"/>
  <c r="E7"/>
  <c r="H6"/>
  <c r="F6"/>
  <c r="E6"/>
  <c r="H5"/>
  <c r="F5"/>
  <c r="E5"/>
  <c r="E60" i="11"/>
  <c r="C104" i="8"/>
  <c r="D77"/>
  <c r="D81"/>
  <c r="D24"/>
  <c r="D54"/>
  <c r="D148"/>
  <c r="E4"/>
  <c r="H67"/>
  <c r="J59"/>
  <c r="M51"/>
  <c r="M41"/>
  <c r="L41"/>
  <c r="I41"/>
  <c r="N41"/>
  <c r="O39"/>
  <c r="L39"/>
  <c r="E37"/>
  <c r="L37"/>
  <c r="N37"/>
  <c r="K37"/>
  <c r="H35"/>
  <c r="C33"/>
  <c r="K33"/>
  <c r="E29"/>
  <c r="N29"/>
  <c r="D29"/>
  <c r="C21"/>
  <c r="F13"/>
  <c r="N13"/>
  <c r="L11"/>
  <c r="O11"/>
  <c r="C7"/>
  <c r="J7"/>
  <c r="O98"/>
  <c r="E92"/>
  <c r="F92"/>
  <c r="I92"/>
  <c r="K92"/>
  <c r="F82"/>
  <c r="E80"/>
  <c r="I80"/>
  <c r="C80"/>
  <c r="J70"/>
  <c r="C70"/>
  <c r="O70"/>
  <c r="L70"/>
  <c r="E70"/>
  <c r="H70"/>
  <c r="I70"/>
  <c r="M70"/>
  <c r="K70"/>
  <c r="D70"/>
  <c r="E158"/>
  <c r="D156"/>
  <c r="E131"/>
  <c r="C117"/>
  <c r="F70"/>
  <c r="M68"/>
  <c r="H64"/>
  <c r="M62"/>
  <c r="N62"/>
  <c r="E56"/>
  <c r="J56"/>
  <c r="C56"/>
  <c r="H56"/>
  <c r="I56"/>
  <c r="M56"/>
  <c r="L56"/>
  <c r="N56"/>
  <c r="J54"/>
  <c r="M54"/>
  <c r="N54"/>
  <c r="K54"/>
  <c r="K50"/>
  <c r="E48"/>
  <c r="H48"/>
  <c r="M48"/>
  <c r="N48"/>
  <c r="N44"/>
  <c r="N38"/>
  <c r="F36"/>
  <c r="L36"/>
  <c r="D26"/>
  <c r="J22"/>
  <c r="M22"/>
  <c r="N22"/>
  <c r="L22"/>
  <c r="N20"/>
  <c r="C18"/>
  <c r="M18"/>
  <c r="H16"/>
  <c r="J14"/>
  <c r="M14"/>
  <c r="L6"/>
  <c r="L106"/>
  <c r="C97"/>
  <c r="M95"/>
  <c r="C93"/>
  <c r="F93"/>
  <c r="E91"/>
  <c r="C89"/>
  <c r="N89"/>
  <c r="F89"/>
  <c r="H89"/>
  <c r="I85"/>
  <c r="C81"/>
  <c r="J81"/>
  <c r="E79"/>
  <c r="M79"/>
  <c r="K79"/>
  <c r="N77"/>
  <c r="O77"/>
  <c r="H77"/>
  <c r="I77"/>
  <c r="M75"/>
  <c r="N73"/>
  <c r="H73"/>
  <c r="C157"/>
  <c r="H157"/>
  <c r="E155"/>
  <c r="C155"/>
  <c r="O155"/>
  <c r="L155"/>
  <c r="E148"/>
  <c r="H148"/>
  <c r="N148"/>
  <c r="C141"/>
  <c r="I141"/>
  <c r="L125"/>
  <c r="C20" i="10"/>
  <c r="D51"/>
  <c r="E54" i="8"/>
  <c r="E22"/>
  <c r="E6"/>
  <c r="D62"/>
  <c r="O62"/>
  <c r="F54"/>
  <c r="O54"/>
  <c r="H50"/>
  <c r="H26"/>
  <c r="H18"/>
  <c r="I18"/>
  <c r="E162"/>
  <c r="E152"/>
  <c r="I152"/>
  <c r="J152"/>
  <c r="H146"/>
  <c r="D120"/>
  <c r="H158"/>
  <c r="C122"/>
  <c r="H114"/>
  <c r="E30" i="10"/>
  <c r="E14"/>
  <c r="D605" i="11"/>
  <c r="D597"/>
  <c r="D602"/>
  <c r="D728"/>
  <c r="D724"/>
  <c r="D720"/>
  <c r="D716"/>
  <c r="D712"/>
  <c r="D708"/>
  <c r="D704"/>
  <c r="D700"/>
  <c r="D726"/>
  <c r="D722"/>
  <c r="D718"/>
  <c r="D714"/>
  <c r="D710"/>
  <c r="D706"/>
  <c r="D702"/>
  <c r="D698"/>
  <c r="D727"/>
  <c r="D723"/>
  <c r="D719"/>
  <c r="D715"/>
  <c r="D711"/>
  <c r="D707"/>
  <c r="D703"/>
  <c r="N92" i="8"/>
  <c r="C10" i="9"/>
  <c r="C26"/>
  <c r="C54" i="10"/>
  <c r="C36"/>
  <c r="K60" i="8"/>
  <c r="C14"/>
  <c r="D9" i="9"/>
  <c r="D12"/>
  <c r="D15"/>
  <c r="C18"/>
  <c r="D25"/>
  <c r="K39" i="8"/>
  <c r="O109"/>
  <c r="O22"/>
  <c r="K64"/>
  <c r="C22"/>
  <c r="K109"/>
  <c r="N109"/>
  <c r="J144"/>
  <c r="D6" i="9"/>
  <c r="D21"/>
  <c r="D27"/>
  <c r="M152" i="8"/>
  <c r="M162"/>
  <c r="L54"/>
  <c r="I54"/>
  <c r="I98"/>
  <c r="D24" i="9"/>
  <c r="F60" i="8"/>
  <c r="I159"/>
  <c r="K114"/>
  <c r="M114"/>
  <c r="N102"/>
  <c r="K22"/>
  <c r="L62"/>
  <c r="C98"/>
  <c r="D109"/>
  <c r="D22"/>
  <c r="D30" i="10"/>
  <c r="J95" i="8"/>
  <c r="N114"/>
  <c r="N98"/>
  <c r="I62"/>
  <c r="N128"/>
  <c r="D595" i="11"/>
  <c r="D599"/>
  <c r="D603"/>
  <c r="D607"/>
  <c r="D594"/>
  <c r="C48" i="8"/>
  <c r="O48"/>
  <c r="J13"/>
  <c r="O95"/>
  <c r="J21"/>
  <c r="D598" i="11"/>
  <c r="D606"/>
  <c r="D601"/>
  <c r="C87" i="8"/>
  <c r="I64"/>
  <c r="F9" i="9"/>
  <c r="D600" i="11"/>
  <c r="K128" i="8"/>
  <c r="K32"/>
  <c r="H62"/>
  <c r="E114"/>
  <c r="O21"/>
  <c r="E9" i="9"/>
  <c r="D64" i="8"/>
  <c r="D596" i="11"/>
  <c r="H119" i="8"/>
  <c r="C56" i="10"/>
  <c r="H60" i="8"/>
  <c r="L64"/>
  <c r="J64"/>
  <c r="E9"/>
  <c r="F64"/>
  <c r="O128"/>
  <c r="O87"/>
  <c r="M108"/>
  <c r="I102"/>
  <c r="J155"/>
  <c r="I155"/>
  <c r="L100"/>
  <c r="L102"/>
  <c r="I22"/>
  <c r="D100"/>
  <c r="C100"/>
  <c r="J108"/>
  <c r="C7" i="9"/>
  <c r="C4"/>
  <c r="D11"/>
  <c r="O26" i="8"/>
  <c r="K26"/>
  <c r="O19"/>
  <c r="C13"/>
  <c r="O13"/>
  <c r="H13"/>
  <c r="J9"/>
  <c r="C108"/>
  <c r="M92"/>
  <c r="C92"/>
  <c r="J87"/>
  <c r="D162"/>
  <c r="K149"/>
  <c r="L145"/>
  <c r="K117"/>
  <c r="N117"/>
  <c r="D33"/>
  <c r="E33"/>
  <c r="L33"/>
  <c r="H33"/>
  <c r="N33"/>
  <c r="M29"/>
  <c r="J29"/>
  <c r="C29"/>
  <c r="O29"/>
  <c r="I29"/>
  <c r="K29"/>
  <c r="E27"/>
  <c r="M109"/>
  <c r="L109"/>
  <c r="I109"/>
  <c r="J109"/>
  <c r="O141"/>
  <c r="N108"/>
  <c r="D32"/>
  <c r="I78"/>
  <c r="N60"/>
  <c r="F119"/>
  <c r="C60"/>
  <c r="J60"/>
  <c r="I145"/>
  <c r="I87"/>
  <c r="E60"/>
  <c r="L32"/>
  <c r="N145"/>
  <c r="H154"/>
  <c r="M13"/>
  <c r="L87"/>
  <c r="F30"/>
  <c r="D92"/>
  <c r="O44"/>
  <c r="K30"/>
  <c r="J154"/>
  <c r="I162"/>
  <c r="F162"/>
  <c r="I26"/>
  <c r="F26"/>
  <c r="I58"/>
  <c r="J85"/>
  <c r="E85"/>
  <c r="M87"/>
  <c r="E87"/>
  <c r="N26"/>
  <c r="C26"/>
  <c r="J26"/>
  <c r="N30"/>
  <c r="J30"/>
  <c r="M32"/>
  <c r="L44"/>
  <c r="L48"/>
  <c r="I48"/>
  <c r="J48"/>
  <c r="K115"/>
  <c r="L115"/>
  <c r="D115"/>
  <c r="D117"/>
  <c r="I117"/>
  <c r="F117"/>
  <c r="E117"/>
  <c r="I124"/>
  <c r="M149"/>
  <c r="L76"/>
  <c r="L92"/>
  <c r="O92"/>
  <c r="H92"/>
  <c r="J92"/>
  <c r="H94"/>
  <c r="J11"/>
  <c r="H11"/>
  <c r="M11"/>
  <c r="D11"/>
  <c r="E11"/>
  <c r="K13"/>
  <c r="I13"/>
  <c r="L13"/>
  <c r="L119"/>
  <c r="M72"/>
  <c r="K11"/>
  <c r="F6"/>
  <c r="F11"/>
  <c r="F14"/>
  <c r="F29"/>
  <c r="F32"/>
  <c r="F33"/>
  <c r="F44"/>
  <c r="F97"/>
  <c r="F103"/>
  <c r="F108"/>
  <c r="H98"/>
  <c r="C158"/>
  <c r="E129"/>
  <c r="D13" i="9"/>
  <c r="D19"/>
  <c r="F157" i="8"/>
  <c r="F155"/>
  <c r="D155"/>
  <c r="D10"/>
  <c r="L10"/>
  <c r="M10"/>
  <c r="J10"/>
  <c r="E10"/>
  <c r="N103"/>
  <c r="D103"/>
  <c r="M99"/>
  <c r="O99"/>
  <c r="I99"/>
  <c r="N99"/>
  <c r="H99"/>
  <c r="J99"/>
  <c r="C99"/>
  <c r="K99"/>
  <c r="D99"/>
  <c r="D153"/>
  <c r="E153"/>
  <c r="N130"/>
  <c r="M130"/>
  <c r="D130"/>
  <c r="O130"/>
  <c r="F130"/>
  <c r="M126"/>
  <c r="F126"/>
  <c r="E126"/>
  <c r="K126"/>
  <c r="J19"/>
  <c r="L19"/>
  <c r="D19"/>
  <c r="N19"/>
  <c r="I19"/>
  <c r="F19"/>
  <c r="M19"/>
  <c r="C19"/>
  <c r="H19"/>
  <c r="K19"/>
  <c r="E19"/>
  <c r="C15"/>
  <c r="K7"/>
  <c r="F7"/>
  <c r="E7"/>
  <c r="O7"/>
  <c r="N7"/>
  <c r="L7"/>
  <c r="H7"/>
  <c r="I7"/>
  <c r="M7"/>
  <c r="D7"/>
  <c r="M112"/>
  <c r="C112"/>
  <c r="N112"/>
  <c r="H112"/>
  <c r="L112"/>
  <c r="L93"/>
  <c r="E93"/>
  <c r="K93"/>
  <c r="J93"/>
  <c r="D93"/>
  <c r="O93"/>
  <c r="I93"/>
  <c r="M93"/>
  <c r="N93"/>
  <c r="H93"/>
  <c r="M78"/>
  <c r="N78"/>
  <c r="C74"/>
  <c r="E74"/>
  <c r="H123"/>
  <c r="K119"/>
  <c r="J119"/>
  <c r="E119"/>
  <c r="N119"/>
  <c r="O119"/>
  <c r="D119"/>
  <c r="I119"/>
  <c r="C119"/>
  <c r="M119"/>
  <c r="M116"/>
  <c r="F90"/>
  <c r="D90"/>
  <c r="K136"/>
  <c r="N126"/>
  <c r="O52"/>
  <c r="E52"/>
  <c r="C12"/>
  <c r="C105"/>
  <c r="H105"/>
  <c r="D101"/>
  <c r="I101"/>
  <c r="C90"/>
  <c r="E90"/>
  <c r="H90"/>
  <c r="L90"/>
  <c r="K90"/>
  <c r="O90"/>
  <c r="M90"/>
  <c r="I90"/>
  <c r="F136"/>
  <c r="N136"/>
  <c r="O116"/>
  <c r="E116"/>
  <c r="I116"/>
  <c r="F116"/>
  <c r="D116"/>
  <c r="C116"/>
  <c r="L116"/>
  <c r="H116"/>
  <c r="N116"/>
  <c r="L5"/>
  <c r="I5"/>
  <c r="J5"/>
  <c r="E5"/>
  <c r="F5"/>
  <c r="K5"/>
  <c r="M5"/>
  <c r="C5"/>
  <c r="H5"/>
  <c r="D5"/>
  <c r="E110"/>
  <c r="C110"/>
  <c r="D110"/>
  <c r="H110"/>
  <c r="L110"/>
  <c r="N87"/>
  <c r="H87"/>
  <c r="D87"/>
  <c r="F87"/>
  <c r="I163"/>
  <c r="E133"/>
  <c r="H133"/>
  <c r="L133"/>
  <c r="O133"/>
  <c r="J133"/>
  <c r="E99"/>
  <c r="J116"/>
  <c r="J90"/>
  <c r="F99"/>
  <c r="N137"/>
  <c r="K72"/>
  <c r="J32"/>
  <c r="N24"/>
  <c r="I32"/>
  <c r="D20"/>
  <c r="E32"/>
  <c r="M64"/>
  <c r="C64"/>
  <c r="N151"/>
  <c r="K75"/>
  <c r="M16"/>
  <c r="N64"/>
  <c r="H72"/>
  <c r="O84"/>
  <c r="C35"/>
  <c r="M39"/>
  <c r="E39"/>
  <c r="D61"/>
  <c r="J67"/>
  <c r="J4"/>
  <c r="C4"/>
  <c r="D58"/>
  <c r="L75"/>
  <c r="N67"/>
  <c r="M4"/>
  <c r="O64"/>
  <c r="O32"/>
  <c r="F148"/>
  <c r="F39"/>
  <c r="F24"/>
  <c r="C24"/>
  <c r="J58"/>
  <c r="E24"/>
  <c r="O24"/>
  <c r="L108"/>
  <c r="E137"/>
  <c r="E108"/>
  <c r="I16"/>
  <c r="C32"/>
  <c r="N39"/>
  <c r="E50"/>
  <c r="N16"/>
  <c r="I24"/>
  <c r="D124"/>
  <c r="D35"/>
  <c r="J39"/>
  <c r="C39"/>
  <c r="M67"/>
  <c r="C67"/>
  <c r="N104"/>
  <c r="H102"/>
  <c r="O56"/>
  <c r="O57"/>
  <c r="C57"/>
  <c r="F57"/>
  <c r="K57"/>
  <c r="L46"/>
  <c r="N46"/>
  <c r="I46"/>
  <c r="C46"/>
  <c r="O46"/>
  <c r="M46"/>
  <c r="F46"/>
  <c r="K27"/>
  <c r="C83"/>
  <c r="K83"/>
  <c r="F83"/>
  <c r="L83"/>
  <c r="H83"/>
  <c r="E83"/>
  <c r="M83"/>
  <c r="I83"/>
  <c r="O125"/>
  <c r="M125"/>
  <c r="I125"/>
  <c r="N125"/>
  <c r="C125"/>
  <c r="H125"/>
  <c r="E55"/>
  <c r="O81"/>
  <c r="I81"/>
  <c r="L81"/>
  <c r="N81"/>
  <c r="H81"/>
  <c r="M81"/>
  <c r="D72"/>
  <c r="N72"/>
  <c r="E72"/>
  <c r="L72"/>
  <c r="C69"/>
  <c r="L157"/>
  <c r="K157"/>
  <c r="D157"/>
  <c r="M157"/>
  <c r="J157"/>
  <c r="D53"/>
  <c r="D21"/>
  <c r="L21"/>
  <c r="N21"/>
  <c r="E21"/>
  <c r="F21"/>
  <c r="M21"/>
  <c r="H21"/>
  <c r="I21"/>
  <c r="K21"/>
  <c r="F17"/>
  <c r="E13"/>
  <c r="D13"/>
  <c r="C11"/>
  <c r="I11"/>
  <c r="M8"/>
  <c r="N6"/>
  <c r="I111"/>
  <c r="O111"/>
  <c r="H109"/>
  <c r="C109"/>
  <c r="I106"/>
  <c r="N106"/>
  <c r="O106"/>
  <c r="K106"/>
  <c r="H106"/>
  <c r="M106"/>
  <c r="C106"/>
  <c r="D104"/>
  <c r="J104"/>
  <c r="I104"/>
  <c r="D102"/>
  <c r="M102"/>
  <c r="C102"/>
  <c r="J102"/>
  <c r="O102"/>
  <c r="K102"/>
  <c r="K100"/>
  <c r="E100"/>
  <c r="O100"/>
  <c r="J100"/>
  <c r="D97"/>
  <c r="H97"/>
  <c r="K91"/>
  <c r="O85"/>
  <c r="H79"/>
  <c r="I79"/>
  <c r="N79"/>
  <c r="L79"/>
  <c r="D79"/>
  <c r="J79"/>
  <c r="C79"/>
  <c r="C154"/>
  <c r="H121"/>
  <c r="E121"/>
  <c r="N121"/>
  <c r="J117"/>
  <c r="O117"/>
  <c r="J114"/>
  <c r="I114"/>
  <c r="L114"/>
  <c r="O114"/>
  <c r="C114"/>
  <c r="F27"/>
  <c r="L140"/>
  <c r="L38"/>
  <c r="E46"/>
  <c r="L74"/>
  <c r="K150"/>
  <c r="L128"/>
  <c r="N157"/>
  <c r="F142"/>
  <c r="F72"/>
  <c r="H74"/>
  <c r="E42"/>
  <c r="J125"/>
  <c r="I157"/>
  <c r="K81"/>
  <c r="D83"/>
  <c r="J46"/>
  <c r="O72"/>
  <c r="F49"/>
  <c r="O157"/>
  <c r="D74"/>
  <c r="O74"/>
  <c r="M74"/>
  <c r="I74"/>
  <c r="J74"/>
  <c r="F74"/>
  <c r="N71"/>
  <c r="H163"/>
  <c r="C156"/>
  <c r="D150"/>
  <c r="N150"/>
  <c r="E146"/>
  <c r="J142"/>
  <c r="K140"/>
  <c r="M138"/>
  <c r="O134"/>
  <c r="J128"/>
  <c r="D128"/>
  <c r="C128"/>
  <c r="F128"/>
  <c r="M123"/>
  <c r="K24"/>
  <c r="L24"/>
  <c r="E20"/>
  <c r="E96"/>
  <c r="N96"/>
  <c r="H129"/>
  <c r="J129"/>
  <c r="N68"/>
  <c r="J62"/>
  <c r="K62"/>
  <c r="E62"/>
  <c r="C62"/>
  <c r="I60"/>
  <c r="M60"/>
  <c r="D60"/>
  <c r="L60"/>
  <c r="L51"/>
  <c r="I51"/>
  <c r="N51"/>
  <c r="H51"/>
  <c r="O41"/>
  <c r="J41"/>
  <c r="D41"/>
  <c r="C41"/>
  <c r="H41"/>
  <c r="E41"/>
  <c r="F41"/>
  <c r="K41"/>
  <c r="J37"/>
  <c r="M37"/>
  <c r="I37"/>
  <c r="O37"/>
  <c r="C37"/>
  <c r="H37"/>
  <c r="D37"/>
  <c r="I33"/>
  <c r="M33"/>
  <c r="O33"/>
  <c r="J33"/>
  <c r="D30"/>
  <c r="L30"/>
  <c r="C30"/>
  <c r="L26"/>
  <c r="M26"/>
  <c r="E26"/>
  <c r="K18"/>
  <c r="F18"/>
  <c r="D18"/>
  <c r="L18"/>
  <c r="E18"/>
  <c r="O18"/>
  <c r="J18"/>
  <c r="N18"/>
  <c r="D14"/>
  <c r="L14"/>
  <c r="E14"/>
  <c r="I14"/>
  <c r="O14"/>
  <c r="N14"/>
  <c r="H14"/>
  <c r="K14"/>
  <c r="M98"/>
  <c r="L98"/>
  <c r="E98"/>
  <c r="D89"/>
  <c r="E89"/>
  <c r="K89"/>
  <c r="J89"/>
  <c r="M89"/>
  <c r="L89"/>
  <c r="O89"/>
  <c r="I89"/>
  <c r="O86"/>
  <c r="L86"/>
  <c r="C77"/>
  <c r="F77"/>
  <c r="L77"/>
  <c r="E77"/>
  <c r="K77"/>
  <c r="J77"/>
  <c r="L152"/>
  <c r="H152"/>
  <c r="N152"/>
  <c r="K152"/>
  <c r="D152"/>
  <c r="O152"/>
  <c r="C152"/>
  <c r="L149"/>
  <c r="C149"/>
  <c r="D149"/>
  <c r="J145"/>
  <c r="E145"/>
  <c r="H122"/>
  <c r="L122"/>
  <c r="F122"/>
  <c r="I122"/>
  <c r="N122"/>
  <c r="E122"/>
  <c r="N118"/>
  <c r="J118"/>
  <c r="N115"/>
  <c r="H115"/>
  <c r="F146"/>
  <c r="H46"/>
  <c r="O138"/>
  <c r="I23"/>
  <c r="I146"/>
  <c r="F125"/>
  <c r="N42"/>
  <c r="M66"/>
  <c r="J140"/>
  <c r="J163"/>
  <c r="J23"/>
  <c r="I57"/>
  <c r="M140"/>
  <c r="F138"/>
  <c r="D125"/>
  <c r="F163"/>
  <c r="C142"/>
  <c r="J72"/>
  <c r="C72"/>
  <c r="I140"/>
  <c r="H24"/>
  <c r="F140"/>
  <c r="K146"/>
  <c r="H27"/>
  <c r="C38"/>
  <c r="C146"/>
  <c r="D138"/>
  <c r="E128"/>
  <c r="H128"/>
  <c r="M128"/>
  <c r="C138"/>
  <c r="E125"/>
  <c r="E157"/>
  <c r="F81"/>
  <c r="N83"/>
  <c r="J24"/>
  <c r="D46"/>
  <c r="N142"/>
  <c r="L156"/>
  <c r="L163"/>
  <c r="K74"/>
  <c r="E31"/>
  <c r="C55"/>
  <c r="M57"/>
  <c r="K138"/>
  <c r="J57"/>
  <c r="K125"/>
  <c r="N74"/>
  <c r="K40"/>
  <c r="E20" i="10"/>
  <c r="G20"/>
  <c r="C66"/>
  <c r="C64"/>
  <c r="G38"/>
  <c r="D42"/>
  <c r="G66"/>
  <c r="E50"/>
  <c r="E61"/>
  <c r="E9"/>
  <c r="C46"/>
  <c r="E42"/>
  <c r="E66"/>
  <c r="E49"/>
  <c r="G59"/>
  <c r="D52"/>
  <c r="G62"/>
  <c r="D27"/>
  <c r="C12"/>
  <c r="G35"/>
  <c r="E27"/>
  <c r="G30"/>
  <c r="C52"/>
  <c r="G31"/>
  <c r="D12"/>
  <c r="G52"/>
  <c r="G25"/>
  <c r="E62"/>
  <c r="C44"/>
  <c r="C15"/>
  <c r="D9"/>
  <c r="E38"/>
  <c r="E22"/>
  <c r="E32"/>
  <c r="E56"/>
  <c r="C43"/>
  <c r="C25"/>
  <c r="C8"/>
  <c r="D56"/>
  <c r="D62"/>
  <c r="C22"/>
  <c r="G42"/>
  <c r="D38"/>
  <c r="D25"/>
  <c r="D44"/>
  <c r="C121" i="8"/>
  <c r="F158"/>
  <c r="F144"/>
  <c r="F28"/>
  <c r="J137"/>
  <c r="M117"/>
  <c r="E115"/>
  <c r="I115"/>
  <c r="N127"/>
  <c r="N134"/>
  <c r="L137"/>
  <c r="H108"/>
  <c r="O34"/>
  <c r="I108"/>
  <c r="D132"/>
  <c r="I15"/>
  <c r="O132"/>
  <c r="L130"/>
  <c r="N132"/>
  <c r="K28"/>
  <c r="O36"/>
  <c r="J134"/>
  <c r="M134"/>
  <c r="C144"/>
  <c r="I158"/>
  <c r="H130"/>
  <c r="F42"/>
  <c r="I66"/>
  <c r="I132"/>
  <c r="L134"/>
  <c r="I148"/>
  <c r="K148"/>
  <c r="M71"/>
  <c r="I97"/>
  <c r="N97"/>
  <c r="M28"/>
  <c r="N34"/>
  <c r="N36"/>
  <c r="H36"/>
  <c r="K38"/>
  <c r="N40"/>
  <c r="H40"/>
  <c r="K42"/>
  <c r="J42"/>
  <c r="N66"/>
  <c r="J115"/>
  <c r="C115"/>
  <c r="L117"/>
  <c r="N158"/>
  <c r="K86"/>
  <c r="E86"/>
  <c r="J86"/>
  <c r="J15"/>
  <c r="L15"/>
  <c r="L17"/>
  <c r="C31"/>
  <c r="L45"/>
  <c r="D28"/>
  <c r="C40"/>
  <c r="D66"/>
  <c r="D40"/>
  <c r="I39"/>
  <c r="H39"/>
  <c r="N161"/>
  <c r="N35"/>
  <c r="F66"/>
  <c r="J45"/>
  <c r="O40"/>
  <c r="H38"/>
  <c r="K36"/>
  <c r="K34"/>
  <c r="M17"/>
  <c r="N15"/>
  <c r="M97"/>
  <c r="N86"/>
  <c r="L148"/>
  <c r="F134"/>
  <c r="K132"/>
  <c r="K130"/>
  <c r="C127"/>
  <c r="F121"/>
  <c r="M115"/>
  <c r="O28"/>
  <c r="D121"/>
  <c r="O121"/>
  <c r="I121"/>
  <c r="O38"/>
  <c r="C134"/>
  <c r="C130"/>
  <c r="J158"/>
  <c r="I130"/>
  <c r="H42"/>
  <c r="L66"/>
  <c r="E38"/>
  <c r="M132"/>
  <c r="J132"/>
  <c r="J148"/>
  <c r="C148"/>
  <c r="J97"/>
  <c r="O97"/>
  <c r="N28"/>
  <c r="I36"/>
  <c r="E36"/>
  <c r="J38"/>
  <c r="I40"/>
  <c r="E40"/>
  <c r="C42"/>
  <c r="O115"/>
  <c r="H117"/>
  <c r="D158"/>
  <c r="O158"/>
  <c r="D86"/>
  <c r="H86"/>
  <c r="C86"/>
  <c r="K17"/>
  <c r="O17"/>
  <c r="J31"/>
  <c r="K45"/>
  <c r="F45"/>
  <c r="E45"/>
  <c r="D38"/>
  <c r="D42"/>
  <c r="J121"/>
  <c r="H15"/>
  <c r="L121"/>
  <c r="O137"/>
  <c r="M161"/>
  <c r="O42"/>
  <c r="F38"/>
  <c r="D108"/>
  <c r="I38"/>
  <c r="O108"/>
  <c r="I28"/>
  <c r="H161"/>
  <c r="K121"/>
  <c r="M121"/>
  <c r="M158"/>
  <c r="E130"/>
  <c r="I42"/>
  <c r="E66"/>
  <c r="L132"/>
  <c r="O148"/>
  <c r="K97"/>
  <c r="E97"/>
  <c r="M36"/>
  <c r="M40"/>
  <c r="M42"/>
  <c r="F86"/>
  <c r="L158"/>
  <c r="I86"/>
  <c r="H17"/>
  <c r="D45"/>
  <c r="H45"/>
  <c r="J130"/>
  <c r="H71"/>
  <c r="D4" i="16"/>
  <c r="C5"/>
  <c r="E5"/>
  <c r="C7"/>
  <c r="E7"/>
  <c r="D8"/>
  <c r="C9"/>
  <c r="E9"/>
  <c r="D10"/>
  <c r="C11"/>
  <c r="E11"/>
  <c r="D12"/>
  <c r="C13"/>
  <c r="E13"/>
  <c r="C15"/>
  <c r="E15"/>
  <c r="D16"/>
  <c r="C17"/>
  <c r="E17"/>
  <c r="D18"/>
  <c r="C19"/>
  <c r="E19"/>
  <c r="D20"/>
  <c r="C21"/>
  <c r="E21"/>
  <c r="C23"/>
  <c r="E23"/>
  <c r="D24"/>
  <c r="C25"/>
  <c r="E25"/>
  <c r="D26"/>
  <c r="C27"/>
  <c r="E27"/>
  <c r="D28"/>
  <c r="C29"/>
  <c r="E29"/>
  <c r="C31"/>
  <c r="E31"/>
  <c r="D32"/>
  <c r="C33"/>
  <c r="E33"/>
  <c r="D34"/>
  <c r="G34"/>
  <c r="E35"/>
  <c r="D5"/>
  <c r="D7"/>
  <c r="D9"/>
  <c r="D11"/>
  <c r="D13"/>
  <c r="D15"/>
  <c r="D17"/>
  <c r="D19"/>
  <c r="D21"/>
  <c r="D23"/>
  <c r="D25"/>
  <c r="D27"/>
  <c r="D29"/>
  <c r="D31"/>
  <c r="D33"/>
  <c r="D35"/>
  <c r="G64" i="10"/>
  <c r="F106" i="8"/>
  <c r="E106"/>
  <c r="F104"/>
  <c r="L104"/>
  <c r="D48"/>
  <c r="J40"/>
  <c r="D5" i="9"/>
  <c r="C22"/>
  <c r="E4" i="16"/>
  <c r="E8"/>
  <c r="E10"/>
  <c r="E12"/>
  <c r="E16"/>
  <c r="E18"/>
  <c r="E20"/>
  <c r="E24"/>
  <c r="E26"/>
  <c r="E28"/>
  <c r="E32"/>
  <c r="D36" i="8"/>
  <c r="F56"/>
  <c r="K155"/>
  <c r="I75"/>
  <c r="H155"/>
  <c r="O75"/>
  <c r="M100"/>
  <c r="D687" i="11"/>
  <c r="D671"/>
  <c r="D655"/>
  <c r="D639"/>
  <c r="D623"/>
  <c r="D608"/>
  <c r="D685"/>
  <c r="D669"/>
  <c r="D653"/>
  <c r="D637"/>
  <c r="D621"/>
  <c r="D684"/>
  <c r="D668"/>
  <c r="D652"/>
  <c r="D636"/>
  <c r="D620"/>
  <c r="L34" i="8"/>
  <c r="E71"/>
  <c r="H34"/>
  <c r="F31"/>
  <c r="F161"/>
  <c r="O58"/>
  <c r="K161"/>
  <c r="O31"/>
  <c r="F69"/>
  <c r="M127"/>
  <c r="J123"/>
  <c r="L20"/>
  <c r="L150"/>
  <c r="M63"/>
  <c r="N23"/>
  <c r="F156"/>
  <c r="H68"/>
  <c r="O20"/>
  <c r="D123"/>
  <c r="H150"/>
  <c r="I150"/>
  <c r="N156"/>
  <c r="F71"/>
  <c r="L27"/>
  <c r="L49"/>
  <c r="L154"/>
  <c r="C91"/>
  <c r="E8"/>
  <c r="D8"/>
  <c r="H53"/>
  <c r="I53"/>
  <c r="D23"/>
  <c r="M31"/>
  <c r="H49"/>
  <c r="I49"/>
  <c r="J127"/>
  <c r="F131"/>
  <c r="L16"/>
  <c r="O120"/>
  <c r="K131"/>
  <c r="M58"/>
  <c r="F120"/>
  <c r="O101"/>
  <c r="K49"/>
  <c r="N101"/>
  <c r="H12"/>
  <c r="N123"/>
  <c r="E103"/>
  <c r="J103"/>
  <c r="O107"/>
  <c r="C120"/>
  <c r="F113"/>
  <c r="F159"/>
  <c r="C65"/>
  <c r="J76"/>
  <c r="E154"/>
  <c r="K44"/>
  <c r="N135"/>
  <c r="M76"/>
  <c r="K65"/>
  <c r="E65"/>
  <c r="E16"/>
  <c r="M103"/>
  <c r="I95"/>
  <c r="K159"/>
  <c r="E143"/>
  <c r="L73"/>
  <c r="O68"/>
  <c r="E139"/>
  <c r="F73"/>
  <c r="C73"/>
  <c r="N95"/>
  <c r="J113"/>
  <c r="H8"/>
  <c r="J16"/>
  <c r="J20"/>
  <c r="M44"/>
  <c r="I68"/>
  <c r="N131"/>
  <c r="M147"/>
  <c r="I76"/>
  <c r="H84"/>
  <c r="K53"/>
  <c r="K61"/>
  <c r="E61"/>
  <c r="C68"/>
  <c r="J91"/>
  <c r="H159"/>
  <c r="M120"/>
  <c r="O8"/>
  <c r="C71"/>
  <c r="K127"/>
  <c r="H31"/>
  <c r="I69"/>
  <c r="H58"/>
  <c r="H69"/>
  <c r="M143"/>
  <c r="M20"/>
  <c r="O156"/>
  <c r="M156"/>
  <c r="L8"/>
  <c r="J53"/>
  <c r="O69"/>
  <c r="I27"/>
  <c r="O49"/>
  <c r="I61"/>
  <c r="L147"/>
  <c r="E120"/>
  <c r="M131"/>
  <c r="H61"/>
  <c r="H147"/>
  <c r="I120"/>
  <c r="C58"/>
  <c r="C101"/>
  <c r="J156"/>
  <c r="L101"/>
  <c r="J101"/>
  <c r="K12"/>
  <c r="E101"/>
  <c r="F123"/>
  <c r="I103"/>
  <c r="H103"/>
  <c r="O76"/>
  <c r="I44"/>
  <c r="K69"/>
  <c r="N154"/>
  <c r="I154"/>
  <c r="C135"/>
  <c r="N139"/>
  <c r="C20"/>
  <c r="F65"/>
  <c r="D139"/>
  <c r="C103"/>
  <c r="C16"/>
  <c r="E161"/>
  <c r="D44"/>
  <c r="D159"/>
  <c r="J120"/>
  <c r="N159"/>
  <c r="H95"/>
  <c r="L95"/>
  <c r="L159"/>
  <c r="H120"/>
  <c r="O139"/>
  <c r="I73"/>
  <c r="O73"/>
  <c r="N91"/>
  <c r="K95"/>
  <c r="E95"/>
  <c r="N8"/>
  <c r="E44"/>
  <c r="I131"/>
  <c r="C131"/>
  <c r="J147"/>
  <c r="C147"/>
  <c r="O88"/>
  <c r="L53"/>
  <c r="F61"/>
  <c r="L65"/>
  <c r="C8"/>
  <c r="J161"/>
  <c r="H91"/>
  <c r="N120"/>
  <c r="L91"/>
  <c r="F68"/>
  <c r="M61"/>
  <c r="H20"/>
  <c r="K101"/>
  <c r="M73"/>
  <c r="L71"/>
  <c r="L69"/>
  <c r="L161"/>
  <c r="C159"/>
  <c r="F154"/>
  <c r="E147"/>
  <c r="N147"/>
  <c r="L58"/>
  <c r="D34"/>
  <c r="O71"/>
  <c r="D161"/>
  <c r="C161"/>
  <c r="I127"/>
  <c r="E69"/>
  <c r="N49"/>
  <c r="E156"/>
  <c r="E123"/>
  <c r="N27"/>
  <c r="C27"/>
  <c r="L23"/>
  <c r="J68"/>
  <c r="I123"/>
  <c r="C150"/>
  <c r="I156"/>
  <c r="K154"/>
  <c r="F76"/>
  <c r="D91"/>
  <c r="D68"/>
  <c r="K68"/>
  <c r="I71"/>
  <c r="D71"/>
  <c r="J71"/>
  <c r="F58"/>
  <c r="D127"/>
  <c r="N31"/>
  <c r="O161"/>
  <c r="M69"/>
  <c r="H127"/>
  <c r="L63"/>
  <c r="J69"/>
  <c r="F20"/>
  <c r="K20"/>
  <c r="L123"/>
  <c r="L68"/>
  <c r="J143"/>
  <c r="C123"/>
  <c r="K123"/>
  <c r="J150"/>
  <c r="O150"/>
  <c r="H156"/>
  <c r="M27"/>
  <c r="F150"/>
  <c r="M150"/>
  <c r="D27"/>
  <c r="E76"/>
  <c r="I91"/>
  <c r="N113"/>
  <c r="K8"/>
  <c r="C53"/>
  <c r="M53"/>
  <c r="D69"/>
  <c r="O27"/>
  <c r="C49"/>
  <c r="M49"/>
  <c r="M88"/>
  <c r="E58"/>
  <c r="O61"/>
  <c r="J61"/>
  <c r="C61"/>
  <c r="O147"/>
  <c r="J131"/>
  <c r="D16"/>
  <c r="F16"/>
  <c r="M101"/>
  <c r="F101"/>
  <c r="O103"/>
  <c r="L103"/>
  <c r="M107"/>
  <c r="F95"/>
  <c r="O65"/>
  <c r="J65"/>
  <c r="H65"/>
  <c r="H76"/>
  <c r="K58"/>
  <c r="J44"/>
  <c r="M154"/>
  <c r="F135"/>
  <c r="I139"/>
  <c r="I65"/>
  <c r="D65"/>
  <c r="J139"/>
  <c r="O154"/>
  <c r="M159"/>
  <c r="E159"/>
  <c r="L139"/>
  <c r="J73"/>
  <c r="K73"/>
  <c r="C95"/>
  <c r="H44"/>
  <c r="L131"/>
  <c r="K147"/>
  <c r="N53"/>
  <c r="D56"/>
  <c r="K139"/>
  <c r="J159"/>
  <c r="M139"/>
  <c r="O16"/>
  <c r="D15"/>
  <c r="J66"/>
  <c r="J28"/>
  <c r="I34"/>
  <c r="F127"/>
  <c r="E132"/>
  <c r="I31"/>
  <c r="L31"/>
  <c r="M15"/>
  <c r="K66"/>
  <c r="J34"/>
  <c r="H144"/>
  <c r="H132"/>
  <c r="K15"/>
  <c r="N144"/>
  <c r="N45"/>
  <c r="N17"/>
  <c r="E134"/>
  <c r="E34"/>
  <c r="M144"/>
  <c r="F34"/>
  <c r="O96"/>
  <c r="K134"/>
  <c r="O66"/>
  <c r="E163"/>
  <c r="H138"/>
  <c r="N146"/>
  <c r="L118"/>
  <c r="C9"/>
  <c r="C45"/>
  <c r="K129"/>
  <c r="O129"/>
  <c r="H96"/>
  <c r="I96"/>
  <c r="I134"/>
  <c r="I138"/>
  <c r="D140"/>
  <c r="O142"/>
  <c r="J146"/>
  <c r="C163"/>
  <c r="C34"/>
  <c r="C66"/>
  <c r="F132"/>
  <c r="H142"/>
  <c r="L146"/>
  <c r="D85"/>
  <c r="E94"/>
  <c r="N111"/>
  <c r="I113"/>
  <c r="M6"/>
  <c r="D17"/>
  <c r="K23"/>
  <c r="M23"/>
  <c r="D31"/>
  <c r="C43"/>
  <c r="F88"/>
  <c r="K124"/>
  <c r="N88"/>
  <c r="J151"/>
  <c r="K88"/>
  <c r="C75"/>
  <c r="K107"/>
  <c r="L136"/>
  <c r="E136"/>
  <c r="D105"/>
  <c r="F105"/>
  <c r="I12"/>
  <c r="J12"/>
  <c r="O12"/>
  <c r="M52"/>
  <c r="J52"/>
  <c r="H52"/>
  <c r="M12"/>
  <c r="O146"/>
  <c r="J78"/>
  <c r="L78"/>
  <c r="C153"/>
  <c r="O153"/>
  <c r="J107"/>
  <c r="H107"/>
  <c r="F107"/>
  <c r="F129"/>
  <c r="F78"/>
  <c r="L94"/>
  <c r="E149"/>
  <c r="C140"/>
  <c r="H85"/>
  <c r="I9"/>
  <c r="M9"/>
  <c r="H118"/>
  <c r="D144"/>
  <c r="M25"/>
  <c r="L59"/>
  <c r="K59"/>
  <c r="D9"/>
  <c r="C151"/>
  <c r="O43"/>
  <c r="D43"/>
  <c r="O45"/>
  <c r="L129"/>
  <c r="D129"/>
  <c r="E144"/>
  <c r="I50"/>
  <c r="E111"/>
  <c r="E113"/>
  <c r="H124"/>
  <c r="H149"/>
  <c r="C88"/>
  <c r="E88"/>
  <c r="K96"/>
  <c r="K105"/>
  <c r="K25"/>
  <c r="M43"/>
  <c r="D51"/>
  <c r="O59"/>
  <c r="C52"/>
  <c r="J111"/>
  <c r="I151"/>
  <c r="F151"/>
  <c r="M153"/>
  <c r="L111"/>
  <c r="F52"/>
  <c r="N50"/>
  <c r="K43"/>
  <c r="C28"/>
  <c r="H23"/>
  <c r="F15"/>
  <c r="D12"/>
  <c r="C6"/>
  <c r="L113"/>
  <c r="F111"/>
  <c r="E105"/>
  <c r="D96"/>
  <c r="F94"/>
  <c r="H88"/>
  <c r="D75"/>
  <c r="H151"/>
  <c r="F149"/>
  <c r="K144"/>
  <c r="K142"/>
  <c r="O140"/>
  <c r="N138"/>
  <c r="C136"/>
  <c r="H134"/>
  <c r="E127"/>
  <c r="C124"/>
  <c r="F118"/>
  <c r="N9"/>
  <c r="I129"/>
  <c r="M129"/>
  <c r="L96"/>
  <c r="C96"/>
  <c r="J138"/>
  <c r="N140"/>
  <c r="D142"/>
  <c r="M142"/>
  <c r="M163"/>
  <c r="E142"/>
  <c r="O23"/>
  <c r="C85"/>
  <c r="H111"/>
  <c r="C113"/>
  <c r="O6"/>
  <c r="E17"/>
  <c r="F23"/>
  <c r="L88"/>
  <c r="L127"/>
  <c r="J124"/>
  <c r="F75"/>
  <c r="L151"/>
  <c r="D88"/>
  <c r="N124"/>
  <c r="L50"/>
  <c r="E151"/>
  <c r="N43"/>
  <c r="F124"/>
  <c r="O163"/>
  <c r="M136"/>
  <c r="J136"/>
  <c r="H136"/>
  <c r="M105"/>
  <c r="L105"/>
  <c r="O105"/>
  <c r="F12"/>
  <c r="N12"/>
  <c r="L52"/>
  <c r="N52"/>
  <c r="M146"/>
  <c r="C78"/>
  <c r="E78"/>
  <c r="H78"/>
  <c r="E15"/>
  <c r="L153"/>
  <c r="H153"/>
  <c r="N107"/>
  <c r="D107"/>
  <c r="C94"/>
  <c r="D94"/>
  <c r="O149"/>
  <c r="K85"/>
  <c r="O118"/>
  <c r="I144"/>
  <c r="F25"/>
  <c r="F59"/>
  <c r="N59"/>
  <c r="D6"/>
  <c r="O25"/>
  <c r="L9"/>
  <c r="C50"/>
  <c r="I118"/>
  <c r="D151"/>
  <c r="E138"/>
  <c r="E75"/>
  <c r="M111"/>
  <c r="O113"/>
  <c r="H28"/>
  <c r="J50"/>
  <c r="M124"/>
  <c r="J149"/>
  <c r="J88"/>
  <c r="J94"/>
  <c r="M59"/>
  <c r="D113"/>
  <c r="D50"/>
  <c r="J17"/>
  <c r="H75"/>
  <c r="D111"/>
  <c r="C129"/>
  <c r="F96"/>
  <c r="M96"/>
  <c r="I142"/>
  <c r="K163"/>
  <c r="D163"/>
  <c r="E140"/>
  <c r="M85"/>
  <c r="I94"/>
  <c r="C111"/>
  <c r="H113"/>
  <c r="I6"/>
  <c r="C17"/>
  <c r="C23"/>
  <c r="K151"/>
  <c r="O124"/>
  <c r="O50"/>
  <c r="O151"/>
  <c r="E124"/>
  <c r="M50"/>
  <c r="J105"/>
  <c r="I136"/>
  <c r="L107"/>
  <c r="D136"/>
  <c r="N105"/>
  <c r="E12"/>
  <c r="K52"/>
  <c r="D52"/>
  <c r="O78"/>
  <c r="K78"/>
  <c r="J153"/>
  <c r="K153"/>
  <c r="N153"/>
  <c r="E107"/>
  <c r="C107"/>
  <c r="F43"/>
  <c r="H9"/>
  <c r="M94"/>
  <c r="I149"/>
  <c r="N85"/>
  <c r="L85"/>
  <c r="O9"/>
  <c r="F9"/>
  <c r="D118"/>
  <c r="L144"/>
  <c r="I59"/>
  <c r="E59"/>
  <c r="E28"/>
  <c r="L25"/>
  <c r="M113"/>
  <c r="H6"/>
  <c r="C118"/>
  <c r="I100"/>
  <c r="D196" i="11" l="1"/>
  <c r="D188"/>
  <c r="D176"/>
  <c r="D168"/>
  <c r="D156"/>
  <c r="D152"/>
  <c r="D207"/>
  <c r="E204"/>
  <c r="D203"/>
  <c r="E200"/>
  <c r="D199"/>
  <c r="D195"/>
  <c r="E192"/>
  <c r="D191"/>
  <c r="D187"/>
  <c r="E184"/>
  <c r="D183"/>
  <c r="E180"/>
  <c r="D179"/>
  <c r="D175"/>
  <c r="E172"/>
  <c r="D171"/>
  <c r="D167"/>
  <c r="E164"/>
  <c r="D163"/>
  <c r="E160"/>
  <c r="D159"/>
  <c r="D155"/>
  <c r="E428"/>
  <c r="E84"/>
  <c r="E460"/>
  <c r="D448"/>
  <c r="E445"/>
  <c r="D416"/>
  <c r="E413"/>
  <c r="E330"/>
  <c r="E441"/>
  <c r="D412"/>
  <c r="E8"/>
  <c r="E92"/>
  <c r="E464"/>
  <c r="E457"/>
  <c r="E432"/>
  <c r="E425"/>
  <c r="D444"/>
  <c r="E409"/>
  <c r="D68"/>
  <c r="D151"/>
  <c r="E55"/>
  <c r="E461"/>
  <c r="E429"/>
  <c r="D632"/>
  <c r="D696"/>
  <c r="D635"/>
  <c r="D674"/>
  <c r="D642"/>
  <c r="D610"/>
  <c r="D612"/>
  <c r="E284"/>
  <c r="D456"/>
  <c r="D408"/>
  <c r="D628"/>
  <c r="D644"/>
  <c r="D660"/>
  <c r="D676"/>
  <c r="D692"/>
  <c r="D613"/>
  <c r="D629"/>
  <c r="D645"/>
  <c r="D661"/>
  <c r="D677"/>
  <c r="D693"/>
  <c r="D615"/>
  <c r="D631"/>
  <c r="D647"/>
  <c r="D663"/>
  <c r="D679"/>
  <c r="D695"/>
  <c r="D125"/>
  <c r="D694"/>
  <c r="D678"/>
  <c r="D662"/>
  <c r="D646"/>
  <c r="D630"/>
  <c r="D614"/>
  <c r="E354"/>
  <c r="D468"/>
  <c r="E465"/>
  <c r="D452"/>
  <c r="E449"/>
  <c r="E440"/>
  <c r="D436"/>
  <c r="E433"/>
  <c r="E424"/>
  <c r="D420"/>
  <c r="E417"/>
  <c r="D616"/>
  <c r="D648"/>
  <c r="D664"/>
  <c r="D680"/>
  <c r="D617"/>
  <c r="D633"/>
  <c r="D649"/>
  <c r="D665"/>
  <c r="D681"/>
  <c r="D697"/>
  <c r="D619"/>
  <c r="D651"/>
  <c r="D667"/>
  <c r="D683"/>
  <c r="E97"/>
  <c r="D690"/>
  <c r="D658"/>
  <c r="D626"/>
  <c r="E383"/>
  <c r="E469"/>
  <c r="E453"/>
  <c r="E437"/>
  <c r="E421"/>
  <c r="D624"/>
  <c r="D640"/>
  <c r="D656"/>
  <c r="D672"/>
  <c r="D688"/>
  <c r="D609"/>
  <c r="D625"/>
  <c r="D641"/>
  <c r="D657"/>
  <c r="D673"/>
  <c r="D689"/>
  <c r="D611"/>
  <c r="D627"/>
  <c r="D643"/>
  <c r="D659"/>
  <c r="D675"/>
  <c r="D691"/>
  <c r="D682"/>
  <c r="D666"/>
  <c r="D650"/>
  <c r="D634"/>
  <c r="D455"/>
  <c r="D451"/>
  <c r="D447"/>
  <c r="D443"/>
  <c r="D439"/>
  <c r="D435"/>
  <c r="D431"/>
  <c r="D427"/>
  <c r="D423"/>
  <c r="D419"/>
  <c r="D415"/>
  <c r="D411"/>
  <c r="E466"/>
  <c r="E462"/>
  <c r="E458"/>
  <c r="E454"/>
  <c r="E450"/>
  <c r="E446"/>
  <c r="E442"/>
  <c r="E438"/>
  <c r="E434"/>
  <c r="E430"/>
  <c r="E426"/>
  <c r="E422"/>
  <c r="E418"/>
  <c r="E414"/>
  <c r="E410"/>
  <c r="D467"/>
  <c r="D463"/>
  <c r="D459"/>
  <c r="D407"/>
  <c r="D311"/>
  <c r="E308"/>
  <c r="E396"/>
  <c r="D400"/>
  <c r="E105"/>
  <c r="E280"/>
  <c r="E295"/>
  <c r="E327"/>
  <c r="E351"/>
  <c r="E387"/>
  <c r="E380"/>
  <c r="D45"/>
  <c r="E233"/>
  <c r="D81"/>
  <c r="E65"/>
  <c r="E209"/>
  <c r="E292"/>
  <c r="E368"/>
  <c r="E384"/>
  <c r="E288"/>
  <c r="E358"/>
  <c r="E342"/>
  <c r="D395"/>
  <c r="E392"/>
  <c r="D379"/>
  <c r="D399"/>
  <c r="E276"/>
  <c r="E299"/>
  <c r="E334"/>
  <c r="E377"/>
  <c r="D364"/>
  <c r="E361"/>
  <c r="D391"/>
  <c r="E388"/>
  <c r="E38"/>
  <c r="D223"/>
  <c r="D273"/>
  <c r="D265"/>
  <c r="D257"/>
  <c r="D253"/>
  <c r="D245"/>
  <c r="D326"/>
  <c r="E323"/>
  <c r="D315"/>
  <c r="D72"/>
  <c r="E32"/>
  <c r="D212"/>
  <c r="E272"/>
  <c r="E268"/>
  <c r="E264"/>
  <c r="E260"/>
  <c r="E256"/>
  <c r="E252"/>
  <c r="E248"/>
  <c r="E244"/>
  <c r="E289"/>
  <c r="E285"/>
  <c r="E281"/>
  <c r="E277"/>
  <c r="E312"/>
  <c r="E303"/>
  <c r="E296"/>
  <c r="E338"/>
  <c r="E331"/>
  <c r="E322"/>
  <c r="E318"/>
  <c r="E314"/>
  <c r="E355"/>
  <c r="E346"/>
  <c r="E372"/>
  <c r="E365"/>
  <c r="D239"/>
  <c r="D269"/>
  <c r="D261"/>
  <c r="D249"/>
  <c r="D307"/>
  <c r="E304"/>
  <c r="D291"/>
  <c r="E339"/>
  <c r="D319"/>
  <c r="D350"/>
  <c r="E347"/>
  <c r="D376"/>
  <c r="E373"/>
  <c r="D360"/>
  <c r="D220"/>
  <c r="D132"/>
  <c r="E64"/>
  <c r="E300"/>
  <c r="E335"/>
  <c r="E343"/>
  <c r="E369"/>
  <c r="E401"/>
  <c r="D394"/>
  <c r="D386"/>
  <c r="D382"/>
  <c r="D378"/>
  <c r="E398"/>
  <c r="D397"/>
  <c r="D393"/>
  <c r="E390"/>
  <c r="D389"/>
  <c r="D385"/>
  <c r="D381"/>
  <c r="D363"/>
  <c r="D359"/>
  <c r="E375"/>
  <c r="D374"/>
  <c r="E371"/>
  <c r="D370"/>
  <c r="E367"/>
  <c r="D366"/>
  <c r="D362"/>
  <c r="D357"/>
  <c r="D353"/>
  <c r="D349"/>
  <c r="D345"/>
  <c r="D341"/>
  <c r="D356"/>
  <c r="D352"/>
  <c r="D348"/>
  <c r="D344"/>
  <c r="D329"/>
  <c r="D317"/>
  <c r="E340"/>
  <c r="E336"/>
  <c r="E332"/>
  <c r="E328"/>
  <c r="E324"/>
  <c r="E320"/>
  <c r="E316"/>
  <c r="D337"/>
  <c r="D333"/>
  <c r="D325"/>
  <c r="D321"/>
  <c r="D310"/>
  <c r="D306"/>
  <c r="D302"/>
  <c r="D298"/>
  <c r="D294"/>
  <c r="D290"/>
  <c r="D313"/>
  <c r="D309"/>
  <c r="D305"/>
  <c r="D301"/>
  <c r="D297"/>
  <c r="D293"/>
  <c r="D279"/>
  <c r="D275"/>
  <c r="E287"/>
  <c r="D286"/>
  <c r="E283"/>
  <c r="D282"/>
  <c r="D278"/>
  <c r="D267"/>
  <c r="D259"/>
  <c r="D251"/>
  <c r="D247"/>
  <c r="D243"/>
  <c r="D274"/>
  <c r="E271"/>
  <c r="D270"/>
  <c r="D266"/>
  <c r="E263"/>
  <c r="D262"/>
  <c r="D258"/>
  <c r="E255"/>
  <c r="D254"/>
  <c r="D250"/>
  <c r="D246"/>
  <c r="E110"/>
  <c r="E238"/>
  <c r="D122"/>
  <c r="E58"/>
  <c r="E51"/>
  <c r="D227"/>
  <c r="E42"/>
  <c r="D47"/>
  <c r="D231"/>
  <c r="D219"/>
  <c r="E90"/>
  <c r="E18"/>
  <c r="E14"/>
  <c r="E140"/>
  <c r="E95"/>
  <c r="E135"/>
  <c r="E147"/>
  <c r="E71"/>
  <c r="D87"/>
  <c r="D13"/>
  <c r="E146"/>
  <c r="D133"/>
  <c r="D20"/>
  <c r="D52"/>
  <c r="D28"/>
  <c r="D10"/>
  <c r="E11"/>
  <c r="E5"/>
  <c r="D77"/>
  <c r="E36"/>
  <c r="E123"/>
  <c r="D108"/>
  <c r="E66"/>
  <c r="E26"/>
  <c r="D104"/>
  <c r="D236"/>
  <c r="D215"/>
  <c r="E211"/>
  <c r="E63"/>
  <c r="D96"/>
  <c r="D222"/>
  <c r="D119"/>
  <c r="D101"/>
  <c r="E59"/>
  <c r="E62"/>
  <c r="D82"/>
  <c r="D34"/>
  <c r="E115"/>
  <c r="D208"/>
  <c r="E230"/>
  <c r="E89"/>
  <c r="D16"/>
  <c r="D103"/>
  <c r="D43"/>
  <c r="D49"/>
  <c r="D6"/>
  <c r="E117"/>
  <c r="D106"/>
  <c r="D88"/>
  <c r="E80"/>
  <c r="E56"/>
  <c r="D53"/>
  <c r="E144"/>
  <c r="E86"/>
  <c r="D218"/>
  <c r="D214"/>
  <c r="E46"/>
  <c r="D83"/>
  <c r="D120"/>
  <c r="E225"/>
  <c r="D134"/>
  <c r="D22"/>
  <c r="D91"/>
  <c r="D12"/>
  <c r="D9"/>
  <c r="E131"/>
  <c r="E112"/>
  <c r="E217"/>
  <c r="E61"/>
  <c r="D114"/>
  <c r="E40"/>
  <c r="D24"/>
  <c r="D74"/>
  <c r="D137"/>
  <c r="D50"/>
  <c r="D228"/>
  <c r="E30"/>
  <c r="D109"/>
  <c r="D130"/>
  <c r="D142"/>
  <c r="E141"/>
  <c r="E35"/>
  <c r="E127"/>
  <c r="E121"/>
  <c r="E33"/>
  <c r="E129"/>
  <c r="E37"/>
  <c r="D48"/>
  <c r="E39"/>
  <c r="E31"/>
  <c r="E27"/>
  <c r="E25"/>
  <c r="E23"/>
  <c r="D21"/>
  <c r="D19"/>
  <c r="D17"/>
  <c r="E139"/>
  <c r="E149"/>
  <c r="E213"/>
  <c r="D76"/>
  <c r="D29"/>
  <c r="D232"/>
  <c r="E234"/>
  <c r="E221"/>
  <c r="D107"/>
  <c r="E235"/>
  <c r="E54"/>
  <c r="D113"/>
  <c r="E229"/>
  <c r="E124"/>
  <c r="E4"/>
  <c r="E57"/>
  <c r="D148"/>
  <c r="D15"/>
  <c r="E41"/>
  <c r="E102"/>
  <c r="E44"/>
  <c r="E94"/>
  <c r="E7"/>
  <c r="E78"/>
  <c r="E99"/>
  <c r="D70"/>
  <c r="D111"/>
  <c r="D85"/>
  <c r="D237"/>
  <c r="D73"/>
  <c r="D143"/>
  <c r="E224"/>
  <c r="E136"/>
  <c r="D35" i="10"/>
  <c r="G50"/>
  <c r="D50"/>
  <c r="E31"/>
  <c r="G57"/>
  <c r="E36"/>
  <c r="D14"/>
  <c r="E46"/>
  <c r="E40"/>
  <c r="E63"/>
  <c r="G63"/>
  <c r="G44"/>
  <c r="E35"/>
  <c r="D43"/>
  <c r="G14"/>
  <c r="D59"/>
  <c r="E59"/>
  <c r="C18"/>
  <c r="D64"/>
  <c r="D46"/>
  <c r="D242" i="11"/>
  <c r="D63" i="10"/>
  <c r="D7"/>
  <c r="G12"/>
  <c r="E51"/>
  <c r="G48"/>
  <c r="E24"/>
  <c r="C6"/>
  <c r="G6"/>
  <c r="E57"/>
  <c r="D28"/>
  <c r="D65"/>
  <c r="G65"/>
  <c r="D40"/>
  <c r="C4"/>
  <c r="C57"/>
  <c r="C48"/>
  <c r="C40"/>
  <c r="E28"/>
  <c r="D6"/>
  <c r="G28"/>
  <c r="G4"/>
  <c r="E53"/>
  <c r="D4"/>
  <c r="G10"/>
  <c r="G34"/>
  <c r="G43"/>
  <c r="G7"/>
  <c r="E47"/>
  <c r="E26"/>
  <c r="D26"/>
  <c r="C55"/>
  <c r="C51"/>
  <c r="C47"/>
  <c r="G41"/>
  <c r="C34"/>
  <c r="C26"/>
  <c r="G39"/>
  <c r="C32"/>
  <c r="G61"/>
  <c r="E7"/>
  <c r="G23"/>
  <c r="C41"/>
  <c r="D47"/>
  <c r="E10"/>
  <c r="C16"/>
  <c r="C49"/>
  <c r="E65"/>
  <c r="E34"/>
  <c r="E18"/>
  <c r="D8"/>
  <c r="E67"/>
  <c r="D67"/>
  <c r="C61"/>
  <c r="C53"/>
  <c r="G32"/>
  <c r="C24"/>
  <c r="E16"/>
  <c r="G8"/>
  <c r="C39"/>
  <c r="E39"/>
  <c r="D45"/>
  <c r="D41"/>
  <c r="G49"/>
  <c r="C45"/>
  <c r="D18"/>
  <c r="D5"/>
  <c r="G53"/>
  <c r="G45"/>
  <c r="C10"/>
  <c r="C5"/>
  <c r="G67"/>
  <c r="G55"/>
  <c r="E21"/>
  <c r="D24"/>
  <c r="G13"/>
  <c r="E5"/>
  <c r="D31"/>
  <c r="N65" i="8"/>
  <c r="M65"/>
  <c r="E57"/>
  <c r="N57"/>
  <c r="D57"/>
  <c r="L57"/>
  <c r="H57"/>
  <c r="D49"/>
  <c r="E49"/>
  <c r="J49"/>
  <c r="L35"/>
  <c r="O35"/>
  <c r="F35"/>
  <c r="K35"/>
  <c r="E35"/>
  <c r="I35"/>
  <c r="J35"/>
  <c r="M35"/>
  <c r="I30"/>
  <c r="O30"/>
  <c r="M30"/>
  <c r="E30"/>
  <c r="H30"/>
  <c r="N110"/>
  <c r="K110"/>
  <c r="F110"/>
  <c r="M110"/>
  <c r="J110"/>
  <c r="I110"/>
  <c r="O110"/>
  <c r="H104"/>
  <c r="M104"/>
  <c r="E104"/>
  <c r="O104"/>
  <c r="K104"/>
  <c r="O91"/>
  <c r="F91"/>
  <c r="M91"/>
  <c r="D76"/>
  <c r="K76"/>
  <c r="N76"/>
  <c r="C76"/>
  <c r="C162"/>
  <c r="K162"/>
  <c r="J162"/>
  <c r="L162"/>
  <c r="H162"/>
  <c r="O162"/>
  <c r="N162"/>
  <c r="M145"/>
  <c r="C145"/>
  <c r="K145"/>
  <c r="F145"/>
  <c r="O145"/>
  <c r="D145"/>
  <c r="H145"/>
  <c r="H137"/>
  <c r="F137"/>
  <c r="D137"/>
  <c r="C137"/>
  <c r="I137"/>
  <c r="M137"/>
  <c r="K137"/>
  <c r="M118"/>
  <c r="K118"/>
  <c r="E118"/>
  <c r="C60" i="10"/>
  <c r="D60"/>
  <c r="E60"/>
  <c r="C23"/>
  <c r="D23"/>
  <c r="D15"/>
  <c r="E15"/>
  <c r="D128" i="11"/>
  <c r="E128"/>
  <c r="E98"/>
  <c r="D98"/>
  <c r="D69"/>
  <c r="E69"/>
  <c r="D138"/>
  <c r="E138"/>
  <c r="E135" i="8"/>
  <c r="J135"/>
  <c r="J47"/>
  <c r="I47"/>
  <c r="M84"/>
  <c r="O135"/>
  <c r="N143"/>
  <c r="I135"/>
  <c r="N63"/>
  <c r="I63"/>
  <c r="C35" i="16"/>
  <c r="D6"/>
  <c r="E47" i="8"/>
  <c r="E67" i="11"/>
  <c r="D21" i="10"/>
  <c r="D13"/>
  <c r="E160" i="8"/>
  <c r="H160"/>
  <c r="J55"/>
  <c r="K55"/>
  <c r="N55"/>
  <c r="F55"/>
  <c r="O55"/>
  <c r="D55"/>
  <c r="H25"/>
  <c r="E25"/>
  <c r="C25"/>
  <c r="G37" i="10"/>
  <c r="E37"/>
  <c r="C37"/>
  <c r="D37"/>
  <c r="E29"/>
  <c r="G29"/>
  <c r="C29"/>
  <c r="E118" i="11"/>
  <c r="D118"/>
  <c r="D93"/>
  <c r="E93"/>
  <c r="G14" i="16"/>
  <c r="C14"/>
  <c r="G22"/>
  <c r="C22"/>
  <c r="G30"/>
  <c r="C30"/>
  <c r="H4" i="8"/>
  <c r="F4"/>
  <c r="D4"/>
  <c r="K4"/>
  <c r="N4"/>
  <c r="O4"/>
  <c r="I4"/>
  <c r="L61"/>
  <c r="N61"/>
  <c r="E53"/>
  <c r="O53"/>
  <c r="F53"/>
  <c r="I45"/>
  <c r="M45"/>
  <c r="K10"/>
  <c r="F10"/>
  <c r="C10"/>
  <c r="H10"/>
  <c r="N10"/>
  <c r="O10"/>
  <c r="I10"/>
  <c r="D82"/>
  <c r="O82"/>
  <c r="K82"/>
  <c r="I82"/>
  <c r="J82"/>
  <c r="M82"/>
  <c r="C82"/>
  <c r="H82"/>
  <c r="N82"/>
  <c r="L82"/>
  <c r="E82"/>
  <c r="L141"/>
  <c r="D141"/>
  <c r="F141"/>
  <c r="M141"/>
  <c r="J141"/>
  <c r="K141"/>
  <c r="E141"/>
  <c r="H141"/>
  <c r="K133"/>
  <c r="N133"/>
  <c r="M133"/>
  <c r="C133"/>
  <c r="D133"/>
  <c r="F133"/>
  <c r="I133"/>
  <c r="G27" i="10"/>
  <c r="C27"/>
  <c r="G19"/>
  <c r="C19"/>
  <c r="D19"/>
  <c r="E19"/>
  <c r="E11"/>
  <c r="C11"/>
  <c r="D11"/>
  <c r="G11"/>
  <c r="D116" i="11"/>
  <c r="E116"/>
  <c r="E216"/>
  <c r="D216"/>
  <c r="D84" i="8"/>
  <c r="F84"/>
  <c r="D226" i="11"/>
  <c r="E30" i="16"/>
  <c r="E22"/>
  <c r="E14"/>
  <c r="C21" i="10"/>
  <c r="D160" i="8"/>
  <c r="M55"/>
  <c r="E63"/>
  <c r="K63"/>
  <c r="O47"/>
  <c r="N47"/>
  <c r="C47"/>
  <c r="M160"/>
  <c r="F160"/>
  <c r="O160"/>
  <c r="J160"/>
  <c r="N160"/>
  <c r="H143"/>
  <c r="L143"/>
  <c r="C58" i="10"/>
  <c r="E58"/>
  <c r="D58"/>
  <c r="G6" i="16"/>
  <c r="C6"/>
  <c r="D67" i="8"/>
  <c r="E67"/>
  <c r="F67"/>
  <c r="I67"/>
  <c r="L67"/>
  <c r="K67"/>
  <c r="O67"/>
  <c r="D59"/>
  <c r="H59"/>
  <c r="C59"/>
  <c r="E51"/>
  <c r="O51"/>
  <c r="F51"/>
  <c r="J51"/>
  <c r="C51"/>
  <c r="I43"/>
  <c r="E43"/>
  <c r="H43"/>
  <c r="L43"/>
  <c r="J43"/>
  <c r="I8"/>
  <c r="J8"/>
  <c r="F8"/>
  <c r="J112"/>
  <c r="F112"/>
  <c r="I112"/>
  <c r="K112"/>
  <c r="E112"/>
  <c r="D112"/>
  <c r="O112"/>
  <c r="O94"/>
  <c r="N94"/>
  <c r="K94"/>
  <c r="D80"/>
  <c r="K80"/>
  <c r="F80"/>
  <c r="N80"/>
  <c r="J80"/>
  <c r="O80"/>
  <c r="H80"/>
  <c r="L80"/>
  <c r="F147"/>
  <c r="D147"/>
  <c r="I147"/>
  <c r="H139"/>
  <c r="C139"/>
  <c r="F139"/>
  <c r="D131"/>
  <c r="O131"/>
  <c r="H131"/>
  <c r="L126"/>
  <c r="C126"/>
  <c r="J126"/>
  <c r="H126"/>
  <c r="O126"/>
  <c r="I126"/>
  <c r="D126"/>
  <c r="D54" i="10"/>
  <c r="E54"/>
  <c r="G33"/>
  <c r="C33"/>
  <c r="E33"/>
  <c r="D33"/>
  <c r="C17"/>
  <c r="D17"/>
  <c r="E17"/>
  <c r="G17"/>
  <c r="G9"/>
  <c r="C9"/>
  <c r="D100" i="11"/>
  <c r="E100"/>
  <c r="E79"/>
  <c r="D79"/>
  <c r="D150"/>
  <c r="E150"/>
  <c r="D25" i="8"/>
  <c r="J25"/>
  <c r="N25"/>
  <c r="L84"/>
  <c r="K143"/>
  <c r="D135"/>
  <c r="C84"/>
  <c r="D47"/>
  <c r="C63"/>
  <c r="D63"/>
  <c r="C143"/>
  <c r="H47"/>
  <c r="O63"/>
  <c r="H135"/>
  <c r="E210" i="11"/>
  <c r="E126"/>
  <c r="I25" i="8"/>
  <c r="E145" i="11"/>
  <c r="E84" i="8"/>
  <c r="K135"/>
  <c r="K84"/>
  <c r="D143"/>
  <c r="H63"/>
  <c r="J84"/>
  <c r="I143"/>
  <c r="F63"/>
  <c r="L47"/>
  <c r="F47"/>
  <c r="M47"/>
  <c r="D75" i="11"/>
  <c r="E13" i="10"/>
  <c r="C160" i="8"/>
  <c r="F143"/>
  <c r="I160"/>
  <c r="M135"/>
  <c r="L160"/>
  <c r="L55"/>
  <c r="I84"/>
  <c r="L4"/>
  <c r="I55"/>
  <c r="K98"/>
  <c r="L29"/>
  <c r="D98"/>
</calcChain>
</file>

<file path=xl/sharedStrings.xml><?xml version="1.0" encoding="utf-8"?>
<sst xmlns="http://schemas.openxmlformats.org/spreadsheetml/2006/main" count="1352" uniqueCount="1065">
  <si>
    <t>%</t>
  </si>
  <si>
    <t>т/ч</t>
  </si>
  <si>
    <t>LRA-248</t>
  </si>
  <si>
    <t>LRA-252</t>
  </si>
  <si>
    <t>кПа</t>
  </si>
  <si>
    <t>⁰C</t>
  </si>
  <si>
    <t>МПа</t>
  </si>
  <si>
    <t>Модуль</t>
  </si>
  <si>
    <t>Канал</t>
  </si>
  <si>
    <t>Позиция</t>
  </si>
  <si>
    <t>Регламент</t>
  </si>
  <si>
    <t>Выход</t>
  </si>
  <si>
    <t>min</t>
  </si>
  <si>
    <t>max</t>
  </si>
  <si>
    <t>sgn</t>
  </si>
  <si>
    <t>blok</t>
  </si>
  <si>
    <t>Размер-
ность</t>
  </si>
  <si>
    <t>1756-OB32/A DCOUT</t>
  </si>
  <si>
    <t>1756-IB32/B DCIN</t>
  </si>
  <si>
    <t>Перечень параметров B1 цеха 104</t>
  </si>
  <si>
    <t>1756-IF16/A</t>
  </si>
  <si>
    <t>Наименование параметра</t>
  </si>
  <si>
    <t>Сигнализация</t>
  </si>
  <si>
    <t>Блокировка</t>
  </si>
  <si>
    <t>Примечание</t>
  </si>
  <si>
    <t>Адрес</t>
  </si>
  <si>
    <t>Описание</t>
  </si>
  <si>
    <t>Норма</t>
  </si>
  <si>
    <t>Наличие сигнализации</t>
  </si>
  <si>
    <t>LRCA-253</t>
  </si>
  <si>
    <t>Температура статора двигателя В-1</t>
  </si>
  <si>
    <t>LRSA-273</t>
  </si>
  <si>
    <t>Уровень раствора ингибитора в емкости Е-69</t>
  </si>
  <si>
    <t>FR-275_1</t>
  </si>
  <si>
    <t xml:space="preserve">Расход ингибитора на 1 ступень В-1 </t>
  </si>
  <si>
    <t>л/ч</t>
  </si>
  <si>
    <t>FR-275_2</t>
  </si>
  <si>
    <t>FR-275_3</t>
  </si>
  <si>
    <t>FR-275_4</t>
  </si>
  <si>
    <t>Расход ингибитора на 2 ступень В-1</t>
  </si>
  <si>
    <t>Расход ингибитора на 3 ступень В-1</t>
  </si>
  <si>
    <t>Расход ингибитора на 4 ступень В-1</t>
  </si>
  <si>
    <t>TRSA-104_1</t>
  </si>
  <si>
    <t>Температура вкладыша опорного подшипника ЦНД компрессора В-1</t>
  </si>
  <si>
    <t>TRSA-104_2</t>
  </si>
  <si>
    <t>TRSA-104_3</t>
  </si>
  <si>
    <t>TRSA-104_4</t>
  </si>
  <si>
    <t>TRSA-104_5</t>
  </si>
  <si>
    <t>TRSA-104_6</t>
  </si>
  <si>
    <t>TRSA-104_7</t>
  </si>
  <si>
    <t>TRSA-104_8</t>
  </si>
  <si>
    <t>TRSA-104_9</t>
  </si>
  <si>
    <t>TRSA-104_10</t>
  </si>
  <si>
    <t>TRSA-104_11</t>
  </si>
  <si>
    <t>TRSA-104_12</t>
  </si>
  <si>
    <t>TRSA-104_13</t>
  </si>
  <si>
    <t>TRSA-104_14</t>
  </si>
  <si>
    <t>TRSA-104_15</t>
  </si>
  <si>
    <t>TRSA-104_16</t>
  </si>
  <si>
    <t>Температура масла на сливе с рабочих колодок опорно-упорного подшипника ЦНД</t>
  </si>
  <si>
    <t>Температура масла на сливе с опорной части опорно-упорного подшипника ЦНД</t>
  </si>
  <si>
    <t>Температура опорного подшипника колеса редуктора 2 со стороны ЦНД</t>
  </si>
  <si>
    <t>Температура опорного подшипника колеса редуктора 2 со стороны ЦВД</t>
  </si>
  <si>
    <t>Температура опорного подшипника шестерни редуктора 2 со стороны ЦНД</t>
  </si>
  <si>
    <t>Температура опорного подшипника шестерни редуктора 2 со стороны ЦВД</t>
  </si>
  <si>
    <t>Температура вкладыша опорного подшипника ЦВД</t>
  </si>
  <si>
    <t>Температура масла на сливе с рабочих колодок упорного подшипника ЦВД</t>
  </si>
  <si>
    <t>Температура масла на сливе с опорной части опорно-упорного подшипника ЦВД</t>
  </si>
  <si>
    <t>Температура подшипника главного электродвигателя с торца агрегата</t>
  </si>
  <si>
    <t>Температура подшипника главного электродвигателя со стороны редуктора</t>
  </si>
  <si>
    <t>Температура опорного подшипника колеса редуктора 1 со стороны электродвигателя</t>
  </si>
  <si>
    <t>Температура опорного подшипника колеса редуктора 1 со стороны компрессора</t>
  </si>
  <si>
    <t>Температура опорного подшипника шестерни редуктора 1 со стороны главного электродвигателя</t>
  </si>
  <si>
    <t>Температура опорного подшипника шестерни редуктора 1 со стороны компрессора</t>
  </si>
  <si>
    <t>TR-400_1</t>
  </si>
  <si>
    <t>TR-400_2</t>
  </si>
  <si>
    <t>TR-400_3</t>
  </si>
  <si>
    <t>TR-400_4</t>
  </si>
  <si>
    <t>TR-400_5</t>
  </si>
  <si>
    <t>TR-400_6</t>
  </si>
  <si>
    <t>TR-400_7</t>
  </si>
  <si>
    <t>TR-400_14</t>
  </si>
  <si>
    <t>TR-400_15</t>
  </si>
  <si>
    <t>TR-400_16</t>
  </si>
  <si>
    <t>TR-400_17</t>
  </si>
  <si>
    <t>TR-400_18</t>
  </si>
  <si>
    <t>TR-400_20</t>
  </si>
  <si>
    <t>TR-400_21</t>
  </si>
  <si>
    <t>TR-400_22</t>
  </si>
  <si>
    <t>TR-400_23</t>
  </si>
  <si>
    <t>Температура масла до маслохолодильника открытой и герметичной систем</t>
  </si>
  <si>
    <t>Температура масла после холодильника открытой системы</t>
  </si>
  <si>
    <t>Температура масла после холодильника герметичной системы</t>
  </si>
  <si>
    <t>Температура воды на орошение скруббера К-3</t>
  </si>
  <si>
    <t>Температура воздуха-охладителя главного электродвигателя на входе</t>
  </si>
  <si>
    <t>Температура куба скруббера К-25</t>
  </si>
  <si>
    <t>Температура 6-й тарелки скруббера К-25</t>
  </si>
  <si>
    <t>Температура верха скруббера К-25</t>
  </si>
  <si>
    <t>Температура куба скруббера К-26</t>
  </si>
  <si>
    <t>Температура масла на сливе с торцевого уплотнения</t>
  </si>
  <si>
    <t>TR-400_24</t>
  </si>
  <si>
    <t>TR-400_25</t>
  </si>
  <si>
    <t>TR-400_30</t>
  </si>
  <si>
    <t>TR-400_41</t>
  </si>
  <si>
    <t>TR-400_42</t>
  </si>
  <si>
    <t>TR-400_43</t>
  </si>
  <si>
    <t>TR-400_44</t>
  </si>
  <si>
    <t>TR-400_45</t>
  </si>
  <si>
    <t>TR-400_62</t>
  </si>
  <si>
    <t>TR-400_63</t>
  </si>
  <si>
    <t>LRA-4_62</t>
  </si>
  <si>
    <t>LRA-4_64</t>
  </si>
  <si>
    <t>PDR-4_52</t>
  </si>
  <si>
    <t>PDRC-4_67</t>
  </si>
  <si>
    <t>PRC-4_80</t>
  </si>
  <si>
    <t>Температура 6-й тарелки скруббера К-26</t>
  </si>
  <si>
    <t>Температура верха скруббера К-26</t>
  </si>
  <si>
    <t>Температура воды к маслохолодильникам</t>
  </si>
  <si>
    <t>Температура пирогаза на выходе из холодильника Т-15</t>
  </si>
  <si>
    <t>Температура воды для орошения скруббера К-25 после холодильника Т-17</t>
  </si>
  <si>
    <t>Температура воды для орошения скруббера К-26 после холодильника Т-19</t>
  </si>
  <si>
    <t>Температура пирогаза на выходе из холодильника Т-21</t>
  </si>
  <si>
    <t>Температура пирогаза на выходе из холодильника Т-23</t>
  </si>
  <si>
    <t>Температура газа в сепараторе Е-64А</t>
  </si>
  <si>
    <t>Температура горячей воды перед испарителем Т-109</t>
  </si>
  <si>
    <t>Температура пирогаза на выходе из холодильника Т-123</t>
  </si>
  <si>
    <t>Перепад давления в маслофильтре тонкой очистки герметичной системы В-1</t>
  </si>
  <si>
    <t>Перепад давления в разделительной полости маслобака</t>
  </si>
  <si>
    <t>Давление пропилена на уплотнение подшипников</t>
  </si>
  <si>
    <t>FR-30</t>
  </si>
  <si>
    <t>PRC-1</t>
  </si>
  <si>
    <t>PRC-2</t>
  </si>
  <si>
    <t>PRC-3</t>
  </si>
  <si>
    <t>PRC-30</t>
  </si>
  <si>
    <t>LR-12</t>
  </si>
  <si>
    <t>Резерв</t>
  </si>
  <si>
    <t>PRA-4_51</t>
  </si>
  <si>
    <t>PRSA-4_57</t>
  </si>
  <si>
    <t>PRSA-4_55</t>
  </si>
  <si>
    <t>Па</t>
  </si>
  <si>
    <t>Расход газа на всасе 1 ступени В-1 из узла утилизации факельных газов ц101</t>
  </si>
  <si>
    <t>Давление газа в сепараторе Е-64А</t>
  </si>
  <si>
    <t>Давление газа из коллектора утилизации</t>
  </si>
  <si>
    <t>Давление топливного газа в общезаводском коллекторе</t>
  </si>
  <si>
    <t>Давление газа узла утилизации факельных газов ц.101</t>
  </si>
  <si>
    <t>Уровень жидких углеводородов в сепараторе Е-64А</t>
  </si>
  <si>
    <t>Давление воздуха в системе продувки главного электродвигателя</t>
  </si>
  <si>
    <t>Давление воды на охлаждение</t>
  </si>
  <si>
    <t>Давление подачи масла на смазку подшипников электродвигателя редуктора и муфты открытой маслосистемы</t>
  </si>
  <si>
    <t>Осевое смешение вала ЦНД</t>
  </si>
  <si>
    <t>Осевое смещение вала ЦНД</t>
  </si>
  <si>
    <t>LRCA-255</t>
  </si>
  <si>
    <t>LRC-832</t>
  </si>
  <si>
    <t>LRC-833</t>
  </si>
  <si>
    <t>LRC-853</t>
  </si>
  <si>
    <t>LRC-844</t>
  </si>
  <si>
    <t>LRC-845</t>
  </si>
  <si>
    <t>LRC-846</t>
  </si>
  <si>
    <t>LRCS-847</t>
  </si>
  <si>
    <t>FR-235</t>
  </si>
  <si>
    <t>FR-236</t>
  </si>
  <si>
    <t>PRC-240</t>
  </si>
  <si>
    <t>м3/ч</t>
  </si>
  <si>
    <t>Расход углеводородного конденсата из Е-43 В К-5</t>
  </si>
  <si>
    <t>Расход углеводородного конденсата из Е-59 В К-6</t>
  </si>
  <si>
    <t>Давление пропилена в емкости Е-42</t>
  </si>
  <si>
    <t>Уровень в емкости Е-42</t>
  </si>
  <si>
    <t>Уровень воды в скруббере К-3</t>
  </si>
  <si>
    <t>Уровень углеводорода в скруббере К-3</t>
  </si>
  <si>
    <t>Уровень воды в скруббере К-25</t>
  </si>
  <si>
    <t>Уровень углеводорода в скруббере К-25</t>
  </si>
  <si>
    <t>Уровень воды ы скруббере К-26</t>
  </si>
  <si>
    <t>Уровень углеводорода в скруббере К-26</t>
  </si>
  <si>
    <t>FR-520</t>
  </si>
  <si>
    <t>FRS-527</t>
  </si>
  <si>
    <t>FR-530</t>
  </si>
  <si>
    <t>FRC-854</t>
  </si>
  <si>
    <t>FRCS-848</t>
  </si>
  <si>
    <t>TRA-404B</t>
  </si>
  <si>
    <t>TRA-504B</t>
  </si>
  <si>
    <t>PR-6_38</t>
  </si>
  <si>
    <t>PR-3_32</t>
  </si>
  <si>
    <t>PR-5_31</t>
  </si>
  <si>
    <t>Расход углеводорода на орошение скруббера К-3</t>
  </si>
  <si>
    <t>Расход воды на орошение скруббера К-25</t>
  </si>
  <si>
    <t>Расход воды на орошение скруббера К-3</t>
  </si>
  <si>
    <t>Расход подпитки углеводородами скруббера К-3</t>
  </si>
  <si>
    <t>Расход воды на орошение в скруббер К-26</t>
  </si>
  <si>
    <t>Давление масла на реле осевого сдвига</t>
  </si>
  <si>
    <t>Температура пара пропилена на всасе В-4</t>
  </si>
  <si>
    <t>Температура пара этилена на всасе В-5</t>
  </si>
  <si>
    <t>Давление масла на подшипники и торцевое уплотнения герметичной система</t>
  </si>
  <si>
    <t>Давление масла на смазку подшипников и торцевых уплотнений</t>
  </si>
  <si>
    <t>Давление масла на смазку подшипников и торцевое уплотнение</t>
  </si>
  <si>
    <t>Уровень в холодильнике Т-15А</t>
  </si>
  <si>
    <t>Уровень углеводородов в скруббере К-25</t>
  </si>
  <si>
    <t>Уровень воды в скруббере К-26</t>
  </si>
  <si>
    <t>Уровень углеводородов в скруббере К-26</t>
  </si>
  <si>
    <t>Уровень углеводородов в скруббере К-3</t>
  </si>
  <si>
    <t>Перепад давления разделительной полости маслобака</t>
  </si>
  <si>
    <t>Давление подачи масла на смазку подшипников и торцевых уплотнителей - общий коллектор герметичной маслосистемы</t>
  </si>
  <si>
    <t>KV1</t>
  </si>
  <si>
    <t>KV2</t>
  </si>
  <si>
    <t>KV3</t>
  </si>
  <si>
    <t>KV4</t>
  </si>
  <si>
    <t>KV5</t>
  </si>
  <si>
    <t>KV6</t>
  </si>
  <si>
    <t>KV7</t>
  </si>
  <si>
    <t>KV8</t>
  </si>
  <si>
    <t>KV9</t>
  </si>
  <si>
    <t>LA-257</t>
  </si>
  <si>
    <t>Memory</t>
  </si>
  <si>
    <t>KFD</t>
  </si>
  <si>
    <t>Управление отсечным клапаном РС-1</t>
  </si>
  <si>
    <t>Управление позицио-нером даления пирогаза</t>
  </si>
  <si>
    <t>Управление отсечным клапаном РС-2</t>
  </si>
  <si>
    <t>Кнопка опробования сигнализации</t>
  </si>
  <si>
    <t>Кнопка квитирования сигнализации</t>
  </si>
  <si>
    <t>Клапан РС-1 открыт</t>
  </si>
  <si>
    <t>Клапан РС-1 закрыт</t>
  </si>
  <si>
    <t>Клапан РС-2 открыт</t>
  </si>
  <si>
    <t>Клапан РС-2 закрыт</t>
  </si>
  <si>
    <t>Уровень продукта в скуббере К-3</t>
  </si>
  <si>
    <t>Уровень продукта в скуббере К-25</t>
  </si>
  <si>
    <t>Уровень продукта в скуббере К-26</t>
  </si>
  <si>
    <t>Звуковая сигнализация</t>
  </si>
  <si>
    <t>KV32</t>
  </si>
  <si>
    <t>KV33</t>
  </si>
  <si>
    <t>KV34</t>
  </si>
  <si>
    <t>KV35</t>
  </si>
  <si>
    <t>KV36</t>
  </si>
  <si>
    <t>KV37</t>
  </si>
  <si>
    <t>KV38</t>
  </si>
  <si>
    <t>KV39</t>
  </si>
  <si>
    <t>KV40</t>
  </si>
  <si>
    <t>KV41</t>
  </si>
  <si>
    <t>KV42</t>
  </si>
  <si>
    <t>KV43</t>
  </si>
  <si>
    <t>KV44</t>
  </si>
  <si>
    <t>KV45</t>
  </si>
  <si>
    <t>KV46</t>
  </si>
  <si>
    <t>KV47</t>
  </si>
  <si>
    <t>KV48</t>
  </si>
  <si>
    <t>KV49</t>
  </si>
  <si>
    <t>KV50</t>
  </si>
  <si>
    <t>KV51</t>
  </si>
  <si>
    <t>KV52</t>
  </si>
  <si>
    <t>KV53</t>
  </si>
  <si>
    <t>KV54</t>
  </si>
  <si>
    <t>KV55</t>
  </si>
  <si>
    <t>KV56</t>
  </si>
  <si>
    <t>KV57</t>
  </si>
  <si>
    <t>KV58</t>
  </si>
  <si>
    <t>KV59</t>
  </si>
  <si>
    <t>KV60</t>
  </si>
  <si>
    <t>KV61</t>
  </si>
  <si>
    <t>KV62</t>
  </si>
  <si>
    <t>KV63</t>
  </si>
  <si>
    <t>Световая сигнализация  по останову компрессора В-1</t>
  </si>
  <si>
    <t>Световая сигнализация  готовности к пуску компрессора В-1</t>
  </si>
  <si>
    <t>Желтый</t>
  </si>
  <si>
    <t>Красный</t>
  </si>
  <si>
    <t>Зеленый</t>
  </si>
  <si>
    <t>Черный</t>
  </si>
  <si>
    <t>Белый</t>
  </si>
  <si>
    <t>Световая сигнализация по неисправности РСУ</t>
  </si>
  <si>
    <t>Колонна</t>
  </si>
  <si>
    <t>Останов компрессора В-1</t>
  </si>
  <si>
    <t>Разрешение пуска компрессора В-1</t>
  </si>
  <si>
    <t>Включение насоса Н-9</t>
  </si>
  <si>
    <t>Включение насоса Н-16</t>
  </si>
  <si>
    <t>Останов насоса Н-69</t>
  </si>
  <si>
    <t>Останов насоса Н-14</t>
  </si>
  <si>
    <t>Перемычка по контакту COM +24VDC</t>
  </si>
  <si>
    <t>Сухой контакт реле</t>
  </si>
  <si>
    <t>Световая сигнализация  по техн. параметрам В-1</t>
  </si>
  <si>
    <t>Наличие напряжения питание насоса Н-22А открытой маслосистемы</t>
  </si>
  <si>
    <t>Наличие напряжения питание насоса Н-22Б открытой маслосистемы</t>
  </si>
  <si>
    <t>Наличие напряжения питание насоса Н-21А герметичной маслосистемы</t>
  </si>
  <si>
    <t>Наличие напряжения питание насоса Н-21Б герметичной маслосистемы</t>
  </si>
  <si>
    <t>Состояние насоса Н-21А герметичной маслосистемы</t>
  </si>
  <si>
    <t>Состояние насоса Н-21Б герметичной маслосистемы</t>
  </si>
  <si>
    <t>Состояние насоса Н-22А открытой маслосистемы</t>
  </si>
  <si>
    <t>Состояние насоса Н-22Б открытой маслосистемы</t>
  </si>
  <si>
    <t>Включение насоса Н-22А открытой маслосистемы</t>
  </si>
  <si>
    <t>Включение насоса Н-22Б открытой маслосистемы</t>
  </si>
  <si>
    <t>Включение насоса Н-21А герметичной маслосистемы</t>
  </si>
  <si>
    <t>Включение насоса Н-21Б герметичной маслосистемы</t>
  </si>
  <si>
    <t>4-252 / 4-255</t>
  </si>
  <si>
    <t>4-352 / 4-355</t>
  </si>
  <si>
    <t>4-277 / 4-280</t>
  </si>
  <si>
    <t>4-377 / 4-380</t>
  </si>
  <si>
    <t>4-76 / 4-77</t>
  </si>
  <si>
    <t>4-90 / 4-91</t>
  </si>
  <si>
    <t>4-74 / 4-75</t>
  </si>
  <si>
    <t>4-88 / 4-89</t>
  </si>
  <si>
    <t>Cостояние масляного выключателя РМВ компрессора В-1</t>
  </si>
  <si>
    <t>Пятикратная продувка корпуса гл. электродвигателя</t>
  </si>
  <si>
    <t>Состояние вентиляторов ПП-12А</t>
  </si>
  <si>
    <t>Состояние вентиляторов ПП-12Б</t>
  </si>
  <si>
    <t>Включение вентилятора ПП-12А</t>
  </si>
  <si>
    <t>Включение вентилятора ПП-12Б</t>
  </si>
  <si>
    <t>Срабатывание защиты главного электродвигателя</t>
  </si>
  <si>
    <t>4-283* / 4-282(N)</t>
  </si>
  <si>
    <t>4-383* / 4-382(N)</t>
  </si>
  <si>
    <t>4-257* / 4-256(N)</t>
  </si>
  <si>
    <t>4-357* / 4-356(N)</t>
  </si>
  <si>
    <t>SY-220AC</t>
  </si>
  <si>
    <t>Наличие напряжения питания 220 AC на входе UPS</t>
  </si>
  <si>
    <t>QC1-Open</t>
  </si>
  <si>
    <t>QC1-Close</t>
  </si>
  <si>
    <t>QC2-Open</t>
  </si>
  <si>
    <t>QC2-Close</t>
  </si>
  <si>
    <t>SB-ES1</t>
  </si>
  <si>
    <t>SB-ES2</t>
  </si>
  <si>
    <t>KV10</t>
  </si>
  <si>
    <t>KV11</t>
  </si>
  <si>
    <t>KV12</t>
  </si>
  <si>
    <t>KV13</t>
  </si>
  <si>
    <t>KV14</t>
  </si>
  <si>
    <t>KV15</t>
  </si>
  <si>
    <t>KV16</t>
  </si>
  <si>
    <t>KV17</t>
  </si>
  <si>
    <t>KV18</t>
  </si>
  <si>
    <t>KV19</t>
  </si>
  <si>
    <t>KV20</t>
  </si>
  <si>
    <t>KV21</t>
  </si>
  <si>
    <t>KV22</t>
  </si>
  <si>
    <t>KV23</t>
  </si>
  <si>
    <t>KV24</t>
  </si>
  <si>
    <t>KV25</t>
  </si>
  <si>
    <t>KV26</t>
  </si>
  <si>
    <t>KV27</t>
  </si>
  <si>
    <t>KV28</t>
  </si>
  <si>
    <t>KV29</t>
  </si>
  <si>
    <t>KV30</t>
  </si>
  <si>
    <t>KV0</t>
  </si>
  <si>
    <t>Перепад давления газ-масло В-4</t>
  </si>
  <si>
    <t>2-PA-75-R</t>
  </si>
  <si>
    <t>1-PA-75-R</t>
  </si>
  <si>
    <t>Расход пирогаза на всасе 4 секции В-1</t>
  </si>
  <si>
    <t>PR-4_48</t>
  </si>
  <si>
    <t>PR-4_46</t>
  </si>
  <si>
    <t>PR-4_47</t>
  </si>
  <si>
    <t>FR-4_91</t>
  </si>
  <si>
    <t>FR-4_92</t>
  </si>
  <si>
    <t>PDR-4_I</t>
  </si>
  <si>
    <t>FR-4_90</t>
  </si>
  <si>
    <t>TR-400_8</t>
  </si>
  <si>
    <t>TR-400_9</t>
  </si>
  <si>
    <t>TR-400_10</t>
  </si>
  <si>
    <t>TR-400_11</t>
  </si>
  <si>
    <t>TRA-104a_1</t>
  </si>
  <si>
    <t>TRA-104a_2</t>
  </si>
  <si>
    <t>TRA-104a_3</t>
  </si>
  <si>
    <t>TRA-104a_4</t>
  </si>
  <si>
    <t>PR-4_42</t>
  </si>
  <si>
    <t>PR-4_43</t>
  </si>
  <si>
    <t>PR-4_45</t>
  </si>
  <si>
    <t>FR-4_93</t>
  </si>
  <si>
    <t>FR-4_94</t>
  </si>
  <si>
    <t>Уровень в сепараторе Е-16</t>
  </si>
  <si>
    <t>Блокировки, позволяющие осуществить пуск главного электродвигателя т/к В-1:</t>
  </si>
  <si>
    <r>
      <t>-</t>
    </r>
    <r>
      <rPr>
        <sz val="7"/>
        <color indexed="8"/>
        <rFont val="Times New Roman"/>
        <family val="1"/>
        <charset val="204"/>
      </rPr>
      <t xml:space="preserve">          </t>
    </r>
    <r>
      <rPr>
        <sz val="10"/>
        <color indexed="8"/>
        <rFont val="Times New Roman"/>
        <family val="1"/>
        <charset val="204"/>
      </rPr>
      <t>имеется оперативное напряжение питания схем управления;</t>
    </r>
  </si>
  <si>
    <r>
      <t>-</t>
    </r>
    <r>
      <rPr>
        <sz val="7"/>
        <color indexed="8"/>
        <rFont val="Times New Roman"/>
        <family val="1"/>
        <charset val="204"/>
      </rPr>
      <t xml:space="preserve">          </t>
    </r>
    <r>
      <rPr>
        <sz val="10"/>
        <color indexed="8"/>
        <rFont val="Times New Roman"/>
        <family val="1"/>
        <charset val="204"/>
      </rPr>
      <t>выполнена защита;</t>
    </r>
  </si>
  <si>
    <r>
      <t>-</t>
    </r>
    <r>
      <rPr>
        <sz val="7"/>
        <color indexed="8"/>
        <rFont val="Times New Roman"/>
        <family val="1"/>
        <charset val="204"/>
      </rPr>
      <t xml:space="preserve">          </t>
    </r>
    <r>
      <rPr>
        <sz val="10"/>
        <color indexed="8"/>
        <rFont val="Times New Roman"/>
        <family val="1"/>
        <charset val="204"/>
      </rPr>
      <t>достигнуто рабочее давление охлаждающей воды;</t>
    </r>
  </si>
  <si>
    <r>
      <t>-</t>
    </r>
    <r>
      <rPr>
        <sz val="7"/>
        <color indexed="8"/>
        <rFont val="Times New Roman"/>
        <family val="1"/>
        <charset val="204"/>
      </rPr>
      <t xml:space="preserve">          </t>
    </r>
    <r>
      <rPr>
        <sz val="10"/>
        <color indexed="8"/>
        <rFont val="Times New Roman"/>
        <family val="1"/>
        <charset val="204"/>
      </rPr>
      <t>осуществлена 10-минутная продувка корпуса главного электродвигателя и достигнуто избыточное давление воздуха в корпусе главного электродвигателя т/к В-1 не менее 250 Па;</t>
    </r>
  </si>
  <si>
    <r>
      <t>-</t>
    </r>
    <r>
      <rPr>
        <sz val="7"/>
        <color indexed="8"/>
        <rFont val="Times New Roman"/>
        <family val="1"/>
        <charset val="204"/>
      </rPr>
      <t xml:space="preserve">          </t>
    </r>
    <r>
      <rPr>
        <sz val="10"/>
        <color indexed="8"/>
        <rFont val="Times New Roman"/>
        <family val="1"/>
        <charset val="204"/>
      </rPr>
      <t>имеется давление газа на всасе первой ступени т/к В-1 не выше 0,055 МПа.</t>
    </r>
  </si>
  <si>
    <t>Выполнение перечисленных требований позволяет собраться электросхеме разрешения на включение главного электродвигателя т/к В-1.</t>
  </si>
  <si>
    <t>Параметры, за которыми осуществляется контроль времени срабатывания, положение:</t>
  </si>
  <si>
    <r>
      <t>-</t>
    </r>
    <r>
      <rPr>
        <sz val="7"/>
        <color indexed="8"/>
        <rFont val="Times New Roman"/>
        <family val="1"/>
        <charset val="204"/>
      </rPr>
      <t xml:space="preserve">          </t>
    </r>
    <r>
      <rPr>
        <sz val="10"/>
        <color indexed="8"/>
        <rFont val="Times New Roman"/>
        <family val="1"/>
        <charset val="204"/>
      </rPr>
      <t>ключ «ЗАЩИТА»;</t>
    </r>
  </si>
  <si>
    <r>
      <t>-</t>
    </r>
    <r>
      <rPr>
        <sz val="7"/>
        <color indexed="8"/>
        <rFont val="Times New Roman"/>
        <family val="1"/>
        <charset val="204"/>
      </rPr>
      <t xml:space="preserve">          </t>
    </r>
    <r>
      <rPr>
        <sz val="10"/>
        <color indexed="8"/>
        <rFont val="Times New Roman"/>
        <family val="1"/>
        <charset val="204"/>
      </rPr>
      <t>блокировки осевого сдвига;</t>
    </r>
  </si>
  <si>
    <r>
      <t>-</t>
    </r>
    <r>
      <rPr>
        <sz val="7"/>
        <color indexed="8"/>
        <rFont val="Times New Roman"/>
        <family val="1"/>
        <charset val="204"/>
      </rPr>
      <t xml:space="preserve">          </t>
    </r>
    <r>
      <rPr>
        <sz val="10"/>
        <color indexed="8"/>
        <rFont val="Times New Roman"/>
        <family val="1"/>
        <charset val="204"/>
      </rPr>
      <t>маслонасосы герметичной маслосистемы;</t>
    </r>
  </si>
  <si>
    <r>
      <t>-</t>
    </r>
    <r>
      <rPr>
        <sz val="7"/>
        <color indexed="8"/>
        <rFont val="Times New Roman"/>
        <family val="1"/>
        <charset val="204"/>
      </rPr>
      <t xml:space="preserve">          </t>
    </r>
    <r>
      <rPr>
        <sz val="10"/>
        <color indexed="8"/>
        <rFont val="Times New Roman"/>
        <family val="1"/>
        <charset val="204"/>
      </rPr>
      <t>электропитание;</t>
    </r>
  </si>
  <si>
    <t>блокировка «АВАРИЙНЫЙ ОСТАНОВ».</t>
  </si>
  <si>
    <t>HH</t>
  </si>
  <si>
    <t>LL</t>
  </si>
  <si>
    <t>H</t>
  </si>
  <si>
    <t>L</t>
  </si>
  <si>
    <t>RH</t>
  </si>
  <si>
    <t>RL</t>
  </si>
  <si>
    <t>ZH</t>
  </si>
  <si>
    <t>ZL</t>
  </si>
  <si>
    <t>isVLow</t>
  </si>
  <si>
    <t>isInvScale</t>
  </si>
  <si>
    <t>group</t>
  </si>
  <si>
    <t>EN</t>
  </si>
  <si>
    <t>//</t>
  </si>
  <si>
    <t>aiNum</t>
  </si>
  <si>
    <t>Каскад</t>
  </si>
  <si>
    <t>Мастер</t>
  </si>
  <si>
    <t>SP-PV</t>
  </si>
  <si>
    <t>Norm</t>
  </si>
  <si>
    <t>ALARM</t>
  </si>
  <si>
    <t>AI</t>
  </si>
  <si>
    <t>AO</t>
  </si>
  <si>
    <t>DIO</t>
  </si>
  <si>
    <t>Logic</t>
  </si>
  <si>
    <t>FAULTS</t>
  </si>
  <si>
    <t>Major</t>
  </si>
  <si>
    <t>Minor</t>
  </si>
  <si>
    <t>Redundancy</t>
  </si>
  <si>
    <t>PSU</t>
  </si>
  <si>
    <t>Состояние блока питания: PSU 0</t>
  </si>
  <si>
    <t>Состояние блока питания: PSU 1</t>
  </si>
  <si>
    <t>Состояние блока питания: PSU 2</t>
  </si>
  <si>
    <t>Состояние блока питания: PSU 3</t>
  </si>
  <si>
    <t>Состояние блока питания: PSU 4</t>
  </si>
  <si>
    <t>Состояние блока питания: PSU 5</t>
  </si>
  <si>
    <t>Состояние блока питания: PSU 6</t>
  </si>
  <si>
    <t>Состояние блока питания: PSU 7</t>
  </si>
  <si>
    <t>Состояние блока питания: PSU 8</t>
  </si>
  <si>
    <t>Состояние блока питания: PSU 9</t>
  </si>
  <si>
    <t>Состояние блока питания: PSU 10</t>
  </si>
  <si>
    <t>Состояние блока питания: PSU 11</t>
  </si>
  <si>
    <t>Состояние блока питания: PSU 12</t>
  </si>
  <si>
    <t>Состояние блока питания: PSU 13</t>
  </si>
  <si>
    <t>Состояние блока питания: PSU 14</t>
  </si>
  <si>
    <t>Состояние блока питания: PSU 15</t>
  </si>
  <si>
    <t>UPS</t>
  </si>
  <si>
    <t>Состояние бесперебойника: UPS 0</t>
  </si>
  <si>
    <t>Состояние бесперебойника: UPS 1</t>
  </si>
  <si>
    <t>Состояние бесперебойника: UPS 2</t>
  </si>
  <si>
    <t>Состояние бесперебойника: UPS 3</t>
  </si>
  <si>
    <t>Состояние бесперебойника: UPS 4</t>
  </si>
  <si>
    <t>Состояние бесперебойника: UPS 5</t>
  </si>
  <si>
    <t>Состояние бесперебойника: UPS 6</t>
  </si>
  <si>
    <t>Состояние бесперебойника: UPS 7</t>
  </si>
  <si>
    <t>Состояние бесперебойника: UPS 8</t>
  </si>
  <si>
    <t>Состояние бесперебойника: UPS 9</t>
  </si>
  <si>
    <t>Состояние бесперебойника: UPS 10</t>
  </si>
  <si>
    <t>Состояние бесперебойника: UPS 11</t>
  </si>
  <si>
    <t>Состояние бесперебойника: UPS 12</t>
  </si>
  <si>
    <t>Состояние бесперебойника: UPS 13</t>
  </si>
  <si>
    <t>CNB</t>
  </si>
  <si>
    <t>Состояние модуля связи ControlNet: Модуль Ext, Канал A</t>
  </si>
  <si>
    <t>Состояние модуля связи ControlNet: Модуль Ext, Канал B</t>
  </si>
  <si>
    <t>Состояние модуля связи ControlNet: Модуль Int, Канал A</t>
  </si>
  <si>
    <t>Состояние модуля связи ControlNet: Модуль Int, Канал B</t>
  </si>
  <si>
    <t>Состояние модуля связи ControlNet: Модуль BP1, Канал A</t>
  </si>
  <si>
    <t>Состояние модуля связи ControlNet: Модуль BP1, Канал B</t>
  </si>
  <si>
    <t>Состояние модуля связи ControlNet: Модуль BP2, Канал A</t>
  </si>
  <si>
    <t>Состояние модуля связи ControlNet: Модуль BP2, Канал B</t>
  </si>
  <si>
    <t>Состояние модуля связи ControlNet: Модуль 5, Канал A</t>
  </si>
  <si>
    <t>Состояние модуля связи ControlNet: Модуль 5, Канал B</t>
  </si>
  <si>
    <t>Состояние модуля связи ControlNet: Модуль 6, Канал A</t>
  </si>
  <si>
    <t>Состояние модуля связи ControlNet: Модуль 6, Канал B</t>
  </si>
  <si>
    <t>Состояние модуля связи ControlNet: Модуль 7, Канал A</t>
  </si>
  <si>
    <t>Состояние модуля связи ControlNet: Модуль 7, Канал B</t>
  </si>
  <si>
    <t>Modules</t>
  </si>
  <si>
    <t>Состояние модуля: Корзина 0, Слот 0</t>
  </si>
  <si>
    <t>Состояние модуля: Корзина 0, Слот 1</t>
  </si>
  <si>
    <t>Состояние модуля: Корзина 0, Слот 2</t>
  </si>
  <si>
    <t>Состояние модуля: Корзина 0, Слот 3</t>
  </si>
  <si>
    <t>Состояние модуля: Корзина 0, Слот 4</t>
  </si>
  <si>
    <t>Состояние модуля: Корзина 0, Слот 5</t>
  </si>
  <si>
    <t>Состояние модуля: Корзина 0, Слот 6</t>
  </si>
  <si>
    <t>Состояние модуля: Корзина 0, Слот 7</t>
  </si>
  <si>
    <t>Состояние модуля: Корзина 0, Слот 8</t>
  </si>
  <si>
    <t>Состояние модуля: Корзина 0, Слот 9</t>
  </si>
  <si>
    <t>Состояние модуля: Корзина 0, Слот 10</t>
  </si>
  <si>
    <t>Состояние модуля: Корзина 0, Слот 11</t>
  </si>
  <si>
    <t>Состояние модуля: Корзина 0, Слот 12</t>
  </si>
  <si>
    <t>Состояние модуля: Корзина 0, Слот 13</t>
  </si>
  <si>
    <t>Состояние модуля: Корзина 0, Слот 14</t>
  </si>
  <si>
    <t>Состояние модуля: Корзина 0, Слот 15</t>
  </si>
  <si>
    <t>Состояние модуля: Корзина 0, Слот 16</t>
  </si>
  <si>
    <t>Состояние модуля: Корзина 0, Слот 17</t>
  </si>
  <si>
    <t>Состояние модуля: Корзина 1, Слот 0</t>
  </si>
  <si>
    <t>Состояние модуля: Корзина 1, Слот 1</t>
  </si>
  <si>
    <t>Состояние модуля: Корзина 1, Слот 2</t>
  </si>
  <si>
    <t>Состояние модуля: Корзина 1, Слот 3</t>
  </si>
  <si>
    <t>Состояние модуля: Корзина 1, Слот 4</t>
  </si>
  <si>
    <t>Состояние модуля: Корзина 1, Слот 5</t>
  </si>
  <si>
    <t>Состояние модуля: Корзина 1, Слот 6</t>
  </si>
  <si>
    <t>Состояние модуля: Корзина 1, Слот 7</t>
  </si>
  <si>
    <t>Состояние модуля: Корзина 1, Слот 8</t>
  </si>
  <si>
    <t>Состояние модуля: Корзина 1, Слот 9</t>
  </si>
  <si>
    <t>Состояние модуля: Корзина 1, Слот 10</t>
  </si>
  <si>
    <t>Состояние модуля: Корзина 1, Слот 11</t>
  </si>
  <si>
    <t>Состояние модуля: Корзина 1, Слот 12</t>
  </si>
  <si>
    <t>Состояние модуля: Корзина 1, Слот 13</t>
  </si>
  <si>
    <t>Состояние модуля: Корзина 1, Слот 14</t>
  </si>
  <si>
    <t>Состояние модуля: Корзина 1, Слот 15</t>
  </si>
  <si>
    <t>Состояние модуля: Корзина 1, Слот 16</t>
  </si>
  <si>
    <t>Состояние модуля: Корзина 1, Слот 17</t>
  </si>
  <si>
    <t>Состояние модуля: Корзина 2, Слот 0</t>
  </si>
  <si>
    <t>Состояние модуля: Корзина 2, Слот 1</t>
  </si>
  <si>
    <t>Состояние модуля: Корзина 2, Слот 2</t>
  </si>
  <si>
    <t>Состояние модуля: Корзина 2, Слот 3</t>
  </si>
  <si>
    <t>Состояние модуля: Корзина 2, Слот 4</t>
  </si>
  <si>
    <t>Состояние модуля: Корзина 2, Слот 5</t>
  </si>
  <si>
    <t>Состояние модуля: Корзина 2, Слот 6</t>
  </si>
  <si>
    <t>Состояние модуля: Корзина 2, Слот 7</t>
  </si>
  <si>
    <t>Состояние модуля: Корзина 2, Слот 8</t>
  </si>
  <si>
    <t>Состояние модуля: Корзина 2, Слот 9</t>
  </si>
  <si>
    <t>Состояние модуля: Корзина 2, Слот 10</t>
  </si>
  <si>
    <t>Состояние модуля: Корзина 2, Слот 11</t>
  </si>
  <si>
    <t>Состояние модуля: Корзина 2, Слот 12</t>
  </si>
  <si>
    <t>Состояние модуля: Корзина 2, Слот 13</t>
  </si>
  <si>
    <t>Состояние модуля: Корзина 2, Слот 14</t>
  </si>
  <si>
    <t>Состояние модуля: Корзина 2, Слот 15</t>
  </si>
  <si>
    <t>Состояние модуля: Корзина 2, Слот 16</t>
  </si>
  <si>
    <t>Состояние модуля: Корзина 2, Слот 17</t>
  </si>
  <si>
    <t>Состояние модуля: Корзина 3, Слот 0</t>
  </si>
  <si>
    <t>Состояние модуля: Корзина 3, Слот 1</t>
  </si>
  <si>
    <t>Состояние модуля: Корзина 3, Слот 2</t>
  </si>
  <si>
    <t>Состояние модуля: Корзина 3, Слот 3</t>
  </si>
  <si>
    <t>Состояние модуля: Корзина 3, Слот 4</t>
  </si>
  <si>
    <t>Состояние модуля: Корзина 3, Слот 5</t>
  </si>
  <si>
    <t>Состояние модуля: Корзина 3, Слот 6</t>
  </si>
  <si>
    <t>Состояние модуля: Корзина 3, Слот 7</t>
  </si>
  <si>
    <t>Состояние модуля: Корзина 3, Слот 8</t>
  </si>
  <si>
    <t>Состояние модуля: Корзина 3, Слот 9</t>
  </si>
  <si>
    <t>Состояние модуля: Корзина 3, Слот 10</t>
  </si>
  <si>
    <t>Состояние модуля: Корзина 3, Слот 11</t>
  </si>
  <si>
    <t>Состояние модуля: Корзина 3, Слот 12</t>
  </si>
  <si>
    <t>Состояние модуля: Корзина 3, Слот 13</t>
  </si>
  <si>
    <t>Состояние модуля: Корзина 3, Слот 14</t>
  </si>
  <si>
    <t>Состояние модуля: Корзина 3, Слот 15</t>
  </si>
  <si>
    <t>Состояние модуля: Корзина 3, Слот 16</t>
  </si>
  <si>
    <t>Состояние модуля: Корзина 3, Слот 17</t>
  </si>
  <si>
    <t>Состояние модуля: Корзина 4, Слот 0</t>
  </si>
  <si>
    <t>Состояние модуля: Корзина 4, Слот 1</t>
  </si>
  <si>
    <t>Состояние модуля: Корзина 4, Слот 2</t>
  </si>
  <si>
    <t>Состояние модуля: Корзина 4, Слот 3</t>
  </si>
  <si>
    <t>Состояние модуля: Корзина 4, Слот 4</t>
  </si>
  <si>
    <t>Состояние модуля: Корзина 4, Слот 5</t>
  </si>
  <si>
    <t>Состояние модуля: Корзина 4, Слот 6</t>
  </si>
  <si>
    <t>Состояние модуля: Корзина 4, Слот 7</t>
  </si>
  <si>
    <t>Состояние модуля: Корзина 4, Слот 8</t>
  </si>
  <si>
    <t>Состояние модуля: Корзина 4, Слот 9</t>
  </si>
  <si>
    <t>Состояние модуля: Корзина 4, Слот 10</t>
  </si>
  <si>
    <t>Состояние модуля: Корзина 4, Слот 11</t>
  </si>
  <si>
    <t>Состояние модуля: Корзина 4, Слот 12</t>
  </si>
  <si>
    <t>Состояние модуля: Корзина 4, Слот 13</t>
  </si>
  <si>
    <t>Состояние модуля: Корзина 4, Слот 14</t>
  </si>
  <si>
    <t>Состояние модуля: Корзина 4, Слот 15</t>
  </si>
  <si>
    <t>Состояние модуля: Корзина 4, Слот 16</t>
  </si>
  <si>
    <t>Состояние модуля: Корзина 4, Слот 17</t>
  </si>
  <si>
    <t>Workstation</t>
  </si>
  <si>
    <t>Состояние рабочей станции: Workstation 0</t>
  </si>
  <si>
    <t>Состояние рабочей станции: Workstation 1</t>
  </si>
  <si>
    <t>Состояние рабочей станции: Workstation 2</t>
  </si>
  <si>
    <t>Состояние рабочей станции: Workstation 3</t>
  </si>
  <si>
    <t>Состояние рабочей станции: Workstation 4</t>
  </si>
  <si>
    <t>Состояние рабочей станции: Workstation 5</t>
  </si>
  <si>
    <t>Состояние рабочей станции: Workstation 6</t>
  </si>
  <si>
    <t>Состояние рабочей станции: Workstation 7</t>
  </si>
  <si>
    <t>Состояние рабочей станции: Workstation 8</t>
  </si>
  <si>
    <t>Состояние рабочей станции: Workstation 9</t>
  </si>
  <si>
    <t>Состояние рабочей станции: Workstation 10</t>
  </si>
  <si>
    <t>Состояние рабочей станции: Workstation 11</t>
  </si>
  <si>
    <t>Состояние рабочей станции: Workstation 12</t>
  </si>
  <si>
    <t>Состояние рабочей станции: Workstation 13</t>
  </si>
  <si>
    <t>Состояние рабочей станции: Workstation 14</t>
  </si>
  <si>
    <t>Состояние рабочей станции: Workstation 15</t>
  </si>
  <si>
    <t>Состояние рабочей станции: Workstation 16</t>
  </si>
  <si>
    <t>Состояние рабочей станции: Workstation 17</t>
  </si>
  <si>
    <t>Состояние рабочей станции: Workstation 18</t>
  </si>
  <si>
    <t>Состояние рабочей станции: Workstation 19</t>
  </si>
  <si>
    <t>Состояние рабочей станции: Workstation 20</t>
  </si>
  <si>
    <t>Состояние рабочей станции: Workstation 21</t>
  </si>
  <si>
    <t>Состояние рабочей станции: Workstation 22</t>
  </si>
  <si>
    <t>Состояние рабочей станции: Workstation 23</t>
  </si>
  <si>
    <t>Состояние рабочей станции: Workstation 24</t>
  </si>
  <si>
    <t>Состояние рабочей станции: Workstation 25</t>
  </si>
  <si>
    <t>Состояние рабочей станции: Workstation 26</t>
  </si>
  <si>
    <t>Состояние рабочей станции: Workstation 27</t>
  </si>
  <si>
    <t>Состояние рабочей станции: Workstation 28</t>
  </si>
  <si>
    <t>Состояние рабочей станции: Workstation 29</t>
  </si>
  <si>
    <t>Состояние рабочей станции: Workstation 30</t>
  </si>
  <si>
    <t>№</t>
  </si>
  <si>
    <t>№ AI</t>
  </si>
  <si>
    <t>SPPV</t>
  </si>
  <si>
    <t>Наличие блокировки</t>
  </si>
  <si>
    <t>Группа сигнализации</t>
  </si>
  <si>
    <t>1756-OF8/A</t>
  </si>
  <si>
    <t>Контроль состояния блока питания 1756-PA75R-A</t>
  </si>
  <si>
    <t>Контроль состояния блока питания 1756-PA75R-B</t>
  </si>
  <si>
    <t>LRCSA-260</t>
  </si>
  <si>
    <t>Уровень в сепараторе Е-15A</t>
  </si>
  <si>
    <t>Осевое смещение вала ЦВД</t>
  </si>
  <si>
    <t>Уровень масла в баке открытой маслосистемы</t>
  </si>
  <si>
    <t>Уровень масла в баке герметичной системы</t>
  </si>
  <si>
    <t>высокий уровень в сепараторе Е-12 (LA-248/1 &gt; 150 см)</t>
  </si>
  <si>
    <t>высокий уровень в сепараторе Е-15А (80см &gt; LA-260/1 &gt; 140см)</t>
  </si>
  <si>
    <t>25 - Останов насоса Н-14</t>
  </si>
  <si>
    <t>25 -Останов насоса Н-15</t>
  </si>
  <si>
    <t>15,95 - останов насоса Н-69</t>
  </si>
  <si>
    <t>90 - Останов т/к В-1</t>
  </si>
  <si>
    <t>0,35 - Останов т/к В-1</t>
  </si>
  <si>
    <t>Останов В-1</t>
  </si>
  <si>
    <t>высокий уровень в сепараторе Е-42 (70см &gt; LA-257 &gt; 150см)</t>
  </si>
  <si>
    <r>
      <t xml:space="preserve">0.14 - Останов В1 </t>
    </r>
    <r>
      <rPr>
        <b/>
        <u/>
        <sz val="10"/>
        <color indexed="8"/>
        <rFont val="Calibri"/>
        <family val="2"/>
        <charset val="204"/>
      </rPr>
      <t>(0.20 - Вкл. Н-21)</t>
    </r>
  </si>
  <si>
    <r>
      <t xml:space="preserve"> 0.06 - Останов В1 </t>
    </r>
    <r>
      <rPr>
        <b/>
        <u/>
        <sz val="10"/>
        <color indexed="8"/>
        <rFont val="Calibri"/>
        <family val="2"/>
        <charset val="204"/>
      </rPr>
      <t>(0.12 - Вкл. Н-22)</t>
    </r>
  </si>
  <si>
    <t>Учавствует в схеме Пуска</t>
  </si>
  <si>
    <t>Пуск</t>
  </si>
  <si>
    <r>
      <t xml:space="preserve">При откл 2х через </t>
    </r>
    <r>
      <rPr>
        <b/>
        <sz val="8"/>
        <color indexed="8"/>
        <rFont val="Calibri"/>
        <family val="2"/>
        <charset val="204"/>
      </rPr>
      <t>9с</t>
    </r>
    <r>
      <rPr>
        <sz val="8"/>
        <color indexed="8"/>
        <rFont val="Calibri"/>
        <family val="2"/>
        <charset val="204"/>
      </rPr>
      <t xml:space="preserve"> - </t>
    </r>
    <r>
      <rPr>
        <b/>
        <sz val="8"/>
        <color indexed="8"/>
        <rFont val="Calibri"/>
        <family val="2"/>
        <charset val="204"/>
      </rPr>
      <t>ОСТАНОВ В-1</t>
    </r>
  </si>
  <si>
    <t>Аварийная экстр. кнопка. Останов гл. электродвигателя со щита оператора</t>
  </si>
  <si>
    <t>Аварийная экстр. кнопка. Останов гл. электродвигателя по месту</t>
  </si>
  <si>
    <t>Учавствует в схеме пуска</t>
  </si>
  <si>
    <t>Давление пирогаза на всасе 1-ой ступени</t>
  </si>
  <si>
    <t>Давление пирогаза на нагнетании 1-ой ступени</t>
  </si>
  <si>
    <t>Давление пирогаза на всасе 2-ой ступени</t>
  </si>
  <si>
    <t>Давление пирогаза на нагнетании 2-ой ступени</t>
  </si>
  <si>
    <t>Давление пирогаза на всасе 3-ой ступени</t>
  </si>
  <si>
    <t>Давление пирогаза на нагнетании 3-ой ступени</t>
  </si>
  <si>
    <t>Давление пирогаза на всасе 4-ой ступени</t>
  </si>
  <si>
    <t>Давление пирогаза на нагнетании 4-ой ступени</t>
  </si>
  <si>
    <t>Перепад давления на          1-ой ступени</t>
  </si>
  <si>
    <t>Перепад давления на          2-ой ступени</t>
  </si>
  <si>
    <t>Перепад давления на          3-ой ступени</t>
  </si>
  <si>
    <t>Уровень в сепараторе Е-15</t>
  </si>
  <si>
    <t>Уровень в сепараторе Е-12</t>
  </si>
  <si>
    <t>Уровень в сепараторе Е-153</t>
  </si>
  <si>
    <t>Уровень в сепараторе Е-154</t>
  </si>
  <si>
    <t>Уровень в сепараторе Е-155</t>
  </si>
  <si>
    <t>Уровень в сепараторе Е-156</t>
  </si>
  <si>
    <t>Температура пирогаза на всасе 1-ой ступени</t>
  </si>
  <si>
    <t>Температура пирогаза на нагнетании 1-ой ступени</t>
  </si>
  <si>
    <t>Температура пирогаза на всасе 2-ой ступени</t>
  </si>
  <si>
    <t>Температура пирогаза на нагнетании 2-ой ступени</t>
  </si>
  <si>
    <t>Температура пирогаза на всасе 3-ой ступени</t>
  </si>
  <si>
    <t>Температура пирогаза на нагнетании 3-ой ступени</t>
  </si>
  <si>
    <t>Температура пирогаза на всасе 4-ой ступени</t>
  </si>
  <si>
    <t>Температура пирогаза на нагнетании 4-ой ступени</t>
  </si>
  <si>
    <t>HP-1</t>
  </si>
  <si>
    <t>HP-4_49</t>
  </si>
  <si>
    <t>HP-2</t>
  </si>
  <si>
    <t>HL-253</t>
  </si>
  <si>
    <t>HL-260</t>
  </si>
  <si>
    <t>HP-4_67</t>
  </si>
  <si>
    <t>HP-4_80</t>
  </si>
  <si>
    <t>HF-848</t>
  </si>
  <si>
    <t>HP-240</t>
  </si>
  <si>
    <t>HP-30</t>
  </si>
  <si>
    <t>HL-255</t>
  </si>
  <si>
    <t>HL-832</t>
  </si>
  <si>
    <t>HL-844</t>
  </si>
  <si>
    <t>HL-845</t>
  </si>
  <si>
    <t>HL-846</t>
  </si>
  <si>
    <t>HF-854</t>
  </si>
  <si>
    <t>HL-833</t>
  </si>
  <si>
    <t>HL-847</t>
  </si>
  <si>
    <t>HL-853</t>
  </si>
  <si>
    <t>HPCV-1</t>
  </si>
  <si>
    <t>HPCV-2</t>
  </si>
  <si>
    <t>HP-3</t>
  </si>
  <si>
    <t>HP-3_27</t>
  </si>
  <si>
    <t>TR-104g_1</t>
  </si>
  <si>
    <t>TR-104g_2</t>
  </si>
  <si>
    <t>TR-104g_3</t>
  </si>
  <si>
    <t>TR-104g_4</t>
  </si>
  <si>
    <t>TR-104g_5</t>
  </si>
  <si>
    <t>TR-104g_6</t>
  </si>
  <si>
    <t>TR-104a_6</t>
  </si>
  <si>
    <t>PRA-4_50-1</t>
  </si>
  <si>
    <t>PRA-4_50-2</t>
  </si>
  <si>
    <t>PRA-4_50-3</t>
  </si>
  <si>
    <t>PRSA-4_65-1</t>
  </si>
  <si>
    <t>PRSA-4_65-2</t>
  </si>
  <si>
    <t>PRSA-4_66-1</t>
  </si>
  <si>
    <t>PRSA-4_66-2</t>
  </si>
  <si>
    <t>PDR-4_61-1</t>
  </si>
  <si>
    <t>PDR-4_61-2</t>
  </si>
  <si>
    <t>PDR-4_61-3</t>
  </si>
  <si>
    <t>PDR-4_61-4</t>
  </si>
  <si>
    <t>PRA-60-1</t>
  </si>
  <si>
    <t>LA-248_1</t>
  </si>
  <si>
    <t>LA-260_1</t>
  </si>
  <si>
    <t>LA-853_1</t>
  </si>
  <si>
    <t>LA-845_1</t>
  </si>
  <si>
    <t>LA-847_1</t>
  </si>
  <si>
    <t>SB-KOC</t>
  </si>
  <si>
    <t>SB-KCC</t>
  </si>
  <si>
    <t>PDR-4_II</t>
  </si>
  <si>
    <t>PDR-4_III</t>
  </si>
  <si>
    <r>
      <t xml:space="preserve">Наличие напряжения питание на задвижке </t>
    </r>
    <r>
      <rPr>
        <sz val="8"/>
        <color indexed="10"/>
        <rFont val="Calibri"/>
        <family val="2"/>
        <charset val="204"/>
      </rPr>
      <t>No 1</t>
    </r>
  </si>
  <si>
    <r>
      <t xml:space="preserve">Наличие напряжения питание на задвижке </t>
    </r>
    <r>
      <rPr>
        <sz val="8"/>
        <color indexed="10"/>
        <rFont val="Calibri"/>
        <family val="2"/>
        <charset val="204"/>
      </rPr>
      <t>No 2</t>
    </r>
  </si>
  <si>
    <t>Аварийное отключение вентиляторов ПП-12А Б</t>
  </si>
  <si>
    <t>Давление пирогаза в Е-6</t>
  </si>
  <si>
    <t>Шкала Min</t>
  </si>
  <si>
    <t>Шкала Max</t>
  </si>
  <si>
    <t>0,14 - включ. рез. насоса Н-71</t>
  </si>
  <si>
    <t>24 - включ. рез. насоса Н-16</t>
  </si>
  <si>
    <t>37.5 - включ. рез. насоса Н-9</t>
  </si>
  <si>
    <t>Инверсия шкалы</t>
  </si>
  <si>
    <t>Перечень  параметров (Входные Дискреты)</t>
  </si>
  <si>
    <t>Перечень  параметров (Выходные Дискреты)</t>
  </si>
  <si>
    <t>Перечень параметров (Выходные аналоги)</t>
  </si>
  <si>
    <t>LA-252_2</t>
  </si>
  <si>
    <t>высокий уровень в сепараторе Е-15 (LA-252/2 &gt; 200 см)</t>
  </si>
  <si>
    <t>LA-10</t>
  </si>
  <si>
    <t>LA-11</t>
  </si>
  <si>
    <t>Уровень в сепараторе Е-64А (LA-10 &gt; 150 см)</t>
  </si>
  <si>
    <t>Уровень в сепараторе Е-64А (LA-11 &gt; 150 см)</t>
  </si>
  <si>
    <t>LS-272</t>
  </si>
  <si>
    <t>LA-274</t>
  </si>
  <si>
    <t>Трубопровод нагнетания Н-69 (наличие жидкости)</t>
  </si>
  <si>
    <t>Разрешение пуска H-69</t>
  </si>
  <si>
    <t>Уровень в емкости Е-69 (LA-274 &gt; 90 см)</t>
  </si>
  <si>
    <t>Компрессор В-4</t>
  </si>
  <si>
    <t>Компрессор В-5</t>
  </si>
  <si>
    <t>Компрессор В-3</t>
  </si>
  <si>
    <t>130-Открытие клапанов PCV-1,2</t>
  </si>
  <si>
    <t>PRCSA-4_49</t>
  </si>
  <si>
    <t>PDRCSA-3-27</t>
  </si>
  <si>
    <t>PRA-4_44</t>
  </si>
  <si>
    <t>Изменен режим работы насосов Н-21А,Б (1-Ручной, 0-Атомат)</t>
  </si>
  <si>
    <t>Изменен режим работы насосов Н-22А,Б (1-Ручной, 0-Атомат)</t>
  </si>
  <si>
    <t>Учавствует в схеме пуска                      KV-14 -Останов В-1</t>
  </si>
  <si>
    <t>Сигнал на открытие клапана PC-1 по превышению давления PRCSA-250</t>
  </si>
  <si>
    <t>Сигнал на открытие клапана PC-2 по превышению давления PRCSA-250</t>
  </si>
  <si>
    <t>Клапан PC-1 открыт по превышению  давления PRCSA-250</t>
  </si>
  <si>
    <t>Клапан PC-2 открыт по превышению  давления PRCSA-250</t>
  </si>
  <si>
    <t>Клапан PC-1 открыт</t>
  </si>
  <si>
    <t>Клапан PC-1 закрыт</t>
  </si>
  <si>
    <t>Сбой клапана PC-1 (сработали оба концевика)</t>
  </si>
  <si>
    <t>Клапан PC-2 открыт</t>
  </si>
  <si>
    <t>Клапан PC-2 закрыт</t>
  </si>
  <si>
    <t>Сбой клапана PC-2 (сработали оба концевика)</t>
  </si>
  <si>
    <t>1 _BP</t>
  </si>
  <si>
    <t>2 _BP</t>
  </si>
  <si>
    <t>3 _BP</t>
  </si>
  <si>
    <t>4 _BP</t>
  </si>
  <si>
    <t>5 _BP</t>
  </si>
  <si>
    <t>6 _BP</t>
  </si>
  <si>
    <t>7 _BP</t>
  </si>
  <si>
    <t>12 _BP</t>
  </si>
  <si>
    <t>14 _BP</t>
  </si>
  <si>
    <t>1 _BP_H</t>
  </si>
  <si>
    <t>2 _BP_H</t>
  </si>
  <si>
    <t>9 _BP</t>
  </si>
  <si>
    <t>10 _BP</t>
  </si>
  <si>
    <t>11 _BP</t>
  </si>
  <si>
    <t>13 _BP</t>
  </si>
  <si>
    <t>15 _BP</t>
  </si>
  <si>
    <t>4 _BP_H</t>
  </si>
  <si>
    <t>16 _BP</t>
  </si>
  <si>
    <t>B-1: Останов насоса H-45B</t>
  </si>
  <si>
    <t>B-1: TSA 39/2, высокая температура подшипников H-45B</t>
  </si>
  <si>
    <t>B-1: TSA 39/1, высокая температура подшипников H-45B</t>
  </si>
  <si>
    <t>B-1: LSA 632, отсутствие жидкости в корпусе H-45B</t>
  </si>
  <si>
    <t>B-1: PdSA 634 &lt;200 кПa, перепад давления H-45B</t>
  </si>
  <si>
    <t>B-1: PISA A29/3 &gt;2000 кПa, давление ШФЛУ на нагнетании H-45B</t>
  </si>
  <si>
    <t>B-1: PISA A28/3 &lt;180 кПa, давление ШФЛУ на всасе H-45B</t>
  </si>
  <si>
    <t>B-1: PISA A28/3 &gt;1070 кПa, давление ШФЛУ на всасе H-45B</t>
  </si>
  <si>
    <t>B-1: Останов насоса H-45A</t>
  </si>
  <si>
    <t>B-1: TSA 37/2, высокая температура подшипников H-45A</t>
  </si>
  <si>
    <t>B-1: TSA 37/1, высокая температура подшипников H-45A</t>
  </si>
  <si>
    <t>B-1: LSA 630, отсутствие жидкости в корпусе H-45A</t>
  </si>
  <si>
    <t>B-1: PdSA 632 &lt;200 кПa, перепад давления H-45A</t>
  </si>
  <si>
    <t>B-1: PISA A29/1 &gt;2000 кПa, давление ШФЛУ на нагнетании H-45A</t>
  </si>
  <si>
    <t>B-1: PISA A28/1 &lt;180 кПa, давление ШФЛУ на всасе H-45A</t>
  </si>
  <si>
    <t>B-1: PISA A28/1 &gt;1070 кПa, давление ШФЛУ на всасе H-45A</t>
  </si>
  <si>
    <t>B-1: Блокировка В-1</t>
  </si>
  <si>
    <t>B-1: Контроль электропитания</t>
  </si>
  <si>
    <t>B-1: Проверка сигнализации</t>
  </si>
  <si>
    <t>B-1: Кнопка съёма сигнализации.</t>
  </si>
  <si>
    <t>B-1: Блокировка ОС  В–5</t>
  </si>
  <si>
    <t>B-1: Блокировка ОС  В–4</t>
  </si>
  <si>
    <t>B-1: Блокировка ОС №2  В–3</t>
  </si>
  <si>
    <t>B-1: Блокировка ОС №1  В–3</t>
  </si>
  <si>
    <t>B-1: Маслонасос №2 В-1 (21Б)</t>
  </si>
  <si>
    <t>B-1: Блокировка ОС №2  В–1</t>
  </si>
  <si>
    <t>B-1: Блокировка ОС №1  В–1</t>
  </si>
  <si>
    <t>B-1: Защита В-5</t>
  </si>
  <si>
    <t>B-1: Защита В-4</t>
  </si>
  <si>
    <t>B-1: Защита В-3</t>
  </si>
  <si>
    <t>B-1: Маслонасос №1 В-1 (21A)</t>
  </si>
  <si>
    <t>B-1: Защита В-1</t>
  </si>
  <si>
    <t>B-2: Зарезервировано</t>
  </si>
  <si>
    <t>B-2: PS-2-55-1,2 - РП (L=250 кПа)</t>
  </si>
  <si>
    <t>B-2: PS-2-49 - РП (L=100 кПа)</t>
  </si>
  <si>
    <t>B-2: PS-2-47 - РП (L=130 кПа)</t>
  </si>
  <si>
    <t>B-2: PS-2-46 - РП (L=200 кПа)</t>
  </si>
  <si>
    <t>B-2: PS-2-50 - РП (H=150 кПа)</t>
  </si>
  <si>
    <t>B-2: PIS-1021 - Обрыв измерительной цепи</t>
  </si>
  <si>
    <t>B-2: PIS-1022 - Обрыв измерительной цепи</t>
  </si>
  <si>
    <t>B-2: PIS-1020 - Обрыв измерительной цепи</t>
  </si>
  <si>
    <t>B-2: PIS-2-55-2 - Обрыв измерительной цепи</t>
  </si>
  <si>
    <t>B-2: PIS-2-55-1 - Обрыв измерительной цепи</t>
  </si>
  <si>
    <t>B-2: PIS-2-49 - Обрыв измерительной цепи</t>
  </si>
  <si>
    <t>B-2: PIS-2-47 - Обрыв измерительной цепи</t>
  </si>
  <si>
    <t>B-2: PIS-2-46 - Обрыв измерительной цепи</t>
  </si>
  <si>
    <t>B-2: PIS-2-50 - Обрыв измерительной цепи</t>
  </si>
  <si>
    <t>B-2: LA-732Б - Уровень в каплеотделителе Е–19</t>
  </si>
  <si>
    <t>B-2: Кнопка снятия сигнализации (КСС)</t>
  </si>
  <si>
    <t>B-2: Кнопка опробования сигнализации (КОС)</t>
  </si>
  <si>
    <t>B-2: Электропитание ИИЦ для SLC-500</t>
  </si>
  <si>
    <t>B-2: Электропитание КИП и А схемы ПАЗ</t>
  </si>
  <si>
    <t>B-2: Сигнал из схемы защиты электродвигателя турбокомпрессора В-2</t>
  </si>
  <si>
    <t>B-2: Останов турбокомпрессора В-2 по электрической части</t>
  </si>
  <si>
    <t>B-2: Останов вентилятора В-2</t>
  </si>
  <si>
    <t>B-2: Останов вентилятора В-1</t>
  </si>
  <si>
    <t>B-2: Завершение продувки корпуса электродвигателя</t>
  </si>
  <si>
    <t>B-2: Положение контактов РМВ ("1"–включено; "0"–выключено)</t>
  </si>
  <si>
    <t>B-2: LA-263 - Уровень в каплеотделителе Е-72</t>
  </si>
  <si>
    <t>B-2: LA-732A - Уровень в каплеотделителе Е–45</t>
  </si>
  <si>
    <t>B-2: Неисправность контроллера MicroLogix - ПАЗ компрессора В-2</t>
  </si>
  <si>
    <t>B-2: PIS 2-37-2 - Обрыв измерительной цепи</t>
  </si>
  <si>
    <t>B-2: PIS 2-37-1 - Обрыв измерительной цепи</t>
  </si>
  <si>
    <t>B-2: Маслонасос Н-12Б включён</t>
  </si>
  <si>
    <t>B-2: Маслонасос Н-12А включён</t>
  </si>
  <si>
    <t>B-2: Маслонасос Н-13Б включён</t>
  </si>
  <si>
    <t>B-2: Маслонасос Н-13А включён</t>
  </si>
  <si>
    <t>B-2: Ключ защиты пусковой схемы В-2 (маслонасосы, вентиляторы)</t>
  </si>
  <si>
    <t>B-2: Разрешение пуска В-2</t>
  </si>
  <si>
    <t>B-2: Реле "Аварийный останов В-2 по технологии"</t>
  </si>
  <si>
    <t>B-2: Останов вентиляторов</t>
  </si>
  <si>
    <t>B-2: Кнопка "Аварийный останов В-2" (местный пульт управления)</t>
  </si>
  <si>
    <t>B-2: Кнопка "Аварийный останов В-2" (операторная)</t>
  </si>
  <si>
    <t>B-2: LS 732В - Уровень в Е-47</t>
  </si>
  <si>
    <t>B-2: LS 732Б - Уровень в Е-46</t>
  </si>
  <si>
    <t>B-2: TS 204A9 - Температура подш. гл. эл.двигателя со стороны свободного конца</t>
  </si>
  <si>
    <t>B-2: TS 204A8 - Температура главного электродвигателя со стороны т/к</t>
  </si>
  <si>
    <t>B-2: TS 204A7 - Температура опорного подш. колеса редуктора со стороны гл. эл.двигателя</t>
  </si>
  <si>
    <t>B-2: TS 204A6 - Температура опорного подшипника колеса редуктора со стороны т/к</t>
  </si>
  <si>
    <t>B-2: TS 204A5 - Температура опорного подшипника со стороны главного электродвигателя</t>
  </si>
  <si>
    <t>B-2: TS 204A4 - Температура опорного подшипника шестерни редуктора со стороны т/к</t>
  </si>
  <si>
    <t>B-2: TS 204A3 - Температура опорного подшипника 1 секции</t>
  </si>
  <si>
    <t>B-2: TS 204A2 - Температура опорной части рабочих колодок ОУП 2 секции</t>
  </si>
  <si>
    <t>B-2: TS 204A1 - Температура на сливе с рабочих колодок ОУП 2 секции</t>
  </si>
  <si>
    <t>B-2: LS 1021 - Уровень в каплеотделителе Е–78 &gt; 80%</t>
  </si>
  <si>
    <t>B-2: LS 1022 - Уровень в каплеотделителе Е–49 &gt; 80%</t>
  </si>
  <si>
    <t>B-2: LS 1020 - Уровень в каплеотделителе Е–48 &gt; 80%</t>
  </si>
  <si>
    <t>B-2: PIS 2-37-2a - Давление масла реле осевого сдвига вправо ротора В-2 &gt; 350 кПа</t>
  </si>
  <si>
    <t>B-2: PIS 2-37-1a - Давление масла реле осевого сдвига влево ротора В-2 &gt; 350 кПа</t>
  </si>
  <si>
    <t>B-2: PIS 2-47 - Давление масла в открытой маслосистеме очень низкое &lt; 80 кПа</t>
  </si>
  <si>
    <t>B-2: PIS 2-46 - Давление масла в герметичной маслосистеме очень низкое &lt; 140 кПа</t>
  </si>
  <si>
    <t>НО</t>
  </si>
  <si>
    <t>НЗ</t>
  </si>
  <si>
    <t>Исполнение клапан</t>
  </si>
  <si>
    <t>Тип регулятора</t>
  </si>
  <si>
    <t>PRCA-250</t>
  </si>
  <si>
    <t>Расход пирогаза на всасе 1-ой ступени (по перепаду шкала 0 - 1.498 кПа)</t>
  </si>
  <si>
    <t>Расход пирогаза на всасе 2-ой ступени (по перепаду шкала 0 - 2.526 кПа)</t>
  </si>
  <si>
    <t>Расход пирогаза на всасе 3-ой ступени(по перепаду шкала 0 - 2.315 кПа)</t>
  </si>
  <si>
    <t>Расход пирогаза на всасе 4-ой ступени(по перепаду шкала 0 - 3.473 кПа)</t>
  </si>
  <si>
    <t>Отключен регламент по минимуму</t>
  </si>
  <si>
    <t>MEMORY</t>
  </si>
  <si>
    <t>1756-IB32 104_kmp</t>
  </si>
  <si>
    <t>1756-IB32 104_Wodorod</t>
  </si>
  <si>
    <t>KV80</t>
  </si>
  <si>
    <t>KV81</t>
  </si>
  <si>
    <t>Состояние насоса Н-54</t>
  </si>
  <si>
    <t>KV82</t>
  </si>
  <si>
    <t>KV83</t>
  </si>
  <si>
    <t>KV84</t>
  </si>
  <si>
    <t>Состояние турбокомпрессора В-1</t>
  </si>
  <si>
    <t>KV85</t>
  </si>
  <si>
    <t>Состояние турбокомпрессора В-2</t>
  </si>
  <si>
    <t>KV86</t>
  </si>
  <si>
    <t>Состояние турбокомпрессора В-3</t>
  </si>
  <si>
    <t>KV87</t>
  </si>
  <si>
    <t>Состояние турбокомпрессора В-4</t>
  </si>
  <si>
    <t>KV88</t>
  </si>
  <si>
    <t>Состояние турбокомпрессора В-5</t>
  </si>
  <si>
    <t>KV77</t>
  </si>
  <si>
    <t>Состояние насоса Н-44</t>
  </si>
  <si>
    <t>KV90</t>
  </si>
  <si>
    <t>Состояние насоса Н-45А</t>
  </si>
  <si>
    <t>KV91</t>
  </si>
  <si>
    <t>Состояние насоса Н-45Б</t>
  </si>
  <si>
    <t>KV92</t>
  </si>
  <si>
    <t>Состояние насоса Н-45В</t>
  </si>
  <si>
    <t>KV93</t>
  </si>
  <si>
    <t>Наличие жидкости в корп. Насоса Н-45А</t>
  </si>
  <si>
    <t>KV94</t>
  </si>
  <si>
    <t>Наличие жидкости в корп. Насоса Н-45Б</t>
  </si>
  <si>
    <t>KV95</t>
  </si>
  <si>
    <t>Наличие жидкости в корп. Насоса Н-45В</t>
  </si>
  <si>
    <t>KV96</t>
  </si>
  <si>
    <t>Контроль PA-75R №1</t>
  </si>
  <si>
    <t>KV97</t>
  </si>
  <si>
    <t>Контроль PA-75R №2</t>
  </si>
  <si>
    <t>Состояние насоса Н-60</t>
  </si>
  <si>
    <t>Состояние насоса Н-9А</t>
  </si>
  <si>
    <t>Состояние насоса Н-9Б</t>
  </si>
  <si>
    <t>KV101</t>
  </si>
  <si>
    <t>LA-274/1</t>
  </si>
  <si>
    <t>KV102</t>
  </si>
  <si>
    <t>LA-274/2</t>
  </si>
  <si>
    <t>KV103</t>
  </si>
  <si>
    <t>LA-274/3</t>
  </si>
  <si>
    <t>Контроль электропитания 220 В на входе UPS</t>
  </si>
  <si>
    <t>SB1</t>
  </si>
  <si>
    <t>Кнопка опробования сигнализации (КОС)</t>
  </si>
  <si>
    <t>SB2</t>
  </si>
  <si>
    <t>Кнопка снятия сигнализации (КСС)</t>
  </si>
  <si>
    <t>Состояние насоса Н-1</t>
  </si>
  <si>
    <t>Состояние насоса Н-2</t>
  </si>
  <si>
    <t>Состояние насоса Н-3</t>
  </si>
  <si>
    <t>Состояние насоса Н-5</t>
  </si>
  <si>
    <t>Состояние насоса Н-6</t>
  </si>
  <si>
    <t>Состояние насоса Н-8</t>
  </si>
  <si>
    <t>Состояние насоса Н-14</t>
  </si>
  <si>
    <t>Состояние насоса Н-18</t>
  </si>
  <si>
    <t>Состояние насоса Н-19</t>
  </si>
  <si>
    <t>Состояние насоса Н-20</t>
  </si>
  <si>
    <t>Состояние насоса Н-25</t>
  </si>
  <si>
    <t>Состояние насоса Н-26</t>
  </si>
  <si>
    <t>Состояние насоса Н-27</t>
  </si>
  <si>
    <t>Состояние насоса Н-29</t>
  </si>
  <si>
    <t>Состояние насоса Н-30</t>
  </si>
  <si>
    <t>Состояние насоса Н-32</t>
  </si>
  <si>
    <t>Состояние насоса Н-33</t>
  </si>
  <si>
    <t>Состояние насоса Н-35</t>
  </si>
  <si>
    <t>Состояние насоса Н-38</t>
  </si>
  <si>
    <t>Состояние насоса Н-41</t>
  </si>
  <si>
    <t>KV-1</t>
  </si>
  <si>
    <t>KV-2</t>
  </si>
  <si>
    <t>KV-3</t>
  </si>
  <si>
    <t>KV-4</t>
  </si>
  <si>
    <t>Состояние насоса Н-4</t>
  </si>
  <si>
    <t>KV-5</t>
  </si>
  <si>
    <t>KV-6</t>
  </si>
  <si>
    <t>KV-7</t>
  </si>
  <si>
    <t>KV-8</t>
  </si>
  <si>
    <t>KV-9</t>
  </si>
  <si>
    <t>KV-10</t>
  </si>
  <si>
    <t>KV-11</t>
  </si>
  <si>
    <t>KV-12</t>
  </si>
  <si>
    <t>KV-13</t>
  </si>
  <si>
    <t>KV-14</t>
  </si>
  <si>
    <t>KV-15</t>
  </si>
  <si>
    <t>KV-16</t>
  </si>
  <si>
    <t>Насос Н-28А Останов</t>
  </si>
  <si>
    <t>KV-17</t>
  </si>
  <si>
    <t>KV-18</t>
  </si>
  <si>
    <t>KV-19</t>
  </si>
  <si>
    <t>KV-20</t>
  </si>
  <si>
    <t>KV-21</t>
  </si>
  <si>
    <t>Состояние насоса Н-34</t>
  </si>
  <si>
    <t>KV-22</t>
  </si>
  <si>
    <t>KV-23</t>
  </si>
  <si>
    <t>Насос Н-28А Работа</t>
  </si>
  <si>
    <t>KV-24</t>
  </si>
  <si>
    <t>Насос Н-28Б Останов</t>
  </si>
  <si>
    <t>KV-25</t>
  </si>
  <si>
    <t>KV-26</t>
  </si>
  <si>
    <t>KV-27</t>
  </si>
  <si>
    <t>Состояние насоса Н-42</t>
  </si>
  <si>
    <t>KV-28</t>
  </si>
  <si>
    <t>KV-29</t>
  </si>
  <si>
    <t>Состояние насоса Н-52</t>
  </si>
  <si>
    <t>KV-30</t>
  </si>
  <si>
    <t>Насос Н-28Б Работа</t>
  </si>
  <si>
    <t>KV-31</t>
  </si>
  <si>
    <t>КУ-1 (В10-1)</t>
  </si>
  <si>
    <t>KV-32</t>
  </si>
  <si>
    <t>КУ-2 (В10-2)</t>
  </si>
  <si>
    <t>Перепад давления газ-масло 3-й ступени В-1</t>
  </si>
  <si>
    <t>Перепад давления газ-масло 4-й ступени В-1</t>
  </si>
  <si>
    <t>Перепад давления газ-масло 2-й ступени В-1</t>
  </si>
  <si>
    <t>Перепад давления газ-масло 1-й ступени В-1</t>
  </si>
  <si>
    <t>PRSA-6-58/1</t>
  </si>
  <si>
    <t>PRSA-6-58/2</t>
  </si>
  <si>
    <t>PRSA-6-59/1</t>
  </si>
  <si>
    <t>PRSA-6-59/2</t>
  </si>
  <si>
    <t>Осевое смещение вала ЦНД турбокомпрессора В-3</t>
  </si>
  <si>
    <t>Осевое смещение вала ЦВД турбокомпрессора В-3</t>
  </si>
  <si>
    <t>Проект Кралько-Субботин</t>
  </si>
  <si>
    <t>KV2.8_5</t>
  </si>
  <si>
    <t>KV2.8_1</t>
  </si>
  <si>
    <t>KV2.8_2</t>
  </si>
  <si>
    <t>KV2.8_3</t>
  </si>
  <si>
    <t>KV2.8_4</t>
  </si>
  <si>
    <t>KV2.8_6</t>
  </si>
  <si>
    <t>KV2.8_7</t>
  </si>
  <si>
    <t>KV2.8_8</t>
  </si>
  <si>
    <t>KV2.8_9</t>
  </si>
  <si>
    <t>KV2.8_10</t>
  </si>
  <si>
    <t>KV2.8_11</t>
  </si>
  <si>
    <t>KV2.8_12</t>
  </si>
  <si>
    <t>KV2.8_13</t>
  </si>
  <si>
    <t>KV2.8_14</t>
  </si>
  <si>
    <t>KV2.8_15</t>
  </si>
  <si>
    <t>KV2.8_16</t>
  </si>
  <si>
    <t>KV2.8_17</t>
  </si>
  <si>
    <t>KV2.8_18</t>
  </si>
  <si>
    <t>KV2.8_19</t>
  </si>
  <si>
    <t>KV2.8_20</t>
  </si>
  <si>
    <t>KV2.8_21</t>
  </si>
  <si>
    <t>KV2.8_22</t>
  </si>
  <si>
    <t>KV2.8_23</t>
  </si>
  <si>
    <t>KV2.8_24</t>
  </si>
  <si>
    <t>KV2.8_25</t>
  </si>
  <si>
    <t>KV2.8_26</t>
  </si>
  <si>
    <t>KV2.8_27</t>
  </si>
  <si>
    <t>KV2.8_28</t>
  </si>
  <si>
    <t>KV2.8_29</t>
  </si>
  <si>
    <t>Останов турбокомпрессора В-3 по осевому смещению</t>
  </si>
  <si>
    <t>Проект  Кралько-Субботин</t>
  </si>
  <si>
    <t>6 _BP_H</t>
  </si>
  <si>
    <t>8 _BP_H</t>
  </si>
  <si>
    <t>LC245</t>
  </si>
  <si>
    <t>H14A</t>
  </si>
  <si>
    <t>H14B</t>
  </si>
  <si>
    <t>PDRSA-245_1</t>
  </si>
  <si>
    <t>PDRSA-245_2</t>
  </si>
  <si>
    <t>LSA-245_1</t>
  </si>
  <si>
    <t>LSA-245_2</t>
  </si>
  <si>
    <t>Расход углеводородов в емкости Е-59</t>
  </si>
  <si>
    <t>TRA-244_1</t>
  </si>
  <si>
    <t>TRA-244_2</t>
  </si>
  <si>
    <t>PRA-244_1</t>
  </si>
  <si>
    <t>PRA-244_2</t>
  </si>
  <si>
    <t>FRA-244_1</t>
  </si>
  <si>
    <t>FRA-244_2</t>
  </si>
  <si>
    <t>Разность давления напорного и всасывающего трубопроводов насоса Н-14А</t>
  </si>
  <si>
    <t>Разность давления напорного и всасывающего трубопроводов насоса Н-14Б</t>
  </si>
  <si>
    <t>Давление прямой оборотной воды насоса Н-14А</t>
  </si>
  <si>
    <t>Давление прямой оборотной воды насоса Н-14Б</t>
  </si>
  <si>
    <t>Расход прямой оборотной воды насоса Н-14А</t>
  </si>
  <si>
    <t>Расход прямой оборотной воды насоса Н-14Б</t>
  </si>
  <si>
    <t>Температура прямой оборотной воды насоса Н-14А</t>
  </si>
  <si>
    <t>Температура прямой оборотной воды насоса Н-14Б</t>
  </si>
  <si>
    <t>Присутствие жидкости в трубопроводе насоса Н-14А</t>
  </si>
  <si>
    <t>Присутствие жидкости в трубопроводе насоса Н-14Б</t>
  </si>
  <si>
    <t>LC246</t>
  </si>
  <si>
    <t>H15B</t>
  </si>
  <si>
    <t>PDRSA-246_2</t>
  </si>
  <si>
    <t>Перепад давления всасывающего и напорного трубопроводов насоса Н-15Б</t>
  </si>
  <si>
    <t>PRA-244</t>
  </si>
  <si>
    <t>FRA-246</t>
  </si>
  <si>
    <t>TRA-246</t>
  </si>
  <si>
    <t>Давление прямой оборотной воды насоса Н-15Б</t>
  </si>
  <si>
    <t>Температура прямой оборотной воды насоса Н-15Б</t>
  </si>
  <si>
    <t>Расход обратной оборотной воды насоса участка трубопровода В-5.1</t>
  </si>
  <si>
    <t>LSA-246</t>
  </si>
  <si>
    <t>Расход углеводородов в емкости Е-15А</t>
  </si>
  <si>
    <t>Останов Н-14А</t>
  </si>
  <si>
    <t>Останов Н-14Б</t>
  </si>
  <si>
    <t>Останов Н-15Б</t>
  </si>
  <si>
    <t>HF-4_10</t>
  </si>
  <si>
    <t>Расход сдувки с К-10</t>
  </si>
  <si>
    <t>Задатчик</t>
  </si>
  <si>
    <t>Отключен регламент по максимуму</t>
  </si>
  <si>
    <t>Отключена обработка регламентных значений</t>
  </si>
  <si>
    <t>Переименовано в PRA-4_60</t>
  </si>
  <si>
    <t>Переименовано в PRA-4_53</t>
  </si>
  <si>
    <t>LRSA-247A</t>
  </si>
  <si>
    <t>LRSA-247B</t>
  </si>
  <si>
    <t>LRSA-247V</t>
  </si>
  <si>
    <t>LRSA-247G</t>
  </si>
  <si>
    <t>Присутствие перекачиваемой жидкости в тр-де И1.3 (в корп. насоса Н-15Б)</t>
  </si>
  <si>
    <t>Состояние насоса Н-14А</t>
  </si>
  <si>
    <t>Состояние насоса Н-14Б</t>
  </si>
  <si>
    <t>Состояние насоса Н-15Б</t>
  </si>
  <si>
    <t>HY-H14A</t>
  </si>
  <si>
    <t>HY-H14B</t>
  </si>
  <si>
    <t>HY-H15B</t>
  </si>
  <si>
    <t>MEMORY (MSG забирает с Wodorod)</t>
  </si>
  <si>
    <t>Cостояние масляного выключателя РМВ компрессора В-1 (на 104KMP)</t>
  </si>
  <si>
    <t>Состояние насоса Н-15A</t>
  </si>
  <si>
    <t>Реле 220</t>
  </si>
  <si>
    <t>ДЛЯ ТЕСТА КЛАПАНОВ ИЛИ ЗАДАТЧИКОВ НА КЛАПАН</t>
  </si>
  <si>
    <t>DUMP</t>
  </si>
  <si>
    <t>HS-14A</t>
  </si>
  <si>
    <t>HS-14B</t>
  </si>
  <si>
    <t>HS-15B</t>
  </si>
  <si>
    <t>LRA-260 Останов насоса Н-15А</t>
  </si>
  <si>
    <t>Группа</t>
  </si>
</sst>
</file>

<file path=xl/styles.xml><?xml version="1.0" encoding="utf-8"?>
<styleSheet xmlns="http://schemas.openxmlformats.org/spreadsheetml/2006/main">
  <fonts count="57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8"/>
      <color indexed="8"/>
      <name val="Times New Roman"/>
      <family val="1"/>
      <charset val="204"/>
    </font>
    <font>
      <sz val="8"/>
      <color indexed="8"/>
      <name val="Calibri"/>
      <family val="2"/>
      <charset val="204"/>
    </font>
    <font>
      <b/>
      <sz val="8"/>
      <color indexed="8"/>
      <name val="Times New Roman"/>
      <family val="1"/>
      <charset val="204"/>
    </font>
    <font>
      <sz val="8"/>
      <color indexed="8"/>
      <name val="Calibri"/>
      <family val="2"/>
      <charset val="204"/>
    </font>
    <font>
      <b/>
      <sz val="12"/>
      <color indexed="8"/>
      <name val="Times New Roman"/>
      <family val="1"/>
      <charset val="204"/>
    </font>
    <font>
      <b/>
      <sz val="8"/>
      <color indexed="57"/>
      <name val="Times New Roman"/>
      <family val="1"/>
      <charset val="204"/>
    </font>
    <font>
      <b/>
      <sz val="8"/>
      <color indexed="57"/>
      <name val="Calibri"/>
      <family val="2"/>
      <charset val="204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  <font>
      <b/>
      <sz val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color indexed="10"/>
      <name val="Calibri"/>
      <family val="2"/>
      <charset val="204"/>
    </font>
    <font>
      <sz val="10"/>
      <color indexed="8"/>
      <name val="Times New Roman"/>
      <family val="1"/>
      <charset val="204"/>
    </font>
    <font>
      <sz val="7"/>
      <color indexed="8"/>
      <name val="Times New Roman"/>
      <family val="1"/>
      <charset val="204"/>
    </font>
    <font>
      <sz val="11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8"/>
      <name val="Arial"/>
      <family val="2"/>
      <charset val="204"/>
    </font>
    <font>
      <b/>
      <sz val="8"/>
      <color indexed="8"/>
      <name val="Calibri"/>
      <family val="2"/>
      <charset val="204"/>
    </font>
    <font>
      <b/>
      <u/>
      <sz val="10"/>
      <color indexed="8"/>
      <name val="Calibri"/>
      <family val="2"/>
      <charset val="204"/>
    </font>
    <font>
      <sz val="10"/>
      <name val="Times New Roman"/>
      <family val="1"/>
      <charset val="204"/>
    </font>
    <font>
      <b/>
      <u/>
      <sz val="10"/>
      <name val="Calibri"/>
      <family val="2"/>
      <charset val="204"/>
    </font>
    <font>
      <sz val="12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rgb="FFFF0000"/>
      <name val="Calibri"/>
      <family val="2"/>
      <charset val="204"/>
    </font>
    <font>
      <sz val="8"/>
      <color theme="0"/>
      <name val="Calibri"/>
      <family val="2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FF0000"/>
      <name val="Calibri"/>
      <family val="2"/>
      <charset val="204"/>
    </font>
    <font>
      <sz val="8"/>
      <color rgb="FFFF0000"/>
      <name val="Times New Roman"/>
      <family val="1"/>
      <charset val="204"/>
    </font>
    <font>
      <b/>
      <sz val="8"/>
      <color rgb="FFFF0000"/>
      <name val="Calibri"/>
      <family val="2"/>
      <charset val="204"/>
    </font>
    <font>
      <sz val="12"/>
      <name val="Calibri"/>
      <family val="2"/>
      <charset val="204"/>
      <scheme val="minor"/>
    </font>
    <font>
      <b/>
      <sz val="12"/>
      <color theme="3" tint="-0.249977111117893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6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57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7" borderId="1" applyNumberFormat="0" applyAlignment="0" applyProtection="0"/>
    <xf numFmtId="0" fontId="14" fillId="20" borderId="2" applyNumberFormat="0" applyAlignment="0" applyProtection="0"/>
    <xf numFmtId="0" fontId="15" fillId="20" borderId="1" applyNumberFormat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42" fillId="0" borderId="0"/>
    <xf numFmtId="0" fontId="1" fillId="0" borderId="0"/>
    <xf numFmtId="0" fontId="23" fillId="3" borderId="0" applyNumberFormat="0" applyBorder="0" applyAlignment="0" applyProtection="0"/>
    <xf numFmtId="0" fontId="24" fillId="0" borderId="0" applyNumberFormat="0" applyFill="0" applyBorder="0" applyAlignment="0" applyProtection="0"/>
    <xf numFmtId="0" fontId="1" fillId="23" borderId="8" applyNumberFormat="0" applyFont="0" applyAlignment="0" applyProtection="0"/>
    <xf numFmtId="0" fontId="1" fillId="23" borderId="8" applyNumberFormat="0" applyFont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0" fontId="27" fillId="4" borderId="0" applyNumberFormat="0" applyBorder="0" applyAlignment="0" applyProtection="0"/>
  </cellStyleXfs>
  <cellXfs count="463">
    <xf numFmtId="0" fontId="0" fillId="0" borderId="0" xfId="0"/>
    <xf numFmtId="0" fontId="3" fillId="0" borderId="10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wrapText="1"/>
    </xf>
    <xf numFmtId="49" fontId="3" fillId="0" borderId="13" xfId="0" applyNumberFormat="1" applyFont="1" applyBorder="1" applyAlignment="1">
      <alignment horizontal="center" vertical="center" shrinkToFit="1"/>
    </xf>
    <xf numFmtId="0" fontId="3" fillId="0" borderId="0" xfId="0" applyNumberFormat="1" applyFont="1" applyBorder="1" applyAlignment="1">
      <alignment horizontal="center" vertical="center" shrinkToFit="1"/>
    </xf>
    <xf numFmtId="0" fontId="3" fillId="0" borderId="0" xfId="0" applyNumberFormat="1" applyFont="1" applyBorder="1" applyAlignment="1">
      <alignment horizontal="center" shrinkToFit="1"/>
    </xf>
    <xf numFmtId="0" fontId="3" fillId="0" borderId="10" xfId="0" applyNumberFormat="1" applyFont="1" applyBorder="1" applyAlignment="1">
      <alignment horizontal="center" vertical="center" shrinkToFit="1"/>
    </xf>
    <xf numFmtId="0" fontId="3" fillId="0" borderId="11" xfId="0" applyNumberFormat="1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wrapText="1"/>
    </xf>
    <xf numFmtId="0" fontId="3" fillId="0" borderId="12" xfId="0" applyNumberFormat="1" applyFont="1" applyBorder="1" applyAlignment="1">
      <alignment horizontal="center" vertical="center" shrinkToFit="1"/>
    </xf>
    <xf numFmtId="0" fontId="3" fillId="0" borderId="12" xfId="0" applyNumberFormat="1" applyFont="1" applyBorder="1" applyAlignment="1">
      <alignment horizontal="center" shrinkToFit="1"/>
    </xf>
    <xf numFmtId="0" fontId="3" fillId="0" borderId="14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shrinkToFit="1"/>
    </xf>
    <xf numFmtId="0" fontId="3" fillId="0" borderId="10" xfId="0" applyNumberFormat="1" applyFont="1" applyBorder="1" applyAlignment="1">
      <alignment horizontal="center" shrinkToFit="1"/>
    </xf>
    <xf numFmtId="0" fontId="3" fillId="0" borderId="11" xfId="0" applyNumberFormat="1" applyFont="1" applyBorder="1" applyAlignment="1">
      <alignment horizontal="left" vertical="center" shrinkToFit="1"/>
    </xf>
    <xf numFmtId="0" fontId="3" fillId="0" borderId="12" xfId="0" applyNumberFormat="1" applyFont="1" applyBorder="1" applyAlignment="1">
      <alignment horizontal="left" vertical="center" shrinkToFit="1"/>
    </xf>
    <xf numFmtId="0" fontId="3" fillId="0" borderId="10" xfId="0" applyNumberFormat="1" applyFont="1" applyBorder="1" applyAlignment="1">
      <alignment horizontal="left" vertical="center" shrinkToFit="1"/>
    </xf>
    <xf numFmtId="0" fontId="3" fillId="0" borderId="0" xfId="0" applyNumberFormat="1" applyFont="1" applyBorder="1" applyAlignment="1">
      <alignment horizontal="center" vertical="center" wrapText="1" shrinkToFit="1"/>
    </xf>
    <xf numFmtId="0" fontId="3" fillId="0" borderId="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 shrinkToFit="1"/>
    </xf>
    <xf numFmtId="0" fontId="3" fillId="0" borderId="15" xfId="0" applyNumberFormat="1" applyFont="1" applyBorder="1" applyAlignment="1">
      <alignment horizontal="center" vertical="center" shrinkToFit="1"/>
    </xf>
    <xf numFmtId="0" fontId="3" fillId="0" borderId="15" xfId="0" applyNumberFormat="1" applyFont="1" applyBorder="1" applyAlignment="1">
      <alignment horizontal="center" shrinkToFit="1"/>
    </xf>
    <xf numFmtId="0" fontId="3" fillId="0" borderId="13" xfId="0" applyFont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vertical="center" shrinkToFit="1"/>
    </xf>
    <xf numFmtId="49" fontId="3" fillId="0" borderId="17" xfId="0" applyNumberFormat="1" applyFont="1" applyBorder="1" applyAlignment="1">
      <alignment horizontal="center" vertical="center" shrinkToFit="1"/>
    </xf>
    <xf numFmtId="49" fontId="3" fillId="0" borderId="10" xfId="0" applyNumberFormat="1" applyFont="1" applyBorder="1" applyAlignment="1">
      <alignment vertical="center" wrapText="1"/>
    </xf>
    <xf numFmtId="49" fontId="3" fillId="0" borderId="11" xfId="0" applyNumberFormat="1" applyFont="1" applyBorder="1" applyAlignment="1">
      <alignment vertical="center" wrapText="1"/>
    </xf>
    <xf numFmtId="49" fontId="3" fillId="0" borderId="12" xfId="0" applyNumberFormat="1" applyFont="1" applyBorder="1" applyAlignment="1">
      <alignment vertical="center" wrapText="1"/>
    </xf>
    <xf numFmtId="0" fontId="3" fillId="0" borderId="18" xfId="0" applyNumberFormat="1" applyFont="1" applyBorder="1" applyAlignment="1">
      <alignment horizontal="center" vertical="center"/>
    </xf>
    <xf numFmtId="0" fontId="3" fillId="0" borderId="18" xfId="0" applyNumberFormat="1" applyFont="1" applyBorder="1" applyAlignment="1">
      <alignment horizontal="left" vertical="center" shrinkToFit="1"/>
    </xf>
    <xf numFmtId="49" fontId="3" fillId="0" borderId="18" xfId="0" applyNumberFormat="1" applyFont="1" applyBorder="1" applyAlignment="1">
      <alignment vertical="center" wrapText="1"/>
    </xf>
    <xf numFmtId="0" fontId="3" fillId="0" borderId="18" xfId="0" applyNumberFormat="1" applyFont="1" applyBorder="1" applyAlignment="1">
      <alignment horizontal="center" vertical="center" shrinkToFit="1"/>
    </xf>
    <xf numFmtId="0" fontId="3" fillId="0" borderId="18" xfId="0" applyNumberFormat="1" applyFont="1" applyBorder="1" applyAlignment="1">
      <alignment horizontal="center" shrinkToFit="1"/>
    </xf>
    <xf numFmtId="0" fontId="3" fillId="0" borderId="19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 shrinkToFit="1"/>
    </xf>
    <xf numFmtId="0" fontId="3" fillId="0" borderId="19" xfId="0" applyNumberFormat="1" applyFont="1" applyBorder="1" applyAlignment="1">
      <alignment horizontal="center" shrinkToFit="1"/>
    </xf>
    <xf numFmtId="0" fontId="3" fillId="0" borderId="15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vertical="center" wrapText="1"/>
    </xf>
    <xf numFmtId="0" fontId="0" fillId="0" borderId="0" xfId="0"/>
    <xf numFmtId="0" fontId="10" fillId="0" borderId="0" xfId="0" applyNumberFormat="1" applyFont="1" applyFill="1" applyBorder="1" applyAlignment="1">
      <alignment horizontal="left" vertical="center" wrapText="1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textRotation="90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24" borderId="10" xfId="0" applyNumberFormat="1" applyFont="1" applyFill="1" applyBorder="1" applyAlignment="1">
      <alignment horizontal="center" vertical="center" shrinkToFit="1"/>
    </xf>
    <xf numFmtId="0" fontId="3" fillId="24" borderId="11" xfId="0" applyFont="1" applyFill="1" applyBorder="1" applyAlignment="1">
      <alignment horizontal="left" vertical="center" wrapText="1"/>
    </xf>
    <xf numFmtId="49" fontId="3" fillId="24" borderId="11" xfId="0" applyNumberFormat="1" applyFont="1" applyFill="1" applyBorder="1" applyAlignment="1">
      <alignment vertical="center" wrapText="1"/>
    </xf>
    <xf numFmtId="0" fontId="3" fillId="24" borderId="11" xfId="0" applyNumberFormat="1" applyFont="1" applyFill="1" applyBorder="1" applyAlignment="1">
      <alignment horizontal="center" vertical="center" shrinkToFit="1"/>
    </xf>
    <xf numFmtId="0" fontId="3" fillId="0" borderId="22" xfId="0" applyNumberFormat="1" applyFont="1" applyBorder="1" applyAlignment="1">
      <alignment horizontal="center" vertical="center" shrinkToFit="1"/>
    </xf>
    <xf numFmtId="0" fontId="3" fillId="0" borderId="13" xfId="0" applyNumberFormat="1" applyFont="1" applyBorder="1" applyAlignment="1">
      <alignment horizontal="center" vertical="center" shrinkToFit="1"/>
    </xf>
    <xf numFmtId="0" fontId="3" fillId="0" borderId="23" xfId="0" applyNumberFormat="1" applyFont="1" applyBorder="1" applyAlignment="1">
      <alignment horizontal="center" vertical="center" shrinkToFit="1"/>
    </xf>
    <xf numFmtId="0" fontId="3" fillId="0" borderId="17" xfId="0" applyNumberFormat="1" applyFont="1" applyBorder="1" applyAlignment="1">
      <alignment horizontal="center" vertical="center" shrinkToFit="1"/>
    </xf>
    <xf numFmtId="0" fontId="3" fillId="0" borderId="24" xfId="0" applyNumberFormat="1" applyFont="1" applyBorder="1" applyAlignment="1">
      <alignment horizontal="center" vertical="center" shrinkToFit="1"/>
    </xf>
    <xf numFmtId="0" fontId="3" fillId="0" borderId="25" xfId="0" applyNumberFormat="1" applyFont="1" applyBorder="1" applyAlignment="1">
      <alignment horizontal="center" vertical="center" shrinkToFit="1"/>
    </xf>
    <xf numFmtId="0" fontId="3" fillId="0" borderId="14" xfId="0" applyNumberFormat="1" applyFont="1" applyBorder="1" applyAlignment="1">
      <alignment horizontal="center" vertical="center" shrinkToFit="1"/>
    </xf>
    <xf numFmtId="0" fontId="3" fillId="0" borderId="14" xfId="0" applyNumberFormat="1" applyFont="1" applyBorder="1" applyAlignment="1">
      <alignment horizontal="center" shrinkToFit="1"/>
    </xf>
    <xf numFmtId="0" fontId="3" fillId="0" borderId="26" xfId="0" applyNumberFormat="1" applyFont="1" applyBorder="1" applyAlignment="1">
      <alignment horizontal="center" vertical="center" shrinkToFit="1"/>
    </xf>
    <xf numFmtId="0" fontId="3" fillId="0" borderId="16" xfId="0" applyNumberFormat="1" applyFont="1" applyBorder="1" applyAlignment="1">
      <alignment horizontal="center" vertical="center" shrinkToFit="1"/>
    </xf>
    <xf numFmtId="0" fontId="3" fillId="0" borderId="27" xfId="0" applyNumberFormat="1" applyFont="1" applyBorder="1" applyAlignment="1">
      <alignment horizontal="center" vertical="center" shrinkToFit="1"/>
    </xf>
    <xf numFmtId="0" fontId="3" fillId="0" borderId="28" xfId="0" applyNumberFormat="1" applyFont="1" applyBorder="1" applyAlignment="1">
      <alignment horizontal="center" vertical="center" shrinkToFit="1"/>
    </xf>
    <xf numFmtId="0" fontId="3" fillId="0" borderId="0" xfId="0" applyNumberFormat="1" applyFont="1" applyBorder="1" applyAlignment="1">
      <alignment horizontal="left" vertical="center"/>
    </xf>
    <xf numFmtId="49" fontId="3" fillId="0" borderId="14" xfId="0" applyNumberFormat="1" applyFont="1" applyBorder="1" applyAlignment="1">
      <alignment vertical="center" wrapText="1"/>
    </xf>
    <xf numFmtId="0" fontId="3" fillId="0" borderId="29" xfId="0" applyNumberFormat="1" applyFont="1" applyBorder="1" applyAlignment="1">
      <alignment horizontal="center" vertical="center" shrinkToFit="1"/>
    </xf>
    <xf numFmtId="0" fontId="3" fillId="0" borderId="30" xfId="0" applyNumberFormat="1" applyFont="1" applyBorder="1" applyAlignment="1">
      <alignment horizontal="center" vertical="center" shrinkToFit="1"/>
    </xf>
    <xf numFmtId="0" fontId="43" fillId="0" borderId="0" xfId="0" applyNumberFormat="1" applyFont="1" applyBorder="1" applyAlignment="1">
      <alignment horizontal="left" vertical="center"/>
    </xf>
    <xf numFmtId="0" fontId="3" fillId="0" borderId="31" xfId="0" applyNumberFormat="1" applyFont="1" applyBorder="1" applyAlignment="1">
      <alignment horizontal="center" shrinkToFit="1"/>
    </xf>
    <xf numFmtId="0" fontId="3" fillId="0" borderId="32" xfId="0" applyNumberFormat="1" applyFont="1" applyBorder="1" applyAlignment="1">
      <alignment horizontal="center" shrinkToFit="1"/>
    </xf>
    <xf numFmtId="0" fontId="3" fillId="0" borderId="14" xfId="0" applyNumberFormat="1" applyFont="1" applyFill="1" applyBorder="1" applyAlignment="1">
      <alignment horizontal="left" vertical="center" shrinkToFit="1"/>
    </xf>
    <xf numFmtId="0" fontId="3" fillId="0" borderId="11" xfId="0" applyNumberFormat="1" applyFont="1" applyFill="1" applyBorder="1" applyAlignment="1">
      <alignment horizontal="left" vertical="center" shrinkToFit="1"/>
    </xf>
    <xf numFmtId="0" fontId="3" fillId="0" borderId="15" xfId="0" applyNumberFormat="1" applyFont="1" applyFill="1" applyBorder="1" applyAlignment="1">
      <alignment horizontal="left" vertical="center" shrinkToFit="1"/>
    </xf>
    <xf numFmtId="49" fontId="3" fillId="0" borderId="14" xfId="0" applyNumberFormat="1" applyFont="1" applyFill="1" applyBorder="1" applyAlignment="1">
      <alignment vertical="center" wrapText="1"/>
    </xf>
    <xf numFmtId="0" fontId="3" fillId="0" borderId="14" xfId="0" applyNumberFormat="1" applyFont="1" applyFill="1" applyBorder="1" applyAlignment="1">
      <alignment horizontal="center" vertical="center" shrinkToFit="1"/>
    </xf>
    <xf numFmtId="0" fontId="3" fillId="0" borderId="14" xfId="0" applyNumberFormat="1" applyFont="1" applyFill="1" applyBorder="1" applyAlignment="1">
      <alignment horizontal="center" shrinkToFit="1"/>
    </xf>
    <xf numFmtId="0" fontId="3" fillId="0" borderId="29" xfId="0" applyNumberFormat="1" applyFont="1" applyFill="1" applyBorder="1" applyAlignment="1">
      <alignment horizontal="center" vertical="center" shrinkToFit="1"/>
    </xf>
    <xf numFmtId="0" fontId="3" fillId="0" borderId="30" xfId="0" applyNumberFormat="1" applyFont="1" applyFill="1" applyBorder="1" applyAlignment="1">
      <alignment horizontal="center" vertical="center" shrinkToFit="1"/>
    </xf>
    <xf numFmtId="49" fontId="3" fillId="0" borderId="11" xfId="0" applyNumberFormat="1" applyFont="1" applyFill="1" applyBorder="1" applyAlignment="1">
      <alignment vertical="center" wrapText="1"/>
    </xf>
    <xf numFmtId="0" fontId="3" fillId="0" borderId="11" xfId="0" applyNumberFormat="1" applyFont="1" applyFill="1" applyBorder="1" applyAlignment="1">
      <alignment horizontal="center" vertical="center" shrinkToFit="1"/>
    </xf>
    <xf numFmtId="0" fontId="3" fillId="0" borderId="11" xfId="0" applyNumberFormat="1" applyFont="1" applyFill="1" applyBorder="1" applyAlignment="1">
      <alignment horizontal="center" shrinkToFit="1"/>
    </xf>
    <xf numFmtId="0" fontId="3" fillId="0" borderId="22" xfId="0" applyNumberFormat="1" applyFont="1" applyFill="1" applyBorder="1" applyAlignment="1">
      <alignment horizontal="center" vertical="center" shrinkToFit="1"/>
    </xf>
    <xf numFmtId="0" fontId="3" fillId="0" borderId="13" xfId="0" applyNumberFormat="1" applyFont="1" applyFill="1" applyBorder="1" applyAlignment="1">
      <alignment horizontal="center" vertical="center" shrinkToFit="1"/>
    </xf>
    <xf numFmtId="49" fontId="3" fillId="0" borderId="15" xfId="0" applyNumberFormat="1" applyFont="1" applyFill="1" applyBorder="1" applyAlignment="1">
      <alignment vertical="center" wrapText="1"/>
    </xf>
    <xf numFmtId="0" fontId="3" fillId="0" borderId="15" xfId="0" applyNumberFormat="1" applyFont="1" applyFill="1" applyBorder="1" applyAlignment="1">
      <alignment horizontal="center" vertical="center" shrinkToFit="1"/>
    </xf>
    <xf numFmtId="0" fontId="3" fillId="0" borderId="15" xfId="0" applyNumberFormat="1" applyFont="1" applyFill="1" applyBorder="1" applyAlignment="1">
      <alignment horizontal="center" shrinkToFit="1"/>
    </xf>
    <xf numFmtId="0" fontId="3" fillId="25" borderId="11" xfId="0" applyFont="1" applyFill="1" applyBorder="1" applyAlignment="1">
      <alignment horizontal="left" vertical="center" wrapText="1"/>
    </xf>
    <xf numFmtId="0" fontId="3" fillId="25" borderId="11" xfId="0" applyNumberFormat="1" applyFont="1" applyFill="1" applyBorder="1" applyAlignment="1">
      <alignment horizontal="center" vertical="center" shrinkToFit="1"/>
    </xf>
    <xf numFmtId="0" fontId="3" fillId="26" borderId="23" xfId="0" applyFont="1" applyFill="1" applyBorder="1" applyAlignment="1">
      <alignment horizontal="center" vertical="center" wrapText="1"/>
    </xf>
    <xf numFmtId="0" fontId="3" fillId="26" borderId="22" xfId="0" applyFont="1" applyFill="1" applyBorder="1" applyAlignment="1">
      <alignment horizontal="center" vertical="center" wrapText="1"/>
    </xf>
    <xf numFmtId="49" fontId="3" fillId="26" borderId="22" xfId="0" applyNumberFormat="1" applyFont="1" applyFill="1" applyBorder="1" applyAlignment="1">
      <alignment horizontal="center" vertical="center" shrinkToFit="1"/>
    </xf>
    <xf numFmtId="49" fontId="3" fillId="26" borderId="26" xfId="0" applyNumberFormat="1" applyFont="1" applyFill="1" applyBorder="1" applyAlignment="1">
      <alignment horizontal="center" vertical="center" shrinkToFit="1"/>
    </xf>
    <xf numFmtId="49" fontId="3" fillId="26" borderId="23" xfId="0" applyNumberFormat="1" applyFont="1" applyFill="1" applyBorder="1" applyAlignment="1">
      <alignment horizontal="center" vertical="center" shrinkToFit="1"/>
    </xf>
    <xf numFmtId="0" fontId="3" fillId="0" borderId="11" xfId="0" applyFont="1" applyFill="1" applyBorder="1" applyAlignment="1">
      <alignment horizontal="left" vertical="center" wrapText="1"/>
    </xf>
    <xf numFmtId="49" fontId="3" fillId="0" borderId="10" xfId="0" applyNumberFormat="1" applyFont="1" applyFill="1" applyBorder="1" applyAlignment="1">
      <alignment vertical="center" wrapText="1"/>
    </xf>
    <xf numFmtId="49" fontId="43" fillId="0" borderId="11" xfId="0" applyNumberFormat="1" applyFont="1" applyFill="1" applyBorder="1" applyAlignment="1">
      <alignment vertical="center" wrapText="1"/>
    </xf>
    <xf numFmtId="0" fontId="10" fillId="24" borderId="33" xfId="0" applyFont="1" applyFill="1" applyBorder="1" applyAlignment="1">
      <alignment horizontal="center" wrapText="1"/>
    </xf>
    <xf numFmtId="0" fontId="44" fillId="27" borderId="31" xfId="0" applyFont="1" applyFill="1" applyBorder="1" applyAlignment="1">
      <alignment horizontal="center" wrapText="1"/>
    </xf>
    <xf numFmtId="0" fontId="44" fillId="26" borderId="31" xfId="0" applyFont="1" applyFill="1" applyBorder="1" applyAlignment="1">
      <alignment horizontal="center" wrapText="1"/>
    </xf>
    <xf numFmtId="0" fontId="44" fillId="28" borderId="31" xfId="0" applyFont="1" applyFill="1" applyBorder="1" applyAlignment="1">
      <alignment horizontal="center" wrapText="1"/>
    </xf>
    <xf numFmtId="0" fontId="43" fillId="0" borderId="31" xfId="0" applyNumberFormat="1" applyFont="1" applyBorder="1" applyAlignment="1">
      <alignment horizontal="center" shrinkToFit="1"/>
    </xf>
    <xf numFmtId="0" fontId="10" fillId="0" borderId="31" xfId="0" applyNumberFormat="1" applyFont="1" applyBorder="1" applyAlignment="1">
      <alignment horizontal="center" shrinkToFit="1"/>
    </xf>
    <xf numFmtId="49" fontId="10" fillId="0" borderId="11" xfId="0" applyNumberFormat="1" applyFont="1" applyFill="1" applyBorder="1" applyAlignment="1">
      <alignment vertical="center" wrapText="1"/>
    </xf>
    <xf numFmtId="49" fontId="3" fillId="0" borderId="12" xfId="0" applyNumberFormat="1" applyFont="1" applyFill="1" applyBorder="1" applyAlignment="1">
      <alignment vertical="center" wrapText="1"/>
    </xf>
    <xf numFmtId="0" fontId="10" fillId="0" borderId="11" xfId="0" applyNumberFormat="1" applyFont="1" applyFill="1" applyBorder="1" applyAlignment="1">
      <alignment horizontal="center" vertical="center" shrinkToFit="1"/>
    </xf>
    <xf numFmtId="0" fontId="10" fillId="0" borderId="12" xfId="0" applyNumberFormat="1" applyFont="1" applyBorder="1" applyAlignment="1">
      <alignment horizontal="left" vertical="center" shrinkToFit="1"/>
    </xf>
    <xf numFmtId="49" fontId="10" fillId="0" borderId="12" xfId="0" applyNumberFormat="1" applyFont="1" applyBorder="1" applyAlignment="1">
      <alignment vertical="center" wrapText="1"/>
    </xf>
    <xf numFmtId="0" fontId="10" fillId="0" borderId="12" xfId="0" applyNumberFormat="1" applyFont="1" applyBorder="1" applyAlignment="1">
      <alignment horizontal="center" vertical="center" shrinkToFit="1"/>
    </xf>
    <xf numFmtId="0" fontId="10" fillId="0" borderId="12" xfId="0" applyNumberFormat="1" applyFont="1" applyBorder="1" applyAlignment="1">
      <alignment horizontal="center" shrinkToFit="1"/>
    </xf>
    <xf numFmtId="0" fontId="10" fillId="0" borderId="11" xfId="0" applyNumberFormat="1" applyFont="1" applyBorder="1" applyAlignment="1">
      <alignment horizontal="center" vertical="center" shrinkToFit="1"/>
    </xf>
    <xf numFmtId="0" fontId="3" fillId="29" borderId="13" xfId="0" applyNumberFormat="1" applyFont="1" applyFill="1" applyBorder="1" applyAlignment="1">
      <alignment horizontal="center" vertical="center" shrinkToFit="1"/>
    </xf>
    <xf numFmtId="0" fontId="3" fillId="27" borderId="11" xfId="0" applyNumberFormat="1" applyFont="1" applyFill="1" applyBorder="1" applyAlignment="1">
      <alignment horizontal="center" vertical="center" shrinkToFit="1"/>
    </xf>
    <xf numFmtId="0" fontId="3" fillId="29" borderId="11" xfId="0" applyNumberFormat="1" applyFont="1" applyFill="1" applyBorder="1" applyAlignment="1">
      <alignment horizontal="center" vertical="center" shrinkToFit="1"/>
    </xf>
    <xf numFmtId="0" fontId="3" fillId="0" borderId="34" xfId="0" applyNumberFormat="1" applyFont="1" applyBorder="1" applyAlignment="1">
      <alignment horizontal="center" vertical="center" shrinkToFit="1"/>
    </xf>
    <xf numFmtId="0" fontId="45" fillId="0" borderId="0" xfId="0" applyFont="1"/>
    <xf numFmtId="0" fontId="45" fillId="0" borderId="0" xfId="0" applyFont="1" applyAlignment="1">
      <alignment horizontal="left" indent="7"/>
    </xf>
    <xf numFmtId="0" fontId="46" fillId="0" borderId="0" xfId="0" applyFont="1"/>
    <xf numFmtId="0" fontId="47" fillId="0" borderId="0" xfId="0" applyFont="1"/>
    <xf numFmtId="0" fontId="48" fillId="0" borderId="0" xfId="48" applyFont="1"/>
    <xf numFmtId="0" fontId="48" fillId="0" borderId="0" xfId="48" applyFont="1" applyBorder="1" applyAlignment="1">
      <alignment vertical="center"/>
    </xf>
    <xf numFmtId="0" fontId="48" fillId="0" borderId="0" xfId="48" applyFont="1" applyAlignment="1">
      <alignment vertical="center"/>
    </xf>
    <xf numFmtId="0" fontId="48" fillId="0" borderId="0" xfId="48" applyFont="1" applyAlignment="1">
      <alignment horizontal="center"/>
    </xf>
    <xf numFmtId="0" fontId="48" fillId="0" borderId="0" xfId="48" applyFont="1" applyBorder="1" applyAlignment="1">
      <alignment horizontal="left" vertical="center"/>
    </xf>
    <xf numFmtId="0" fontId="49" fillId="0" borderId="0" xfId="48" applyFont="1"/>
    <xf numFmtId="0" fontId="49" fillId="0" borderId="0" xfId="48" applyFont="1" applyBorder="1" applyAlignment="1">
      <alignment vertical="center"/>
    </xf>
    <xf numFmtId="0" fontId="49" fillId="0" borderId="0" xfId="48" applyFont="1" applyAlignment="1">
      <alignment vertical="center"/>
    </xf>
    <xf numFmtId="0" fontId="49" fillId="0" borderId="0" xfId="48" applyFont="1" applyAlignment="1">
      <alignment horizontal="center"/>
    </xf>
    <xf numFmtId="0" fontId="3" fillId="0" borderId="35" xfId="0" applyNumberFormat="1" applyFont="1" applyFill="1" applyBorder="1" applyAlignment="1">
      <alignment horizontal="center" vertical="center" shrinkToFit="1"/>
    </xf>
    <xf numFmtId="0" fontId="4" fillId="0" borderId="36" xfId="0" applyNumberFormat="1" applyFont="1" applyBorder="1" applyAlignment="1">
      <alignment horizontal="center" vertical="center" shrinkToFit="1"/>
    </xf>
    <xf numFmtId="0" fontId="4" fillId="0" borderId="37" xfId="0" applyNumberFormat="1" applyFont="1" applyBorder="1" applyAlignment="1">
      <alignment horizontal="center" vertical="center" shrinkToFit="1"/>
    </xf>
    <xf numFmtId="0" fontId="29" fillId="0" borderId="21" xfId="0" applyNumberFormat="1" applyFont="1" applyBorder="1" applyAlignment="1">
      <alignment horizontal="center" vertical="center" shrinkToFit="1"/>
    </xf>
    <xf numFmtId="0" fontId="4" fillId="0" borderId="21" xfId="0" applyNumberFormat="1" applyFont="1" applyBorder="1" applyAlignment="1">
      <alignment horizontal="center" vertical="center" shrinkToFit="1"/>
    </xf>
    <xf numFmtId="0" fontId="4" fillId="0" borderId="38" xfId="0" applyNumberFormat="1" applyFont="1" applyBorder="1" applyAlignment="1">
      <alignment horizontal="center" vertical="center" shrinkToFit="1"/>
    </xf>
    <xf numFmtId="0" fontId="3" fillId="29" borderId="11" xfId="0" applyNumberFormat="1" applyFont="1" applyFill="1" applyBorder="1" applyAlignment="1">
      <alignment horizontal="center" wrapText="1"/>
    </xf>
    <xf numFmtId="0" fontId="3" fillId="29" borderId="22" xfId="0" applyNumberFormat="1" applyFont="1" applyFill="1" applyBorder="1" applyAlignment="1">
      <alignment horizontal="center" vertical="center" wrapText="1"/>
    </xf>
    <xf numFmtId="0" fontId="3" fillId="29" borderId="13" xfId="0" applyNumberFormat="1" applyFont="1" applyFill="1" applyBorder="1" applyAlignment="1">
      <alignment horizontal="center" vertical="center" wrapText="1"/>
    </xf>
    <xf numFmtId="0" fontId="3" fillId="25" borderId="11" xfId="0" applyNumberFormat="1" applyFont="1" applyFill="1" applyBorder="1" applyAlignment="1">
      <alignment horizontal="center" wrapText="1"/>
    </xf>
    <xf numFmtId="0" fontId="3" fillId="25" borderId="22" xfId="0" applyNumberFormat="1" applyFont="1" applyFill="1" applyBorder="1" applyAlignment="1">
      <alignment horizontal="center" vertical="center" wrapText="1"/>
    </xf>
    <xf numFmtId="0" fontId="3" fillId="25" borderId="13" xfId="0" applyNumberFormat="1" applyFont="1" applyFill="1" applyBorder="1" applyAlignment="1">
      <alignment horizontal="center" vertical="center" wrapText="1"/>
    </xf>
    <xf numFmtId="0" fontId="3" fillId="25" borderId="22" xfId="0" applyNumberFormat="1" applyFont="1" applyFill="1" applyBorder="1" applyAlignment="1">
      <alignment horizontal="center" vertical="center" shrinkToFit="1"/>
    </xf>
    <xf numFmtId="0" fontId="3" fillId="25" borderId="35" xfId="0" applyNumberFormat="1" applyFont="1" applyFill="1" applyBorder="1" applyAlignment="1">
      <alignment horizontal="center" vertical="center" shrinkToFit="1"/>
    </xf>
    <xf numFmtId="0" fontId="3" fillId="0" borderId="35" xfId="0" applyNumberFormat="1" applyFont="1" applyBorder="1" applyAlignment="1">
      <alignment horizontal="center" vertical="center" shrinkToFit="1"/>
    </xf>
    <xf numFmtId="0" fontId="3" fillId="0" borderId="39" xfId="0" applyNumberFormat="1" applyFont="1" applyBorder="1" applyAlignment="1">
      <alignment horizontal="center" vertical="center" shrinkToFit="1"/>
    </xf>
    <xf numFmtId="0" fontId="3" fillId="0" borderId="11" xfId="0" applyNumberFormat="1" applyFont="1" applyBorder="1" applyAlignment="1">
      <alignment horizontal="center" wrapText="1"/>
    </xf>
    <xf numFmtId="0" fontId="3" fillId="0" borderId="22" xfId="0" applyNumberFormat="1" applyFont="1" applyBorder="1" applyAlignment="1">
      <alignment horizontal="center" vertical="center" wrapText="1"/>
    </xf>
    <xf numFmtId="0" fontId="3" fillId="0" borderId="13" xfId="0" applyNumberFormat="1" applyFont="1" applyBorder="1" applyAlignment="1">
      <alignment horizontal="center" vertical="center" wrapText="1"/>
    </xf>
    <xf numFmtId="0" fontId="3" fillId="0" borderId="40" xfId="0" applyNumberFormat="1" applyFont="1" applyBorder="1" applyAlignment="1">
      <alignment horizontal="center" vertical="center" shrinkToFit="1"/>
    </xf>
    <xf numFmtId="0" fontId="3" fillId="0" borderId="41" xfId="0" applyNumberFormat="1" applyFont="1" applyBorder="1" applyAlignment="1">
      <alignment horizontal="center" vertical="center" shrinkToFit="1"/>
    </xf>
    <xf numFmtId="0" fontId="3" fillId="0" borderId="42" xfId="0" applyNumberFormat="1" applyFont="1" applyBorder="1" applyAlignment="1">
      <alignment horizontal="center" vertical="center" shrinkToFit="1"/>
    </xf>
    <xf numFmtId="0" fontId="3" fillId="0" borderId="43" xfId="0" applyNumberFormat="1" applyFont="1" applyBorder="1" applyAlignment="1">
      <alignment horizontal="center" vertical="center" shrinkToFit="1"/>
    </xf>
    <xf numFmtId="0" fontId="3" fillId="0" borderId="44" xfId="0" applyNumberFormat="1" applyFont="1" applyBorder="1" applyAlignment="1">
      <alignment horizontal="center" vertical="center" shrinkToFit="1"/>
    </xf>
    <xf numFmtId="0" fontId="3" fillId="0" borderId="45" xfId="0" applyNumberFormat="1" applyFont="1" applyBorder="1" applyAlignment="1">
      <alignment horizontal="center" vertical="center" shrinkToFit="1"/>
    </xf>
    <xf numFmtId="0" fontId="3" fillId="0" borderId="46" xfId="0" applyNumberFormat="1" applyFont="1" applyBorder="1" applyAlignment="1">
      <alignment horizontal="center" vertical="center" shrinkToFit="1"/>
    </xf>
    <xf numFmtId="0" fontId="3" fillId="0" borderId="47" xfId="0" applyNumberFormat="1" applyFont="1" applyBorder="1" applyAlignment="1">
      <alignment horizontal="center" vertical="center" shrinkToFit="1"/>
    </xf>
    <xf numFmtId="0" fontId="3" fillId="0" borderId="48" xfId="0" applyNumberFormat="1" applyFont="1" applyBorder="1" applyAlignment="1">
      <alignment horizontal="center" vertical="center" shrinkToFit="1"/>
    </xf>
    <xf numFmtId="0" fontId="3" fillId="0" borderId="49" xfId="0" applyNumberFormat="1" applyFont="1" applyBorder="1" applyAlignment="1">
      <alignment horizontal="center" vertical="center" shrinkToFit="1"/>
    </xf>
    <xf numFmtId="0" fontId="3" fillId="0" borderId="28" xfId="0" applyNumberFormat="1" applyFont="1" applyFill="1" applyBorder="1" applyAlignment="1">
      <alignment horizontal="center" vertical="center" shrinkToFit="1"/>
    </xf>
    <xf numFmtId="0" fontId="3" fillId="0" borderId="27" xfId="0" applyNumberFormat="1" applyFont="1" applyFill="1" applyBorder="1" applyAlignment="1">
      <alignment horizontal="center" vertical="center" shrinkToFit="1"/>
    </xf>
    <xf numFmtId="0" fontId="3" fillId="0" borderId="40" xfId="0" applyNumberFormat="1" applyFont="1" applyFill="1" applyBorder="1" applyAlignment="1">
      <alignment horizontal="center" vertical="center" shrinkToFit="1"/>
    </xf>
    <xf numFmtId="0" fontId="3" fillId="0" borderId="46" xfId="0" applyNumberFormat="1" applyFont="1" applyFill="1" applyBorder="1" applyAlignment="1">
      <alignment horizontal="center" vertical="center" shrinkToFit="1"/>
    </xf>
    <xf numFmtId="0" fontId="10" fillId="0" borderId="0" xfId="0" applyNumberFormat="1" applyFont="1" applyBorder="1" applyAlignment="1">
      <alignment horizontal="center" vertical="center" shrinkToFit="1"/>
    </xf>
    <xf numFmtId="0" fontId="11" fillId="0" borderId="0" xfId="49" applyFont="1" applyFill="1" applyBorder="1" applyAlignment="1">
      <alignment horizontal="center" vertical="center"/>
    </xf>
    <xf numFmtId="0" fontId="11" fillId="0" borderId="0" xfId="49" applyFont="1" applyBorder="1" applyAlignment="1">
      <alignment horizontal="center" vertical="center"/>
    </xf>
    <xf numFmtId="0" fontId="1" fillId="0" borderId="0" xfId="49"/>
    <xf numFmtId="0" fontId="1" fillId="0" borderId="0" xfId="49" applyAlignment="1">
      <alignment horizontal="center"/>
    </xf>
    <xf numFmtId="0" fontId="34" fillId="0" borderId="0" xfId="49" applyFont="1" applyAlignment="1">
      <alignment horizontal="left" vertical="center"/>
    </xf>
    <xf numFmtId="0" fontId="50" fillId="0" borderId="49" xfId="49" applyFont="1" applyBorder="1" applyAlignment="1">
      <alignment horizontal="left" vertical="center"/>
    </xf>
    <xf numFmtId="0" fontId="50" fillId="0" borderId="0" xfId="49" applyFont="1" applyBorder="1" applyAlignment="1">
      <alignment horizontal="left" vertical="center"/>
    </xf>
    <xf numFmtId="0" fontId="34" fillId="0" borderId="0" xfId="49" applyFont="1" applyBorder="1" applyAlignment="1">
      <alignment horizontal="left" vertical="center"/>
    </xf>
    <xf numFmtId="1" fontId="51" fillId="0" borderId="0" xfId="49" applyNumberFormat="1" applyFont="1" applyFill="1" applyBorder="1" applyAlignment="1">
      <alignment horizontal="center" vertical="center"/>
    </xf>
    <xf numFmtId="1" fontId="33" fillId="0" borderId="0" xfId="49" applyNumberFormat="1" applyFont="1" applyFill="1" applyAlignment="1">
      <alignment horizontal="center" vertical="center"/>
    </xf>
    <xf numFmtId="0" fontId="1" fillId="0" borderId="0" xfId="49" applyAlignment="1">
      <alignment horizontal="center" vertical="center"/>
    </xf>
    <xf numFmtId="1" fontId="51" fillId="0" borderId="0" xfId="49" applyNumberFormat="1" applyFont="1" applyFill="1" applyAlignment="1">
      <alignment horizontal="center" vertical="center"/>
    </xf>
    <xf numFmtId="0" fontId="34" fillId="0" borderId="50" xfId="49" applyFont="1" applyBorder="1" applyAlignment="1">
      <alignment horizontal="left" vertical="center"/>
    </xf>
    <xf numFmtId="0" fontId="34" fillId="0" borderId="51" xfId="49" applyFont="1" applyBorder="1" applyAlignment="1">
      <alignment horizontal="left" vertical="center"/>
    </xf>
    <xf numFmtId="0" fontId="33" fillId="0" borderId="0" xfId="0" applyFont="1"/>
    <xf numFmtId="0" fontId="35" fillId="0" borderId="21" xfId="0" applyNumberFormat="1" applyFont="1" applyFill="1" applyBorder="1" applyAlignment="1">
      <alignment vertical="center" textRotation="90" wrapText="1" shrinkToFit="1"/>
    </xf>
    <xf numFmtId="0" fontId="35" fillId="0" borderId="21" xfId="0" applyNumberFormat="1" applyFont="1" applyBorder="1" applyAlignment="1">
      <alignment vertical="center" wrapText="1" shrinkToFit="1"/>
    </xf>
    <xf numFmtId="0" fontId="35" fillId="0" borderId="21" xfId="0" applyFont="1" applyBorder="1" applyAlignment="1">
      <alignment vertical="center" wrapText="1"/>
    </xf>
    <xf numFmtId="0" fontId="35" fillId="0" borderId="21" xfId="0" applyFont="1" applyBorder="1" applyAlignment="1">
      <alignment horizontal="left" vertical="center" wrapText="1"/>
    </xf>
    <xf numFmtId="0" fontId="35" fillId="0" borderId="0" xfId="0" applyNumberFormat="1" applyFont="1" applyFill="1" applyBorder="1" applyAlignment="1">
      <alignment horizontal="center" vertical="center" wrapText="1" shrinkToFit="1"/>
    </xf>
    <xf numFmtId="0" fontId="11" fillId="0" borderId="0" xfId="0" applyFont="1" applyAlignment="1">
      <alignment wrapText="1"/>
    </xf>
    <xf numFmtId="0" fontId="3" fillId="0" borderId="0" xfId="0" applyNumberFormat="1" applyFont="1" applyFill="1" applyBorder="1" applyAlignment="1">
      <alignment horizontal="center" vertical="center" shrinkToFit="1"/>
    </xf>
    <xf numFmtId="0" fontId="52" fillId="0" borderId="52" xfId="0" applyFont="1" applyFill="1" applyBorder="1" applyAlignment="1">
      <alignment horizontal="center" vertical="center" textRotation="90" wrapText="1"/>
    </xf>
    <xf numFmtId="0" fontId="3" fillId="0" borderId="42" xfId="0" applyNumberFormat="1" applyFont="1" applyFill="1" applyBorder="1" applyAlignment="1">
      <alignment horizontal="center" vertical="center" shrinkToFit="1"/>
    </xf>
    <xf numFmtId="0" fontId="3" fillId="0" borderId="52" xfId="0" applyFont="1" applyBorder="1" applyAlignment="1">
      <alignment horizontal="center" wrapText="1"/>
    </xf>
    <xf numFmtId="0" fontId="3" fillId="0" borderId="52" xfId="0" applyNumberFormat="1" applyFont="1" applyBorder="1" applyAlignment="1">
      <alignment horizontal="center" shrinkToFit="1"/>
    </xf>
    <xf numFmtId="0" fontId="3" fillId="0" borderId="53" xfId="0" applyFont="1" applyBorder="1" applyAlignment="1">
      <alignment horizontal="center" wrapText="1"/>
    </xf>
    <xf numFmtId="0" fontId="3" fillId="30" borderId="52" xfId="0" applyNumberFormat="1" applyFont="1" applyFill="1" applyBorder="1" applyAlignment="1">
      <alignment horizontal="center" shrinkToFit="1"/>
    </xf>
    <xf numFmtId="0" fontId="3" fillId="24" borderId="11" xfId="0" applyNumberFormat="1" applyFont="1" applyFill="1" applyBorder="1" applyAlignment="1">
      <alignment horizontal="left" vertical="center" shrinkToFit="1"/>
    </xf>
    <xf numFmtId="0" fontId="3" fillId="0" borderId="33" xfId="0" applyNumberFormat="1" applyFont="1" applyBorder="1" applyAlignment="1">
      <alignment horizontal="center" vertical="center" shrinkToFit="1"/>
    </xf>
    <xf numFmtId="0" fontId="10" fillId="0" borderId="10" xfId="0" applyNumberFormat="1" applyFont="1" applyFill="1" applyBorder="1" applyAlignment="1">
      <alignment horizontal="center" vertical="center" shrinkToFit="1"/>
    </xf>
    <xf numFmtId="0" fontId="10" fillId="0" borderId="14" xfId="0" applyNumberFormat="1" applyFont="1" applyFill="1" applyBorder="1" applyAlignment="1">
      <alignment horizontal="center" vertical="center" shrinkToFit="1"/>
    </xf>
    <xf numFmtId="0" fontId="10" fillId="0" borderId="12" xfId="0" applyNumberFormat="1" applyFont="1" applyFill="1" applyBorder="1" applyAlignment="1">
      <alignment horizontal="center" vertical="center" shrinkToFit="1"/>
    </xf>
    <xf numFmtId="0" fontId="10" fillId="0" borderId="15" xfId="0" applyNumberFormat="1" applyFont="1" applyFill="1" applyBorder="1" applyAlignment="1">
      <alignment horizontal="center" vertical="center" shrinkToFit="1"/>
    </xf>
    <xf numFmtId="0" fontId="10" fillId="0" borderId="19" xfId="0" applyNumberFormat="1" applyFont="1" applyFill="1" applyBorder="1" applyAlignment="1">
      <alignment horizontal="center" vertical="center" shrinkToFit="1"/>
    </xf>
    <xf numFmtId="0" fontId="10" fillId="0" borderId="18" xfId="0" applyNumberFormat="1" applyFont="1" applyFill="1" applyBorder="1" applyAlignment="1">
      <alignment horizontal="center" vertical="center" shrinkToFit="1"/>
    </xf>
    <xf numFmtId="0" fontId="3" fillId="29" borderId="11" xfId="0" applyNumberFormat="1" applyFont="1" applyFill="1" applyBorder="1" applyAlignment="1">
      <alignment horizontal="left" vertical="center" shrinkToFit="1"/>
    </xf>
    <xf numFmtId="0" fontId="3" fillId="24" borderId="12" xfId="0" applyNumberFormat="1" applyFont="1" applyFill="1" applyBorder="1" applyAlignment="1">
      <alignment horizontal="center" vertical="center" shrinkToFit="1"/>
    </xf>
    <xf numFmtId="0" fontId="3" fillId="0" borderId="52" xfId="0" applyNumberFormat="1" applyFont="1" applyFill="1" applyBorder="1" applyAlignment="1">
      <alignment horizontal="center" shrinkToFit="1"/>
    </xf>
    <xf numFmtId="0" fontId="3" fillId="25" borderId="52" xfId="0" applyNumberFormat="1" applyFont="1" applyFill="1" applyBorder="1" applyAlignment="1">
      <alignment horizontal="center" shrinkToFit="1"/>
    </xf>
    <xf numFmtId="0" fontId="3" fillId="25" borderId="54" xfId="0" applyNumberFormat="1" applyFont="1" applyFill="1" applyBorder="1" applyAlignment="1">
      <alignment horizontal="left" vertical="center" shrinkToFit="1"/>
    </xf>
    <xf numFmtId="49" fontId="3" fillId="25" borderId="10" xfId="0" applyNumberFormat="1" applyFont="1" applyFill="1" applyBorder="1" applyAlignment="1">
      <alignment vertical="center" wrapText="1"/>
    </xf>
    <xf numFmtId="0" fontId="3" fillId="25" borderId="11" xfId="0" applyNumberFormat="1" applyFont="1" applyFill="1" applyBorder="1" applyAlignment="1">
      <alignment horizontal="left" vertical="center" shrinkToFit="1"/>
    </xf>
    <xf numFmtId="49" fontId="3" fillId="25" borderId="11" xfId="0" applyNumberFormat="1" applyFont="1" applyFill="1" applyBorder="1" applyAlignment="1">
      <alignment vertical="center" wrapText="1"/>
    </xf>
    <xf numFmtId="49" fontId="10" fillId="25" borderId="11" xfId="0" applyNumberFormat="1" applyFont="1" applyFill="1" applyBorder="1" applyAlignment="1">
      <alignment vertical="center" wrapText="1"/>
    </xf>
    <xf numFmtId="0" fontId="10" fillId="0" borderId="33" xfId="0" applyFont="1" applyFill="1" applyBorder="1" applyAlignment="1">
      <alignment horizontal="center" wrapText="1"/>
    </xf>
    <xf numFmtId="0" fontId="44" fillId="0" borderId="31" xfId="0" applyFont="1" applyFill="1" applyBorder="1" applyAlignment="1">
      <alignment horizontal="center" wrapText="1"/>
    </xf>
    <xf numFmtId="0" fontId="3" fillId="24" borderId="15" xfId="0" applyNumberFormat="1" applyFont="1" applyFill="1" applyBorder="1" applyAlignment="1">
      <alignment horizontal="center" vertical="center" shrinkToFit="1"/>
    </xf>
    <xf numFmtId="0" fontId="43" fillId="0" borderId="55" xfId="0" applyNumberFormat="1" applyFont="1" applyBorder="1" applyAlignment="1">
      <alignment vertical="center" shrinkToFit="1"/>
    </xf>
    <xf numFmtId="0" fontId="43" fillId="0" borderId="0" xfId="0" applyNumberFormat="1" applyFont="1" applyBorder="1" applyAlignment="1">
      <alignment vertical="center" shrinkToFit="1"/>
    </xf>
    <xf numFmtId="0" fontId="10" fillId="0" borderId="31" xfId="0" applyFont="1" applyFill="1" applyBorder="1" applyAlignment="1">
      <alignment horizontal="center" wrapText="1"/>
    </xf>
    <xf numFmtId="49" fontId="3" fillId="24" borderId="12" xfId="0" applyNumberFormat="1" applyFont="1" applyFill="1" applyBorder="1" applyAlignment="1">
      <alignment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0" xfId="0" applyNumberFormat="1" applyFont="1" applyFill="1" applyBorder="1" applyAlignment="1">
      <alignment horizontal="center" vertical="center" shrinkToFit="1"/>
    </xf>
    <xf numFmtId="0" fontId="3" fillId="0" borderId="11" xfId="0" applyNumberFormat="1" applyFont="1" applyFill="1" applyBorder="1" applyAlignment="1">
      <alignment horizontal="center" wrapText="1"/>
    </xf>
    <xf numFmtId="0" fontId="3" fillId="0" borderId="22" xfId="0" applyNumberFormat="1" applyFont="1" applyFill="1" applyBorder="1" applyAlignment="1">
      <alignment horizontal="center" vertical="center" wrapText="1"/>
    </xf>
    <xf numFmtId="0" fontId="3" fillId="0" borderId="13" xfId="0" applyNumberFormat="1" applyFont="1" applyFill="1" applyBorder="1" applyAlignment="1">
      <alignment horizontal="center" vertical="center" wrapText="1"/>
    </xf>
    <xf numFmtId="0" fontId="10" fillId="0" borderId="22" xfId="0" applyNumberFormat="1" applyFont="1" applyFill="1" applyBorder="1" applyAlignment="1">
      <alignment horizontal="center" vertical="center" wrapText="1"/>
    </xf>
    <xf numFmtId="0" fontId="4" fillId="0" borderId="22" xfId="0" applyNumberFormat="1" applyFont="1" applyFill="1" applyBorder="1" applyAlignment="1">
      <alignment horizontal="center" vertical="center" wrapText="1"/>
    </xf>
    <xf numFmtId="0" fontId="4" fillId="0" borderId="35" xfId="0" applyNumberFormat="1" applyFont="1" applyFill="1" applyBorder="1" applyAlignment="1">
      <alignment horizontal="center" vertical="center" wrapText="1"/>
    </xf>
    <xf numFmtId="0" fontId="5" fillId="0" borderId="11" xfId="0" applyNumberFormat="1" applyFont="1" applyFill="1" applyBorder="1" applyAlignment="1">
      <alignment horizontal="center" wrapText="1"/>
    </xf>
    <xf numFmtId="0" fontId="43" fillId="0" borderId="11" xfId="0" applyFont="1" applyFill="1" applyBorder="1" applyAlignment="1">
      <alignment horizontal="left" vertical="center" wrapText="1"/>
    </xf>
    <xf numFmtId="0" fontId="5" fillId="0" borderId="14" xfId="0" applyNumberFormat="1" applyFont="1" applyFill="1" applyBorder="1" applyAlignment="1">
      <alignment horizontal="center" wrapText="1"/>
    </xf>
    <xf numFmtId="0" fontId="3" fillId="0" borderId="29" xfId="0" applyNumberFormat="1" applyFont="1" applyFill="1" applyBorder="1" applyAlignment="1">
      <alignment horizontal="center" vertical="center" wrapText="1"/>
    </xf>
    <xf numFmtId="0" fontId="3" fillId="0" borderId="30" xfId="0" applyNumberFormat="1" applyFont="1" applyFill="1" applyBorder="1" applyAlignment="1">
      <alignment horizontal="center" vertical="center" wrapText="1"/>
    </xf>
    <xf numFmtId="0" fontId="4" fillId="0" borderId="29" xfId="0" applyNumberFormat="1" applyFont="1" applyFill="1" applyBorder="1" applyAlignment="1">
      <alignment horizontal="center" vertical="center" wrapText="1"/>
    </xf>
    <xf numFmtId="0" fontId="4" fillId="0" borderId="46" xfId="0" applyNumberFormat="1" applyFont="1" applyFill="1" applyBorder="1" applyAlignment="1">
      <alignment horizontal="center" vertical="center" wrapText="1"/>
    </xf>
    <xf numFmtId="0" fontId="3" fillId="0" borderId="12" xfId="0" applyNumberFormat="1" applyFont="1" applyFill="1" applyBorder="1" applyAlignment="1">
      <alignment horizontal="center" vertical="center" shrinkToFit="1"/>
    </xf>
    <xf numFmtId="0" fontId="43" fillId="0" borderId="14" xfId="0" applyFont="1" applyFill="1" applyBorder="1" applyAlignment="1">
      <alignment horizontal="left" vertical="center" wrapText="1"/>
    </xf>
    <xf numFmtId="49" fontId="43" fillId="0" borderId="14" xfId="0" applyNumberFormat="1" applyFont="1" applyFill="1" applyBorder="1" applyAlignment="1">
      <alignment vertical="center" wrapText="1"/>
    </xf>
    <xf numFmtId="0" fontId="2" fillId="0" borderId="22" xfId="0" applyNumberFormat="1" applyFont="1" applyFill="1" applyBorder="1" applyAlignment="1">
      <alignment horizontal="center" vertical="center" wrapText="1"/>
    </xf>
    <xf numFmtId="0" fontId="3" fillId="0" borderId="14" xfId="0" applyNumberFormat="1" applyFont="1" applyFill="1" applyBorder="1" applyAlignment="1">
      <alignment horizontal="center" wrapText="1"/>
    </xf>
    <xf numFmtId="0" fontId="3" fillId="0" borderId="12" xfId="0" applyNumberFormat="1" applyFont="1" applyFill="1" applyBorder="1" applyAlignment="1">
      <alignment horizontal="left" vertical="center" shrinkToFit="1"/>
    </xf>
    <xf numFmtId="0" fontId="3" fillId="0" borderId="12" xfId="0" applyNumberFormat="1" applyFont="1" applyFill="1" applyBorder="1" applyAlignment="1">
      <alignment horizontal="center" shrinkToFit="1"/>
    </xf>
    <xf numFmtId="0" fontId="3" fillId="0" borderId="26" xfId="0" applyNumberFormat="1" applyFont="1" applyFill="1" applyBorder="1" applyAlignment="1">
      <alignment horizontal="center" vertical="center" shrinkToFit="1"/>
    </xf>
    <xf numFmtId="0" fontId="3" fillId="0" borderId="16" xfId="0" applyNumberFormat="1" applyFont="1" applyFill="1" applyBorder="1" applyAlignment="1">
      <alignment horizontal="center" vertical="center" shrinkToFit="1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left" vertical="center" shrinkToFit="1"/>
    </xf>
    <xf numFmtId="0" fontId="43" fillId="0" borderId="11" xfId="0" applyNumberFormat="1" applyFont="1" applyFill="1" applyBorder="1" applyAlignment="1">
      <alignment horizontal="left" vertical="center" shrinkToFit="1"/>
    </xf>
    <xf numFmtId="49" fontId="43" fillId="0" borderId="11" xfId="0" applyNumberFormat="1" applyFont="1" applyBorder="1" applyAlignment="1">
      <alignment vertical="center" wrapText="1"/>
    </xf>
    <xf numFmtId="0" fontId="3" fillId="29" borderId="22" xfId="0" applyNumberFormat="1" applyFont="1" applyFill="1" applyBorder="1" applyAlignment="1">
      <alignment horizontal="center" vertical="center" shrinkToFit="1"/>
    </xf>
    <xf numFmtId="0" fontId="3" fillId="29" borderId="28" xfId="0" applyNumberFormat="1" applyFont="1" applyFill="1" applyBorder="1" applyAlignment="1">
      <alignment horizontal="center" vertical="center" shrinkToFit="1"/>
    </xf>
    <xf numFmtId="0" fontId="3" fillId="29" borderId="27" xfId="0" applyNumberFormat="1" applyFont="1" applyFill="1" applyBorder="1" applyAlignment="1">
      <alignment horizontal="center" vertical="center" shrinkToFit="1"/>
    </xf>
    <xf numFmtId="0" fontId="3" fillId="29" borderId="47" xfId="0" applyNumberFormat="1" applyFont="1" applyFill="1" applyBorder="1" applyAlignment="1">
      <alignment horizontal="center" vertical="center" shrinkToFit="1"/>
    </xf>
    <xf numFmtId="0" fontId="3" fillId="29" borderId="34" xfId="0" applyNumberFormat="1" applyFont="1" applyFill="1" applyBorder="1" applyAlignment="1">
      <alignment horizontal="center" vertical="center" shrinkToFit="1"/>
    </xf>
    <xf numFmtId="0" fontId="3" fillId="29" borderId="11" xfId="0" applyNumberFormat="1" applyFont="1" applyFill="1" applyBorder="1" applyAlignment="1">
      <alignment horizontal="center" shrinkToFit="1"/>
    </xf>
    <xf numFmtId="0" fontId="3" fillId="31" borderId="11" xfId="0" applyNumberFormat="1" applyFont="1" applyFill="1" applyBorder="1" applyAlignment="1">
      <alignment horizontal="left" vertical="center" shrinkToFit="1"/>
    </xf>
    <xf numFmtId="49" fontId="3" fillId="31" borderId="11" xfId="0" applyNumberFormat="1" applyFont="1" applyFill="1" applyBorder="1" applyAlignment="1">
      <alignment vertical="center" wrapText="1"/>
    </xf>
    <xf numFmtId="0" fontId="3" fillId="31" borderId="11" xfId="0" applyNumberFormat="1" applyFont="1" applyFill="1" applyBorder="1" applyAlignment="1">
      <alignment horizontal="center" vertical="center" shrinkToFit="1"/>
    </xf>
    <xf numFmtId="0" fontId="3" fillId="31" borderId="11" xfId="0" applyNumberFormat="1" applyFont="1" applyFill="1" applyBorder="1" applyAlignment="1">
      <alignment horizontal="center" shrinkToFit="1"/>
    </xf>
    <xf numFmtId="0" fontId="3" fillId="31" borderId="22" xfId="0" applyNumberFormat="1" applyFont="1" applyFill="1" applyBorder="1" applyAlignment="1">
      <alignment horizontal="center" vertical="center" shrinkToFit="1"/>
    </xf>
    <xf numFmtId="0" fontId="3" fillId="31" borderId="13" xfId="0" applyNumberFormat="1" applyFont="1" applyFill="1" applyBorder="1" applyAlignment="1">
      <alignment horizontal="center" vertical="center" shrinkToFit="1"/>
    </xf>
    <xf numFmtId="0" fontId="3" fillId="31" borderId="35" xfId="0" applyNumberFormat="1" applyFont="1" applyFill="1" applyBorder="1" applyAlignment="1">
      <alignment horizontal="center" vertical="center" shrinkToFit="1"/>
    </xf>
    <xf numFmtId="0" fontId="10" fillId="31" borderId="11" xfId="0" applyNumberFormat="1" applyFont="1" applyFill="1" applyBorder="1" applyAlignment="1">
      <alignment horizontal="left" vertical="center" shrinkToFit="1"/>
    </xf>
    <xf numFmtId="49" fontId="10" fillId="31" borderId="11" xfId="0" applyNumberFormat="1" applyFont="1" applyFill="1" applyBorder="1" applyAlignment="1">
      <alignment vertical="center" wrapText="1"/>
    </xf>
    <xf numFmtId="0" fontId="10" fillId="31" borderId="11" xfId="0" applyNumberFormat="1" applyFont="1" applyFill="1" applyBorder="1" applyAlignment="1">
      <alignment horizontal="center" vertical="center" shrinkToFit="1"/>
    </xf>
    <xf numFmtId="0" fontId="10" fillId="31" borderId="11" xfId="0" applyNumberFormat="1" applyFont="1" applyFill="1" applyBorder="1" applyAlignment="1">
      <alignment horizontal="center" shrinkToFit="1"/>
    </xf>
    <xf numFmtId="0" fontId="43" fillId="0" borderId="55" xfId="0" applyNumberFormat="1" applyFont="1" applyBorder="1" applyAlignment="1">
      <alignment vertical="center"/>
    </xf>
    <xf numFmtId="0" fontId="3" fillId="0" borderId="18" xfId="0" applyNumberFormat="1" applyFont="1" applyFill="1" applyBorder="1" applyAlignment="1">
      <alignment horizontal="center" vertical="center" shrinkToFit="1"/>
    </xf>
    <xf numFmtId="0" fontId="33" fillId="0" borderId="0" xfId="0" applyFont="1" applyAlignment="1">
      <alignment vertical="center"/>
    </xf>
    <xf numFmtId="0" fontId="9" fillId="0" borderId="20" xfId="0" applyFont="1" applyBorder="1" applyAlignment="1">
      <alignment vertical="center"/>
    </xf>
    <xf numFmtId="0" fontId="28" fillId="30" borderId="56" xfId="0" applyNumberFormat="1" applyFont="1" applyFill="1" applyBorder="1" applyAlignment="1">
      <alignment horizontal="center" vertical="center" wrapText="1"/>
    </xf>
    <xf numFmtId="0" fontId="7" fillId="0" borderId="56" xfId="0" applyNumberFormat="1" applyFont="1" applyFill="1" applyBorder="1" applyAlignment="1">
      <alignment horizontal="center" vertical="center" wrapText="1"/>
    </xf>
    <xf numFmtId="0" fontId="8" fillId="0" borderId="56" xfId="0" applyNumberFormat="1" applyFont="1" applyFill="1" applyBorder="1" applyAlignment="1">
      <alignment horizontal="center" vertical="center" shrinkToFit="1"/>
    </xf>
    <xf numFmtId="0" fontId="3" fillId="0" borderId="56" xfId="0" applyNumberFormat="1" applyFont="1" applyFill="1" applyBorder="1" applyAlignment="1">
      <alignment horizontal="center" vertical="center" shrinkToFit="1"/>
    </xf>
    <xf numFmtId="0" fontId="10" fillId="0" borderId="56" xfId="0" applyNumberFormat="1" applyFont="1" applyFill="1" applyBorder="1" applyAlignment="1">
      <alignment horizontal="center" vertical="center" shrinkToFit="1"/>
    </xf>
    <xf numFmtId="0" fontId="3" fillId="30" borderId="56" xfId="0" applyNumberFormat="1" applyFont="1" applyFill="1" applyBorder="1" applyAlignment="1">
      <alignment horizontal="center" vertical="center" shrinkToFit="1"/>
    </xf>
    <xf numFmtId="0" fontId="37" fillId="32" borderId="56" xfId="0" applyNumberFormat="1" applyFont="1" applyFill="1" applyBorder="1" applyAlignment="1">
      <alignment horizontal="center" vertical="center" shrinkToFit="1"/>
    </xf>
    <xf numFmtId="0" fontId="28" fillId="0" borderId="0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Fill="1" applyBorder="1" applyAlignment="1">
      <alignment horizontal="center" vertical="center" shrinkToFit="1"/>
    </xf>
    <xf numFmtId="0" fontId="38" fillId="0" borderId="0" xfId="0" applyNumberFormat="1" applyFont="1" applyFill="1" applyBorder="1" applyAlignment="1">
      <alignment horizontal="center" vertical="center" shrinkToFit="1"/>
    </xf>
    <xf numFmtId="0" fontId="29" fillId="0" borderId="0" xfId="0" applyNumberFormat="1" applyFont="1" applyFill="1" applyBorder="1" applyAlignment="1">
      <alignment horizontal="center" vertical="center" wrapText="1"/>
    </xf>
    <xf numFmtId="0" fontId="39" fillId="0" borderId="0" xfId="0" applyNumberFormat="1" applyFont="1" applyFill="1" applyBorder="1" applyAlignment="1">
      <alignment horizontal="center" vertical="center" shrinkToFit="1"/>
    </xf>
    <xf numFmtId="0" fontId="3" fillId="0" borderId="19" xfId="0" applyFont="1" applyFill="1" applyBorder="1" applyAlignment="1">
      <alignment horizontal="left" vertical="center" wrapText="1"/>
    </xf>
    <xf numFmtId="49" fontId="3" fillId="0" borderId="19" xfId="0" applyNumberFormat="1" applyFont="1" applyFill="1" applyBorder="1" applyAlignment="1">
      <alignment vertical="center" wrapText="1"/>
    </xf>
    <xf numFmtId="0" fontId="3" fillId="0" borderId="19" xfId="0" applyNumberFormat="1" applyFont="1" applyFill="1" applyBorder="1" applyAlignment="1">
      <alignment horizontal="center" vertical="center" shrinkToFit="1"/>
    </xf>
    <xf numFmtId="0" fontId="3" fillId="0" borderId="19" xfId="0" applyNumberFormat="1" applyFont="1" applyFill="1" applyBorder="1" applyAlignment="1">
      <alignment horizont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" fillId="0" borderId="34" xfId="0" applyNumberFormat="1" applyFont="1" applyFill="1" applyBorder="1" applyAlignment="1">
      <alignment horizontal="center" vertical="center" wrapText="1"/>
    </xf>
    <xf numFmtId="0" fontId="4" fillId="0" borderId="47" xfId="0" applyNumberFormat="1" applyFont="1" applyFill="1" applyBorder="1" applyAlignment="1">
      <alignment horizontal="center" vertical="center" wrapText="1"/>
    </xf>
    <xf numFmtId="0" fontId="4" fillId="0" borderId="48" xfId="0" applyNumberFormat="1" applyFont="1" applyFill="1" applyBorder="1" applyAlignment="1">
      <alignment horizontal="center" vertical="center" wrapText="1"/>
    </xf>
    <xf numFmtId="0" fontId="43" fillId="0" borderId="15" xfId="0" applyFont="1" applyFill="1" applyBorder="1" applyAlignment="1">
      <alignment horizontal="left" vertical="center" wrapText="1"/>
    </xf>
    <xf numFmtId="49" fontId="43" fillId="0" borderId="15" xfId="0" applyNumberFormat="1" applyFont="1" applyFill="1" applyBorder="1" applyAlignment="1">
      <alignment vertical="center" wrapText="1"/>
    </xf>
    <xf numFmtId="0" fontId="5" fillId="0" borderId="15" xfId="0" applyNumberFormat="1" applyFont="1" applyFill="1" applyBorder="1" applyAlignment="1">
      <alignment horizontal="center" wrapText="1"/>
    </xf>
    <xf numFmtId="0" fontId="3" fillId="0" borderId="28" xfId="0" applyNumberFormat="1" applyFont="1" applyFill="1" applyBorder="1" applyAlignment="1">
      <alignment horizontal="center" vertical="center" wrapText="1"/>
    </xf>
    <xf numFmtId="0" fontId="3" fillId="0" borderId="27" xfId="0" applyNumberFormat="1" applyFont="1" applyFill="1" applyBorder="1" applyAlignment="1">
      <alignment horizontal="center" vertical="center" wrapText="1"/>
    </xf>
    <xf numFmtId="0" fontId="4" fillId="0" borderId="28" xfId="0" applyNumberFormat="1" applyFont="1" applyFill="1" applyBorder="1" applyAlignment="1">
      <alignment horizontal="center" vertical="center" wrapText="1"/>
    </xf>
    <xf numFmtId="0" fontId="4" fillId="0" borderId="40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7" fillId="0" borderId="11" xfId="0" applyNumberFormat="1" applyFont="1" applyFill="1" applyBorder="1" applyAlignment="1">
      <alignment horizontal="center" vertical="center" wrapText="1"/>
    </xf>
    <xf numFmtId="0" fontId="8" fillId="0" borderId="11" xfId="0" applyNumberFormat="1" applyFont="1" applyFill="1" applyBorder="1" applyAlignment="1">
      <alignment horizontal="center" vertical="center" shrinkToFit="1"/>
    </xf>
    <xf numFmtId="0" fontId="7" fillId="0" borderId="14" xfId="0" applyNumberFormat="1" applyFont="1" applyFill="1" applyBorder="1" applyAlignment="1">
      <alignment horizontal="center" vertical="center" wrapText="1"/>
    </xf>
    <xf numFmtId="0" fontId="7" fillId="0" borderId="15" xfId="0" applyNumberFormat="1" applyFont="1" applyFill="1" applyBorder="1" applyAlignment="1">
      <alignment horizontal="center" vertical="center" wrapText="1"/>
    </xf>
    <xf numFmtId="0" fontId="8" fillId="0" borderId="14" xfId="0" applyNumberFormat="1" applyFont="1" applyFill="1" applyBorder="1" applyAlignment="1">
      <alignment horizontal="center" vertical="center" shrinkToFit="1"/>
    </xf>
    <xf numFmtId="0" fontId="53" fillId="0" borderId="11" xfId="0" applyNumberFormat="1" applyFont="1" applyFill="1" applyBorder="1" applyAlignment="1">
      <alignment horizontal="center" vertical="center" wrapText="1"/>
    </xf>
    <xf numFmtId="0" fontId="11" fillId="0" borderId="11" xfId="0" applyNumberFormat="1" applyFont="1" applyFill="1" applyBorder="1" applyAlignment="1">
      <alignment horizontal="center" vertical="center" shrinkToFit="1"/>
    </xf>
    <xf numFmtId="0" fontId="8" fillId="0" borderId="12" xfId="0" applyNumberFormat="1" applyFont="1" applyFill="1" applyBorder="1" applyAlignment="1">
      <alignment horizontal="center" vertical="center" shrinkToFit="1"/>
    </xf>
    <xf numFmtId="0" fontId="43" fillId="0" borderId="11" xfId="0" applyNumberFormat="1" applyFont="1" applyFill="1" applyBorder="1" applyAlignment="1">
      <alignment horizontal="center" vertical="center" shrinkToFit="1"/>
    </xf>
    <xf numFmtId="0" fontId="37" fillId="32" borderId="11" xfId="0" applyNumberFormat="1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wrapText="1"/>
    </xf>
    <xf numFmtId="49" fontId="3" fillId="0" borderId="10" xfId="0" applyNumberFormat="1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 wrapText="1"/>
    </xf>
    <xf numFmtId="49" fontId="3" fillId="0" borderId="11" xfId="0" applyNumberFormat="1" applyFont="1" applyFill="1" applyBorder="1" applyAlignment="1">
      <alignment horizont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54" xfId="0" applyNumberFormat="1" applyFont="1" applyFill="1" applyBorder="1" applyAlignment="1">
      <alignment horizontal="left" vertical="center" shrinkToFit="1"/>
    </xf>
    <xf numFmtId="0" fontId="3" fillId="30" borderId="11" xfId="0" applyNumberFormat="1" applyFont="1" applyFill="1" applyBorder="1" applyAlignment="1">
      <alignment horizontal="left" vertical="center" shrinkToFit="1"/>
    </xf>
    <xf numFmtId="49" fontId="3" fillId="30" borderId="11" xfId="0" applyNumberFormat="1" applyFont="1" applyFill="1" applyBorder="1" applyAlignment="1">
      <alignment vertical="center" wrapText="1"/>
    </xf>
    <xf numFmtId="0" fontId="3" fillId="30" borderId="15" xfId="0" applyNumberFormat="1" applyFont="1" applyFill="1" applyBorder="1" applyAlignment="1">
      <alignment horizontal="left" vertical="center" shrinkToFit="1"/>
    </xf>
    <xf numFmtId="49" fontId="3" fillId="30" borderId="15" xfId="0" applyNumberFormat="1" applyFont="1" applyFill="1" applyBorder="1" applyAlignment="1">
      <alignment vertical="center" wrapText="1"/>
    </xf>
    <xf numFmtId="0" fontId="3" fillId="0" borderId="31" xfId="0" applyNumberFormat="1" applyFont="1" applyFill="1" applyBorder="1" applyAlignment="1">
      <alignment horizontal="center" shrinkToFit="1"/>
    </xf>
    <xf numFmtId="0" fontId="3" fillId="0" borderId="32" xfId="0" applyNumberFormat="1" applyFont="1" applyFill="1" applyBorder="1" applyAlignment="1">
      <alignment horizontal="center" shrinkToFit="1"/>
    </xf>
    <xf numFmtId="49" fontId="3" fillId="30" borderId="12" xfId="0" applyNumberFormat="1" applyFont="1" applyFill="1" applyBorder="1" applyAlignment="1">
      <alignment vertical="center" wrapText="1"/>
    </xf>
    <xf numFmtId="0" fontId="3" fillId="0" borderId="11" xfId="0" applyNumberFormat="1" applyFont="1" applyBorder="1" applyAlignment="1">
      <alignment horizontal="left" shrinkToFit="1"/>
    </xf>
    <xf numFmtId="0" fontId="3" fillId="0" borderId="12" xfId="0" applyNumberFormat="1" applyFont="1" applyBorder="1" applyAlignment="1">
      <alignment horizontal="left" shrinkToFit="1"/>
    </xf>
    <xf numFmtId="0" fontId="3" fillId="30" borderId="10" xfId="0" applyNumberFormat="1" applyFont="1" applyFill="1" applyBorder="1" applyAlignment="1">
      <alignment horizontal="left" vertical="center" shrinkToFit="1"/>
    </xf>
    <xf numFmtId="0" fontId="3" fillId="30" borderId="12" xfId="0" applyNumberFormat="1" applyFont="1" applyFill="1" applyBorder="1" applyAlignment="1">
      <alignment horizontal="left" vertical="center" shrinkToFit="1"/>
    </xf>
    <xf numFmtId="0" fontId="54" fillId="0" borderId="34" xfId="0" applyNumberFormat="1" applyFont="1" applyFill="1" applyBorder="1" applyAlignment="1">
      <alignment horizontal="center" vertical="center" wrapText="1"/>
    </xf>
    <xf numFmtId="0" fontId="54" fillId="0" borderId="13" xfId="0" applyNumberFormat="1" applyFont="1" applyFill="1" applyBorder="1" applyAlignment="1">
      <alignment horizontal="center" vertical="center" wrapText="1"/>
    </xf>
    <xf numFmtId="0" fontId="54" fillId="25" borderId="13" xfId="0" applyNumberFormat="1" applyFont="1" applyFill="1" applyBorder="1" applyAlignment="1">
      <alignment horizontal="center" vertical="center" wrapText="1"/>
    </xf>
    <xf numFmtId="0" fontId="54" fillId="0" borderId="13" xfId="0" applyNumberFormat="1" applyFont="1" applyFill="1" applyBorder="1" applyAlignment="1">
      <alignment horizontal="center" vertical="center" shrinkToFit="1"/>
    </xf>
    <xf numFmtId="0" fontId="54" fillId="0" borderId="13" xfId="0" applyNumberFormat="1" applyFont="1" applyBorder="1" applyAlignment="1">
      <alignment horizontal="center" vertical="center" shrinkToFit="1"/>
    </xf>
    <xf numFmtId="0" fontId="54" fillId="0" borderId="30" xfId="0" applyNumberFormat="1" applyFont="1" applyFill="1" applyBorder="1" applyAlignment="1">
      <alignment horizontal="center" vertical="center" wrapText="1"/>
    </xf>
    <xf numFmtId="0" fontId="54" fillId="0" borderId="27" xfId="0" applyNumberFormat="1" applyFont="1" applyFill="1" applyBorder="1" applyAlignment="1">
      <alignment horizontal="center" vertical="center" wrapText="1"/>
    </xf>
    <xf numFmtId="0" fontId="54" fillId="0" borderId="16" xfId="0" applyNumberFormat="1" applyFont="1" applyFill="1" applyBorder="1" applyAlignment="1">
      <alignment horizontal="center" vertical="center" shrinkToFit="1"/>
    </xf>
    <xf numFmtId="0" fontId="54" fillId="0" borderId="13" xfId="0" applyNumberFormat="1" applyFont="1" applyBorder="1" applyAlignment="1">
      <alignment horizontal="center" vertical="center" wrapText="1"/>
    </xf>
    <xf numFmtId="0" fontId="54" fillId="0" borderId="27" xfId="0" applyNumberFormat="1" applyFont="1" applyFill="1" applyBorder="1" applyAlignment="1">
      <alignment horizontal="center" vertical="center" shrinkToFit="1"/>
    </xf>
    <xf numFmtId="0" fontId="54" fillId="0" borderId="41" xfId="0" applyNumberFormat="1" applyFont="1" applyBorder="1" applyAlignment="1">
      <alignment horizontal="center" vertical="center" shrinkToFit="1"/>
    </xf>
    <xf numFmtId="0" fontId="54" fillId="0" borderId="17" xfId="0" applyNumberFormat="1" applyFont="1" applyBorder="1" applyAlignment="1">
      <alignment horizontal="center" vertical="center" shrinkToFit="1"/>
    </xf>
    <xf numFmtId="0" fontId="54" fillId="0" borderId="16" xfId="0" applyNumberFormat="1" applyFont="1" applyBorder="1" applyAlignment="1">
      <alignment horizontal="center" vertical="center" shrinkToFit="1"/>
    </xf>
    <xf numFmtId="0" fontId="54" fillId="31" borderId="13" xfId="0" applyNumberFormat="1" applyFont="1" applyFill="1" applyBorder="1" applyAlignment="1">
      <alignment horizontal="center" vertical="center" shrinkToFit="1"/>
    </xf>
    <xf numFmtId="0" fontId="54" fillId="0" borderId="39" xfId="0" applyNumberFormat="1" applyFont="1" applyBorder="1" applyAlignment="1">
      <alignment horizontal="center" vertical="center" shrinkToFit="1"/>
    </xf>
    <xf numFmtId="0" fontId="54" fillId="0" borderId="44" xfId="0" applyNumberFormat="1" applyFont="1" applyBorder="1" applyAlignment="1">
      <alignment horizontal="center" vertical="center" shrinkToFit="1"/>
    </xf>
    <xf numFmtId="0" fontId="54" fillId="0" borderId="30" xfId="0" applyNumberFormat="1" applyFont="1" applyBorder="1" applyAlignment="1">
      <alignment horizontal="center" vertical="center" shrinkToFit="1"/>
    </xf>
    <xf numFmtId="0" fontId="54" fillId="0" borderId="27" xfId="0" applyNumberFormat="1" applyFont="1" applyBorder="1" applyAlignment="1">
      <alignment horizontal="center" vertical="center" shrinkToFit="1"/>
    </xf>
    <xf numFmtId="0" fontId="54" fillId="0" borderId="34" xfId="0" applyNumberFormat="1" applyFont="1" applyBorder="1" applyAlignment="1">
      <alignment horizontal="center" vertical="center" shrinkToFit="1"/>
    </xf>
    <xf numFmtId="0" fontId="54" fillId="0" borderId="25" xfId="0" applyNumberFormat="1" applyFont="1" applyBorder="1" applyAlignment="1">
      <alignment horizontal="center" vertical="center" shrinkToFit="1"/>
    </xf>
    <xf numFmtId="0" fontId="54" fillId="0" borderId="30" xfId="0" applyNumberFormat="1" applyFont="1" applyFill="1" applyBorder="1" applyAlignment="1">
      <alignment horizontal="center" vertical="center" shrinkToFit="1"/>
    </xf>
    <xf numFmtId="0" fontId="54" fillId="0" borderId="47" xfId="0" applyNumberFormat="1" applyFont="1" applyFill="1" applyBorder="1" applyAlignment="1">
      <alignment horizontal="center" vertical="center" wrapText="1"/>
    </xf>
    <xf numFmtId="0" fontId="54" fillId="0" borderId="22" xfId="0" applyNumberFormat="1" applyFont="1" applyFill="1" applyBorder="1" applyAlignment="1">
      <alignment horizontal="center" vertical="center" wrapText="1"/>
    </xf>
    <xf numFmtId="0" fontId="54" fillId="25" borderId="22" xfId="0" applyNumberFormat="1" applyFont="1" applyFill="1" applyBorder="1" applyAlignment="1">
      <alignment horizontal="center" vertical="center" wrapText="1"/>
    </xf>
    <xf numFmtId="0" fontId="54" fillId="0" borderId="22" xfId="0" applyNumberFormat="1" applyFont="1" applyFill="1" applyBorder="1" applyAlignment="1">
      <alignment horizontal="center" vertical="center" shrinkToFit="1"/>
    </xf>
    <xf numFmtId="0" fontId="54" fillId="0" borderId="22" xfId="0" applyNumberFormat="1" applyFont="1" applyBorder="1" applyAlignment="1">
      <alignment horizontal="center" vertical="center" shrinkToFit="1"/>
    </xf>
    <xf numFmtId="0" fontId="54" fillId="0" borderId="29" xfId="0" applyNumberFormat="1" applyFont="1" applyFill="1" applyBorder="1" applyAlignment="1">
      <alignment horizontal="center" vertical="center" wrapText="1"/>
    </xf>
    <xf numFmtId="0" fontId="54" fillId="0" borderId="28" xfId="0" applyNumberFormat="1" applyFont="1" applyFill="1" applyBorder="1" applyAlignment="1">
      <alignment horizontal="center" vertical="center" wrapText="1"/>
    </xf>
    <xf numFmtId="0" fontId="54" fillId="0" borderId="26" xfId="0" applyNumberFormat="1" applyFont="1" applyFill="1" applyBorder="1" applyAlignment="1">
      <alignment horizontal="center" vertical="center" shrinkToFit="1"/>
    </xf>
    <xf numFmtId="0" fontId="54" fillId="0" borderId="22" xfId="0" applyNumberFormat="1" applyFont="1" applyBorder="1" applyAlignment="1">
      <alignment horizontal="center" vertical="center" wrapText="1"/>
    </xf>
    <xf numFmtId="0" fontId="54" fillId="0" borderId="28" xfId="0" applyNumberFormat="1" applyFont="1" applyFill="1" applyBorder="1" applyAlignment="1">
      <alignment horizontal="center" vertical="center" shrinkToFit="1"/>
    </xf>
    <xf numFmtId="0" fontId="54" fillId="0" borderId="23" xfId="0" applyNumberFormat="1" applyFont="1" applyBorder="1" applyAlignment="1">
      <alignment horizontal="center" vertical="center" shrinkToFit="1"/>
    </xf>
    <xf numFmtId="0" fontId="54" fillId="0" borderId="26" xfId="0" applyNumberFormat="1" applyFont="1" applyBorder="1" applyAlignment="1">
      <alignment horizontal="center" vertical="center" shrinkToFit="1"/>
    </xf>
    <xf numFmtId="0" fontId="54" fillId="31" borderId="22" xfId="0" applyNumberFormat="1" applyFont="1" applyFill="1" applyBorder="1" applyAlignment="1">
      <alignment horizontal="center" vertical="center" shrinkToFit="1"/>
    </xf>
    <xf numFmtId="0" fontId="54" fillId="0" borderId="28" xfId="0" applyNumberFormat="1" applyFont="1" applyBorder="1" applyAlignment="1">
      <alignment horizontal="center" vertical="center" shrinkToFit="1"/>
    </xf>
    <xf numFmtId="0" fontId="54" fillId="0" borderId="29" xfId="0" applyNumberFormat="1" applyFont="1" applyBorder="1" applyAlignment="1">
      <alignment horizontal="center" vertical="center" shrinkToFit="1"/>
    </xf>
    <xf numFmtId="0" fontId="54" fillId="33" borderId="22" xfId="0" applyNumberFormat="1" applyFont="1" applyFill="1" applyBorder="1" applyAlignment="1">
      <alignment horizontal="center" vertical="center" shrinkToFit="1"/>
    </xf>
    <xf numFmtId="0" fontId="54" fillId="0" borderId="47" xfId="0" applyNumberFormat="1" applyFont="1" applyBorder="1" applyAlignment="1">
      <alignment horizontal="center" vertical="center" shrinkToFit="1"/>
    </xf>
    <xf numFmtId="0" fontId="54" fillId="0" borderId="24" xfId="0" applyNumberFormat="1" applyFont="1" applyBorder="1" applyAlignment="1">
      <alignment horizontal="center" vertical="center" shrinkToFit="1"/>
    </xf>
    <xf numFmtId="0" fontId="54" fillId="0" borderId="29" xfId="0" applyNumberFormat="1" applyFont="1" applyFill="1" applyBorder="1" applyAlignment="1">
      <alignment horizontal="center" vertical="center" shrinkToFit="1"/>
    </xf>
    <xf numFmtId="0" fontId="3" fillId="0" borderId="19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3" fillId="0" borderId="14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3" fillId="0" borderId="31" xfId="0" applyNumberFormat="1" applyFont="1" applyFill="1" applyBorder="1" applyAlignment="1">
      <alignment horizontal="center" vertical="center"/>
    </xf>
    <xf numFmtId="0" fontId="3" fillId="0" borderId="57" xfId="0" applyNumberFormat="1" applyFont="1" applyFill="1" applyBorder="1" applyAlignment="1">
      <alignment horizontal="center" vertical="center"/>
    </xf>
    <xf numFmtId="0" fontId="10" fillId="0" borderId="11" xfId="0" applyNumberFormat="1" applyFont="1" applyFill="1" applyBorder="1" applyAlignment="1">
      <alignment horizontal="left" vertical="center" shrinkToFit="1"/>
    </xf>
    <xf numFmtId="0" fontId="10" fillId="0" borderId="15" xfId="0" applyNumberFormat="1" applyFont="1" applyFill="1" applyBorder="1" applyAlignment="1">
      <alignment horizontal="left" vertical="center" shrinkToFit="1"/>
    </xf>
    <xf numFmtId="49" fontId="10" fillId="0" borderId="15" xfId="0" applyNumberFormat="1" applyFont="1" applyFill="1" applyBorder="1" applyAlignment="1">
      <alignment vertical="center" wrapText="1"/>
    </xf>
    <xf numFmtId="0" fontId="10" fillId="0" borderId="19" xfId="0" applyNumberFormat="1" applyFont="1" applyFill="1" applyBorder="1" applyAlignment="1">
      <alignment horizontal="left" vertical="center" shrinkToFit="1"/>
    </xf>
    <xf numFmtId="49" fontId="10" fillId="0" borderId="19" xfId="0" applyNumberFormat="1" applyFont="1" applyFill="1" applyBorder="1" applyAlignment="1">
      <alignment vertical="center" wrapText="1"/>
    </xf>
    <xf numFmtId="0" fontId="3" fillId="24" borderId="54" xfId="0" applyNumberFormat="1" applyFont="1" applyFill="1" applyBorder="1" applyAlignment="1">
      <alignment horizontal="left" vertical="center" shrinkToFit="1"/>
    </xf>
    <xf numFmtId="49" fontId="3" fillId="24" borderId="10" xfId="0" applyNumberFormat="1" applyFont="1" applyFill="1" applyBorder="1" applyAlignment="1">
      <alignment vertical="center" wrapText="1"/>
    </xf>
    <xf numFmtId="0" fontId="10" fillId="24" borderId="31" xfId="0" applyNumberFormat="1" applyFont="1" applyFill="1" applyBorder="1" applyAlignment="1">
      <alignment horizontal="center" shrinkToFit="1"/>
    </xf>
    <xf numFmtId="0" fontId="3" fillId="30" borderId="11" xfId="0" applyFont="1" applyFill="1" applyBorder="1" applyAlignment="1">
      <alignment horizontal="left" vertical="center" wrapText="1"/>
    </xf>
    <xf numFmtId="1" fontId="40" fillId="0" borderId="0" xfId="49" applyNumberFormat="1" applyFont="1" applyFill="1" applyBorder="1" applyAlignment="1">
      <alignment horizontal="center" vertical="center"/>
    </xf>
    <xf numFmtId="1" fontId="55" fillId="0" borderId="0" xfId="49" applyNumberFormat="1" applyFont="1" applyFill="1" applyBorder="1" applyAlignment="1">
      <alignment horizontal="center" vertical="center"/>
    </xf>
    <xf numFmtId="1" fontId="40" fillId="0" borderId="0" xfId="49" applyNumberFormat="1" applyFont="1" applyFill="1" applyAlignment="1">
      <alignment horizontal="center" vertical="center"/>
    </xf>
    <xf numFmtId="1" fontId="55" fillId="0" borderId="0" xfId="49" applyNumberFormat="1" applyFont="1" applyFill="1" applyAlignment="1">
      <alignment horizontal="center" vertical="center"/>
    </xf>
    <xf numFmtId="1" fontId="9" fillId="0" borderId="0" xfId="49" applyNumberFormat="1" applyFont="1" applyAlignment="1">
      <alignment vertical="center"/>
    </xf>
    <xf numFmtId="0" fontId="40" fillId="0" borderId="0" xfId="49" applyFont="1" applyFill="1" applyAlignment="1">
      <alignment horizontal="center" vertical="center"/>
    </xf>
    <xf numFmtId="0" fontId="41" fillId="0" borderId="0" xfId="48" applyFont="1" applyAlignment="1">
      <alignment horizontal="center" vertical="center"/>
    </xf>
    <xf numFmtId="0" fontId="33" fillId="0" borderId="0" xfId="49" applyFont="1" applyFill="1" applyAlignment="1">
      <alignment horizontal="center" vertical="center"/>
    </xf>
    <xf numFmtId="0" fontId="9" fillId="0" borderId="0" xfId="49" applyFont="1" applyAlignment="1">
      <alignment vertical="center"/>
    </xf>
    <xf numFmtId="0" fontId="1" fillId="0" borderId="0" xfId="49" applyAlignment="1">
      <alignment vertical="center"/>
    </xf>
    <xf numFmtId="0" fontId="1" fillId="0" borderId="0" xfId="49" applyBorder="1" applyAlignment="1">
      <alignment horizontal="center" vertical="center"/>
    </xf>
    <xf numFmtId="0" fontId="1" fillId="0" borderId="0" xfId="49" applyBorder="1" applyAlignment="1">
      <alignment vertical="center"/>
    </xf>
    <xf numFmtId="0" fontId="9" fillId="0" borderId="0" xfId="49" applyFont="1" applyBorder="1" applyAlignment="1">
      <alignment vertical="center"/>
    </xf>
    <xf numFmtId="0" fontId="9" fillId="0" borderId="50" xfId="49" applyFont="1" applyBorder="1" applyAlignment="1">
      <alignment vertical="center"/>
    </xf>
    <xf numFmtId="0" fontId="1" fillId="0" borderId="50" xfId="49" applyBorder="1" applyAlignment="1">
      <alignment horizontal="center" vertical="center"/>
    </xf>
    <xf numFmtId="0" fontId="9" fillId="0" borderId="51" xfId="49" applyFont="1" applyBorder="1" applyAlignment="1">
      <alignment vertical="center"/>
    </xf>
    <xf numFmtId="0" fontId="1" fillId="0" borderId="51" xfId="49" applyBorder="1" applyAlignment="1">
      <alignment horizontal="center" vertical="center"/>
    </xf>
    <xf numFmtId="0" fontId="56" fillId="0" borderId="0" xfId="48" applyFont="1" applyAlignment="1">
      <alignment vertical="center"/>
    </xf>
    <xf numFmtId="0" fontId="0" fillId="0" borderId="0" xfId="0" applyAlignment="1">
      <alignment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58" xfId="0" applyNumberFormat="1" applyFont="1" applyBorder="1" applyAlignment="1">
      <alignment horizontal="center" vertical="center" textRotation="90"/>
    </xf>
    <xf numFmtId="0" fontId="3" fillId="0" borderId="59" xfId="0" applyNumberFormat="1" applyFont="1" applyBorder="1" applyAlignment="1">
      <alignment horizontal="center" vertical="center" textRotation="90"/>
    </xf>
    <xf numFmtId="0" fontId="3" fillId="0" borderId="60" xfId="0" applyNumberFormat="1" applyFont="1" applyBorder="1" applyAlignment="1">
      <alignment horizontal="center" vertical="center" textRotation="90"/>
    </xf>
    <xf numFmtId="0" fontId="3" fillId="34" borderId="55" xfId="0" applyNumberFormat="1" applyFont="1" applyFill="1" applyBorder="1" applyAlignment="1">
      <alignment horizontal="center" vertical="center" shrinkToFit="1"/>
    </xf>
    <xf numFmtId="0" fontId="3" fillId="34" borderId="0" xfId="0" applyNumberFormat="1" applyFont="1" applyFill="1" applyBorder="1" applyAlignment="1">
      <alignment horizontal="center" vertical="center" shrinkToFit="1"/>
    </xf>
    <xf numFmtId="0" fontId="3" fillId="0" borderId="54" xfId="0" applyNumberFormat="1" applyFont="1" applyBorder="1" applyAlignment="1">
      <alignment horizontal="center" vertical="center" textRotation="90"/>
    </xf>
    <xf numFmtId="0" fontId="3" fillId="0" borderId="61" xfId="0" applyNumberFormat="1" applyFont="1" applyBorder="1" applyAlignment="1">
      <alignment horizontal="center" vertical="center" textRotation="90"/>
    </xf>
    <xf numFmtId="0" fontId="3" fillId="0" borderId="19" xfId="0" applyNumberFormat="1" applyFont="1" applyBorder="1" applyAlignment="1">
      <alignment horizontal="center" vertical="center" textRotation="90"/>
    </xf>
    <xf numFmtId="0" fontId="3" fillId="0" borderId="11" xfId="0" applyNumberFormat="1" applyFont="1" applyBorder="1" applyAlignment="1">
      <alignment horizontal="center" vertical="center" textRotation="90"/>
    </xf>
    <xf numFmtId="0" fontId="3" fillId="0" borderId="15" xfId="0" applyNumberFormat="1" applyFont="1" applyBorder="1" applyAlignment="1">
      <alignment horizontal="center" vertical="center" textRotation="90"/>
    </xf>
    <xf numFmtId="0" fontId="3" fillId="0" borderId="14" xfId="0" applyNumberFormat="1" applyFont="1" applyBorder="1" applyAlignment="1">
      <alignment horizontal="center" vertical="center" textRotation="90"/>
    </xf>
    <xf numFmtId="0" fontId="3" fillId="0" borderId="12" xfId="0" applyNumberFormat="1" applyFont="1" applyBorder="1" applyAlignment="1">
      <alignment horizontal="center" vertical="center" textRotation="90"/>
    </xf>
    <xf numFmtId="0" fontId="10" fillId="0" borderId="0" xfId="0" applyNumberFormat="1" applyFont="1" applyFill="1" applyBorder="1" applyAlignment="1">
      <alignment horizontal="center" vertical="center" wrapText="1" shrinkToFit="1"/>
    </xf>
    <xf numFmtId="0" fontId="31" fillId="0" borderId="58" xfId="0" applyNumberFormat="1" applyFont="1" applyFill="1" applyBorder="1" applyAlignment="1">
      <alignment horizontal="center" vertical="center" shrinkToFit="1"/>
    </xf>
    <xf numFmtId="0" fontId="31" fillId="0" borderId="60" xfId="0" applyNumberFormat="1" applyFont="1" applyFill="1" applyBorder="1" applyAlignment="1">
      <alignment horizontal="center" vertical="center" shrinkToFit="1"/>
    </xf>
    <xf numFmtId="0" fontId="6" fillId="0" borderId="0" xfId="0" applyNumberFormat="1" applyFont="1" applyBorder="1" applyAlignment="1">
      <alignment horizontal="center" vertical="center" shrinkToFit="1"/>
    </xf>
    <xf numFmtId="0" fontId="2" fillId="0" borderId="58" xfId="0" applyNumberFormat="1" applyFont="1" applyBorder="1" applyAlignment="1">
      <alignment horizontal="center" vertical="center" shrinkToFit="1"/>
    </xf>
    <xf numFmtId="0" fontId="2" fillId="0" borderId="60" xfId="0" applyNumberFormat="1" applyFont="1" applyBorder="1" applyAlignment="1">
      <alignment horizontal="center" vertical="center" shrinkToFit="1"/>
    </xf>
    <xf numFmtId="0" fontId="2" fillId="0" borderId="58" xfId="0" applyNumberFormat="1" applyFont="1" applyBorder="1" applyAlignment="1">
      <alignment horizontal="center" vertical="center" textRotation="90" shrinkToFit="1"/>
    </xf>
    <xf numFmtId="0" fontId="2" fillId="0" borderId="60" xfId="0" applyNumberFormat="1" applyFont="1" applyBorder="1" applyAlignment="1">
      <alignment horizontal="center" vertical="center" textRotation="90" shrinkToFit="1"/>
    </xf>
    <xf numFmtId="0" fontId="2" fillId="0" borderId="58" xfId="0" applyNumberFormat="1" applyFont="1" applyFill="1" applyBorder="1" applyAlignment="1">
      <alignment horizontal="center" vertical="center" textRotation="90" shrinkToFit="1"/>
    </xf>
    <xf numFmtId="0" fontId="2" fillId="0" borderId="60" xfId="0" applyNumberFormat="1" applyFont="1" applyFill="1" applyBorder="1" applyAlignment="1">
      <alignment horizontal="center" vertical="center" textRotation="90" shrinkToFit="1"/>
    </xf>
    <xf numFmtId="0" fontId="2" fillId="0" borderId="21" xfId="0" applyNumberFormat="1" applyFont="1" applyBorder="1" applyAlignment="1">
      <alignment horizontal="center" vertical="center" wrapText="1" shrinkToFit="1"/>
    </xf>
    <xf numFmtId="0" fontId="28" fillId="0" borderId="21" xfId="0" applyNumberFormat="1" applyFont="1" applyBorder="1" applyAlignment="1">
      <alignment horizontal="center" vertical="center" wrapText="1" shrinkToFit="1"/>
    </xf>
    <xf numFmtId="0" fontId="2" fillId="0" borderId="38" xfId="0" applyNumberFormat="1" applyFont="1" applyBorder="1" applyAlignment="1">
      <alignment horizontal="center" vertical="center" wrapText="1" shrinkToFit="1"/>
    </xf>
    <xf numFmtId="0" fontId="3" fillId="0" borderId="18" xfId="0" applyNumberFormat="1" applyFont="1" applyFill="1" applyBorder="1" applyAlignment="1">
      <alignment horizontal="center" vertical="center" shrinkToFit="1"/>
    </xf>
    <xf numFmtId="0" fontId="3" fillId="0" borderId="59" xfId="0" applyNumberFormat="1" applyFont="1" applyFill="1" applyBorder="1" applyAlignment="1">
      <alignment horizontal="center" vertical="center" shrinkToFit="1"/>
    </xf>
    <xf numFmtId="0" fontId="3" fillId="0" borderId="14" xfId="0" applyNumberFormat="1" applyFont="1" applyFill="1" applyBorder="1" applyAlignment="1">
      <alignment horizontal="center" vertical="center" shrinkToFit="1"/>
    </xf>
    <xf numFmtId="0" fontId="2" fillId="0" borderId="58" xfId="0" applyNumberFormat="1" applyFont="1" applyBorder="1" applyAlignment="1">
      <alignment horizontal="center" vertical="center" wrapText="1" shrinkToFit="1"/>
    </xf>
    <xf numFmtId="0" fontId="31" fillId="0" borderId="62" xfId="0" applyNumberFormat="1" applyFont="1" applyFill="1" applyBorder="1" applyAlignment="1">
      <alignment horizontal="center" vertical="center" textRotation="90" shrinkToFit="1"/>
    </xf>
    <xf numFmtId="0" fontId="31" fillId="0" borderId="63" xfId="0" applyNumberFormat="1" applyFont="1" applyFill="1" applyBorder="1" applyAlignment="1">
      <alignment horizontal="center" vertical="center" textRotation="90" shrinkToFit="1"/>
    </xf>
    <xf numFmtId="49" fontId="2" fillId="0" borderId="58" xfId="0" applyNumberFormat="1" applyFont="1" applyBorder="1" applyAlignment="1">
      <alignment horizontal="center" vertical="center" wrapText="1" shrinkToFit="1"/>
    </xf>
    <xf numFmtId="49" fontId="2" fillId="0" borderId="60" xfId="0" applyNumberFormat="1" applyFont="1" applyBorder="1" applyAlignment="1">
      <alignment horizontal="center" vertical="center" wrapText="1" shrinkToFit="1"/>
    </xf>
    <xf numFmtId="0" fontId="0" fillId="0" borderId="60" xfId="0" applyBorder="1"/>
    <xf numFmtId="0" fontId="3" fillId="0" borderId="54" xfId="0" applyNumberFormat="1" applyFont="1" applyFill="1" applyBorder="1" applyAlignment="1">
      <alignment horizontal="center" vertical="center" shrinkToFit="1"/>
    </xf>
    <xf numFmtId="0" fontId="3" fillId="0" borderId="61" xfId="0" applyNumberFormat="1" applyFont="1" applyFill="1" applyBorder="1" applyAlignment="1">
      <alignment horizontal="center" vertical="center" shrinkToFit="1"/>
    </xf>
    <xf numFmtId="0" fontId="35" fillId="0" borderId="38" xfId="0" applyNumberFormat="1" applyFont="1" applyFill="1" applyBorder="1" applyAlignment="1">
      <alignment horizontal="center" vertical="center" wrapText="1" shrinkToFit="1"/>
    </xf>
    <xf numFmtId="0" fontId="35" fillId="0" borderId="37" xfId="0" applyNumberFormat="1" applyFont="1" applyFill="1" applyBorder="1" applyAlignment="1">
      <alignment horizontal="center" vertical="center" wrapText="1" shrinkToFit="1"/>
    </xf>
    <xf numFmtId="0" fontId="3" fillId="0" borderId="10" xfId="0" applyNumberFormat="1" applyFont="1" applyBorder="1" applyAlignment="1">
      <alignment horizontal="center" vertical="center" textRotation="90" shrinkToFit="1"/>
    </xf>
    <xf numFmtId="0" fontId="3" fillId="0" borderId="11" xfId="0" applyNumberFormat="1" applyFont="1" applyBorder="1" applyAlignment="1">
      <alignment horizontal="center" vertical="center" textRotation="90" shrinkToFit="1"/>
    </xf>
    <xf numFmtId="0" fontId="3" fillId="0" borderId="12" xfId="0" applyNumberFormat="1" applyFont="1" applyBorder="1" applyAlignment="1">
      <alignment horizontal="center" vertical="center" textRotation="90" shrinkToFit="1"/>
    </xf>
    <xf numFmtId="0" fontId="3" fillId="0" borderId="54" xfId="0" applyNumberFormat="1" applyFont="1" applyBorder="1" applyAlignment="1">
      <alignment horizontal="center" vertical="center" textRotation="90" shrinkToFit="1"/>
    </xf>
    <xf numFmtId="0" fontId="3" fillId="0" borderId="59" xfId="0" applyNumberFormat="1" applyFont="1" applyBorder="1" applyAlignment="1">
      <alignment horizontal="center" vertical="center" textRotation="90" shrinkToFit="1"/>
    </xf>
    <xf numFmtId="0" fontId="3" fillId="0" borderId="61" xfId="0" applyNumberFormat="1" applyFont="1" applyBorder="1" applyAlignment="1">
      <alignment horizontal="center" vertical="center" textRotation="90" shrinkToFit="1"/>
    </xf>
    <xf numFmtId="0" fontId="3" fillId="24" borderId="54" xfId="0" applyNumberFormat="1" applyFont="1" applyFill="1" applyBorder="1" applyAlignment="1">
      <alignment horizontal="center" vertical="center" textRotation="90" shrinkToFit="1"/>
    </xf>
    <xf numFmtId="0" fontId="3" fillId="24" borderId="59" xfId="0" applyNumberFormat="1" applyFont="1" applyFill="1" applyBorder="1" applyAlignment="1">
      <alignment horizontal="center" vertical="center" textRotation="90" shrinkToFit="1"/>
    </xf>
    <xf numFmtId="0" fontId="3" fillId="24" borderId="61" xfId="0" applyNumberFormat="1" applyFont="1" applyFill="1" applyBorder="1" applyAlignment="1">
      <alignment horizontal="center" vertical="center" textRotation="90" shrinkToFit="1"/>
    </xf>
    <xf numFmtId="0" fontId="3" fillId="0" borderId="18" xfId="0" applyNumberFormat="1" applyFont="1" applyBorder="1" applyAlignment="1">
      <alignment horizontal="center" vertical="center" wrapText="1"/>
    </xf>
    <xf numFmtId="0" fontId="3" fillId="0" borderId="14" xfId="0" applyNumberFormat="1" applyFont="1" applyBorder="1" applyAlignment="1">
      <alignment horizontal="center" vertical="center" wrapText="1"/>
    </xf>
    <xf numFmtId="0" fontId="3" fillId="0" borderId="18" xfId="0" applyNumberFormat="1" applyFont="1" applyBorder="1" applyAlignment="1">
      <alignment horizontal="center" vertical="center" shrinkToFit="1"/>
    </xf>
    <xf numFmtId="0" fontId="3" fillId="0" borderId="59" xfId="0" applyNumberFormat="1" applyFont="1" applyBorder="1" applyAlignment="1">
      <alignment horizontal="center" vertical="center" shrinkToFit="1"/>
    </xf>
    <xf numFmtId="0" fontId="3" fillId="0" borderId="14" xfId="0" applyNumberFormat="1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 textRotation="90" shrinkToFit="1"/>
    </xf>
    <xf numFmtId="0" fontId="3" fillId="24" borderId="10" xfId="0" applyNumberFormat="1" applyFont="1" applyFill="1" applyBorder="1" applyAlignment="1">
      <alignment horizontal="center" vertical="center" textRotation="90" shrinkToFit="1"/>
    </xf>
    <xf numFmtId="0" fontId="3" fillId="24" borderId="11" xfId="0" applyNumberFormat="1" applyFont="1" applyFill="1" applyBorder="1" applyAlignment="1">
      <alignment horizontal="center" vertical="center" textRotation="90" shrinkToFit="1"/>
    </xf>
    <xf numFmtId="0" fontId="3" fillId="24" borderId="15" xfId="0" applyNumberFormat="1" applyFont="1" applyFill="1" applyBorder="1" applyAlignment="1">
      <alignment horizontal="center" vertical="center" textRotation="90" shrinkToFit="1"/>
    </xf>
    <xf numFmtId="0" fontId="52" fillId="0" borderId="43" xfId="0" applyFont="1" applyFill="1" applyBorder="1" applyAlignment="1">
      <alignment horizontal="center" vertical="center" textRotation="90" wrapText="1"/>
    </xf>
    <xf numFmtId="0" fontId="3" fillId="26" borderId="10" xfId="0" applyNumberFormat="1" applyFont="1" applyFill="1" applyBorder="1" applyAlignment="1">
      <alignment horizontal="center" vertical="center" textRotation="90" shrinkToFit="1"/>
    </xf>
    <xf numFmtId="0" fontId="3" fillId="26" borderId="11" xfId="0" applyNumberFormat="1" applyFont="1" applyFill="1" applyBorder="1" applyAlignment="1">
      <alignment horizontal="center" vertical="center" textRotation="90" shrinkToFit="1"/>
    </xf>
    <xf numFmtId="0" fontId="3" fillId="26" borderId="15" xfId="0" applyNumberFormat="1" applyFont="1" applyFill="1" applyBorder="1" applyAlignment="1">
      <alignment horizontal="center" vertical="center" textRotation="90" shrinkToFit="1"/>
    </xf>
    <xf numFmtId="0" fontId="3" fillId="33" borderId="10" xfId="0" applyNumberFormat="1" applyFont="1" applyFill="1" applyBorder="1" applyAlignment="1">
      <alignment horizontal="center" vertical="center" textRotation="90" shrinkToFit="1"/>
    </xf>
    <xf numFmtId="0" fontId="3" fillId="33" borderId="11" xfId="0" applyNumberFormat="1" applyFont="1" applyFill="1" applyBorder="1" applyAlignment="1">
      <alignment horizontal="center" vertical="center" textRotation="90" shrinkToFit="1"/>
    </xf>
    <xf numFmtId="0" fontId="3" fillId="33" borderId="12" xfId="0" applyNumberFormat="1" applyFont="1" applyFill="1" applyBorder="1" applyAlignment="1">
      <alignment horizontal="center" vertical="center" textRotation="90" shrinkToFit="1"/>
    </xf>
  </cellXfs>
  <cellStyles count="57">
    <cellStyle name="20% - Акцент1 2" xfId="1"/>
    <cellStyle name="20% - Акцент1 3" xfId="2"/>
    <cellStyle name="20% - Акцент2 2" xfId="3"/>
    <cellStyle name="20% - Акцент2 3" xfId="4"/>
    <cellStyle name="20% - Акцент3 2" xfId="5"/>
    <cellStyle name="20% - Акцент3 3" xfId="6"/>
    <cellStyle name="20% - Акцент4 2" xfId="7"/>
    <cellStyle name="20% - Акцент4 3" xfId="8"/>
    <cellStyle name="20% - Акцент5 2" xfId="9"/>
    <cellStyle name="20% - Акцент5 3" xfId="10"/>
    <cellStyle name="20% - Акцент6 2" xfId="11"/>
    <cellStyle name="20% - Акцент6 3" xfId="12"/>
    <cellStyle name="40% - Акцент1 2" xfId="13"/>
    <cellStyle name="40% - Акцент1 3" xfId="14"/>
    <cellStyle name="40% - Акцент2 2" xfId="15"/>
    <cellStyle name="40% - Акцент2 3" xfId="16"/>
    <cellStyle name="40% - Акцент3 2" xfId="17"/>
    <cellStyle name="40% - Акцент3 3" xfId="18"/>
    <cellStyle name="40% - Акцент4 2" xfId="19"/>
    <cellStyle name="40% - Акцент4 3" xfId="20"/>
    <cellStyle name="40% - Акцент5 2" xfId="21"/>
    <cellStyle name="40% - Акцент5 3" xfId="22"/>
    <cellStyle name="40% - Акцент6 2" xfId="23"/>
    <cellStyle name="40% - Акцент6 3" xfId="24"/>
    <cellStyle name="60% - Акцент1 2" xfId="25"/>
    <cellStyle name="60% - Акцент2 2" xfId="26"/>
    <cellStyle name="60% - Акцент3 2" xfId="27"/>
    <cellStyle name="60% - Акцент4 2" xfId="28"/>
    <cellStyle name="60% - Акцент5 2" xfId="29"/>
    <cellStyle name="60% - Акцент6 2" xfId="30"/>
    <cellStyle name="Акцент1 2" xfId="31"/>
    <cellStyle name="Акцент2 2" xfId="32"/>
    <cellStyle name="Акцент3 2" xfId="33"/>
    <cellStyle name="Акцент4 2" xfId="34"/>
    <cellStyle name="Акцент5 2" xfId="35"/>
    <cellStyle name="Акцент6 2" xfId="36"/>
    <cellStyle name="Ввод  2" xfId="37"/>
    <cellStyle name="Вывод 2" xfId="38"/>
    <cellStyle name="Вычисление 2" xfId="39"/>
    <cellStyle name="Заголовок 1 2" xfId="40"/>
    <cellStyle name="Заголовок 2 2" xfId="41"/>
    <cellStyle name="Заголовок 3 2" xfId="42"/>
    <cellStyle name="Заголовок 4 2" xfId="43"/>
    <cellStyle name="Итог 2" xfId="44"/>
    <cellStyle name="Контрольная ячейка 2" xfId="45"/>
    <cellStyle name="Название 2" xfId="46"/>
    <cellStyle name="Нейтральный 2" xfId="47"/>
    <cellStyle name="Обычный" xfId="0" builtinId="0"/>
    <cellStyle name="Обычный 2" xfId="48"/>
    <cellStyle name="Обычный 3" xfId="49"/>
    <cellStyle name="Плохой 2" xfId="50"/>
    <cellStyle name="Пояснение 2" xfId="51"/>
    <cellStyle name="Примечание 2" xfId="52"/>
    <cellStyle name="Примечание 3" xfId="53"/>
    <cellStyle name="Связанная ячейка 2" xfId="54"/>
    <cellStyle name="Текст предупреждения 2" xfId="55"/>
    <cellStyle name="Хороший 2" xfId="5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100_IDEA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I"/>
      <sheetName val="AO"/>
      <sheetName val="DIO"/>
      <sheetName val="Logic"/>
      <sheetName val="Init_AI"/>
      <sheetName val="Init_AO"/>
      <sheetName val="Init_DIO"/>
      <sheetName val="Events"/>
      <sheetName val="Faults"/>
      <sheetName val="Groups"/>
    </sheetNames>
    <sheetDataSet>
      <sheetData sheetId="0" refreshError="1"/>
      <sheetData sheetId="1" refreshError="1">
        <row r="4">
          <cell r="D4">
            <v>0</v>
          </cell>
        </row>
        <row r="5">
          <cell r="D5">
            <v>1</v>
          </cell>
        </row>
        <row r="6">
          <cell r="D6">
            <v>2</v>
          </cell>
        </row>
        <row r="7">
          <cell r="D7">
            <v>3</v>
          </cell>
        </row>
        <row r="8">
          <cell r="D8">
            <v>4</v>
          </cell>
        </row>
        <row r="9">
          <cell r="D9">
            <v>5</v>
          </cell>
        </row>
        <row r="10">
          <cell r="D10">
            <v>6</v>
          </cell>
        </row>
        <row r="11">
          <cell r="D11">
            <v>7</v>
          </cell>
        </row>
        <row r="12">
          <cell r="D12">
            <v>8</v>
          </cell>
        </row>
        <row r="13">
          <cell r="D13">
            <v>9</v>
          </cell>
        </row>
        <row r="14">
          <cell r="D14">
            <v>10</v>
          </cell>
        </row>
        <row r="15">
          <cell r="D15">
            <v>11</v>
          </cell>
        </row>
        <row r="16">
          <cell r="D16">
            <v>12</v>
          </cell>
        </row>
        <row r="17">
          <cell r="D17">
            <v>13</v>
          </cell>
        </row>
        <row r="18">
          <cell r="D18">
            <v>14</v>
          </cell>
        </row>
        <row r="19">
          <cell r="D19">
            <v>15</v>
          </cell>
        </row>
        <row r="20">
          <cell r="D20">
            <v>16</v>
          </cell>
        </row>
        <row r="21">
          <cell r="D21">
            <v>17</v>
          </cell>
        </row>
        <row r="22">
          <cell r="D22">
            <v>18</v>
          </cell>
        </row>
        <row r="23">
          <cell r="D23">
            <v>19</v>
          </cell>
        </row>
        <row r="24">
          <cell r="D24">
            <v>20</v>
          </cell>
        </row>
        <row r="25">
          <cell r="D25">
            <v>21</v>
          </cell>
        </row>
        <row r="26">
          <cell r="D26">
            <v>22</v>
          </cell>
        </row>
        <row r="27">
          <cell r="D27">
            <v>23</v>
          </cell>
        </row>
      </sheetData>
      <sheetData sheetId="2" refreshError="1">
        <row r="3">
          <cell r="N3">
            <v>100</v>
          </cell>
          <cell r="O3">
            <v>3000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95"/>
  <sheetViews>
    <sheetView topLeftCell="A165" zoomScaleNormal="100" workbookViewId="0">
      <selection activeCell="D195" sqref="D195"/>
    </sheetView>
  </sheetViews>
  <sheetFormatPr defaultRowHeight="9" customHeight="1"/>
  <cols>
    <col min="1" max="3" width="2.42578125" style="6" customWidth="1"/>
    <col min="4" max="4" width="3.5703125" style="187" bestFit="1" customWidth="1"/>
    <col min="5" max="5" width="9.85546875" style="23" customWidth="1"/>
    <col min="6" max="6" width="57" style="6" customWidth="1"/>
    <col min="7" max="7" width="4.7109375" style="6" customWidth="1"/>
    <col min="8" max="8" width="4" style="6" customWidth="1"/>
    <col min="9" max="9" width="5.42578125" style="7" customWidth="1"/>
    <col min="10" max="13" width="4" style="6" customWidth="1"/>
    <col min="14" max="15" width="4" style="165" customWidth="1"/>
    <col min="16" max="16" width="4" style="6" customWidth="1"/>
    <col min="17" max="17" width="5" style="6" customWidth="1"/>
    <col min="18" max="18" width="26" style="187" customWidth="1"/>
    <col min="19" max="19" width="1.85546875" style="45" customWidth="1"/>
    <col min="20" max="20" width="3.28515625" style="6" customWidth="1"/>
    <col min="21" max="21" width="3" style="187" customWidth="1"/>
    <col min="22" max="22" width="4.85546875" style="6" customWidth="1"/>
    <col min="23" max="23" width="4.42578125" style="6" customWidth="1"/>
    <col min="24" max="25" width="4.28515625" style="6" customWidth="1"/>
    <col min="26" max="26" width="44.28515625" style="6" customWidth="1"/>
    <col min="27" max="16384" width="9.140625" style="6"/>
  </cols>
  <sheetData>
    <row r="1" spans="1:26" ht="12" customHeight="1" thickBot="1">
      <c r="A1" s="413" t="s">
        <v>19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T1" s="45"/>
      <c r="V1" s="45"/>
      <c r="Y1" s="45"/>
    </row>
    <row r="2" spans="1:26" s="19" customFormat="1" ht="12" customHeight="1" thickBot="1">
      <c r="A2" s="414" t="s">
        <v>7</v>
      </c>
      <c r="B2" s="414"/>
      <c r="C2" s="416" t="s">
        <v>8</v>
      </c>
      <c r="D2" s="418" t="s">
        <v>25</v>
      </c>
      <c r="E2" s="414" t="s">
        <v>9</v>
      </c>
      <c r="F2" s="429" t="s">
        <v>21</v>
      </c>
      <c r="G2" s="426" t="s">
        <v>682</v>
      </c>
      <c r="H2" s="426" t="s">
        <v>683</v>
      </c>
      <c r="I2" s="426" t="s">
        <v>16</v>
      </c>
      <c r="J2" s="420" t="s">
        <v>10</v>
      </c>
      <c r="K2" s="420"/>
      <c r="L2" s="420" t="s">
        <v>22</v>
      </c>
      <c r="M2" s="420"/>
      <c r="N2" s="421" t="s">
        <v>23</v>
      </c>
      <c r="O2" s="421"/>
      <c r="P2" s="420" t="s">
        <v>11</v>
      </c>
      <c r="Q2" s="422"/>
      <c r="R2" s="411" t="s">
        <v>24</v>
      </c>
      <c r="S2" s="276"/>
      <c r="T2" s="426" t="s">
        <v>1064</v>
      </c>
      <c r="U2" s="427" t="s">
        <v>597</v>
      </c>
      <c r="V2" s="426" t="s">
        <v>687</v>
      </c>
      <c r="X2" s="410"/>
      <c r="Y2" s="410"/>
      <c r="Z2" s="410"/>
    </row>
    <row r="3" spans="1:26" ht="23.25" customHeight="1" thickBot="1">
      <c r="A3" s="415"/>
      <c r="B3" s="415"/>
      <c r="C3" s="417"/>
      <c r="D3" s="419"/>
      <c r="E3" s="415"/>
      <c r="F3" s="430"/>
      <c r="G3" s="431"/>
      <c r="H3" s="431"/>
      <c r="I3" s="415"/>
      <c r="J3" s="133" t="s">
        <v>12</v>
      </c>
      <c r="K3" s="134" t="s">
        <v>13</v>
      </c>
      <c r="L3" s="133" t="s">
        <v>12</v>
      </c>
      <c r="M3" s="134" t="s">
        <v>13</v>
      </c>
      <c r="N3" s="135" t="s">
        <v>12</v>
      </c>
      <c r="O3" s="135" t="s">
        <v>13</v>
      </c>
      <c r="P3" s="136" t="s">
        <v>14</v>
      </c>
      <c r="Q3" s="137" t="s">
        <v>15</v>
      </c>
      <c r="R3" s="412"/>
      <c r="S3" s="276"/>
      <c r="T3" s="415"/>
      <c r="U3" s="428"/>
      <c r="V3" s="415"/>
      <c r="X3" s="410"/>
      <c r="Y3" s="410"/>
      <c r="Z3" s="410"/>
    </row>
    <row r="4" spans="1:26" s="20" customFormat="1" ht="12" customHeight="1" thickTop="1">
      <c r="A4" s="405" t="s">
        <v>20</v>
      </c>
      <c r="B4" s="398" t="s">
        <v>722</v>
      </c>
      <c r="C4" s="37">
        <v>0</v>
      </c>
      <c r="D4" s="363">
        <v>0</v>
      </c>
      <c r="E4" s="279" t="s">
        <v>706</v>
      </c>
      <c r="F4" s="280" t="s">
        <v>602</v>
      </c>
      <c r="G4" s="281">
        <v>0</v>
      </c>
      <c r="H4" s="281">
        <v>160</v>
      </c>
      <c r="I4" s="282" t="s">
        <v>4</v>
      </c>
      <c r="J4" s="283">
        <v>10</v>
      </c>
      <c r="K4" s="284">
        <v>130</v>
      </c>
      <c r="L4" s="283">
        <v>10</v>
      </c>
      <c r="M4" s="284">
        <v>130</v>
      </c>
      <c r="N4" s="344"/>
      <c r="O4" s="323">
        <v>55</v>
      </c>
      <c r="P4" s="285">
        <v>0</v>
      </c>
      <c r="Q4" s="286">
        <v>2</v>
      </c>
      <c r="R4" s="294" t="s">
        <v>596</v>
      </c>
      <c r="S4" s="274"/>
      <c r="T4" s="219">
        <v>1</v>
      </c>
      <c r="U4" s="267">
        <v>1</v>
      </c>
      <c r="V4" s="196"/>
      <c r="Y4" s="44"/>
    </row>
    <row r="5" spans="1:26" s="20" customFormat="1" ht="12" customHeight="1">
      <c r="A5" s="406"/>
      <c r="B5" s="399"/>
      <c r="C5" s="2">
        <v>1</v>
      </c>
      <c r="D5" s="242">
        <v>1</v>
      </c>
      <c r="E5" s="98" t="s">
        <v>341</v>
      </c>
      <c r="F5" s="83" t="s">
        <v>603</v>
      </c>
      <c r="G5" s="84">
        <v>0</v>
      </c>
      <c r="H5" s="116">
        <v>0.7</v>
      </c>
      <c r="I5" s="220" t="s">
        <v>6</v>
      </c>
      <c r="J5" s="221">
        <v>0.3</v>
      </c>
      <c r="K5" s="222">
        <v>0.41</v>
      </c>
      <c r="L5" s="221"/>
      <c r="M5" s="222"/>
      <c r="N5" s="345"/>
      <c r="O5" s="324"/>
      <c r="P5" s="224"/>
      <c r="Q5" s="225"/>
      <c r="R5" s="295"/>
      <c r="S5" s="277"/>
      <c r="T5" s="84">
        <v>1</v>
      </c>
      <c r="U5" s="268"/>
      <c r="V5" s="109"/>
      <c r="Y5" s="44"/>
    </row>
    <row r="6" spans="1:26" s="20" customFormat="1" ht="12" customHeight="1">
      <c r="A6" s="406"/>
      <c r="B6" s="399"/>
      <c r="C6" s="2">
        <v>2</v>
      </c>
      <c r="D6" s="242">
        <v>2</v>
      </c>
      <c r="E6" s="98" t="s">
        <v>342</v>
      </c>
      <c r="F6" s="83" t="s">
        <v>604</v>
      </c>
      <c r="G6" s="84">
        <v>0</v>
      </c>
      <c r="H6" s="117">
        <v>1000</v>
      </c>
      <c r="I6" s="138" t="s">
        <v>4</v>
      </c>
      <c r="J6" s="139">
        <v>310</v>
      </c>
      <c r="K6" s="140">
        <v>370</v>
      </c>
      <c r="L6" s="221"/>
      <c r="M6" s="222"/>
      <c r="N6" s="345"/>
      <c r="O6" s="324"/>
      <c r="P6" s="224"/>
      <c r="Q6" s="225"/>
      <c r="R6" s="295"/>
      <c r="S6" s="277"/>
      <c r="T6" s="84">
        <v>1</v>
      </c>
      <c r="U6" s="268"/>
      <c r="V6" s="109"/>
      <c r="Y6" s="44"/>
    </row>
    <row r="7" spans="1:26" s="20" customFormat="1" ht="12" customHeight="1">
      <c r="A7" s="406"/>
      <c r="B7" s="399"/>
      <c r="C7" s="2">
        <v>3</v>
      </c>
      <c r="D7" s="242">
        <v>3</v>
      </c>
      <c r="E7" s="98" t="s">
        <v>343</v>
      </c>
      <c r="F7" s="83" t="s">
        <v>605</v>
      </c>
      <c r="G7" s="84">
        <v>0</v>
      </c>
      <c r="H7" s="84">
        <v>1.6</v>
      </c>
      <c r="I7" s="220" t="s">
        <v>6</v>
      </c>
      <c r="J7" s="221">
        <v>0.8</v>
      </c>
      <c r="K7" s="222">
        <v>0.94</v>
      </c>
      <c r="L7" s="221"/>
      <c r="M7" s="222"/>
      <c r="N7" s="345"/>
      <c r="O7" s="324"/>
      <c r="P7" s="224"/>
      <c r="Q7" s="225"/>
      <c r="R7" s="295"/>
      <c r="S7" s="277"/>
      <c r="T7" s="84">
        <v>1</v>
      </c>
      <c r="U7" s="268"/>
      <c r="V7" s="109"/>
      <c r="Y7" s="44"/>
    </row>
    <row r="8" spans="1:26" s="20" customFormat="1" ht="12" customHeight="1">
      <c r="A8" s="406"/>
      <c r="B8" s="399"/>
      <c r="C8" s="2">
        <v>4</v>
      </c>
      <c r="D8" s="242">
        <v>4</v>
      </c>
      <c r="E8" s="227" t="s">
        <v>344</v>
      </c>
      <c r="F8" s="100" t="s">
        <v>836</v>
      </c>
      <c r="G8" s="84">
        <v>0</v>
      </c>
      <c r="H8" s="84">
        <v>45</v>
      </c>
      <c r="I8" s="226" t="s">
        <v>1</v>
      </c>
      <c r="J8" s="221">
        <v>0</v>
      </c>
      <c r="K8" s="222">
        <v>45</v>
      </c>
      <c r="L8" s="221"/>
      <c r="M8" s="222"/>
      <c r="N8" s="345"/>
      <c r="O8" s="324"/>
      <c r="P8" s="224"/>
      <c r="Q8" s="225"/>
      <c r="R8" s="295" t="s">
        <v>212</v>
      </c>
      <c r="S8" s="277"/>
      <c r="T8" s="84">
        <v>1</v>
      </c>
      <c r="U8" s="268"/>
      <c r="V8" s="109"/>
      <c r="Y8" s="44"/>
    </row>
    <row r="9" spans="1:26" s="20" customFormat="1" ht="12" customHeight="1">
      <c r="A9" s="406"/>
      <c r="B9" s="399"/>
      <c r="C9" s="2">
        <v>5</v>
      </c>
      <c r="D9" s="242">
        <v>5</v>
      </c>
      <c r="E9" s="227" t="s">
        <v>345</v>
      </c>
      <c r="F9" s="100" t="s">
        <v>837</v>
      </c>
      <c r="G9" s="84">
        <v>0</v>
      </c>
      <c r="H9" s="84">
        <v>63</v>
      </c>
      <c r="I9" s="226" t="s">
        <v>1</v>
      </c>
      <c r="J9" s="221">
        <v>0</v>
      </c>
      <c r="K9" s="222">
        <v>63</v>
      </c>
      <c r="L9" s="221"/>
      <c r="M9" s="222"/>
      <c r="N9" s="345"/>
      <c r="O9" s="324"/>
      <c r="P9" s="224"/>
      <c r="Q9" s="225"/>
      <c r="R9" s="295" t="s">
        <v>212</v>
      </c>
      <c r="S9" s="277"/>
      <c r="T9" s="84">
        <v>1</v>
      </c>
      <c r="U9" s="268"/>
      <c r="V9" s="109"/>
      <c r="Y9" s="44"/>
    </row>
    <row r="10" spans="1:26" s="20" customFormat="1" ht="12" customHeight="1">
      <c r="A10" s="406"/>
      <c r="B10" s="399"/>
      <c r="C10" s="2">
        <v>6</v>
      </c>
      <c r="D10" s="242">
        <v>6</v>
      </c>
      <c r="E10" s="91" t="s">
        <v>347</v>
      </c>
      <c r="F10" s="83" t="s">
        <v>340</v>
      </c>
      <c r="G10" s="92">
        <v>0</v>
      </c>
      <c r="H10" s="92">
        <v>63</v>
      </c>
      <c r="I10" s="141" t="s">
        <v>1</v>
      </c>
      <c r="J10" s="221">
        <v>26</v>
      </c>
      <c r="K10" s="222">
        <v>50</v>
      </c>
      <c r="L10" s="142"/>
      <c r="M10" s="143"/>
      <c r="N10" s="346"/>
      <c r="O10" s="325"/>
      <c r="P10" s="144"/>
      <c r="Q10" s="145"/>
      <c r="R10" s="296"/>
      <c r="S10" s="275"/>
      <c r="T10" s="92">
        <v>1</v>
      </c>
      <c r="U10" s="269"/>
      <c r="V10" s="109"/>
      <c r="W10" s="72"/>
      <c r="Y10" s="44"/>
    </row>
    <row r="11" spans="1:26" s="20" customFormat="1" ht="12" customHeight="1">
      <c r="A11" s="406"/>
      <c r="B11" s="399"/>
      <c r="C11" s="2">
        <v>7</v>
      </c>
      <c r="D11" s="242">
        <v>7</v>
      </c>
      <c r="E11" s="16" t="s">
        <v>31</v>
      </c>
      <c r="F11" s="30" t="s">
        <v>32</v>
      </c>
      <c r="G11" s="9">
        <v>0</v>
      </c>
      <c r="H11" s="9">
        <v>100</v>
      </c>
      <c r="I11" s="85" t="s">
        <v>0</v>
      </c>
      <c r="J11" s="86">
        <v>20</v>
      </c>
      <c r="K11" s="87">
        <v>90</v>
      </c>
      <c r="L11" s="86">
        <v>20</v>
      </c>
      <c r="M11" s="87">
        <v>90</v>
      </c>
      <c r="N11" s="347">
        <v>15</v>
      </c>
      <c r="O11" s="326">
        <v>95</v>
      </c>
      <c r="P11" s="56">
        <v>0</v>
      </c>
      <c r="Q11" s="146">
        <v>21</v>
      </c>
      <c r="R11" s="84" t="s">
        <v>589</v>
      </c>
      <c r="S11" s="45"/>
      <c r="T11" s="9">
        <v>1</v>
      </c>
      <c r="U11" s="270"/>
      <c r="V11" s="109"/>
      <c r="Y11" s="44"/>
    </row>
    <row r="12" spans="1:26" s="20" customFormat="1" ht="12" customHeight="1">
      <c r="A12" s="406"/>
      <c r="B12" s="399"/>
      <c r="C12" s="2">
        <v>8</v>
      </c>
      <c r="D12" s="242">
        <v>8</v>
      </c>
      <c r="E12" s="16"/>
      <c r="F12" s="30"/>
      <c r="G12" s="9"/>
      <c r="H12" s="9"/>
      <c r="I12" s="14"/>
      <c r="J12" s="56"/>
      <c r="K12" s="57"/>
      <c r="L12" s="56"/>
      <c r="M12" s="57"/>
      <c r="N12" s="348"/>
      <c r="O12" s="327"/>
      <c r="P12" s="56"/>
      <c r="Q12" s="146"/>
      <c r="R12" s="84"/>
      <c r="S12" s="45"/>
      <c r="T12" s="9">
        <v>0</v>
      </c>
      <c r="U12" s="270"/>
      <c r="V12" s="109"/>
      <c r="Y12" s="44"/>
    </row>
    <row r="13" spans="1:26" s="20" customFormat="1" ht="12" customHeight="1">
      <c r="A13" s="406"/>
      <c r="B13" s="399"/>
      <c r="C13" s="2">
        <v>9</v>
      </c>
      <c r="D13" s="242">
        <v>9</v>
      </c>
      <c r="E13" s="16"/>
      <c r="F13" s="30"/>
      <c r="G13" s="9"/>
      <c r="H13" s="9"/>
      <c r="I13" s="14"/>
      <c r="J13" s="56"/>
      <c r="K13" s="57"/>
      <c r="L13" s="56"/>
      <c r="M13" s="57"/>
      <c r="N13" s="348"/>
      <c r="O13" s="327"/>
      <c r="P13" s="56"/>
      <c r="Q13" s="146"/>
      <c r="R13" s="84"/>
      <c r="S13" s="45"/>
      <c r="T13" s="9">
        <v>0</v>
      </c>
      <c r="U13" s="270"/>
      <c r="V13" s="109"/>
      <c r="Y13" s="44"/>
    </row>
    <row r="14" spans="1:26" s="20" customFormat="1" ht="12" customHeight="1">
      <c r="A14" s="406"/>
      <c r="B14" s="399"/>
      <c r="C14" s="2">
        <v>10</v>
      </c>
      <c r="D14" s="242">
        <v>10</v>
      </c>
      <c r="E14" s="98" t="s">
        <v>356</v>
      </c>
      <c r="F14" s="83" t="s">
        <v>606</v>
      </c>
      <c r="G14" s="84">
        <v>0</v>
      </c>
      <c r="H14" s="84">
        <v>1.6</v>
      </c>
      <c r="I14" s="220" t="s">
        <v>6</v>
      </c>
      <c r="J14" s="221">
        <v>0.76</v>
      </c>
      <c r="K14" s="222">
        <v>0.9</v>
      </c>
      <c r="L14" s="221"/>
      <c r="M14" s="222"/>
      <c r="N14" s="345"/>
      <c r="O14" s="324"/>
      <c r="P14" s="224"/>
      <c r="Q14" s="225"/>
      <c r="R14" s="295"/>
      <c r="S14" s="277"/>
      <c r="T14" s="84">
        <v>1</v>
      </c>
      <c r="U14" s="268"/>
      <c r="V14" s="109"/>
      <c r="Y14" s="44"/>
    </row>
    <row r="15" spans="1:26" s="20" customFormat="1" ht="12" customHeight="1">
      <c r="A15" s="406"/>
      <c r="B15" s="399"/>
      <c r="C15" s="2">
        <v>11</v>
      </c>
      <c r="D15" s="242">
        <v>11</v>
      </c>
      <c r="E15" s="98" t="s">
        <v>357</v>
      </c>
      <c r="F15" s="83" t="s">
        <v>607</v>
      </c>
      <c r="G15" s="84">
        <v>0</v>
      </c>
      <c r="H15" s="84">
        <v>2.5</v>
      </c>
      <c r="I15" s="220" t="s">
        <v>6</v>
      </c>
      <c r="J15" s="221">
        <v>1.87</v>
      </c>
      <c r="K15" s="222">
        <v>2.19</v>
      </c>
      <c r="L15" s="221"/>
      <c r="M15" s="222"/>
      <c r="N15" s="345"/>
      <c r="O15" s="324"/>
      <c r="P15" s="224"/>
      <c r="Q15" s="225"/>
      <c r="R15" s="295"/>
      <c r="S15" s="277"/>
      <c r="T15" s="84">
        <v>1</v>
      </c>
      <c r="U15" s="268"/>
      <c r="V15" s="109"/>
      <c r="Y15" s="44"/>
    </row>
    <row r="16" spans="1:26" s="20" customFormat="1" ht="12" customHeight="1">
      <c r="A16" s="406"/>
      <c r="B16" s="399"/>
      <c r="C16" s="2">
        <v>12</v>
      </c>
      <c r="D16" s="242">
        <v>12</v>
      </c>
      <c r="E16" s="98" t="s">
        <v>358</v>
      </c>
      <c r="F16" s="83" t="s">
        <v>608</v>
      </c>
      <c r="G16" s="84">
        <v>0</v>
      </c>
      <c r="H16" s="84">
        <v>2.5</v>
      </c>
      <c r="I16" s="220" t="s">
        <v>6</v>
      </c>
      <c r="J16" s="221">
        <v>1.75</v>
      </c>
      <c r="K16" s="222">
        <v>2.0499999999999998</v>
      </c>
      <c r="L16" s="221"/>
      <c r="M16" s="222"/>
      <c r="N16" s="345"/>
      <c r="O16" s="324"/>
      <c r="P16" s="224"/>
      <c r="Q16" s="225"/>
      <c r="R16" s="295"/>
      <c r="S16" s="277"/>
      <c r="T16" s="84">
        <v>1</v>
      </c>
      <c r="U16" s="268"/>
      <c r="V16" s="109"/>
      <c r="Y16" s="44"/>
    </row>
    <row r="17" spans="1:25" s="20" customFormat="1" ht="12" customHeight="1">
      <c r="A17" s="406"/>
      <c r="B17" s="399"/>
      <c r="C17" s="2">
        <v>13</v>
      </c>
      <c r="D17" s="242">
        <v>13</v>
      </c>
      <c r="E17" s="98" t="s">
        <v>708</v>
      </c>
      <c r="F17" s="83" t="s">
        <v>609</v>
      </c>
      <c r="G17" s="84">
        <v>0</v>
      </c>
      <c r="H17" s="84">
        <v>6</v>
      </c>
      <c r="I17" s="220" t="s">
        <v>6</v>
      </c>
      <c r="J17" s="223">
        <v>3.8</v>
      </c>
      <c r="K17" s="222">
        <v>4.2</v>
      </c>
      <c r="L17" s="221"/>
      <c r="M17" s="222">
        <v>4.2</v>
      </c>
      <c r="N17" s="345"/>
      <c r="O17" s="324"/>
      <c r="P17" s="236">
        <v>0</v>
      </c>
      <c r="Q17" s="225"/>
      <c r="R17" s="295"/>
      <c r="S17" s="277"/>
      <c r="T17" s="84">
        <v>1</v>
      </c>
      <c r="U17" s="268"/>
      <c r="V17" s="109"/>
      <c r="Y17" s="44"/>
    </row>
    <row r="18" spans="1:25" s="20" customFormat="1" ht="12" customHeight="1">
      <c r="A18" s="406"/>
      <c r="B18" s="399"/>
      <c r="C18" s="2">
        <v>14</v>
      </c>
      <c r="D18" s="242">
        <v>14</v>
      </c>
      <c r="E18" s="234" t="s">
        <v>359</v>
      </c>
      <c r="F18" s="235" t="s">
        <v>838</v>
      </c>
      <c r="G18" s="79">
        <v>0</v>
      </c>
      <c r="H18" s="79">
        <v>63</v>
      </c>
      <c r="I18" s="228" t="s">
        <v>1</v>
      </c>
      <c r="J18" s="229">
        <v>0</v>
      </c>
      <c r="K18" s="230">
        <v>63</v>
      </c>
      <c r="L18" s="229"/>
      <c r="M18" s="230"/>
      <c r="N18" s="349"/>
      <c r="O18" s="328"/>
      <c r="P18" s="231"/>
      <c r="Q18" s="232"/>
      <c r="R18" s="297" t="s">
        <v>212</v>
      </c>
      <c r="S18" s="277"/>
      <c r="T18" s="79">
        <v>1</v>
      </c>
      <c r="U18" s="268"/>
      <c r="V18" s="197"/>
      <c r="Y18" s="44"/>
    </row>
    <row r="19" spans="1:25" s="20" customFormat="1" ht="12" customHeight="1" thickBot="1">
      <c r="A19" s="407"/>
      <c r="B19" s="400"/>
      <c r="C19" s="40">
        <v>15</v>
      </c>
      <c r="D19" s="364">
        <v>15</v>
      </c>
      <c r="E19" s="287" t="s">
        <v>360</v>
      </c>
      <c r="F19" s="288" t="s">
        <v>839</v>
      </c>
      <c r="G19" s="89">
        <v>0</v>
      </c>
      <c r="H19" s="89">
        <v>63</v>
      </c>
      <c r="I19" s="289" t="s">
        <v>1</v>
      </c>
      <c r="J19" s="290">
        <v>0</v>
      </c>
      <c r="K19" s="291">
        <v>63</v>
      </c>
      <c r="L19" s="290"/>
      <c r="M19" s="291"/>
      <c r="N19" s="350"/>
      <c r="O19" s="329"/>
      <c r="P19" s="292"/>
      <c r="Q19" s="293"/>
      <c r="R19" s="298" t="s">
        <v>212</v>
      </c>
      <c r="S19" s="277"/>
      <c r="T19" s="233">
        <v>1</v>
      </c>
      <c r="U19" s="268"/>
      <c r="V19" s="198"/>
      <c r="Y19" s="44"/>
    </row>
    <row r="20" spans="1:25" ht="12" customHeight="1">
      <c r="A20" s="408" t="s">
        <v>20</v>
      </c>
      <c r="B20" s="399" t="s">
        <v>723</v>
      </c>
      <c r="C20" s="13">
        <v>0</v>
      </c>
      <c r="D20" s="365">
        <v>16</v>
      </c>
      <c r="E20" s="234" t="s">
        <v>346</v>
      </c>
      <c r="F20" s="235" t="s">
        <v>610</v>
      </c>
      <c r="G20" s="79">
        <v>0</v>
      </c>
      <c r="H20" s="79">
        <v>100</v>
      </c>
      <c r="I20" s="237" t="s">
        <v>4</v>
      </c>
      <c r="J20" s="229">
        <v>-100</v>
      </c>
      <c r="K20" s="230">
        <v>400</v>
      </c>
      <c r="L20" s="229"/>
      <c r="M20" s="230"/>
      <c r="N20" s="349"/>
      <c r="O20" s="328"/>
      <c r="P20" s="81"/>
      <c r="Q20" s="164"/>
      <c r="R20" s="299"/>
      <c r="S20" s="275"/>
      <c r="T20" s="79">
        <v>1</v>
      </c>
      <c r="U20" s="269"/>
      <c r="V20" s="197"/>
      <c r="X20" s="20"/>
      <c r="Y20" s="44"/>
    </row>
    <row r="21" spans="1:25" ht="12" customHeight="1">
      <c r="A21" s="406"/>
      <c r="B21" s="399"/>
      <c r="C21" s="2">
        <v>1</v>
      </c>
      <c r="D21" s="242">
        <v>17</v>
      </c>
      <c r="E21" s="16" t="s">
        <v>33</v>
      </c>
      <c r="F21" s="30" t="s">
        <v>34</v>
      </c>
      <c r="G21" s="9">
        <v>0</v>
      </c>
      <c r="H21" s="9">
        <v>500</v>
      </c>
      <c r="I21" s="14" t="s">
        <v>35</v>
      </c>
      <c r="J21" s="56">
        <v>10</v>
      </c>
      <c r="K21" s="57">
        <v>500</v>
      </c>
      <c r="L21" s="56"/>
      <c r="M21" s="57"/>
      <c r="N21" s="348"/>
      <c r="O21" s="327"/>
      <c r="P21" s="56"/>
      <c r="Q21" s="146"/>
      <c r="R21" s="300" t="s">
        <v>840</v>
      </c>
      <c r="S21" s="274"/>
      <c r="T21" s="9">
        <v>1</v>
      </c>
      <c r="U21" s="268"/>
      <c r="V21" s="109"/>
      <c r="X21" s="20"/>
      <c r="Y21" s="44"/>
    </row>
    <row r="22" spans="1:25" ht="12" customHeight="1">
      <c r="A22" s="406"/>
      <c r="B22" s="399"/>
      <c r="C22" s="2">
        <v>2</v>
      </c>
      <c r="D22" s="242">
        <v>18</v>
      </c>
      <c r="E22" s="16" t="s">
        <v>36</v>
      </c>
      <c r="F22" s="30" t="s">
        <v>39</v>
      </c>
      <c r="G22" s="9">
        <v>0</v>
      </c>
      <c r="H22" s="9">
        <v>450</v>
      </c>
      <c r="I22" s="14" t="s">
        <v>35</v>
      </c>
      <c r="J22" s="56">
        <v>10</v>
      </c>
      <c r="K22" s="57">
        <v>450</v>
      </c>
      <c r="L22" s="56"/>
      <c r="M22" s="57"/>
      <c r="N22" s="348"/>
      <c r="O22" s="327"/>
      <c r="P22" s="56"/>
      <c r="Q22" s="146"/>
      <c r="R22" s="295" t="s">
        <v>212</v>
      </c>
      <c r="S22" s="277"/>
      <c r="T22" s="9">
        <v>1</v>
      </c>
      <c r="U22" s="268"/>
      <c r="V22" s="109"/>
      <c r="X22" s="20"/>
      <c r="Y22" s="44"/>
    </row>
    <row r="23" spans="1:25" ht="12" customHeight="1">
      <c r="A23" s="406"/>
      <c r="B23" s="399"/>
      <c r="C23" s="2">
        <v>3</v>
      </c>
      <c r="D23" s="242">
        <v>19</v>
      </c>
      <c r="E23" s="16" t="s">
        <v>37</v>
      </c>
      <c r="F23" s="30" t="s">
        <v>40</v>
      </c>
      <c r="G23" s="9">
        <v>0</v>
      </c>
      <c r="H23" s="9">
        <v>450</v>
      </c>
      <c r="I23" s="14" t="s">
        <v>35</v>
      </c>
      <c r="J23" s="56">
        <v>10</v>
      </c>
      <c r="K23" s="57">
        <v>450</v>
      </c>
      <c r="L23" s="56"/>
      <c r="M23" s="57"/>
      <c r="N23" s="348"/>
      <c r="O23" s="327"/>
      <c r="P23" s="56"/>
      <c r="Q23" s="146"/>
      <c r="R23" s="295" t="s">
        <v>212</v>
      </c>
      <c r="S23" s="277"/>
      <c r="T23" s="9">
        <v>1</v>
      </c>
      <c r="U23" s="268"/>
      <c r="V23" s="109"/>
      <c r="X23" s="20"/>
      <c r="Y23" s="44"/>
    </row>
    <row r="24" spans="1:25" ht="12" customHeight="1">
      <c r="A24" s="406"/>
      <c r="B24" s="399"/>
      <c r="C24" s="2">
        <v>4</v>
      </c>
      <c r="D24" s="242">
        <v>20</v>
      </c>
      <c r="E24" s="16" t="s">
        <v>38</v>
      </c>
      <c r="F24" s="30" t="s">
        <v>41</v>
      </c>
      <c r="G24" s="9">
        <v>0</v>
      </c>
      <c r="H24" s="9">
        <v>450</v>
      </c>
      <c r="I24" s="14" t="s">
        <v>35</v>
      </c>
      <c r="J24" s="56">
        <v>10</v>
      </c>
      <c r="K24" s="57">
        <v>450</v>
      </c>
      <c r="L24" s="56"/>
      <c r="M24" s="57"/>
      <c r="N24" s="348"/>
      <c r="O24" s="327"/>
      <c r="P24" s="56"/>
      <c r="Q24" s="146"/>
      <c r="R24" s="295" t="s">
        <v>212</v>
      </c>
      <c r="S24" s="277"/>
      <c r="T24" s="9">
        <v>1</v>
      </c>
      <c r="U24" s="268"/>
      <c r="V24" s="109"/>
      <c r="X24" s="20"/>
      <c r="Y24" s="44"/>
    </row>
    <row r="25" spans="1:25" ht="12" customHeight="1">
      <c r="A25" s="406"/>
      <c r="B25" s="399"/>
      <c r="C25" s="2">
        <v>5</v>
      </c>
      <c r="D25" s="242">
        <v>21</v>
      </c>
      <c r="E25" s="227" t="s">
        <v>676</v>
      </c>
      <c r="F25" s="100" t="s">
        <v>611</v>
      </c>
      <c r="G25" s="84">
        <v>0</v>
      </c>
      <c r="H25" s="84">
        <v>100</v>
      </c>
      <c r="I25" s="220" t="s">
        <v>4</v>
      </c>
      <c r="J25" s="221">
        <v>0</v>
      </c>
      <c r="K25" s="222">
        <v>100</v>
      </c>
      <c r="L25" s="221"/>
      <c r="M25" s="222"/>
      <c r="N25" s="345"/>
      <c r="O25" s="324"/>
      <c r="P25" s="86"/>
      <c r="Q25" s="132"/>
      <c r="R25" s="296"/>
      <c r="S25" s="275"/>
      <c r="T25" s="84">
        <v>1</v>
      </c>
      <c r="U25" s="269"/>
      <c r="V25" s="109"/>
      <c r="X25" s="20"/>
      <c r="Y25" s="44"/>
    </row>
    <row r="26" spans="1:25" ht="12" customHeight="1">
      <c r="A26" s="406"/>
      <c r="B26" s="399"/>
      <c r="C26" s="2">
        <v>6</v>
      </c>
      <c r="D26" s="242">
        <v>22</v>
      </c>
      <c r="E26" s="227" t="s">
        <v>677</v>
      </c>
      <c r="F26" s="100" t="s">
        <v>612</v>
      </c>
      <c r="G26" s="84">
        <v>0</v>
      </c>
      <c r="H26" s="84">
        <v>100</v>
      </c>
      <c r="I26" s="220" t="s">
        <v>4</v>
      </c>
      <c r="J26" s="221">
        <v>0</v>
      </c>
      <c r="K26" s="222">
        <v>100</v>
      </c>
      <c r="L26" s="221"/>
      <c r="M26" s="222"/>
      <c r="N26" s="345"/>
      <c r="O26" s="324"/>
      <c r="P26" s="86"/>
      <c r="Q26" s="132"/>
      <c r="R26" s="296"/>
      <c r="S26" s="275"/>
      <c r="T26" s="84">
        <v>1</v>
      </c>
      <c r="U26" s="269"/>
      <c r="V26" s="109"/>
      <c r="X26" s="20"/>
      <c r="Y26" s="44"/>
    </row>
    <row r="27" spans="1:25" ht="12" customHeight="1">
      <c r="A27" s="406"/>
      <c r="B27" s="399"/>
      <c r="C27" s="2">
        <v>7</v>
      </c>
      <c r="D27" s="242">
        <v>23</v>
      </c>
      <c r="E27" s="98" t="s">
        <v>835</v>
      </c>
      <c r="F27" s="83" t="s">
        <v>681</v>
      </c>
      <c r="G27" s="84">
        <v>0</v>
      </c>
      <c r="H27" s="84">
        <v>160</v>
      </c>
      <c r="I27" s="220" t="s">
        <v>4</v>
      </c>
      <c r="J27" s="221">
        <v>10</v>
      </c>
      <c r="K27" s="222">
        <v>130</v>
      </c>
      <c r="L27" s="221"/>
      <c r="M27" s="222"/>
      <c r="N27" s="345"/>
      <c r="O27" s="324">
        <v>130</v>
      </c>
      <c r="P27" s="86">
        <v>0</v>
      </c>
      <c r="Q27" s="132"/>
      <c r="R27" s="301" t="s">
        <v>705</v>
      </c>
      <c r="S27" s="275"/>
      <c r="T27" s="84">
        <v>1</v>
      </c>
      <c r="U27" s="269"/>
      <c r="V27" s="109"/>
      <c r="X27" s="20"/>
      <c r="Y27" s="44"/>
    </row>
    <row r="28" spans="1:25" ht="12" customHeight="1">
      <c r="A28" s="406"/>
      <c r="B28" s="399"/>
      <c r="C28" s="2">
        <v>8</v>
      </c>
      <c r="D28" s="242">
        <v>24</v>
      </c>
      <c r="E28" s="98" t="s">
        <v>3</v>
      </c>
      <c r="F28" s="83" t="s">
        <v>613</v>
      </c>
      <c r="G28" s="84">
        <v>0</v>
      </c>
      <c r="H28" s="84">
        <v>100</v>
      </c>
      <c r="I28" s="220" t="s">
        <v>0</v>
      </c>
      <c r="J28" s="221">
        <v>0</v>
      </c>
      <c r="K28" s="222">
        <v>30</v>
      </c>
      <c r="L28" s="221"/>
      <c r="M28" s="222">
        <v>30</v>
      </c>
      <c r="N28" s="345"/>
      <c r="O28" s="324"/>
      <c r="P28" s="86">
        <v>0</v>
      </c>
      <c r="Q28" s="132"/>
      <c r="R28" s="300" t="s">
        <v>840</v>
      </c>
      <c r="S28" s="274"/>
      <c r="T28" s="84">
        <v>1</v>
      </c>
      <c r="U28" s="269"/>
      <c r="V28" s="109"/>
      <c r="X28" s="20"/>
      <c r="Y28" s="44"/>
    </row>
    <row r="29" spans="1:25" ht="12" customHeight="1">
      <c r="A29" s="406"/>
      <c r="B29" s="399"/>
      <c r="C29" s="2">
        <v>9</v>
      </c>
      <c r="D29" s="242">
        <v>25</v>
      </c>
      <c r="E29" s="98" t="s">
        <v>2</v>
      </c>
      <c r="F29" s="83" t="s">
        <v>614</v>
      </c>
      <c r="G29" s="84">
        <v>0</v>
      </c>
      <c r="H29" s="84">
        <v>100</v>
      </c>
      <c r="I29" s="220" t="s">
        <v>0</v>
      </c>
      <c r="J29" s="221">
        <v>0</v>
      </c>
      <c r="K29" s="222">
        <v>10</v>
      </c>
      <c r="L29" s="221"/>
      <c r="M29" s="222">
        <v>10</v>
      </c>
      <c r="N29" s="345"/>
      <c r="O29" s="324"/>
      <c r="P29" s="86">
        <v>0</v>
      </c>
      <c r="Q29" s="132"/>
      <c r="R29" s="300" t="s">
        <v>840</v>
      </c>
      <c r="S29" s="274"/>
      <c r="T29" s="84">
        <v>1</v>
      </c>
      <c r="U29" s="269"/>
      <c r="V29" s="109"/>
      <c r="X29" s="20"/>
      <c r="Y29" s="44"/>
    </row>
    <row r="30" spans="1:25" ht="12" customHeight="1">
      <c r="A30" s="406"/>
      <c r="B30" s="399"/>
      <c r="C30" s="2">
        <v>10</v>
      </c>
      <c r="D30" s="242">
        <v>26</v>
      </c>
      <c r="E30" s="377" t="s">
        <v>580</v>
      </c>
      <c r="F30" s="313" t="s">
        <v>581</v>
      </c>
      <c r="G30" s="84">
        <v>0</v>
      </c>
      <c r="H30" s="84">
        <v>100</v>
      </c>
      <c r="I30" s="220" t="s">
        <v>0</v>
      </c>
      <c r="J30" s="221">
        <v>30</v>
      </c>
      <c r="K30" s="222">
        <v>80</v>
      </c>
      <c r="L30" s="221">
        <v>30</v>
      </c>
      <c r="M30" s="222">
        <v>80</v>
      </c>
      <c r="N30" s="345">
        <v>25</v>
      </c>
      <c r="O30" s="324"/>
      <c r="P30" s="86">
        <v>0</v>
      </c>
      <c r="Q30" s="132">
        <v>10</v>
      </c>
      <c r="R30" s="109" t="s">
        <v>588</v>
      </c>
      <c r="T30" s="84">
        <v>1</v>
      </c>
      <c r="U30" s="271"/>
      <c r="V30" s="109"/>
      <c r="X30" s="20"/>
      <c r="Y30" s="44"/>
    </row>
    <row r="31" spans="1:25" ht="12" customHeight="1">
      <c r="A31" s="406"/>
      <c r="B31" s="399"/>
      <c r="C31" s="2">
        <v>11</v>
      </c>
      <c r="D31" s="242">
        <v>27</v>
      </c>
      <c r="E31" s="98" t="s">
        <v>1043</v>
      </c>
      <c r="F31" s="83" t="s">
        <v>615</v>
      </c>
      <c r="G31" s="84">
        <v>0</v>
      </c>
      <c r="H31" s="84">
        <v>100</v>
      </c>
      <c r="I31" s="220" t="s">
        <v>0</v>
      </c>
      <c r="J31" s="221">
        <v>0</v>
      </c>
      <c r="K31" s="222">
        <v>10</v>
      </c>
      <c r="L31" s="221"/>
      <c r="M31" s="222">
        <v>10</v>
      </c>
      <c r="N31" s="345"/>
      <c r="O31" s="324">
        <v>30</v>
      </c>
      <c r="P31" s="86"/>
      <c r="Q31" s="132"/>
      <c r="R31" s="300" t="s">
        <v>840</v>
      </c>
      <c r="S31" s="274"/>
      <c r="T31" s="84">
        <v>1</v>
      </c>
      <c r="U31" s="271"/>
      <c r="V31" s="109"/>
      <c r="X31" s="20"/>
      <c r="Y31" s="44"/>
    </row>
    <row r="32" spans="1:25" ht="12" customHeight="1">
      <c r="A32" s="406"/>
      <c r="B32" s="399"/>
      <c r="C32" s="2">
        <v>12</v>
      </c>
      <c r="D32" s="242">
        <v>28</v>
      </c>
      <c r="E32" s="98" t="s">
        <v>1044</v>
      </c>
      <c r="F32" s="83" t="s">
        <v>616</v>
      </c>
      <c r="G32" s="84">
        <v>0</v>
      </c>
      <c r="H32" s="84">
        <v>100</v>
      </c>
      <c r="I32" s="220" t="s">
        <v>0</v>
      </c>
      <c r="J32" s="221">
        <v>0</v>
      </c>
      <c r="K32" s="222">
        <v>10</v>
      </c>
      <c r="L32" s="221"/>
      <c r="M32" s="222">
        <v>10</v>
      </c>
      <c r="N32" s="345"/>
      <c r="O32" s="324">
        <v>30</v>
      </c>
      <c r="P32" s="86"/>
      <c r="Q32" s="132"/>
      <c r="R32" s="300" t="s">
        <v>840</v>
      </c>
      <c r="S32" s="274"/>
      <c r="T32" s="84">
        <v>1</v>
      </c>
      <c r="U32" s="271"/>
      <c r="V32" s="109"/>
      <c r="X32" s="20"/>
      <c r="Y32" s="44"/>
    </row>
    <row r="33" spans="1:25" ht="12" customHeight="1">
      <c r="A33" s="406"/>
      <c r="B33" s="399"/>
      <c r="C33" s="2">
        <v>13</v>
      </c>
      <c r="D33" s="242">
        <v>29</v>
      </c>
      <c r="E33" s="98" t="s">
        <v>1045</v>
      </c>
      <c r="F33" s="83" t="s">
        <v>617</v>
      </c>
      <c r="G33" s="84">
        <v>0</v>
      </c>
      <c r="H33" s="84">
        <v>100</v>
      </c>
      <c r="I33" s="220" t="s">
        <v>0</v>
      </c>
      <c r="J33" s="221">
        <v>0</v>
      </c>
      <c r="K33" s="222">
        <v>10</v>
      </c>
      <c r="L33" s="221"/>
      <c r="M33" s="222">
        <v>10</v>
      </c>
      <c r="N33" s="345"/>
      <c r="O33" s="324">
        <v>30</v>
      </c>
      <c r="P33" s="86"/>
      <c r="Q33" s="132"/>
      <c r="R33" s="300" t="s">
        <v>840</v>
      </c>
      <c r="S33" s="274"/>
      <c r="T33" s="84">
        <v>1</v>
      </c>
      <c r="U33" s="271"/>
      <c r="V33" s="109"/>
      <c r="X33" s="20"/>
      <c r="Y33" s="44"/>
    </row>
    <row r="34" spans="1:25" ht="12" customHeight="1">
      <c r="A34" s="406"/>
      <c r="B34" s="399"/>
      <c r="C34" s="2">
        <v>14</v>
      </c>
      <c r="D34" s="242">
        <v>30</v>
      </c>
      <c r="E34" s="98" t="s">
        <v>1046</v>
      </c>
      <c r="F34" s="83" t="s">
        <v>618</v>
      </c>
      <c r="G34" s="84">
        <v>0</v>
      </c>
      <c r="H34" s="84">
        <v>100</v>
      </c>
      <c r="I34" s="220" t="s">
        <v>0</v>
      </c>
      <c r="J34" s="221">
        <v>0</v>
      </c>
      <c r="K34" s="222">
        <v>10</v>
      </c>
      <c r="L34" s="221"/>
      <c r="M34" s="222">
        <v>10</v>
      </c>
      <c r="N34" s="345"/>
      <c r="O34" s="324">
        <v>30</v>
      </c>
      <c r="P34" s="86"/>
      <c r="Q34" s="132"/>
      <c r="R34" s="300" t="s">
        <v>840</v>
      </c>
      <c r="S34" s="274"/>
      <c r="T34" s="84">
        <v>1</v>
      </c>
      <c r="U34" s="271"/>
      <c r="V34" s="109"/>
      <c r="X34" s="20"/>
      <c r="Y34" s="44"/>
    </row>
    <row r="35" spans="1:25" ht="12" customHeight="1" thickBot="1">
      <c r="A35" s="409"/>
      <c r="B35" s="400"/>
      <c r="C35" s="3">
        <v>15</v>
      </c>
      <c r="D35" s="242">
        <v>31</v>
      </c>
      <c r="E35" s="238" t="s">
        <v>29</v>
      </c>
      <c r="F35" s="108" t="s">
        <v>361</v>
      </c>
      <c r="G35" s="233">
        <v>0</v>
      </c>
      <c r="H35" s="233">
        <v>100</v>
      </c>
      <c r="I35" s="239" t="s">
        <v>0</v>
      </c>
      <c r="J35" s="240">
        <v>30</v>
      </c>
      <c r="K35" s="241">
        <v>60</v>
      </c>
      <c r="L35" s="240">
        <v>30</v>
      </c>
      <c r="M35" s="241">
        <v>60</v>
      </c>
      <c r="N35" s="351"/>
      <c r="O35" s="330"/>
      <c r="P35" s="240"/>
      <c r="Q35" s="189"/>
      <c r="R35" s="302"/>
      <c r="S35" s="275"/>
      <c r="T35" s="233">
        <v>1</v>
      </c>
      <c r="U35" s="269"/>
      <c r="V35" s="198"/>
      <c r="X35" s="20"/>
      <c r="Y35" s="44"/>
    </row>
    <row r="36" spans="1:25" ht="12" customHeight="1" thickTop="1">
      <c r="A36" s="403" t="s">
        <v>20</v>
      </c>
      <c r="B36" s="398" t="s">
        <v>724</v>
      </c>
      <c r="C36" s="1">
        <v>0</v>
      </c>
      <c r="D36" s="366">
        <v>32</v>
      </c>
      <c r="E36" s="98" t="s">
        <v>650</v>
      </c>
      <c r="F36" s="30" t="s">
        <v>30</v>
      </c>
      <c r="G36" s="9">
        <v>0</v>
      </c>
      <c r="H36" s="9">
        <v>150</v>
      </c>
      <c r="I36" s="148" t="s">
        <v>5</v>
      </c>
      <c r="J36" s="149">
        <v>45</v>
      </c>
      <c r="K36" s="150">
        <v>120</v>
      </c>
      <c r="L36" s="149"/>
      <c r="M36" s="150"/>
      <c r="N36" s="352"/>
      <c r="O36" s="331"/>
      <c r="P36" s="56"/>
      <c r="Q36" s="146"/>
      <c r="R36" s="84"/>
      <c r="T36" s="9">
        <v>1</v>
      </c>
      <c r="U36" s="270"/>
      <c r="V36" s="109"/>
      <c r="X36" s="20"/>
      <c r="Y36" s="44"/>
    </row>
    <row r="37" spans="1:25" ht="12" customHeight="1">
      <c r="A37" s="399"/>
      <c r="B37" s="399"/>
      <c r="C37" s="2">
        <v>1</v>
      </c>
      <c r="D37" s="242">
        <v>33</v>
      </c>
      <c r="E37" s="98" t="s">
        <v>651</v>
      </c>
      <c r="F37" s="30" t="s">
        <v>30</v>
      </c>
      <c r="G37" s="9">
        <v>0</v>
      </c>
      <c r="H37" s="9">
        <v>150</v>
      </c>
      <c r="I37" s="148" t="s">
        <v>5</v>
      </c>
      <c r="J37" s="149">
        <v>45</v>
      </c>
      <c r="K37" s="150">
        <v>120</v>
      </c>
      <c r="L37" s="56"/>
      <c r="M37" s="57"/>
      <c r="N37" s="348"/>
      <c r="O37" s="327"/>
      <c r="P37" s="56"/>
      <c r="Q37" s="146"/>
      <c r="R37" s="84"/>
      <c r="T37" s="9">
        <v>1</v>
      </c>
      <c r="U37" s="270"/>
      <c r="V37" s="109"/>
      <c r="X37" s="20"/>
      <c r="Y37" s="44"/>
    </row>
    <row r="38" spans="1:25" ht="12" customHeight="1">
      <c r="A38" s="399"/>
      <c r="B38" s="399"/>
      <c r="C38" s="2">
        <v>2</v>
      </c>
      <c r="D38" s="242">
        <v>34</v>
      </c>
      <c r="E38" s="98" t="s">
        <v>652</v>
      </c>
      <c r="F38" s="30" t="s">
        <v>30</v>
      </c>
      <c r="G38" s="9">
        <v>0</v>
      </c>
      <c r="H38" s="9">
        <v>150</v>
      </c>
      <c r="I38" s="148" t="s">
        <v>5</v>
      </c>
      <c r="J38" s="149">
        <v>45</v>
      </c>
      <c r="K38" s="150">
        <v>120</v>
      </c>
      <c r="L38" s="56"/>
      <c r="M38" s="57"/>
      <c r="N38" s="348"/>
      <c r="O38" s="327"/>
      <c r="P38" s="56"/>
      <c r="Q38" s="146"/>
      <c r="R38" s="84"/>
      <c r="T38" s="9">
        <v>1</v>
      </c>
      <c r="U38" s="270"/>
      <c r="V38" s="109"/>
      <c r="X38" s="20"/>
      <c r="Y38" s="44"/>
    </row>
    <row r="39" spans="1:25" ht="12" customHeight="1">
      <c r="A39" s="399"/>
      <c r="B39" s="399"/>
      <c r="C39" s="2">
        <v>3</v>
      </c>
      <c r="D39" s="242">
        <v>35</v>
      </c>
      <c r="E39" s="98" t="s">
        <v>653</v>
      </c>
      <c r="F39" s="30" t="s">
        <v>30</v>
      </c>
      <c r="G39" s="9">
        <v>0</v>
      </c>
      <c r="H39" s="9">
        <v>150</v>
      </c>
      <c r="I39" s="148" t="s">
        <v>5</v>
      </c>
      <c r="J39" s="149">
        <v>45</v>
      </c>
      <c r="K39" s="150">
        <v>120</v>
      </c>
      <c r="L39" s="56"/>
      <c r="M39" s="57"/>
      <c r="N39" s="348"/>
      <c r="O39" s="327"/>
      <c r="P39" s="56"/>
      <c r="Q39" s="146"/>
      <c r="R39" s="84"/>
      <c r="T39" s="9">
        <v>1</v>
      </c>
      <c r="U39" s="270"/>
      <c r="V39" s="109"/>
      <c r="X39" s="20"/>
      <c r="Y39" s="44"/>
    </row>
    <row r="40" spans="1:25" ht="12" customHeight="1">
      <c r="A40" s="399"/>
      <c r="B40" s="399"/>
      <c r="C40" s="2">
        <v>4</v>
      </c>
      <c r="D40" s="242">
        <v>36</v>
      </c>
      <c r="E40" s="98" t="s">
        <v>654</v>
      </c>
      <c r="F40" s="30" t="s">
        <v>30</v>
      </c>
      <c r="G40" s="9">
        <v>0</v>
      </c>
      <c r="H40" s="9">
        <v>150</v>
      </c>
      <c r="I40" s="148" t="s">
        <v>5</v>
      </c>
      <c r="J40" s="149">
        <v>45</v>
      </c>
      <c r="K40" s="150">
        <v>120</v>
      </c>
      <c r="L40" s="56"/>
      <c r="M40" s="57"/>
      <c r="N40" s="348"/>
      <c r="O40" s="327"/>
      <c r="P40" s="56"/>
      <c r="Q40" s="146"/>
      <c r="R40" s="84"/>
      <c r="T40" s="9">
        <v>1</v>
      </c>
      <c r="U40" s="270"/>
      <c r="V40" s="109"/>
      <c r="X40" s="20"/>
      <c r="Y40" s="44"/>
    </row>
    <row r="41" spans="1:25" ht="12" customHeight="1">
      <c r="A41" s="399"/>
      <c r="B41" s="399"/>
      <c r="C41" s="2">
        <v>5</v>
      </c>
      <c r="D41" s="242">
        <v>37</v>
      </c>
      <c r="E41" s="98" t="s">
        <v>655</v>
      </c>
      <c r="F41" s="30" t="s">
        <v>30</v>
      </c>
      <c r="G41" s="9">
        <v>0</v>
      </c>
      <c r="H41" s="9">
        <v>150</v>
      </c>
      <c r="I41" s="148" t="s">
        <v>5</v>
      </c>
      <c r="J41" s="149">
        <v>45</v>
      </c>
      <c r="K41" s="150">
        <v>120</v>
      </c>
      <c r="L41" s="56"/>
      <c r="M41" s="57"/>
      <c r="N41" s="348"/>
      <c r="O41" s="327"/>
      <c r="P41" s="56"/>
      <c r="Q41" s="146"/>
      <c r="R41" s="84"/>
      <c r="T41" s="9">
        <v>1</v>
      </c>
      <c r="U41" s="270"/>
      <c r="V41" s="109"/>
      <c r="X41" s="20"/>
      <c r="Y41" s="44"/>
    </row>
    <row r="42" spans="1:25" ht="12" customHeight="1">
      <c r="A42" s="399"/>
      <c r="B42" s="399"/>
      <c r="C42" s="2">
        <v>6</v>
      </c>
      <c r="D42" s="242">
        <v>38</v>
      </c>
      <c r="E42" s="98" t="s">
        <v>352</v>
      </c>
      <c r="F42" s="83" t="s">
        <v>619</v>
      </c>
      <c r="G42" s="84">
        <v>0</v>
      </c>
      <c r="H42" s="84">
        <v>150</v>
      </c>
      <c r="I42" s="226" t="s">
        <v>5</v>
      </c>
      <c r="J42" s="221">
        <v>12</v>
      </c>
      <c r="K42" s="222">
        <v>26</v>
      </c>
      <c r="L42" s="221"/>
      <c r="M42" s="222">
        <v>26</v>
      </c>
      <c r="N42" s="345"/>
      <c r="O42" s="324"/>
      <c r="P42" s="236">
        <v>0</v>
      </c>
      <c r="Q42" s="225"/>
      <c r="R42" s="84"/>
      <c r="T42" s="84">
        <v>1</v>
      </c>
      <c r="U42" s="270"/>
      <c r="V42" s="109"/>
      <c r="X42" s="68"/>
      <c r="Y42" s="44"/>
    </row>
    <row r="43" spans="1:25" ht="12" customHeight="1">
      <c r="A43" s="399"/>
      <c r="B43" s="399"/>
      <c r="C43" s="2">
        <v>7</v>
      </c>
      <c r="D43" s="242">
        <v>39</v>
      </c>
      <c r="E43" s="98" t="s">
        <v>348</v>
      </c>
      <c r="F43" s="83" t="s">
        <v>620</v>
      </c>
      <c r="G43" s="84">
        <v>0</v>
      </c>
      <c r="H43" s="84">
        <v>150</v>
      </c>
      <c r="I43" s="226" t="s">
        <v>5</v>
      </c>
      <c r="J43" s="221">
        <v>60</v>
      </c>
      <c r="K43" s="222">
        <v>90</v>
      </c>
      <c r="L43" s="221"/>
      <c r="M43" s="222"/>
      <c r="N43" s="345"/>
      <c r="O43" s="324"/>
      <c r="P43" s="224"/>
      <c r="Q43" s="225"/>
      <c r="R43" s="84"/>
      <c r="T43" s="84">
        <v>1</v>
      </c>
      <c r="U43" s="270"/>
      <c r="V43" s="109"/>
      <c r="X43" s="68"/>
      <c r="Y43" s="44"/>
    </row>
    <row r="44" spans="1:25" ht="12" customHeight="1">
      <c r="A44" s="399"/>
      <c r="B44" s="399"/>
      <c r="C44" s="2">
        <v>8</v>
      </c>
      <c r="D44" s="242">
        <v>40</v>
      </c>
      <c r="E44" s="98" t="s">
        <v>353</v>
      </c>
      <c r="F44" s="83" t="s">
        <v>621</v>
      </c>
      <c r="G44" s="84">
        <v>0</v>
      </c>
      <c r="H44" s="84">
        <v>150</v>
      </c>
      <c r="I44" s="226" t="s">
        <v>5</v>
      </c>
      <c r="J44" s="221">
        <v>15</v>
      </c>
      <c r="K44" s="222">
        <v>31</v>
      </c>
      <c r="L44" s="221"/>
      <c r="M44" s="222">
        <v>31</v>
      </c>
      <c r="N44" s="345"/>
      <c r="O44" s="324"/>
      <c r="P44" s="236">
        <v>0</v>
      </c>
      <c r="Q44" s="225"/>
      <c r="R44" s="84"/>
      <c r="T44" s="84">
        <v>1</v>
      </c>
      <c r="U44" s="270"/>
      <c r="V44" s="109"/>
      <c r="X44" s="68"/>
      <c r="Y44" s="44"/>
    </row>
    <row r="45" spans="1:25" ht="12" customHeight="1">
      <c r="A45" s="399"/>
      <c r="B45" s="399"/>
      <c r="C45" s="2">
        <v>9</v>
      </c>
      <c r="D45" s="242">
        <v>41</v>
      </c>
      <c r="E45" s="98" t="s">
        <v>349</v>
      </c>
      <c r="F45" s="83" t="s">
        <v>622</v>
      </c>
      <c r="G45" s="84">
        <v>0</v>
      </c>
      <c r="H45" s="84">
        <v>150</v>
      </c>
      <c r="I45" s="226" t="s">
        <v>5</v>
      </c>
      <c r="J45" s="221">
        <v>70</v>
      </c>
      <c r="K45" s="222">
        <v>105</v>
      </c>
      <c r="L45" s="221"/>
      <c r="M45" s="222"/>
      <c r="N45" s="345"/>
      <c r="O45" s="324"/>
      <c r="P45" s="224"/>
      <c r="Q45" s="225"/>
      <c r="R45" s="84"/>
      <c r="T45" s="84">
        <v>1</v>
      </c>
      <c r="U45" s="270"/>
      <c r="V45" s="109"/>
      <c r="X45" s="68"/>
      <c r="Y45" s="44"/>
    </row>
    <row r="46" spans="1:25" ht="12" customHeight="1">
      <c r="A46" s="399"/>
      <c r="B46" s="399"/>
      <c r="C46" s="2">
        <v>10</v>
      </c>
      <c r="D46" s="242">
        <v>42</v>
      </c>
      <c r="E46" s="98" t="s">
        <v>354</v>
      </c>
      <c r="F46" s="83" t="s">
        <v>623</v>
      </c>
      <c r="G46" s="84">
        <v>0</v>
      </c>
      <c r="H46" s="84">
        <v>150</v>
      </c>
      <c r="I46" s="226" t="s">
        <v>5</v>
      </c>
      <c r="J46" s="221">
        <v>15</v>
      </c>
      <c r="K46" s="222">
        <v>31</v>
      </c>
      <c r="L46" s="221"/>
      <c r="M46" s="222">
        <v>31</v>
      </c>
      <c r="N46" s="345"/>
      <c r="O46" s="324"/>
      <c r="P46" s="86">
        <v>0</v>
      </c>
      <c r="Q46" s="132"/>
      <c r="R46" s="84"/>
      <c r="T46" s="84">
        <v>1</v>
      </c>
      <c r="U46" s="270"/>
      <c r="V46" s="109"/>
      <c r="X46" s="68"/>
      <c r="Y46" s="44"/>
    </row>
    <row r="47" spans="1:25" ht="12" customHeight="1">
      <c r="A47" s="399"/>
      <c r="B47" s="399"/>
      <c r="C47" s="2">
        <v>11</v>
      </c>
      <c r="D47" s="242">
        <v>43</v>
      </c>
      <c r="E47" s="98" t="s">
        <v>350</v>
      </c>
      <c r="F47" s="83" t="s">
        <v>624</v>
      </c>
      <c r="G47" s="84">
        <v>0</v>
      </c>
      <c r="H47" s="84">
        <v>150</v>
      </c>
      <c r="I47" s="220" t="s">
        <v>5</v>
      </c>
      <c r="J47" s="221">
        <v>78</v>
      </c>
      <c r="K47" s="222">
        <v>100</v>
      </c>
      <c r="L47" s="221"/>
      <c r="M47" s="222"/>
      <c r="N47" s="345"/>
      <c r="O47" s="324"/>
      <c r="P47" s="86"/>
      <c r="Q47" s="132"/>
      <c r="R47" s="84"/>
      <c r="T47" s="84">
        <v>1</v>
      </c>
      <c r="U47" s="270"/>
      <c r="V47" s="109"/>
      <c r="X47" s="68"/>
      <c r="Y47" s="44"/>
    </row>
    <row r="48" spans="1:25" ht="12" customHeight="1">
      <c r="A48" s="399"/>
      <c r="B48" s="399"/>
      <c r="C48" s="2">
        <v>12</v>
      </c>
      <c r="D48" s="242">
        <v>44</v>
      </c>
      <c r="E48" s="98" t="s">
        <v>355</v>
      </c>
      <c r="F48" s="83" t="s">
        <v>625</v>
      </c>
      <c r="G48" s="84">
        <v>0</v>
      </c>
      <c r="H48" s="84">
        <v>150</v>
      </c>
      <c r="I48" s="226" t="s">
        <v>5</v>
      </c>
      <c r="J48" s="221">
        <v>15</v>
      </c>
      <c r="K48" s="222">
        <v>26</v>
      </c>
      <c r="L48" s="221"/>
      <c r="M48" s="222">
        <v>26</v>
      </c>
      <c r="N48" s="345"/>
      <c r="O48" s="324"/>
      <c r="P48" s="86">
        <v>0</v>
      </c>
      <c r="Q48" s="132"/>
      <c r="R48" s="84"/>
      <c r="T48" s="84">
        <v>1</v>
      </c>
      <c r="U48" s="270"/>
      <c r="V48" s="109"/>
      <c r="X48" s="68"/>
      <c r="Y48" s="44"/>
    </row>
    <row r="49" spans="1:25" ht="12" customHeight="1">
      <c r="A49" s="399"/>
      <c r="B49" s="399"/>
      <c r="C49" s="2">
        <v>13</v>
      </c>
      <c r="D49" s="242">
        <v>45</v>
      </c>
      <c r="E49" s="98" t="s">
        <v>351</v>
      </c>
      <c r="F49" s="83" t="s">
        <v>626</v>
      </c>
      <c r="G49" s="84">
        <v>0</v>
      </c>
      <c r="H49" s="84">
        <v>150</v>
      </c>
      <c r="I49" s="226" t="s">
        <v>5</v>
      </c>
      <c r="J49" s="221">
        <v>70</v>
      </c>
      <c r="K49" s="222">
        <v>95</v>
      </c>
      <c r="L49" s="221"/>
      <c r="M49" s="222"/>
      <c r="N49" s="345"/>
      <c r="O49" s="324"/>
      <c r="P49" s="86"/>
      <c r="Q49" s="132"/>
      <c r="R49" s="84"/>
      <c r="T49" s="84">
        <v>1</v>
      </c>
      <c r="U49" s="270"/>
      <c r="V49" s="109"/>
      <c r="X49" s="68"/>
      <c r="Y49" s="44"/>
    </row>
    <row r="50" spans="1:25" ht="12" customHeight="1">
      <c r="A50" s="399"/>
      <c r="B50" s="399"/>
      <c r="C50" s="2">
        <v>14</v>
      </c>
      <c r="D50" s="242">
        <v>46</v>
      </c>
      <c r="E50" s="76"/>
      <c r="F50" s="83"/>
      <c r="G50" s="84"/>
      <c r="H50" s="84"/>
      <c r="I50" s="85"/>
      <c r="J50" s="86"/>
      <c r="K50" s="87"/>
      <c r="L50" s="86"/>
      <c r="M50" s="87"/>
      <c r="N50" s="347"/>
      <c r="O50" s="326"/>
      <c r="P50" s="86"/>
      <c r="Q50" s="132"/>
      <c r="R50" s="84"/>
      <c r="T50" s="84">
        <v>0</v>
      </c>
      <c r="U50" s="270"/>
      <c r="V50" s="109"/>
      <c r="X50" s="20"/>
      <c r="Y50" s="44"/>
    </row>
    <row r="51" spans="1:25" ht="12" customHeight="1" thickBot="1">
      <c r="A51" s="404"/>
      <c r="B51" s="400"/>
      <c r="C51" s="3">
        <v>15</v>
      </c>
      <c r="D51" s="242">
        <v>47</v>
      </c>
      <c r="E51" s="77"/>
      <c r="F51" s="88"/>
      <c r="G51" s="233"/>
      <c r="H51" s="84"/>
      <c r="I51" s="85"/>
      <c r="J51" s="161"/>
      <c r="K51" s="162"/>
      <c r="L51" s="161"/>
      <c r="M51" s="162"/>
      <c r="N51" s="353"/>
      <c r="O51" s="332"/>
      <c r="P51" s="161"/>
      <c r="Q51" s="163"/>
      <c r="R51" s="89"/>
      <c r="T51" s="233">
        <v>0</v>
      </c>
      <c r="U51" s="270"/>
      <c r="V51" s="198"/>
      <c r="X51" s="20"/>
      <c r="Y51" s="44"/>
    </row>
    <row r="52" spans="1:25" ht="12" customHeight="1" thickTop="1">
      <c r="A52" s="403" t="s">
        <v>20</v>
      </c>
      <c r="B52" s="398" t="s">
        <v>725</v>
      </c>
      <c r="C52" s="1">
        <v>0</v>
      </c>
      <c r="D52" s="366">
        <v>48</v>
      </c>
      <c r="E52" s="321" t="s">
        <v>42</v>
      </c>
      <c r="F52" s="29" t="s">
        <v>43</v>
      </c>
      <c r="G52" s="9">
        <v>0</v>
      </c>
      <c r="H52" s="195">
        <v>150</v>
      </c>
      <c r="I52" s="8" t="s">
        <v>5</v>
      </c>
      <c r="J52" s="58">
        <v>40</v>
      </c>
      <c r="K52" s="152">
        <v>80</v>
      </c>
      <c r="L52" s="58"/>
      <c r="M52" s="152">
        <v>80</v>
      </c>
      <c r="N52" s="354"/>
      <c r="O52" s="333">
        <v>90</v>
      </c>
      <c r="P52" s="58">
        <v>0</v>
      </c>
      <c r="Q52" s="152">
        <v>15.16</v>
      </c>
      <c r="R52" s="432" t="s">
        <v>590</v>
      </c>
      <c r="T52" s="62">
        <v>1</v>
      </c>
      <c r="U52" s="270"/>
      <c r="V52" s="197"/>
      <c r="X52" s="20"/>
      <c r="Y52" s="44"/>
    </row>
    <row r="53" spans="1:25" ht="12" customHeight="1">
      <c r="A53" s="399"/>
      <c r="B53" s="399"/>
      <c r="C53" s="2">
        <v>1</v>
      </c>
      <c r="D53" s="242">
        <v>49</v>
      </c>
      <c r="E53" s="312" t="s">
        <v>44</v>
      </c>
      <c r="F53" s="30" t="s">
        <v>59</v>
      </c>
      <c r="G53" s="9">
        <v>0</v>
      </c>
      <c r="H53" s="9">
        <v>150</v>
      </c>
      <c r="I53" s="14" t="s">
        <v>5</v>
      </c>
      <c r="J53" s="56">
        <v>40</v>
      </c>
      <c r="K53" s="57">
        <v>80</v>
      </c>
      <c r="L53" s="56"/>
      <c r="M53" s="57">
        <v>80</v>
      </c>
      <c r="N53" s="348"/>
      <c r="O53" s="327">
        <v>90</v>
      </c>
      <c r="P53" s="56">
        <v>0</v>
      </c>
      <c r="Q53" s="146">
        <v>15.16</v>
      </c>
      <c r="R53" s="424"/>
      <c r="T53" s="9">
        <v>1</v>
      </c>
      <c r="U53" s="270"/>
      <c r="V53" s="109"/>
      <c r="X53" s="20"/>
      <c r="Y53" s="44"/>
    </row>
    <row r="54" spans="1:25" ht="12" customHeight="1">
      <c r="A54" s="399"/>
      <c r="B54" s="399"/>
      <c r="C54" s="2">
        <v>2</v>
      </c>
      <c r="D54" s="242">
        <v>50</v>
      </c>
      <c r="E54" s="312" t="s">
        <v>45</v>
      </c>
      <c r="F54" s="30" t="s">
        <v>60</v>
      </c>
      <c r="G54" s="9">
        <v>0</v>
      </c>
      <c r="H54" s="9">
        <v>150</v>
      </c>
      <c r="I54" s="14" t="s">
        <v>5</v>
      </c>
      <c r="J54" s="56">
        <v>40</v>
      </c>
      <c r="K54" s="57">
        <v>80</v>
      </c>
      <c r="L54" s="56"/>
      <c r="M54" s="57">
        <v>80</v>
      </c>
      <c r="N54" s="348"/>
      <c r="O54" s="327">
        <v>90</v>
      </c>
      <c r="P54" s="56">
        <v>0</v>
      </c>
      <c r="Q54" s="146">
        <v>15.16</v>
      </c>
      <c r="R54" s="424"/>
      <c r="T54" s="9">
        <v>1</v>
      </c>
      <c r="U54" s="270"/>
      <c r="V54" s="109"/>
      <c r="X54" s="20"/>
      <c r="Y54" s="44"/>
    </row>
    <row r="55" spans="1:25" ht="12" customHeight="1">
      <c r="A55" s="399"/>
      <c r="B55" s="399"/>
      <c r="C55" s="2">
        <v>3</v>
      </c>
      <c r="D55" s="242">
        <v>51</v>
      </c>
      <c r="E55" s="312" t="s">
        <v>46</v>
      </c>
      <c r="F55" s="30" t="s">
        <v>61</v>
      </c>
      <c r="G55" s="9">
        <v>0</v>
      </c>
      <c r="H55" s="9">
        <v>150</v>
      </c>
      <c r="I55" s="14" t="s">
        <v>5</v>
      </c>
      <c r="J55" s="56">
        <v>40</v>
      </c>
      <c r="K55" s="57">
        <v>80</v>
      </c>
      <c r="L55" s="56"/>
      <c r="M55" s="57">
        <v>80</v>
      </c>
      <c r="N55" s="348"/>
      <c r="O55" s="327">
        <v>90</v>
      </c>
      <c r="P55" s="56">
        <v>0</v>
      </c>
      <c r="Q55" s="146">
        <v>15.16</v>
      </c>
      <c r="R55" s="424"/>
      <c r="T55" s="9">
        <v>1</v>
      </c>
      <c r="U55" s="270"/>
      <c r="V55" s="109"/>
      <c r="X55" s="20"/>
      <c r="Y55" s="44"/>
    </row>
    <row r="56" spans="1:25" ht="12" customHeight="1">
      <c r="A56" s="399"/>
      <c r="B56" s="399"/>
      <c r="C56" s="2">
        <v>4</v>
      </c>
      <c r="D56" s="242">
        <v>52</v>
      </c>
      <c r="E56" s="312" t="s">
        <v>47</v>
      </c>
      <c r="F56" s="30" t="s">
        <v>62</v>
      </c>
      <c r="G56" s="9">
        <v>0</v>
      </c>
      <c r="H56" s="9">
        <v>150</v>
      </c>
      <c r="I56" s="14" t="s">
        <v>5</v>
      </c>
      <c r="J56" s="56">
        <v>40</v>
      </c>
      <c r="K56" s="57">
        <v>80</v>
      </c>
      <c r="L56" s="56"/>
      <c r="M56" s="57">
        <v>80</v>
      </c>
      <c r="N56" s="348"/>
      <c r="O56" s="327">
        <v>90</v>
      </c>
      <c r="P56" s="56">
        <v>0</v>
      </c>
      <c r="Q56" s="146">
        <v>15.16</v>
      </c>
      <c r="R56" s="424"/>
      <c r="T56" s="9">
        <v>1</v>
      </c>
      <c r="U56" s="270"/>
      <c r="V56" s="109"/>
      <c r="X56" s="20"/>
      <c r="Y56" s="44"/>
    </row>
    <row r="57" spans="1:25" ht="12" customHeight="1">
      <c r="A57" s="399"/>
      <c r="B57" s="399"/>
      <c r="C57" s="2">
        <v>5</v>
      </c>
      <c r="D57" s="242">
        <v>53</v>
      </c>
      <c r="E57" s="312" t="s">
        <v>48</v>
      </c>
      <c r="F57" s="30" t="s">
        <v>63</v>
      </c>
      <c r="G57" s="9">
        <v>0</v>
      </c>
      <c r="H57" s="9">
        <v>150</v>
      </c>
      <c r="I57" s="14" t="s">
        <v>5</v>
      </c>
      <c r="J57" s="56">
        <v>40</v>
      </c>
      <c r="K57" s="57">
        <v>80</v>
      </c>
      <c r="L57" s="56"/>
      <c r="M57" s="57">
        <v>80</v>
      </c>
      <c r="N57" s="348"/>
      <c r="O57" s="327">
        <v>90</v>
      </c>
      <c r="P57" s="56">
        <v>0</v>
      </c>
      <c r="Q57" s="146">
        <v>15.16</v>
      </c>
      <c r="R57" s="424"/>
      <c r="T57" s="9">
        <v>1</v>
      </c>
      <c r="U57" s="270"/>
      <c r="V57" s="109"/>
      <c r="X57" s="20"/>
      <c r="Y57" s="44"/>
    </row>
    <row r="58" spans="1:25" ht="12" customHeight="1">
      <c r="A58" s="399"/>
      <c r="B58" s="399"/>
      <c r="C58" s="2">
        <v>6</v>
      </c>
      <c r="D58" s="242">
        <v>54</v>
      </c>
      <c r="E58" s="312" t="s">
        <v>49</v>
      </c>
      <c r="F58" s="30" t="s">
        <v>64</v>
      </c>
      <c r="G58" s="9">
        <v>0</v>
      </c>
      <c r="H58" s="9">
        <v>150</v>
      </c>
      <c r="I58" s="14" t="s">
        <v>5</v>
      </c>
      <c r="J58" s="56">
        <v>40</v>
      </c>
      <c r="K58" s="57">
        <v>80</v>
      </c>
      <c r="L58" s="56"/>
      <c r="M58" s="57">
        <v>80</v>
      </c>
      <c r="N58" s="348"/>
      <c r="O58" s="327">
        <v>90</v>
      </c>
      <c r="P58" s="56">
        <v>0</v>
      </c>
      <c r="Q58" s="146">
        <v>15.16</v>
      </c>
      <c r="R58" s="424"/>
      <c r="T58" s="9">
        <v>1</v>
      </c>
      <c r="U58" s="270"/>
      <c r="V58" s="109"/>
      <c r="X58" s="20"/>
      <c r="Y58" s="44"/>
    </row>
    <row r="59" spans="1:25" ht="12" customHeight="1">
      <c r="A59" s="399"/>
      <c r="B59" s="399"/>
      <c r="C59" s="2">
        <v>7</v>
      </c>
      <c r="D59" s="242">
        <v>55</v>
      </c>
      <c r="E59" s="312" t="s">
        <v>50</v>
      </c>
      <c r="F59" s="30" t="s">
        <v>65</v>
      </c>
      <c r="G59" s="9">
        <v>0</v>
      </c>
      <c r="H59" s="9">
        <v>150</v>
      </c>
      <c r="I59" s="14" t="s">
        <v>5</v>
      </c>
      <c r="J59" s="56">
        <v>40</v>
      </c>
      <c r="K59" s="57">
        <v>80</v>
      </c>
      <c r="L59" s="56"/>
      <c r="M59" s="57">
        <v>80</v>
      </c>
      <c r="N59" s="348"/>
      <c r="O59" s="327">
        <v>90</v>
      </c>
      <c r="P59" s="56">
        <v>0</v>
      </c>
      <c r="Q59" s="146">
        <v>15.16</v>
      </c>
      <c r="R59" s="424"/>
      <c r="T59" s="9">
        <v>1</v>
      </c>
      <c r="U59" s="270"/>
      <c r="V59" s="109"/>
      <c r="X59" s="20"/>
      <c r="Y59" s="44"/>
    </row>
    <row r="60" spans="1:25" ht="12" customHeight="1">
      <c r="A60" s="399"/>
      <c r="B60" s="399"/>
      <c r="C60" s="2">
        <v>8</v>
      </c>
      <c r="D60" s="242">
        <v>56</v>
      </c>
      <c r="E60" s="312" t="s">
        <v>51</v>
      </c>
      <c r="F60" s="30" t="s">
        <v>66</v>
      </c>
      <c r="G60" s="9">
        <v>0</v>
      </c>
      <c r="H60" s="9">
        <v>150</v>
      </c>
      <c r="I60" s="14" t="s">
        <v>5</v>
      </c>
      <c r="J60" s="56">
        <v>40</v>
      </c>
      <c r="K60" s="57">
        <v>80</v>
      </c>
      <c r="L60" s="56"/>
      <c r="M60" s="57">
        <v>80</v>
      </c>
      <c r="N60" s="348"/>
      <c r="O60" s="327">
        <v>90</v>
      </c>
      <c r="P60" s="56">
        <v>0</v>
      </c>
      <c r="Q60" s="146">
        <v>15.16</v>
      </c>
      <c r="R60" s="424"/>
      <c r="T60" s="9">
        <v>1</v>
      </c>
      <c r="U60" s="270"/>
      <c r="V60" s="109"/>
      <c r="X60" s="20"/>
      <c r="Y60" s="44"/>
    </row>
    <row r="61" spans="1:25" ht="12" customHeight="1">
      <c r="A61" s="399"/>
      <c r="B61" s="399"/>
      <c r="C61" s="2">
        <v>9</v>
      </c>
      <c r="D61" s="242">
        <v>57</v>
      </c>
      <c r="E61" s="312" t="s">
        <v>52</v>
      </c>
      <c r="F61" s="30" t="s">
        <v>67</v>
      </c>
      <c r="G61" s="9">
        <v>0</v>
      </c>
      <c r="H61" s="9">
        <v>150</v>
      </c>
      <c r="I61" s="14" t="s">
        <v>5</v>
      </c>
      <c r="J61" s="56">
        <v>40</v>
      </c>
      <c r="K61" s="57">
        <v>80</v>
      </c>
      <c r="L61" s="56"/>
      <c r="M61" s="57">
        <v>80</v>
      </c>
      <c r="N61" s="348"/>
      <c r="O61" s="327">
        <v>90</v>
      </c>
      <c r="P61" s="56">
        <v>0</v>
      </c>
      <c r="Q61" s="146">
        <v>15.16</v>
      </c>
      <c r="R61" s="424"/>
      <c r="T61" s="9">
        <v>1</v>
      </c>
      <c r="U61" s="270"/>
      <c r="V61" s="109"/>
      <c r="X61" s="20"/>
      <c r="Y61" s="44"/>
    </row>
    <row r="62" spans="1:25" ht="12" customHeight="1">
      <c r="A62" s="399"/>
      <c r="B62" s="399"/>
      <c r="C62" s="2">
        <v>10</v>
      </c>
      <c r="D62" s="242">
        <v>58</v>
      </c>
      <c r="E62" s="312" t="s">
        <v>53</v>
      </c>
      <c r="F62" s="30" t="s">
        <v>68</v>
      </c>
      <c r="G62" s="9">
        <v>0</v>
      </c>
      <c r="H62" s="9">
        <v>150</v>
      </c>
      <c r="I62" s="14" t="s">
        <v>5</v>
      </c>
      <c r="J62" s="56">
        <v>40</v>
      </c>
      <c r="K62" s="57">
        <v>80</v>
      </c>
      <c r="L62" s="56"/>
      <c r="M62" s="57">
        <v>80</v>
      </c>
      <c r="N62" s="348"/>
      <c r="O62" s="327">
        <v>90</v>
      </c>
      <c r="P62" s="56">
        <v>0</v>
      </c>
      <c r="Q62" s="146">
        <v>15.16</v>
      </c>
      <c r="R62" s="424"/>
      <c r="T62" s="9">
        <v>1</v>
      </c>
      <c r="U62" s="270"/>
      <c r="V62" s="109"/>
      <c r="X62" s="20"/>
      <c r="Y62" s="44"/>
    </row>
    <row r="63" spans="1:25" ht="12" customHeight="1">
      <c r="A63" s="399"/>
      <c r="B63" s="399"/>
      <c r="C63" s="2">
        <v>11</v>
      </c>
      <c r="D63" s="242">
        <v>59</v>
      </c>
      <c r="E63" s="312" t="s">
        <v>54</v>
      </c>
      <c r="F63" s="30" t="s">
        <v>69</v>
      </c>
      <c r="G63" s="9">
        <v>0</v>
      </c>
      <c r="H63" s="9">
        <v>150</v>
      </c>
      <c r="I63" s="14" t="s">
        <v>5</v>
      </c>
      <c r="J63" s="56">
        <v>40</v>
      </c>
      <c r="K63" s="57">
        <v>80</v>
      </c>
      <c r="L63" s="56"/>
      <c r="M63" s="57">
        <v>80</v>
      </c>
      <c r="N63" s="348"/>
      <c r="O63" s="327">
        <v>90</v>
      </c>
      <c r="P63" s="56">
        <v>0</v>
      </c>
      <c r="Q63" s="146">
        <v>15.16</v>
      </c>
      <c r="R63" s="424"/>
      <c r="T63" s="9">
        <v>1</v>
      </c>
      <c r="U63" s="270"/>
      <c r="V63" s="109"/>
      <c r="X63" s="20"/>
      <c r="Y63" s="44"/>
    </row>
    <row r="64" spans="1:25" ht="12" customHeight="1">
      <c r="A64" s="399"/>
      <c r="B64" s="399"/>
      <c r="C64" s="2">
        <v>12</v>
      </c>
      <c r="D64" s="242">
        <v>60</v>
      </c>
      <c r="E64" s="312" t="s">
        <v>55</v>
      </c>
      <c r="F64" s="30" t="s">
        <v>70</v>
      </c>
      <c r="G64" s="9">
        <v>0</v>
      </c>
      <c r="H64" s="9">
        <v>150</v>
      </c>
      <c r="I64" s="14" t="s">
        <v>5</v>
      </c>
      <c r="J64" s="56">
        <v>40</v>
      </c>
      <c r="K64" s="57">
        <v>80</v>
      </c>
      <c r="L64" s="56"/>
      <c r="M64" s="57">
        <v>80</v>
      </c>
      <c r="N64" s="348"/>
      <c r="O64" s="327">
        <v>90</v>
      </c>
      <c r="P64" s="56">
        <v>0</v>
      </c>
      <c r="Q64" s="146">
        <v>15.16</v>
      </c>
      <c r="R64" s="424"/>
      <c r="T64" s="9">
        <v>1</v>
      </c>
      <c r="U64" s="270"/>
      <c r="V64" s="109"/>
      <c r="X64" s="20"/>
      <c r="Y64" s="44"/>
    </row>
    <row r="65" spans="1:25" ht="12" customHeight="1">
      <c r="A65" s="399"/>
      <c r="B65" s="399"/>
      <c r="C65" s="2">
        <v>13</v>
      </c>
      <c r="D65" s="242">
        <v>61</v>
      </c>
      <c r="E65" s="312" t="s">
        <v>56</v>
      </c>
      <c r="F65" s="30" t="s">
        <v>71</v>
      </c>
      <c r="G65" s="9">
        <v>0</v>
      </c>
      <c r="H65" s="9">
        <v>150</v>
      </c>
      <c r="I65" s="14" t="s">
        <v>5</v>
      </c>
      <c r="J65" s="56">
        <v>40</v>
      </c>
      <c r="K65" s="57">
        <v>80</v>
      </c>
      <c r="L65" s="56"/>
      <c r="M65" s="57">
        <v>80</v>
      </c>
      <c r="N65" s="348"/>
      <c r="O65" s="327">
        <v>90</v>
      </c>
      <c r="P65" s="56">
        <v>0</v>
      </c>
      <c r="Q65" s="146">
        <v>15.16</v>
      </c>
      <c r="R65" s="424"/>
      <c r="T65" s="9">
        <v>1</v>
      </c>
      <c r="U65" s="270"/>
      <c r="V65" s="109"/>
      <c r="X65" s="20"/>
      <c r="Y65" s="44"/>
    </row>
    <row r="66" spans="1:25" ht="12" customHeight="1">
      <c r="A66" s="399"/>
      <c r="B66" s="399"/>
      <c r="C66" s="2">
        <v>14</v>
      </c>
      <c r="D66" s="242">
        <v>62</v>
      </c>
      <c r="E66" s="312" t="s">
        <v>57</v>
      </c>
      <c r="F66" s="30" t="s">
        <v>72</v>
      </c>
      <c r="G66" s="9">
        <v>0</v>
      </c>
      <c r="H66" s="9">
        <v>150</v>
      </c>
      <c r="I66" s="14" t="s">
        <v>5</v>
      </c>
      <c r="J66" s="56">
        <v>40</v>
      </c>
      <c r="K66" s="57">
        <v>80</v>
      </c>
      <c r="L66" s="56"/>
      <c r="M66" s="57">
        <v>80</v>
      </c>
      <c r="N66" s="348"/>
      <c r="O66" s="327">
        <v>90</v>
      </c>
      <c r="P66" s="56">
        <v>0</v>
      </c>
      <c r="Q66" s="146">
        <v>15.16</v>
      </c>
      <c r="R66" s="424"/>
      <c r="T66" s="9">
        <v>1</v>
      </c>
      <c r="U66" s="270"/>
      <c r="V66" s="109"/>
      <c r="X66" s="20"/>
      <c r="Y66" s="44"/>
    </row>
    <row r="67" spans="1:25" ht="12" customHeight="1" thickBot="1">
      <c r="A67" s="404"/>
      <c r="B67" s="400"/>
      <c r="C67" s="3">
        <v>15</v>
      </c>
      <c r="D67" s="242">
        <v>63</v>
      </c>
      <c r="E67" s="322" t="s">
        <v>58</v>
      </c>
      <c r="F67" s="31" t="s">
        <v>73</v>
      </c>
      <c r="G67" s="9">
        <v>0</v>
      </c>
      <c r="H67" s="9">
        <v>150</v>
      </c>
      <c r="I67" s="14" t="s">
        <v>5</v>
      </c>
      <c r="J67" s="56">
        <v>40</v>
      </c>
      <c r="K67" s="57">
        <v>80</v>
      </c>
      <c r="L67" s="56"/>
      <c r="M67" s="57">
        <v>80</v>
      </c>
      <c r="N67" s="348"/>
      <c r="O67" s="327">
        <v>90</v>
      </c>
      <c r="P67" s="64">
        <v>0</v>
      </c>
      <c r="Q67" s="153">
        <v>15.16</v>
      </c>
      <c r="R67" s="433"/>
      <c r="T67" s="9">
        <v>1</v>
      </c>
      <c r="U67" s="270"/>
      <c r="V67" s="109"/>
      <c r="X67" s="20"/>
      <c r="Y67" s="44"/>
    </row>
    <row r="68" spans="1:25" ht="12" customHeight="1" thickTop="1">
      <c r="A68" s="403" t="s">
        <v>20</v>
      </c>
      <c r="B68" s="398" t="s">
        <v>726</v>
      </c>
      <c r="C68" s="1">
        <v>0</v>
      </c>
      <c r="D68" s="366">
        <v>64</v>
      </c>
      <c r="E68" s="243" t="s">
        <v>74</v>
      </c>
      <c r="F68" s="29" t="s">
        <v>90</v>
      </c>
      <c r="G68" s="8">
        <v>0</v>
      </c>
      <c r="H68" s="8">
        <v>150</v>
      </c>
      <c r="I68" s="15" t="s">
        <v>5</v>
      </c>
      <c r="J68" s="58">
        <v>40</v>
      </c>
      <c r="K68" s="59">
        <v>60</v>
      </c>
      <c r="L68" s="58"/>
      <c r="M68" s="59"/>
      <c r="N68" s="354"/>
      <c r="O68" s="334"/>
      <c r="P68" s="58"/>
      <c r="Q68" s="152"/>
      <c r="R68" s="219"/>
      <c r="T68" s="8">
        <v>1</v>
      </c>
      <c r="U68" s="270"/>
      <c r="V68" s="196"/>
      <c r="X68" s="20"/>
      <c r="Y68" s="44"/>
    </row>
    <row r="69" spans="1:25" ht="12" customHeight="1">
      <c r="A69" s="399"/>
      <c r="B69" s="399"/>
      <c r="C69" s="2">
        <v>1</v>
      </c>
      <c r="D69" s="242">
        <v>65</v>
      </c>
      <c r="E69" s="76" t="s">
        <v>75</v>
      </c>
      <c r="F69" s="30" t="s">
        <v>91</v>
      </c>
      <c r="G69" s="9">
        <v>0</v>
      </c>
      <c r="H69" s="9">
        <v>150</v>
      </c>
      <c r="I69" s="14" t="s">
        <v>5</v>
      </c>
      <c r="J69" s="56">
        <v>35</v>
      </c>
      <c r="K69" s="57">
        <v>45</v>
      </c>
      <c r="L69" s="56"/>
      <c r="M69" s="57"/>
      <c r="N69" s="348"/>
      <c r="O69" s="327"/>
      <c r="P69" s="56"/>
      <c r="Q69" s="146"/>
      <c r="R69" s="84"/>
      <c r="T69" s="9">
        <v>1</v>
      </c>
      <c r="U69" s="270"/>
      <c r="V69" s="109"/>
      <c r="X69" s="20"/>
      <c r="Y69" s="44"/>
    </row>
    <row r="70" spans="1:25" ht="12" customHeight="1">
      <c r="A70" s="399"/>
      <c r="B70" s="399"/>
      <c r="C70" s="2">
        <v>2</v>
      </c>
      <c r="D70" s="242">
        <v>66</v>
      </c>
      <c r="E70" s="76" t="s">
        <v>76</v>
      </c>
      <c r="F70" s="30" t="s">
        <v>90</v>
      </c>
      <c r="G70" s="9">
        <v>0</v>
      </c>
      <c r="H70" s="9">
        <v>150</v>
      </c>
      <c r="I70" s="14" t="s">
        <v>5</v>
      </c>
      <c r="J70" s="56">
        <v>40</v>
      </c>
      <c r="K70" s="57">
        <v>60</v>
      </c>
      <c r="L70" s="56"/>
      <c r="M70" s="57"/>
      <c r="N70" s="348"/>
      <c r="O70" s="327"/>
      <c r="P70" s="56"/>
      <c r="Q70" s="146"/>
      <c r="R70" s="84"/>
      <c r="T70" s="9">
        <v>1</v>
      </c>
      <c r="U70" s="270"/>
      <c r="V70" s="109"/>
      <c r="X70" s="20"/>
      <c r="Y70" s="44"/>
    </row>
    <row r="71" spans="1:25" ht="12" customHeight="1">
      <c r="A71" s="399"/>
      <c r="B71" s="399"/>
      <c r="C71" s="2">
        <v>3</v>
      </c>
      <c r="D71" s="242">
        <v>67</v>
      </c>
      <c r="E71" s="76" t="s">
        <v>77</v>
      </c>
      <c r="F71" s="30" t="s">
        <v>92</v>
      </c>
      <c r="G71" s="9">
        <v>0</v>
      </c>
      <c r="H71" s="9">
        <v>150</v>
      </c>
      <c r="I71" s="14" t="s">
        <v>5</v>
      </c>
      <c r="J71" s="56">
        <v>35</v>
      </c>
      <c r="K71" s="57">
        <v>45</v>
      </c>
      <c r="L71" s="56"/>
      <c r="M71" s="57"/>
      <c r="N71" s="348"/>
      <c r="O71" s="327"/>
      <c r="P71" s="56"/>
      <c r="Q71" s="146"/>
      <c r="R71" s="84"/>
      <c r="T71" s="9">
        <v>1</v>
      </c>
      <c r="U71" s="270"/>
      <c r="V71" s="109"/>
      <c r="X71" s="20"/>
      <c r="Y71" s="44"/>
    </row>
    <row r="72" spans="1:25" ht="12" customHeight="1">
      <c r="A72" s="399"/>
      <c r="B72" s="399"/>
      <c r="C72" s="2">
        <v>4</v>
      </c>
      <c r="D72" s="242">
        <v>68</v>
      </c>
      <c r="E72" s="76" t="s">
        <v>78</v>
      </c>
      <c r="F72" s="30" t="s">
        <v>99</v>
      </c>
      <c r="G72" s="9">
        <v>0</v>
      </c>
      <c r="H72" s="9">
        <v>150</v>
      </c>
      <c r="I72" s="14" t="s">
        <v>5</v>
      </c>
      <c r="J72" s="56">
        <v>35</v>
      </c>
      <c r="K72" s="57">
        <v>80</v>
      </c>
      <c r="L72" s="56"/>
      <c r="M72" s="57"/>
      <c r="N72" s="348"/>
      <c r="O72" s="327"/>
      <c r="P72" s="56"/>
      <c r="Q72" s="146"/>
      <c r="R72" s="84"/>
      <c r="T72" s="9">
        <v>1</v>
      </c>
      <c r="U72" s="270"/>
      <c r="V72" s="109"/>
      <c r="X72" s="20"/>
      <c r="Y72" s="44"/>
    </row>
    <row r="73" spans="1:25" ht="12" customHeight="1">
      <c r="A73" s="399"/>
      <c r="B73" s="399"/>
      <c r="C73" s="2">
        <v>5</v>
      </c>
      <c r="D73" s="242">
        <v>69</v>
      </c>
      <c r="E73" s="76" t="s">
        <v>79</v>
      </c>
      <c r="F73" s="30" t="s">
        <v>99</v>
      </c>
      <c r="G73" s="9">
        <v>0</v>
      </c>
      <c r="H73" s="9">
        <v>150</v>
      </c>
      <c r="I73" s="14" t="s">
        <v>5</v>
      </c>
      <c r="J73" s="56">
        <v>35</v>
      </c>
      <c r="K73" s="57">
        <v>80</v>
      </c>
      <c r="L73" s="56"/>
      <c r="M73" s="57"/>
      <c r="N73" s="348"/>
      <c r="O73" s="327"/>
      <c r="P73" s="56"/>
      <c r="Q73" s="146"/>
      <c r="R73" s="84"/>
      <c r="T73" s="9">
        <v>1</v>
      </c>
      <c r="U73" s="270"/>
      <c r="V73" s="109"/>
      <c r="X73" s="20"/>
      <c r="Y73" s="44"/>
    </row>
    <row r="74" spans="1:25" ht="12" customHeight="1">
      <c r="A74" s="399"/>
      <c r="B74" s="399"/>
      <c r="C74" s="2">
        <v>6</v>
      </c>
      <c r="D74" s="242">
        <v>70</v>
      </c>
      <c r="E74" s="76" t="s">
        <v>80</v>
      </c>
      <c r="F74" s="30" t="s">
        <v>99</v>
      </c>
      <c r="G74" s="9">
        <v>0</v>
      </c>
      <c r="H74" s="9">
        <v>150</v>
      </c>
      <c r="I74" s="14" t="s">
        <v>5</v>
      </c>
      <c r="J74" s="56">
        <v>35</v>
      </c>
      <c r="K74" s="57">
        <v>80</v>
      </c>
      <c r="L74" s="56"/>
      <c r="M74" s="57"/>
      <c r="N74" s="348"/>
      <c r="O74" s="327"/>
      <c r="P74" s="56"/>
      <c r="Q74" s="146"/>
      <c r="R74" s="84"/>
      <c r="T74" s="9">
        <v>1</v>
      </c>
      <c r="U74" s="270"/>
      <c r="V74" s="109"/>
      <c r="X74" s="20"/>
      <c r="Y74" s="44"/>
    </row>
    <row r="75" spans="1:25" ht="12" customHeight="1">
      <c r="A75" s="399"/>
      <c r="B75" s="399"/>
      <c r="C75" s="2">
        <v>7</v>
      </c>
      <c r="D75" s="242">
        <v>71</v>
      </c>
      <c r="E75" s="76" t="s">
        <v>81</v>
      </c>
      <c r="F75" s="30" t="s">
        <v>93</v>
      </c>
      <c r="G75" s="9">
        <v>0</v>
      </c>
      <c r="H75" s="9">
        <v>150</v>
      </c>
      <c r="I75" s="14" t="s">
        <v>5</v>
      </c>
      <c r="J75" s="56">
        <v>15</v>
      </c>
      <c r="K75" s="57">
        <v>25</v>
      </c>
      <c r="L75" s="56"/>
      <c r="M75" s="57"/>
      <c r="N75" s="348"/>
      <c r="O75" s="327"/>
      <c r="P75" s="56"/>
      <c r="Q75" s="146"/>
      <c r="R75" s="84"/>
      <c r="T75" s="9">
        <v>1</v>
      </c>
      <c r="U75" s="270"/>
      <c r="V75" s="109"/>
      <c r="X75" s="20"/>
      <c r="Y75" s="44"/>
    </row>
    <row r="76" spans="1:25" ht="12" customHeight="1">
      <c r="A76" s="399"/>
      <c r="B76" s="399"/>
      <c r="C76" s="2">
        <v>8</v>
      </c>
      <c r="D76" s="242">
        <v>72</v>
      </c>
      <c r="E76" s="76" t="s">
        <v>82</v>
      </c>
      <c r="F76" s="30" t="s">
        <v>94</v>
      </c>
      <c r="G76" s="9">
        <v>0</v>
      </c>
      <c r="H76" s="9">
        <v>150</v>
      </c>
      <c r="I76" s="14" t="s">
        <v>5</v>
      </c>
      <c r="J76" s="56">
        <v>30</v>
      </c>
      <c r="K76" s="57">
        <v>70</v>
      </c>
      <c r="L76" s="56"/>
      <c r="M76" s="57"/>
      <c r="N76" s="348"/>
      <c r="O76" s="327"/>
      <c r="P76" s="56"/>
      <c r="Q76" s="146"/>
      <c r="R76" s="84"/>
      <c r="T76" s="9">
        <v>1</v>
      </c>
      <c r="U76" s="270"/>
      <c r="V76" s="109"/>
      <c r="X76" s="20"/>
      <c r="Y76" s="44"/>
    </row>
    <row r="77" spans="1:25" ht="12" customHeight="1">
      <c r="A77" s="399"/>
      <c r="B77" s="399"/>
      <c r="C77" s="2">
        <v>9</v>
      </c>
      <c r="D77" s="242">
        <v>73</v>
      </c>
      <c r="E77" s="76" t="s">
        <v>83</v>
      </c>
      <c r="F77" s="30" t="s">
        <v>94</v>
      </c>
      <c r="G77" s="9">
        <v>0</v>
      </c>
      <c r="H77" s="9">
        <v>150</v>
      </c>
      <c r="I77" s="14" t="s">
        <v>5</v>
      </c>
      <c r="J77" s="56">
        <v>30</v>
      </c>
      <c r="K77" s="57">
        <v>70</v>
      </c>
      <c r="L77" s="56"/>
      <c r="M77" s="57"/>
      <c r="N77" s="348"/>
      <c r="O77" s="327"/>
      <c r="P77" s="56"/>
      <c r="Q77" s="146"/>
      <c r="R77" s="84"/>
      <c r="T77" s="9">
        <v>1</v>
      </c>
      <c r="U77" s="270"/>
      <c r="V77" s="109"/>
      <c r="X77" s="20"/>
      <c r="Y77" s="44"/>
    </row>
    <row r="78" spans="1:25" ht="12" customHeight="1">
      <c r="A78" s="399"/>
      <c r="B78" s="399"/>
      <c r="C78" s="2">
        <v>10</v>
      </c>
      <c r="D78" s="242">
        <v>74</v>
      </c>
      <c r="E78" s="76" t="s">
        <v>84</v>
      </c>
      <c r="F78" s="30" t="s">
        <v>94</v>
      </c>
      <c r="G78" s="9">
        <v>0</v>
      </c>
      <c r="H78" s="9">
        <v>150</v>
      </c>
      <c r="I78" s="14" t="s">
        <v>5</v>
      </c>
      <c r="J78" s="56">
        <v>30</v>
      </c>
      <c r="K78" s="57">
        <v>70</v>
      </c>
      <c r="L78" s="56"/>
      <c r="M78" s="57"/>
      <c r="N78" s="348"/>
      <c r="O78" s="327"/>
      <c r="P78" s="56"/>
      <c r="Q78" s="146"/>
      <c r="R78" s="84"/>
      <c r="T78" s="9">
        <v>1</v>
      </c>
      <c r="U78" s="270"/>
      <c r="V78" s="109"/>
      <c r="X78" s="20"/>
      <c r="Y78" s="44"/>
    </row>
    <row r="79" spans="1:25" ht="12" customHeight="1">
      <c r="A79" s="399"/>
      <c r="B79" s="399"/>
      <c r="C79" s="2">
        <v>11</v>
      </c>
      <c r="D79" s="242">
        <v>75</v>
      </c>
      <c r="E79" s="76" t="s">
        <v>85</v>
      </c>
      <c r="F79" s="30" t="s">
        <v>94</v>
      </c>
      <c r="G79" s="9">
        <v>0</v>
      </c>
      <c r="H79" s="9">
        <v>150</v>
      </c>
      <c r="I79" s="14" t="s">
        <v>5</v>
      </c>
      <c r="J79" s="56">
        <v>30</v>
      </c>
      <c r="K79" s="57">
        <v>70</v>
      </c>
      <c r="L79" s="56"/>
      <c r="M79" s="57"/>
      <c r="N79" s="348"/>
      <c r="O79" s="327"/>
      <c r="P79" s="56"/>
      <c r="Q79" s="146"/>
      <c r="R79" s="84"/>
      <c r="T79" s="9">
        <v>1</v>
      </c>
      <c r="U79" s="270"/>
      <c r="V79" s="109"/>
      <c r="X79" s="20"/>
      <c r="Y79" s="44"/>
    </row>
    <row r="80" spans="1:25" ht="12" customHeight="1">
      <c r="A80" s="399"/>
      <c r="B80" s="399"/>
      <c r="C80" s="2">
        <v>12</v>
      </c>
      <c r="D80" s="242">
        <v>76</v>
      </c>
      <c r="E80" s="76" t="s">
        <v>86</v>
      </c>
      <c r="F80" s="30" t="s">
        <v>95</v>
      </c>
      <c r="G80" s="9">
        <v>0</v>
      </c>
      <c r="H80" s="9">
        <v>150</v>
      </c>
      <c r="I80" s="14" t="s">
        <v>5</v>
      </c>
      <c r="J80" s="56">
        <v>30</v>
      </c>
      <c r="K80" s="57">
        <v>65</v>
      </c>
      <c r="L80" s="56"/>
      <c r="M80" s="57"/>
      <c r="N80" s="348"/>
      <c r="O80" s="327"/>
      <c r="P80" s="56"/>
      <c r="Q80" s="146"/>
      <c r="R80" s="84"/>
      <c r="T80" s="9">
        <v>1</v>
      </c>
      <c r="U80" s="270"/>
      <c r="V80" s="109"/>
      <c r="X80" s="20"/>
      <c r="Y80" s="44"/>
    </row>
    <row r="81" spans="1:25" ht="12" customHeight="1">
      <c r="A81" s="399"/>
      <c r="B81" s="399"/>
      <c r="C81" s="2">
        <v>13</v>
      </c>
      <c r="D81" s="242">
        <v>77</v>
      </c>
      <c r="E81" s="76" t="s">
        <v>87</v>
      </c>
      <c r="F81" s="30" t="s">
        <v>96</v>
      </c>
      <c r="G81" s="9">
        <v>0</v>
      </c>
      <c r="H81" s="9">
        <v>150</v>
      </c>
      <c r="I81" s="14" t="s">
        <v>5</v>
      </c>
      <c r="J81" s="56">
        <v>25</v>
      </c>
      <c r="K81" s="87">
        <v>35</v>
      </c>
      <c r="L81" s="56"/>
      <c r="M81" s="57"/>
      <c r="N81" s="348"/>
      <c r="O81" s="327"/>
      <c r="P81" s="56"/>
      <c r="Q81" s="146"/>
      <c r="R81" s="84"/>
      <c r="T81" s="9">
        <v>1</v>
      </c>
      <c r="U81" s="270"/>
      <c r="V81" s="109"/>
      <c r="X81" s="20"/>
      <c r="Y81" s="44"/>
    </row>
    <row r="82" spans="1:25" ht="12" customHeight="1">
      <c r="A82" s="399"/>
      <c r="B82" s="399"/>
      <c r="C82" s="2">
        <v>14</v>
      </c>
      <c r="D82" s="242">
        <v>78</v>
      </c>
      <c r="E82" s="76" t="s">
        <v>88</v>
      </c>
      <c r="F82" s="30" t="s">
        <v>97</v>
      </c>
      <c r="G82" s="9">
        <v>0</v>
      </c>
      <c r="H82" s="9">
        <v>150</v>
      </c>
      <c r="I82" s="14" t="s">
        <v>5</v>
      </c>
      <c r="J82" s="56">
        <v>15</v>
      </c>
      <c r="K82" s="57">
        <v>40</v>
      </c>
      <c r="L82" s="56"/>
      <c r="M82" s="57"/>
      <c r="N82" s="348"/>
      <c r="O82" s="327"/>
      <c r="P82" s="56"/>
      <c r="Q82" s="146"/>
      <c r="R82" s="84"/>
      <c r="T82" s="9">
        <v>1</v>
      </c>
      <c r="U82" s="270"/>
      <c r="V82" s="109"/>
      <c r="X82" s="20"/>
      <c r="Y82" s="44"/>
    </row>
    <row r="83" spans="1:25" ht="12" customHeight="1" thickBot="1">
      <c r="A83" s="404"/>
      <c r="B83" s="400"/>
      <c r="C83" s="3">
        <v>15</v>
      </c>
      <c r="D83" s="242">
        <v>79</v>
      </c>
      <c r="E83" s="76" t="s">
        <v>89</v>
      </c>
      <c r="F83" s="31" t="s">
        <v>98</v>
      </c>
      <c r="G83" s="11">
        <v>0</v>
      </c>
      <c r="H83" s="11">
        <v>150</v>
      </c>
      <c r="I83" s="12" t="s">
        <v>5</v>
      </c>
      <c r="J83" s="64">
        <v>30</v>
      </c>
      <c r="K83" s="65">
        <v>65</v>
      </c>
      <c r="L83" s="64"/>
      <c r="M83" s="65"/>
      <c r="N83" s="355"/>
      <c r="O83" s="335"/>
      <c r="P83" s="64"/>
      <c r="Q83" s="153"/>
      <c r="R83" s="233"/>
      <c r="T83" s="11">
        <v>1</v>
      </c>
      <c r="U83" s="270"/>
      <c r="V83" s="198"/>
      <c r="X83" s="20"/>
      <c r="Y83" s="44"/>
    </row>
    <row r="84" spans="1:25" ht="12" customHeight="1" thickTop="1">
      <c r="A84" s="403" t="s">
        <v>20</v>
      </c>
      <c r="B84" s="398" t="s">
        <v>727</v>
      </c>
      <c r="C84" s="1">
        <v>0</v>
      </c>
      <c r="D84" s="366">
        <v>80</v>
      </c>
      <c r="E84" s="243" t="s">
        <v>100</v>
      </c>
      <c r="F84" s="29" t="s">
        <v>115</v>
      </c>
      <c r="G84" s="8">
        <v>0</v>
      </c>
      <c r="H84" s="8">
        <v>150</v>
      </c>
      <c r="I84" s="15" t="s">
        <v>5</v>
      </c>
      <c r="J84" s="58">
        <v>25</v>
      </c>
      <c r="K84" s="59">
        <v>30</v>
      </c>
      <c r="L84" s="58"/>
      <c r="M84" s="59"/>
      <c r="N84" s="354"/>
      <c r="O84" s="334"/>
      <c r="P84" s="58"/>
      <c r="Q84" s="152"/>
      <c r="R84" s="219"/>
      <c r="T84" s="8">
        <v>1</v>
      </c>
      <c r="U84" s="270"/>
      <c r="V84" s="196"/>
      <c r="X84" s="20"/>
      <c r="Y84" s="44"/>
    </row>
    <row r="85" spans="1:25" ht="12" customHeight="1">
      <c r="A85" s="399"/>
      <c r="B85" s="399"/>
      <c r="C85" s="2">
        <v>1</v>
      </c>
      <c r="D85" s="242">
        <v>81</v>
      </c>
      <c r="E85" s="76" t="s">
        <v>101</v>
      </c>
      <c r="F85" s="30" t="s">
        <v>116</v>
      </c>
      <c r="G85" s="9">
        <v>0</v>
      </c>
      <c r="H85" s="9">
        <v>150</v>
      </c>
      <c r="I85" s="14" t="s">
        <v>5</v>
      </c>
      <c r="J85" s="56">
        <v>15</v>
      </c>
      <c r="K85" s="57">
        <v>40</v>
      </c>
      <c r="L85" s="56"/>
      <c r="M85" s="57"/>
      <c r="N85" s="348"/>
      <c r="O85" s="327"/>
      <c r="P85" s="56"/>
      <c r="Q85" s="146"/>
      <c r="R85" s="84"/>
      <c r="T85" s="9">
        <v>1</v>
      </c>
      <c r="U85" s="270"/>
      <c r="V85" s="109"/>
      <c r="X85" s="20"/>
      <c r="Y85" s="44"/>
    </row>
    <row r="86" spans="1:25" ht="12" customHeight="1">
      <c r="A86" s="399"/>
      <c r="B86" s="399"/>
      <c r="C86" s="2">
        <v>2</v>
      </c>
      <c r="D86" s="242">
        <v>82</v>
      </c>
      <c r="E86" s="76" t="s">
        <v>102</v>
      </c>
      <c r="F86" s="30" t="s">
        <v>117</v>
      </c>
      <c r="G86" s="9">
        <v>0</v>
      </c>
      <c r="H86" s="9">
        <v>150</v>
      </c>
      <c r="I86" s="14" t="s">
        <v>5</v>
      </c>
      <c r="J86" s="56">
        <v>17</v>
      </c>
      <c r="K86" s="57">
        <v>25</v>
      </c>
      <c r="L86" s="56"/>
      <c r="M86" s="57"/>
      <c r="N86" s="348"/>
      <c r="O86" s="327"/>
      <c r="P86" s="56"/>
      <c r="Q86" s="146"/>
      <c r="R86" s="84"/>
      <c r="T86" s="9">
        <v>1</v>
      </c>
      <c r="U86" s="270"/>
      <c r="V86" s="109"/>
      <c r="X86" s="20"/>
      <c r="Y86" s="44"/>
    </row>
    <row r="87" spans="1:25" ht="12" customHeight="1">
      <c r="A87" s="399"/>
      <c r="B87" s="399"/>
      <c r="C87" s="2">
        <v>3</v>
      </c>
      <c r="D87" s="242">
        <v>83</v>
      </c>
      <c r="E87" s="76" t="s">
        <v>103</v>
      </c>
      <c r="F87" s="30" t="s">
        <v>118</v>
      </c>
      <c r="G87" s="9">
        <v>0</v>
      </c>
      <c r="H87" s="9">
        <v>150</v>
      </c>
      <c r="I87" s="14" t="s">
        <v>5</v>
      </c>
      <c r="J87" s="56">
        <v>15</v>
      </c>
      <c r="K87" s="57">
        <v>25</v>
      </c>
      <c r="L87" s="56"/>
      <c r="M87" s="57"/>
      <c r="N87" s="348"/>
      <c r="O87" s="327"/>
      <c r="P87" s="56"/>
      <c r="Q87" s="146"/>
      <c r="R87" s="84"/>
      <c r="T87" s="9">
        <v>1</v>
      </c>
      <c r="U87" s="270"/>
      <c r="V87" s="109"/>
      <c r="X87" s="20"/>
      <c r="Y87" s="44"/>
    </row>
    <row r="88" spans="1:25" ht="12" customHeight="1">
      <c r="A88" s="399"/>
      <c r="B88" s="399"/>
      <c r="C88" s="2">
        <v>4</v>
      </c>
      <c r="D88" s="242">
        <v>84</v>
      </c>
      <c r="E88" s="76" t="s">
        <v>104</v>
      </c>
      <c r="F88" s="30" t="s">
        <v>119</v>
      </c>
      <c r="G88" s="9">
        <v>0</v>
      </c>
      <c r="H88" s="9">
        <v>150</v>
      </c>
      <c r="I88" s="14" t="s">
        <v>5</v>
      </c>
      <c r="J88" s="56">
        <v>10</v>
      </c>
      <c r="K88" s="57">
        <v>30</v>
      </c>
      <c r="L88" s="56"/>
      <c r="M88" s="57"/>
      <c r="N88" s="348"/>
      <c r="O88" s="327"/>
      <c r="P88" s="56"/>
      <c r="Q88" s="146"/>
      <c r="R88" s="84"/>
      <c r="T88" s="9">
        <v>1</v>
      </c>
      <c r="U88" s="270"/>
      <c r="V88" s="109"/>
      <c r="X88" s="20"/>
      <c r="Y88" s="44"/>
    </row>
    <row r="89" spans="1:25" ht="12" customHeight="1">
      <c r="A89" s="399"/>
      <c r="B89" s="399"/>
      <c r="C89" s="2">
        <v>5</v>
      </c>
      <c r="D89" s="242">
        <v>85</v>
      </c>
      <c r="E89" s="76" t="s">
        <v>105</v>
      </c>
      <c r="F89" s="30" t="s">
        <v>120</v>
      </c>
      <c r="G89" s="9">
        <v>0</v>
      </c>
      <c r="H89" s="9">
        <v>150</v>
      </c>
      <c r="I89" s="14" t="s">
        <v>5</v>
      </c>
      <c r="J89" s="56">
        <v>10</v>
      </c>
      <c r="K89" s="57">
        <v>30</v>
      </c>
      <c r="L89" s="56"/>
      <c r="M89" s="57"/>
      <c r="N89" s="348"/>
      <c r="O89" s="327"/>
      <c r="P89" s="56"/>
      <c r="Q89" s="146"/>
      <c r="R89" s="84"/>
      <c r="T89" s="9">
        <v>1</v>
      </c>
      <c r="U89" s="270"/>
      <c r="V89" s="109"/>
      <c r="X89" s="20"/>
      <c r="Y89" s="44"/>
    </row>
    <row r="90" spans="1:25" ht="12" customHeight="1">
      <c r="A90" s="399"/>
      <c r="B90" s="399"/>
      <c r="C90" s="2">
        <v>6</v>
      </c>
      <c r="D90" s="242">
        <v>86</v>
      </c>
      <c r="E90" s="76" t="s">
        <v>106</v>
      </c>
      <c r="F90" s="30" t="s">
        <v>121</v>
      </c>
      <c r="G90" s="9">
        <v>0</v>
      </c>
      <c r="H90" s="9">
        <v>150</v>
      </c>
      <c r="I90" s="14" t="s">
        <v>5</v>
      </c>
      <c r="J90" s="56">
        <v>15</v>
      </c>
      <c r="K90" s="57">
        <v>25</v>
      </c>
      <c r="L90" s="56"/>
      <c r="M90" s="57"/>
      <c r="N90" s="348"/>
      <c r="O90" s="327"/>
      <c r="P90" s="56"/>
      <c r="Q90" s="146"/>
      <c r="R90" s="84"/>
      <c r="T90" s="9">
        <v>1</v>
      </c>
      <c r="U90" s="270"/>
      <c r="V90" s="109"/>
      <c r="X90" s="20"/>
      <c r="Y90" s="44"/>
    </row>
    <row r="91" spans="1:25" ht="12" customHeight="1">
      <c r="A91" s="399"/>
      <c r="B91" s="399"/>
      <c r="C91" s="2">
        <v>7</v>
      </c>
      <c r="D91" s="242">
        <v>87</v>
      </c>
      <c r="E91" s="76" t="s">
        <v>107</v>
      </c>
      <c r="F91" s="30" t="s">
        <v>122</v>
      </c>
      <c r="G91" s="9">
        <v>0</v>
      </c>
      <c r="H91" s="9">
        <v>150</v>
      </c>
      <c r="I91" s="14" t="s">
        <v>5</v>
      </c>
      <c r="J91" s="56">
        <v>15</v>
      </c>
      <c r="K91" s="57">
        <v>25</v>
      </c>
      <c r="L91" s="56"/>
      <c r="M91" s="57"/>
      <c r="N91" s="348"/>
      <c r="O91" s="327"/>
      <c r="P91" s="56"/>
      <c r="Q91" s="146"/>
      <c r="R91" s="84"/>
      <c r="T91" s="9">
        <v>1</v>
      </c>
      <c r="U91" s="270"/>
      <c r="V91" s="109"/>
      <c r="X91" s="20"/>
      <c r="Y91" s="44"/>
    </row>
    <row r="92" spans="1:25" ht="12" customHeight="1">
      <c r="A92" s="399"/>
      <c r="B92" s="399"/>
      <c r="C92" s="2">
        <v>8</v>
      </c>
      <c r="D92" s="242">
        <v>88</v>
      </c>
      <c r="E92" s="76" t="s">
        <v>108</v>
      </c>
      <c r="F92" s="30" t="s">
        <v>123</v>
      </c>
      <c r="G92" s="9">
        <v>0</v>
      </c>
      <c r="H92" s="9">
        <v>150</v>
      </c>
      <c r="I92" s="14" t="s">
        <v>5</v>
      </c>
      <c r="J92" s="56">
        <v>30</v>
      </c>
      <c r="K92" s="57">
        <v>90</v>
      </c>
      <c r="L92" s="56"/>
      <c r="M92" s="57"/>
      <c r="N92" s="348"/>
      <c r="O92" s="327"/>
      <c r="P92" s="56"/>
      <c r="Q92" s="146"/>
      <c r="R92" s="84"/>
      <c r="T92" s="9">
        <v>1</v>
      </c>
      <c r="U92" s="270"/>
      <c r="V92" s="109"/>
      <c r="X92" s="20"/>
      <c r="Y92" s="44"/>
    </row>
    <row r="93" spans="1:25" ht="12" customHeight="1">
      <c r="A93" s="399"/>
      <c r="B93" s="399"/>
      <c r="C93" s="2">
        <v>9</v>
      </c>
      <c r="D93" s="242">
        <v>89</v>
      </c>
      <c r="E93" s="76" t="s">
        <v>109</v>
      </c>
      <c r="F93" s="30" t="s">
        <v>124</v>
      </c>
      <c r="G93" s="9">
        <v>0</v>
      </c>
      <c r="H93" s="9">
        <v>150</v>
      </c>
      <c r="I93" s="14" t="s">
        <v>5</v>
      </c>
      <c r="J93" s="56">
        <v>80</v>
      </c>
      <c r="K93" s="87">
        <v>140</v>
      </c>
      <c r="L93" s="56"/>
      <c r="M93" s="57"/>
      <c r="N93" s="348"/>
      <c r="O93" s="327"/>
      <c r="P93" s="56"/>
      <c r="Q93" s="146"/>
      <c r="R93" s="84"/>
      <c r="T93" s="9">
        <v>1</v>
      </c>
      <c r="U93" s="270"/>
      <c r="V93" s="109"/>
      <c r="X93" s="20"/>
      <c r="Y93" s="44"/>
    </row>
    <row r="94" spans="1:25" ht="12" customHeight="1">
      <c r="A94" s="399"/>
      <c r="B94" s="399"/>
      <c r="C94" s="2">
        <v>10</v>
      </c>
      <c r="D94" s="242">
        <v>90</v>
      </c>
      <c r="E94" s="252" t="s">
        <v>178</v>
      </c>
      <c r="F94" s="253" t="s">
        <v>189</v>
      </c>
      <c r="G94" s="254">
        <v>0</v>
      </c>
      <c r="H94" s="254">
        <v>150</v>
      </c>
      <c r="I94" s="255" t="s">
        <v>5</v>
      </c>
      <c r="J94" s="256">
        <v>18</v>
      </c>
      <c r="K94" s="257">
        <v>30</v>
      </c>
      <c r="L94" s="256"/>
      <c r="M94" s="257">
        <v>30</v>
      </c>
      <c r="N94" s="356"/>
      <c r="O94" s="336"/>
      <c r="P94" s="256">
        <v>0</v>
      </c>
      <c r="Q94" s="258"/>
      <c r="R94" s="84" t="s">
        <v>702</v>
      </c>
      <c r="T94" s="254">
        <v>1</v>
      </c>
      <c r="U94" s="270"/>
      <c r="V94" s="109"/>
      <c r="X94" s="20"/>
      <c r="Y94" s="44"/>
    </row>
    <row r="95" spans="1:25" ht="12" customHeight="1">
      <c r="A95" s="399"/>
      <c r="B95" s="399"/>
      <c r="C95" s="2">
        <v>11</v>
      </c>
      <c r="D95" s="242">
        <v>91</v>
      </c>
      <c r="E95" s="252" t="s">
        <v>179</v>
      </c>
      <c r="F95" s="253" t="s">
        <v>190</v>
      </c>
      <c r="G95" s="254">
        <v>-120</v>
      </c>
      <c r="H95" s="254">
        <v>30</v>
      </c>
      <c r="I95" s="255" t="s">
        <v>5</v>
      </c>
      <c r="J95" s="256">
        <v>-65</v>
      </c>
      <c r="K95" s="257">
        <v>-55</v>
      </c>
      <c r="L95" s="256"/>
      <c r="M95" s="257">
        <v>-20</v>
      </c>
      <c r="N95" s="356"/>
      <c r="O95" s="336"/>
      <c r="P95" s="256">
        <v>0</v>
      </c>
      <c r="Q95" s="258"/>
      <c r="R95" s="84" t="s">
        <v>703</v>
      </c>
      <c r="T95" s="254">
        <v>1</v>
      </c>
      <c r="U95" s="270"/>
      <c r="V95" s="109"/>
      <c r="X95" s="20"/>
      <c r="Y95" s="44"/>
    </row>
    <row r="96" spans="1:25" ht="12" customHeight="1">
      <c r="A96" s="399"/>
      <c r="B96" s="399"/>
      <c r="C96" s="2">
        <v>12</v>
      </c>
      <c r="D96" s="367">
        <v>92</v>
      </c>
      <c r="E96" s="76" t="s">
        <v>656</v>
      </c>
      <c r="F96" s="30" t="s">
        <v>125</v>
      </c>
      <c r="G96" s="9">
        <v>0</v>
      </c>
      <c r="H96" s="9">
        <v>150</v>
      </c>
      <c r="I96" s="14" t="s">
        <v>5</v>
      </c>
      <c r="J96" s="56">
        <v>15</v>
      </c>
      <c r="K96" s="57">
        <v>25</v>
      </c>
      <c r="L96" s="56"/>
      <c r="M96" s="57"/>
      <c r="N96" s="348"/>
      <c r="O96" s="327"/>
      <c r="P96" s="56"/>
      <c r="Q96" s="146"/>
      <c r="R96" s="84"/>
      <c r="T96" s="9">
        <v>1</v>
      </c>
      <c r="U96" s="270"/>
      <c r="V96" s="109"/>
      <c r="X96" s="20"/>
      <c r="Y96" s="44"/>
    </row>
    <row r="97" spans="1:26" ht="12" customHeight="1">
      <c r="A97" s="399"/>
      <c r="B97" s="399"/>
      <c r="C97" s="2">
        <v>13</v>
      </c>
      <c r="D97" s="367">
        <v>93</v>
      </c>
      <c r="E97" s="76"/>
      <c r="F97" s="9"/>
      <c r="G97" s="9"/>
      <c r="H97" s="9"/>
      <c r="I97" s="73"/>
      <c r="J97" s="56"/>
      <c r="K97" s="147"/>
      <c r="L97" s="56"/>
      <c r="M97" s="147"/>
      <c r="N97" s="348"/>
      <c r="O97" s="337"/>
      <c r="P97" s="56"/>
      <c r="Q97" s="154"/>
      <c r="R97" s="84"/>
      <c r="T97" s="9">
        <v>0</v>
      </c>
      <c r="U97" s="270"/>
      <c r="V97" s="109"/>
      <c r="X97" s="20"/>
      <c r="Y97" s="44"/>
    </row>
    <row r="98" spans="1:26" ht="12" customHeight="1">
      <c r="A98" s="399"/>
      <c r="B98" s="399"/>
      <c r="C98" s="2">
        <v>14</v>
      </c>
      <c r="D98" s="367">
        <v>94</v>
      </c>
      <c r="E98" s="76"/>
      <c r="F98" s="9"/>
      <c r="G98" s="9"/>
      <c r="H98" s="9"/>
      <c r="I98" s="73"/>
      <c r="J98" s="56"/>
      <c r="K98" s="147"/>
      <c r="L98" s="56"/>
      <c r="M98" s="147"/>
      <c r="N98" s="348"/>
      <c r="O98" s="337"/>
      <c r="P98" s="56"/>
      <c r="Q98" s="154"/>
      <c r="R98" s="84"/>
      <c r="T98" s="9">
        <v>0</v>
      </c>
      <c r="U98" s="270"/>
      <c r="V98" s="109"/>
      <c r="X98" s="20"/>
      <c r="Y98" s="44"/>
    </row>
    <row r="99" spans="1:26" ht="12" customHeight="1" thickBot="1">
      <c r="A99" s="399"/>
      <c r="B99" s="400"/>
      <c r="C99" s="32">
        <v>15</v>
      </c>
      <c r="D99" s="368">
        <v>95</v>
      </c>
      <c r="E99" s="77"/>
      <c r="F99" s="24"/>
      <c r="G99" s="24"/>
      <c r="H99" s="24"/>
      <c r="I99" s="74"/>
      <c r="J99" s="67"/>
      <c r="K99" s="155"/>
      <c r="L99" s="67"/>
      <c r="M99" s="155"/>
      <c r="N99" s="357"/>
      <c r="O99" s="338"/>
      <c r="P99" s="67"/>
      <c r="Q99" s="156"/>
      <c r="R99" s="89"/>
      <c r="T99" s="24">
        <v>0</v>
      </c>
      <c r="U99" s="270"/>
      <c r="V99" s="199"/>
      <c r="X99" s="20"/>
      <c r="Y99" s="44"/>
    </row>
    <row r="100" spans="1:26" ht="12" customHeight="1">
      <c r="A100" s="398" t="s">
        <v>20</v>
      </c>
      <c r="B100" s="398" t="s">
        <v>728</v>
      </c>
      <c r="C100" s="37">
        <v>0</v>
      </c>
      <c r="D100" s="363">
        <v>96</v>
      </c>
      <c r="E100" s="75" t="s">
        <v>129</v>
      </c>
      <c r="F100" s="69" t="s">
        <v>140</v>
      </c>
      <c r="G100" s="62">
        <v>0</v>
      </c>
      <c r="H100" s="62">
        <v>10</v>
      </c>
      <c r="I100" s="63" t="s">
        <v>1</v>
      </c>
      <c r="J100" s="70">
        <v>1</v>
      </c>
      <c r="K100" s="71">
        <v>8</v>
      </c>
      <c r="L100" s="70"/>
      <c r="M100" s="71"/>
      <c r="N100" s="358"/>
      <c r="O100" s="339"/>
      <c r="P100" s="70"/>
      <c r="Q100" s="157"/>
      <c r="R100" s="79"/>
      <c r="T100" s="62">
        <v>1</v>
      </c>
      <c r="U100" s="270"/>
      <c r="V100" s="197"/>
      <c r="X100" s="20"/>
      <c r="Y100" s="44"/>
    </row>
    <row r="101" spans="1:26" ht="12" customHeight="1">
      <c r="A101" s="399"/>
      <c r="B101" s="399"/>
      <c r="C101" s="2">
        <v>1</v>
      </c>
      <c r="D101" s="242">
        <v>97</v>
      </c>
      <c r="E101" s="76" t="s">
        <v>130</v>
      </c>
      <c r="F101" s="30" t="s">
        <v>141</v>
      </c>
      <c r="G101" s="9">
        <v>0</v>
      </c>
      <c r="H101" s="9">
        <v>1</v>
      </c>
      <c r="I101" s="14" t="s">
        <v>6</v>
      </c>
      <c r="J101" s="56">
        <v>0</v>
      </c>
      <c r="K101" s="57">
        <v>0.57999999999999996</v>
      </c>
      <c r="L101" s="56"/>
      <c r="M101" s="57"/>
      <c r="N101" s="348"/>
      <c r="O101" s="327"/>
      <c r="P101" s="56"/>
      <c r="Q101" s="146"/>
      <c r="R101" s="84"/>
      <c r="T101" s="9">
        <v>1</v>
      </c>
      <c r="U101" s="270"/>
      <c r="V101" s="109"/>
      <c r="X101" s="20"/>
      <c r="Y101" s="44"/>
    </row>
    <row r="102" spans="1:26" ht="12" customHeight="1">
      <c r="A102" s="399"/>
      <c r="B102" s="399"/>
      <c r="C102" s="2">
        <v>2</v>
      </c>
      <c r="D102" s="242">
        <v>98</v>
      </c>
      <c r="E102" s="76" t="s">
        <v>131</v>
      </c>
      <c r="F102" s="30" t="s">
        <v>142</v>
      </c>
      <c r="G102" s="9">
        <v>0</v>
      </c>
      <c r="H102" s="9">
        <v>1</v>
      </c>
      <c r="I102" s="14" t="s">
        <v>6</v>
      </c>
      <c r="J102" s="56">
        <v>0</v>
      </c>
      <c r="K102" s="57">
        <v>0.57999999999999996</v>
      </c>
      <c r="L102" s="56"/>
      <c r="M102" s="57"/>
      <c r="N102" s="348"/>
      <c r="O102" s="327"/>
      <c r="P102" s="56"/>
      <c r="Q102" s="146"/>
      <c r="R102" s="84"/>
      <c r="T102" s="9">
        <v>1</v>
      </c>
      <c r="U102" s="270"/>
      <c r="V102" s="109"/>
      <c r="X102" s="20"/>
      <c r="Y102" s="44"/>
    </row>
    <row r="103" spans="1:26" ht="12" customHeight="1">
      <c r="A103" s="399"/>
      <c r="B103" s="399"/>
      <c r="C103" s="2">
        <v>3</v>
      </c>
      <c r="D103" s="242">
        <v>99</v>
      </c>
      <c r="E103" s="76" t="s">
        <v>132</v>
      </c>
      <c r="F103" s="30" t="s">
        <v>143</v>
      </c>
      <c r="G103" s="9">
        <v>0</v>
      </c>
      <c r="H103" s="9">
        <v>0.6</v>
      </c>
      <c r="I103" s="14" t="s">
        <v>6</v>
      </c>
      <c r="J103" s="56">
        <v>0</v>
      </c>
      <c r="K103" s="57">
        <v>0.4</v>
      </c>
      <c r="L103" s="56"/>
      <c r="M103" s="57"/>
      <c r="N103" s="348"/>
      <c r="O103" s="327"/>
      <c r="P103" s="56"/>
      <c r="Q103" s="146"/>
      <c r="R103" s="303" t="s">
        <v>1039</v>
      </c>
      <c r="T103" s="9">
        <v>1</v>
      </c>
      <c r="U103" s="270"/>
      <c r="V103" s="109"/>
      <c r="X103" s="20"/>
      <c r="Y103" s="44"/>
    </row>
    <row r="104" spans="1:26" ht="12" customHeight="1">
      <c r="A104" s="399"/>
      <c r="B104" s="399"/>
      <c r="C104" s="2">
        <v>4</v>
      </c>
      <c r="D104" s="242">
        <v>100</v>
      </c>
      <c r="E104" s="76" t="s">
        <v>133</v>
      </c>
      <c r="F104" s="30" t="s">
        <v>144</v>
      </c>
      <c r="G104" s="9">
        <v>0</v>
      </c>
      <c r="H104" s="9">
        <v>1</v>
      </c>
      <c r="I104" s="14" t="s">
        <v>6</v>
      </c>
      <c r="J104" s="56">
        <v>0</v>
      </c>
      <c r="K104" s="57">
        <v>0.55000000000000004</v>
      </c>
      <c r="L104" s="56"/>
      <c r="M104" s="57"/>
      <c r="N104" s="348"/>
      <c r="O104" s="327"/>
      <c r="P104" s="56"/>
      <c r="Q104" s="146"/>
      <c r="R104" s="84"/>
      <c r="T104" s="9">
        <v>1</v>
      </c>
      <c r="U104" s="270"/>
      <c r="V104" s="109"/>
      <c r="X104" s="20"/>
      <c r="Y104" s="44"/>
    </row>
    <row r="105" spans="1:26" ht="12" customHeight="1">
      <c r="A105" s="399"/>
      <c r="B105" s="399"/>
      <c r="C105" s="2">
        <v>5</v>
      </c>
      <c r="D105" s="242">
        <v>101</v>
      </c>
      <c r="E105" s="76" t="s">
        <v>134</v>
      </c>
      <c r="F105" s="30" t="s">
        <v>145</v>
      </c>
      <c r="G105" s="9">
        <v>0</v>
      </c>
      <c r="H105" s="84">
        <v>100</v>
      </c>
      <c r="I105" s="85" t="s">
        <v>0</v>
      </c>
      <c r="J105" s="86">
        <v>0</v>
      </c>
      <c r="K105" s="87">
        <v>60</v>
      </c>
      <c r="L105" s="56"/>
      <c r="M105" s="57"/>
      <c r="N105" s="348"/>
      <c r="O105" s="327"/>
      <c r="P105" s="56"/>
      <c r="Q105" s="146"/>
      <c r="R105" s="84"/>
      <c r="T105" s="9">
        <v>1</v>
      </c>
      <c r="U105" s="270"/>
      <c r="V105" s="109"/>
      <c r="X105" s="20"/>
      <c r="Y105" s="44"/>
    </row>
    <row r="106" spans="1:26" ht="12" customHeight="1">
      <c r="A106" s="399"/>
      <c r="B106" s="399"/>
      <c r="C106" s="2">
        <v>6</v>
      </c>
      <c r="D106" s="242">
        <v>102</v>
      </c>
      <c r="E106" s="76" t="s">
        <v>135</v>
      </c>
      <c r="F106" s="30"/>
      <c r="G106" s="9"/>
      <c r="H106" s="9"/>
      <c r="I106" s="14"/>
      <c r="J106" s="56"/>
      <c r="K106" s="57"/>
      <c r="L106" s="56"/>
      <c r="M106" s="57"/>
      <c r="N106" s="348"/>
      <c r="O106" s="327"/>
      <c r="P106" s="56"/>
      <c r="Q106" s="146"/>
      <c r="R106" s="84"/>
      <c r="T106" s="9">
        <v>0</v>
      </c>
      <c r="U106" s="270"/>
      <c r="V106" s="109"/>
      <c r="X106" s="20"/>
      <c r="Y106" s="44"/>
    </row>
    <row r="107" spans="1:26" ht="12" customHeight="1">
      <c r="A107" s="399"/>
      <c r="B107" s="399"/>
      <c r="C107" s="2">
        <v>7</v>
      </c>
      <c r="D107" s="242">
        <v>103</v>
      </c>
      <c r="E107" s="244" t="s">
        <v>657</v>
      </c>
      <c r="F107" s="245" t="s">
        <v>146</v>
      </c>
      <c r="G107" s="9">
        <v>0</v>
      </c>
      <c r="H107" s="9">
        <v>1600</v>
      </c>
      <c r="I107" s="14" t="s">
        <v>139</v>
      </c>
      <c r="J107" s="86">
        <v>0</v>
      </c>
      <c r="K107" s="87">
        <v>1600</v>
      </c>
      <c r="L107" s="56">
        <v>250</v>
      </c>
      <c r="M107" s="57"/>
      <c r="N107" s="348"/>
      <c r="O107" s="327"/>
      <c r="P107" s="56">
        <v>0</v>
      </c>
      <c r="Q107" s="146"/>
      <c r="R107" s="423" t="s">
        <v>596</v>
      </c>
      <c r="T107" s="9">
        <v>1</v>
      </c>
      <c r="U107" s="272">
        <v>1</v>
      </c>
      <c r="V107" s="109"/>
      <c r="X107" s="20"/>
      <c r="Y107" s="44"/>
    </row>
    <row r="108" spans="1:26" ht="12" customHeight="1">
      <c r="A108" s="399"/>
      <c r="B108" s="399"/>
      <c r="C108" s="2">
        <v>8</v>
      </c>
      <c r="D108" s="242">
        <v>104</v>
      </c>
      <c r="E108" s="244" t="s">
        <v>658</v>
      </c>
      <c r="F108" s="245" t="s">
        <v>146</v>
      </c>
      <c r="G108" s="9">
        <v>0</v>
      </c>
      <c r="H108" s="9">
        <v>1600</v>
      </c>
      <c r="I108" s="14" t="s">
        <v>139</v>
      </c>
      <c r="J108" s="86">
        <v>0</v>
      </c>
      <c r="K108" s="87">
        <v>1600</v>
      </c>
      <c r="L108" s="56">
        <v>250</v>
      </c>
      <c r="M108" s="57"/>
      <c r="N108" s="348"/>
      <c r="O108" s="327"/>
      <c r="P108" s="56">
        <v>0</v>
      </c>
      <c r="Q108" s="146"/>
      <c r="R108" s="424"/>
      <c r="T108" s="9">
        <v>1</v>
      </c>
      <c r="U108" s="272">
        <v>1</v>
      </c>
      <c r="V108" s="109"/>
      <c r="X108" s="20"/>
      <c r="Y108" s="44"/>
    </row>
    <row r="109" spans="1:26" ht="12" customHeight="1">
      <c r="A109" s="399"/>
      <c r="B109" s="399"/>
      <c r="C109" s="2">
        <v>9</v>
      </c>
      <c r="D109" s="242">
        <v>105</v>
      </c>
      <c r="E109" s="244" t="s">
        <v>659</v>
      </c>
      <c r="F109" s="245" t="s">
        <v>146</v>
      </c>
      <c r="G109" s="9">
        <v>0</v>
      </c>
      <c r="H109" s="9">
        <v>1600</v>
      </c>
      <c r="I109" s="14" t="s">
        <v>139</v>
      </c>
      <c r="J109" s="86">
        <v>0</v>
      </c>
      <c r="K109" s="87">
        <v>1600</v>
      </c>
      <c r="L109" s="56">
        <v>250</v>
      </c>
      <c r="M109" s="57"/>
      <c r="N109" s="348"/>
      <c r="O109" s="327"/>
      <c r="P109" s="56">
        <v>0</v>
      </c>
      <c r="Q109" s="146"/>
      <c r="R109" s="424"/>
      <c r="T109" s="9">
        <v>1</v>
      </c>
      <c r="U109" s="272">
        <v>1</v>
      </c>
      <c r="V109" s="109"/>
      <c r="X109" s="20"/>
      <c r="Y109" s="44"/>
    </row>
    <row r="110" spans="1:26" ht="12" customHeight="1">
      <c r="A110" s="399"/>
      <c r="B110" s="399"/>
      <c r="C110" s="2">
        <v>10</v>
      </c>
      <c r="D110" s="242">
        <v>106</v>
      </c>
      <c r="E110" s="244" t="s">
        <v>136</v>
      </c>
      <c r="F110" s="245" t="s">
        <v>147</v>
      </c>
      <c r="G110" s="9">
        <v>0</v>
      </c>
      <c r="H110" s="9">
        <v>1</v>
      </c>
      <c r="I110" s="14" t="s">
        <v>6</v>
      </c>
      <c r="J110" s="86">
        <v>0</v>
      </c>
      <c r="K110" s="87">
        <v>1</v>
      </c>
      <c r="L110" s="56">
        <v>0.1</v>
      </c>
      <c r="M110" s="57"/>
      <c r="N110" s="359"/>
      <c r="O110" s="327"/>
      <c r="P110" s="56">
        <v>0</v>
      </c>
      <c r="Q110" s="146"/>
      <c r="R110" s="425"/>
      <c r="T110" s="9">
        <v>1</v>
      </c>
      <c r="U110" s="272">
        <v>1</v>
      </c>
      <c r="V110" s="109"/>
      <c r="X110" s="20"/>
      <c r="Y110" s="44"/>
    </row>
    <row r="111" spans="1:26" ht="12" customHeight="1">
      <c r="A111" s="399"/>
      <c r="B111" s="399"/>
      <c r="C111" s="2">
        <v>11</v>
      </c>
      <c r="D111" s="242">
        <v>107</v>
      </c>
      <c r="E111" s="76" t="s">
        <v>138</v>
      </c>
      <c r="F111" s="30" t="s">
        <v>148</v>
      </c>
      <c r="G111" s="9">
        <v>0</v>
      </c>
      <c r="H111" s="9">
        <v>0.4</v>
      </c>
      <c r="I111" s="14" t="s">
        <v>6</v>
      </c>
      <c r="J111" s="56">
        <v>0.12</v>
      </c>
      <c r="K111" s="57">
        <v>0.26</v>
      </c>
      <c r="L111" s="56">
        <v>0.12</v>
      </c>
      <c r="M111" s="57"/>
      <c r="N111" s="347">
        <v>0.06</v>
      </c>
      <c r="O111" s="327"/>
      <c r="P111" s="56">
        <v>0</v>
      </c>
      <c r="Q111" s="146">
        <v>15.16</v>
      </c>
      <c r="R111" s="84" t="s">
        <v>595</v>
      </c>
      <c r="T111" s="9">
        <v>1</v>
      </c>
      <c r="U111" s="272">
        <v>1</v>
      </c>
      <c r="V111" s="109"/>
      <c r="W111" s="401" t="s">
        <v>1041</v>
      </c>
      <c r="X111" s="402"/>
      <c r="Y111" s="402"/>
      <c r="Z111" s="402"/>
    </row>
    <row r="112" spans="1:26" ht="12" customHeight="1">
      <c r="A112" s="399"/>
      <c r="B112" s="399"/>
      <c r="C112" s="2">
        <v>12</v>
      </c>
      <c r="D112" s="242">
        <v>108</v>
      </c>
      <c r="E112" s="76" t="s">
        <v>137</v>
      </c>
      <c r="F112" s="30" t="s">
        <v>200</v>
      </c>
      <c r="G112" s="9">
        <v>0</v>
      </c>
      <c r="H112" s="117">
        <v>0.4</v>
      </c>
      <c r="I112" s="14" t="s">
        <v>6</v>
      </c>
      <c r="J112" s="56">
        <v>0.2</v>
      </c>
      <c r="K112" s="57">
        <v>0.35</v>
      </c>
      <c r="L112" s="56">
        <v>0.2</v>
      </c>
      <c r="M112" s="57"/>
      <c r="N112" s="347">
        <v>0.14000000000000001</v>
      </c>
      <c r="O112" s="327"/>
      <c r="P112" s="56">
        <v>0</v>
      </c>
      <c r="Q112" s="146">
        <v>15.16</v>
      </c>
      <c r="R112" s="84" t="s">
        <v>594</v>
      </c>
      <c r="T112" s="9">
        <v>1</v>
      </c>
      <c r="U112" s="272">
        <v>1</v>
      </c>
      <c r="V112" s="109"/>
      <c r="W112" s="401" t="s">
        <v>1042</v>
      </c>
      <c r="X112" s="402"/>
      <c r="Y112" s="402"/>
      <c r="Z112" s="402"/>
    </row>
    <row r="113" spans="1:26" ht="12" customHeight="1">
      <c r="A113" s="399"/>
      <c r="B113" s="399"/>
      <c r="C113" s="2">
        <v>13</v>
      </c>
      <c r="D113" s="242">
        <v>109</v>
      </c>
      <c r="E113" s="369" t="s">
        <v>660</v>
      </c>
      <c r="F113" s="107" t="s">
        <v>149</v>
      </c>
      <c r="G113" s="9">
        <v>0</v>
      </c>
      <c r="H113" s="9">
        <v>1</v>
      </c>
      <c r="I113" s="14" t="s">
        <v>6</v>
      </c>
      <c r="J113" s="246">
        <v>0</v>
      </c>
      <c r="K113" s="115">
        <v>1</v>
      </c>
      <c r="L113" s="56"/>
      <c r="M113" s="57">
        <v>0.2</v>
      </c>
      <c r="N113" s="348"/>
      <c r="O113" s="327">
        <v>0.35</v>
      </c>
      <c r="P113" s="56">
        <v>0</v>
      </c>
      <c r="Q113" s="146">
        <v>15.16</v>
      </c>
      <c r="R113" s="423" t="s">
        <v>591</v>
      </c>
      <c r="T113" s="9">
        <v>1</v>
      </c>
      <c r="U113" s="270"/>
      <c r="V113" s="109"/>
      <c r="X113" s="20"/>
      <c r="Y113" s="44"/>
    </row>
    <row r="114" spans="1:26" ht="12" customHeight="1">
      <c r="A114" s="399"/>
      <c r="B114" s="399"/>
      <c r="C114" s="2">
        <v>14</v>
      </c>
      <c r="D114" s="242">
        <v>110</v>
      </c>
      <c r="E114" s="369" t="s">
        <v>661</v>
      </c>
      <c r="F114" s="107" t="s">
        <v>150</v>
      </c>
      <c r="G114" s="9">
        <v>0</v>
      </c>
      <c r="H114" s="9">
        <v>1</v>
      </c>
      <c r="I114" s="14" t="s">
        <v>6</v>
      </c>
      <c r="J114" s="246">
        <v>0</v>
      </c>
      <c r="K114" s="115">
        <v>1</v>
      </c>
      <c r="L114" s="56"/>
      <c r="M114" s="57">
        <v>0.2</v>
      </c>
      <c r="N114" s="348"/>
      <c r="O114" s="327">
        <v>0.35</v>
      </c>
      <c r="P114" s="56">
        <v>0</v>
      </c>
      <c r="Q114" s="146">
        <v>15.16</v>
      </c>
      <c r="R114" s="424"/>
      <c r="T114" s="9">
        <v>1</v>
      </c>
      <c r="U114" s="270"/>
      <c r="V114" s="109"/>
      <c r="X114" s="20"/>
      <c r="Y114" s="44"/>
    </row>
    <row r="115" spans="1:26" ht="12" customHeight="1" thickBot="1">
      <c r="A115" s="400"/>
      <c r="B115" s="400"/>
      <c r="C115" s="40">
        <v>15</v>
      </c>
      <c r="D115" s="364">
        <v>111</v>
      </c>
      <c r="E115" s="370" t="s">
        <v>662</v>
      </c>
      <c r="F115" s="371" t="s">
        <v>582</v>
      </c>
      <c r="G115" s="24">
        <v>0</v>
      </c>
      <c r="H115" s="24">
        <v>1</v>
      </c>
      <c r="I115" s="25" t="s">
        <v>6</v>
      </c>
      <c r="J115" s="247">
        <v>0</v>
      </c>
      <c r="K115" s="248">
        <v>1</v>
      </c>
      <c r="L115" s="67"/>
      <c r="M115" s="66">
        <v>0.2</v>
      </c>
      <c r="N115" s="357"/>
      <c r="O115" s="340">
        <v>0.35</v>
      </c>
      <c r="P115" s="67">
        <v>0</v>
      </c>
      <c r="Q115" s="151">
        <v>15.16</v>
      </c>
      <c r="R115" s="424"/>
      <c r="T115" s="24">
        <v>1</v>
      </c>
      <c r="U115" s="270"/>
      <c r="V115" s="199"/>
      <c r="X115" s="20"/>
      <c r="Y115" s="44"/>
    </row>
    <row r="116" spans="1:26" ht="12" customHeight="1">
      <c r="A116" s="398" t="s">
        <v>20</v>
      </c>
      <c r="B116" s="398" t="s">
        <v>729</v>
      </c>
      <c r="C116" s="37">
        <v>0</v>
      </c>
      <c r="D116" s="363">
        <v>112</v>
      </c>
      <c r="E116" s="372" t="s">
        <v>663</v>
      </c>
      <c r="F116" s="373" t="s">
        <v>582</v>
      </c>
      <c r="G116" s="38">
        <v>0</v>
      </c>
      <c r="H116" s="38">
        <v>1</v>
      </c>
      <c r="I116" s="39" t="s">
        <v>6</v>
      </c>
      <c r="J116" s="249">
        <v>0</v>
      </c>
      <c r="K116" s="250">
        <v>1</v>
      </c>
      <c r="L116" s="158"/>
      <c r="M116" s="118">
        <v>0.2</v>
      </c>
      <c r="N116" s="360"/>
      <c r="O116" s="341">
        <v>0.35</v>
      </c>
      <c r="P116" s="158">
        <v>0</v>
      </c>
      <c r="Q116" s="159">
        <v>15.16</v>
      </c>
      <c r="R116" s="425"/>
      <c r="T116" s="38">
        <v>1</v>
      </c>
      <c r="U116" s="270"/>
      <c r="V116" s="200"/>
      <c r="W116" s="214"/>
      <c r="X116" s="215"/>
      <c r="Y116" s="215"/>
      <c r="Z116" s="215"/>
    </row>
    <row r="117" spans="1:26" ht="12" customHeight="1">
      <c r="A117" s="399"/>
      <c r="B117" s="399"/>
      <c r="C117" s="2">
        <v>1</v>
      </c>
      <c r="D117" s="242">
        <v>113</v>
      </c>
      <c r="E117" s="76" t="s">
        <v>664</v>
      </c>
      <c r="F117" s="30" t="s">
        <v>953</v>
      </c>
      <c r="G117" s="9">
        <v>0</v>
      </c>
      <c r="H117" s="117">
        <v>100</v>
      </c>
      <c r="I117" s="251" t="s">
        <v>4</v>
      </c>
      <c r="J117" s="56">
        <v>20</v>
      </c>
      <c r="K117" s="57">
        <v>40</v>
      </c>
      <c r="L117" s="56"/>
      <c r="M117" s="57"/>
      <c r="N117" s="348"/>
      <c r="O117" s="327"/>
      <c r="P117" s="56"/>
      <c r="Q117" s="146"/>
      <c r="R117" s="84"/>
      <c r="T117" s="9">
        <v>1</v>
      </c>
      <c r="U117" s="270"/>
      <c r="V117" s="109"/>
      <c r="W117" s="214"/>
      <c r="X117" s="215"/>
      <c r="Y117" s="215"/>
      <c r="Z117" s="215"/>
    </row>
    <row r="118" spans="1:26" ht="12" customHeight="1">
      <c r="A118" s="399"/>
      <c r="B118" s="399"/>
      <c r="C118" s="2">
        <v>2</v>
      </c>
      <c r="D118" s="242">
        <v>114</v>
      </c>
      <c r="E118" s="76" t="s">
        <v>665</v>
      </c>
      <c r="F118" s="30" t="s">
        <v>954</v>
      </c>
      <c r="G118" s="9">
        <v>0</v>
      </c>
      <c r="H118" s="117">
        <v>100</v>
      </c>
      <c r="I118" s="251" t="s">
        <v>4</v>
      </c>
      <c r="J118" s="56">
        <v>20</v>
      </c>
      <c r="K118" s="57">
        <v>40</v>
      </c>
      <c r="L118" s="56"/>
      <c r="M118" s="57"/>
      <c r="N118" s="348"/>
      <c r="O118" s="327"/>
      <c r="P118" s="56"/>
      <c r="Q118" s="146"/>
      <c r="R118" s="84"/>
      <c r="T118" s="9">
        <v>1</v>
      </c>
      <c r="U118" s="270"/>
      <c r="V118" s="109"/>
      <c r="W118" s="214"/>
      <c r="X118" s="215"/>
      <c r="Y118" s="215"/>
      <c r="Z118" s="215"/>
    </row>
    <row r="119" spans="1:26" ht="12" customHeight="1">
      <c r="A119" s="399"/>
      <c r="B119" s="399"/>
      <c r="C119" s="2">
        <v>3</v>
      </c>
      <c r="D119" s="242">
        <v>115</v>
      </c>
      <c r="E119" s="76" t="s">
        <v>666</v>
      </c>
      <c r="F119" s="30" t="s">
        <v>955</v>
      </c>
      <c r="G119" s="9">
        <v>0</v>
      </c>
      <c r="H119" s="117">
        <v>100</v>
      </c>
      <c r="I119" s="251" t="s">
        <v>4</v>
      </c>
      <c r="J119" s="56">
        <v>20</v>
      </c>
      <c r="K119" s="57">
        <v>40</v>
      </c>
      <c r="L119" s="56"/>
      <c r="M119" s="57"/>
      <c r="N119" s="348"/>
      <c r="O119" s="327"/>
      <c r="P119" s="56"/>
      <c r="Q119" s="146"/>
      <c r="R119" s="84"/>
      <c r="T119" s="9">
        <v>1</v>
      </c>
      <c r="U119" s="270"/>
      <c r="V119" s="109"/>
      <c r="W119" s="214"/>
      <c r="X119" s="215"/>
      <c r="Y119" s="215"/>
      <c r="Z119" s="215"/>
    </row>
    <row r="120" spans="1:26" ht="12" customHeight="1">
      <c r="A120" s="399"/>
      <c r="B120" s="399"/>
      <c r="C120" s="2">
        <v>4</v>
      </c>
      <c r="D120" s="242">
        <v>116</v>
      </c>
      <c r="E120" s="76" t="s">
        <v>667</v>
      </c>
      <c r="F120" s="30" t="s">
        <v>956</v>
      </c>
      <c r="G120" s="9">
        <v>0</v>
      </c>
      <c r="H120" s="117">
        <v>100</v>
      </c>
      <c r="I120" s="251" t="s">
        <v>4</v>
      </c>
      <c r="J120" s="56">
        <v>20</v>
      </c>
      <c r="K120" s="57">
        <v>40</v>
      </c>
      <c r="L120" s="56"/>
      <c r="M120" s="57"/>
      <c r="N120" s="348"/>
      <c r="O120" s="327"/>
      <c r="P120" s="56"/>
      <c r="Q120" s="146"/>
      <c r="R120" s="84"/>
      <c r="T120" s="9">
        <v>1</v>
      </c>
      <c r="U120" s="270"/>
      <c r="V120" s="109"/>
      <c r="W120" s="214"/>
      <c r="X120" s="215"/>
      <c r="Y120" s="215"/>
      <c r="Z120" s="215"/>
    </row>
    <row r="121" spans="1:26" ht="12" customHeight="1">
      <c r="A121" s="399"/>
      <c r="B121" s="399"/>
      <c r="C121" s="2">
        <v>5</v>
      </c>
      <c r="D121" s="242">
        <v>117</v>
      </c>
      <c r="E121" s="76" t="s">
        <v>151</v>
      </c>
      <c r="F121" s="30" t="s">
        <v>166</v>
      </c>
      <c r="G121" s="9">
        <v>0</v>
      </c>
      <c r="H121" s="84">
        <v>100</v>
      </c>
      <c r="I121" s="85" t="s">
        <v>0</v>
      </c>
      <c r="J121" s="86">
        <v>30</v>
      </c>
      <c r="K121" s="87">
        <v>80</v>
      </c>
      <c r="L121" s="86">
        <v>30</v>
      </c>
      <c r="M121" s="87">
        <v>80</v>
      </c>
      <c r="N121" s="348"/>
      <c r="O121" s="327"/>
      <c r="P121" s="56">
        <v>0</v>
      </c>
      <c r="Q121" s="146"/>
      <c r="R121" s="84"/>
      <c r="T121" s="9">
        <v>1</v>
      </c>
      <c r="U121" s="270"/>
      <c r="V121" s="109"/>
      <c r="W121" s="214"/>
      <c r="X121" s="215"/>
      <c r="Y121" s="215"/>
      <c r="Z121" s="215"/>
    </row>
    <row r="122" spans="1:26" ht="12" customHeight="1">
      <c r="A122" s="399"/>
      <c r="B122" s="399"/>
      <c r="C122" s="2">
        <v>6</v>
      </c>
      <c r="D122" s="242">
        <v>118</v>
      </c>
      <c r="E122" s="76" t="s">
        <v>152</v>
      </c>
      <c r="F122" s="30" t="s">
        <v>194</v>
      </c>
      <c r="G122" s="9">
        <v>0</v>
      </c>
      <c r="H122" s="84">
        <v>100</v>
      </c>
      <c r="I122" s="85" t="s">
        <v>0</v>
      </c>
      <c r="J122" s="86">
        <v>40</v>
      </c>
      <c r="K122" s="87">
        <v>90</v>
      </c>
      <c r="L122" s="56"/>
      <c r="M122" s="57"/>
      <c r="N122" s="348"/>
      <c r="O122" s="327"/>
      <c r="P122" s="56"/>
      <c r="Q122" s="146"/>
      <c r="R122" s="84"/>
      <c r="T122" s="9">
        <v>1</v>
      </c>
      <c r="U122" s="270"/>
      <c r="V122" s="109"/>
      <c r="W122" s="214"/>
      <c r="X122" s="215"/>
      <c r="Y122" s="215"/>
      <c r="Z122" s="215"/>
    </row>
    <row r="123" spans="1:26" ht="12" customHeight="1">
      <c r="A123" s="399"/>
      <c r="B123" s="399"/>
      <c r="C123" s="2">
        <v>7</v>
      </c>
      <c r="D123" s="242">
        <v>119</v>
      </c>
      <c r="E123" s="76" t="s">
        <v>153</v>
      </c>
      <c r="F123" s="30" t="s">
        <v>167</v>
      </c>
      <c r="G123" s="9">
        <v>0</v>
      </c>
      <c r="H123" s="84">
        <v>100</v>
      </c>
      <c r="I123" s="85" t="s">
        <v>0</v>
      </c>
      <c r="J123" s="86">
        <v>40</v>
      </c>
      <c r="K123" s="87">
        <v>70</v>
      </c>
      <c r="L123" s="56"/>
      <c r="M123" s="57"/>
      <c r="N123" s="348"/>
      <c r="O123" s="327"/>
      <c r="P123" s="56"/>
      <c r="Q123" s="146"/>
      <c r="R123" s="84"/>
      <c r="T123" s="9">
        <v>1</v>
      </c>
      <c r="U123" s="270"/>
      <c r="V123" s="109"/>
      <c r="W123" s="214"/>
      <c r="X123" s="215"/>
      <c r="Y123" s="215"/>
      <c r="Z123" s="215"/>
    </row>
    <row r="124" spans="1:26" ht="12" customHeight="1">
      <c r="A124" s="399"/>
      <c r="B124" s="399"/>
      <c r="C124" s="2">
        <v>8</v>
      </c>
      <c r="D124" s="242">
        <v>120</v>
      </c>
      <c r="E124" s="76" t="s">
        <v>154</v>
      </c>
      <c r="F124" s="30" t="s">
        <v>168</v>
      </c>
      <c r="G124" s="9">
        <v>0</v>
      </c>
      <c r="H124" s="84">
        <v>100</v>
      </c>
      <c r="I124" s="85" t="s">
        <v>0</v>
      </c>
      <c r="J124" s="86">
        <v>30</v>
      </c>
      <c r="K124" s="87">
        <v>50</v>
      </c>
      <c r="L124" s="56"/>
      <c r="M124" s="57"/>
      <c r="N124" s="348"/>
      <c r="O124" s="327"/>
      <c r="P124" s="56"/>
      <c r="Q124" s="146"/>
      <c r="R124" s="84"/>
      <c r="T124" s="9">
        <v>1</v>
      </c>
      <c r="U124" s="270"/>
      <c r="V124" s="109"/>
      <c r="W124" s="214"/>
      <c r="X124" s="215"/>
      <c r="Y124" s="215"/>
      <c r="Z124" s="215"/>
    </row>
    <row r="125" spans="1:26" ht="12" customHeight="1">
      <c r="A125" s="399"/>
      <c r="B125" s="399"/>
      <c r="C125" s="2">
        <v>9</v>
      </c>
      <c r="D125" s="242">
        <v>121</v>
      </c>
      <c r="E125" s="76" t="s">
        <v>155</v>
      </c>
      <c r="F125" s="30" t="s">
        <v>169</v>
      </c>
      <c r="G125" s="9">
        <v>0</v>
      </c>
      <c r="H125" s="84">
        <v>100</v>
      </c>
      <c r="I125" s="85" t="s">
        <v>0</v>
      </c>
      <c r="J125" s="86">
        <v>30</v>
      </c>
      <c r="K125" s="87">
        <v>50</v>
      </c>
      <c r="L125" s="56"/>
      <c r="M125" s="57"/>
      <c r="N125" s="348"/>
      <c r="O125" s="327"/>
      <c r="P125" s="56"/>
      <c r="Q125" s="146"/>
      <c r="R125" s="84"/>
      <c r="T125" s="9">
        <v>1</v>
      </c>
      <c r="U125" s="270"/>
      <c r="V125" s="109"/>
      <c r="W125" s="214"/>
      <c r="X125" s="215"/>
      <c r="Y125" s="215"/>
      <c r="Z125" s="215"/>
    </row>
    <row r="126" spans="1:26" ht="12" customHeight="1">
      <c r="A126" s="399"/>
      <c r="B126" s="399"/>
      <c r="C126" s="2">
        <v>10</v>
      </c>
      <c r="D126" s="242">
        <v>122</v>
      </c>
      <c r="E126" s="76" t="s">
        <v>156</v>
      </c>
      <c r="F126" s="30" t="s">
        <v>170</v>
      </c>
      <c r="G126" s="9">
        <v>0</v>
      </c>
      <c r="H126" s="84">
        <v>100</v>
      </c>
      <c r="I126" s="85" t="s">
        <v>0</v>
      </c>
      <c r="J126" s="86">
        <v>40</v>
      </c>
      <c r="K126" s="87">
        <v>50</v>
      </c>
      <c r="L126" s="56"/>
      <c r="M126" s="57"/>
      <c r="N126" s="348"/>
      <c r="O126" s="327"/>
      <c r="P126" s="56"/>
      <c r="Q126" s="146"/>
      <c r="R126" s="84"/>
      <c r="T126" s="9">
        <v>1</v>
      </c>
      <c r="U126" s="270"/>
      <c r="V126" s="109"/>
      <c r="W126" s="214"/>
      <c r="X126" s="215"/>
      <c r="Y126" s="215"/>
      <c r="Z126" s="215"/>
    </row>
    <row r="127" spans="1:26" ht="12" customHeight="1">
      <c r="A127" s="399"/>
      <c r="B127" s="399"/>
      <c r="C127" s="2">
        <v>11</v>
      </c>
      <c r="D127" s="242">
        <v>123</v>
      </c>
      <c r="E127" s="76" t="s">
        <v>157</v>
      </c>
      <c r="F127" s="30" t="s">
        <v>171</v>
      </c>
      <c r="G127" s="9">
        <v>0</v>
      </c>
      <c r="H127" s="84">
        <v>100</v>
      </c>
      <c r="I127" s="85" t="s">
        <v>0</v>
      </c>
      <c r="J127" s="86">
        <v>30</v>
      </c>
      <c r="K127" s="87">
        <v>50</v>
      </c>
      <c r="L127" s="56"/>
      <c r="M127" s="57"/>
      <c r="N127" s="348"/>
      <c r="O127" s="327"/>
      <c r="P127" s="56"/>
      <c r="Q127" s="146"/>
      <c r="R127" s="84"/>
      <c r="T127" s="9">
        <v>1</v>
      </c>
      <c r="U127" s="270"/>
      <c r="V127" s="109"/>
      <c r="W127" s="214"/>
      <c r="X127" s="215"/>
      <c r="Y127" s="215"/>
      <c r="Z127" s="215"/>
    </row>
    <row r="128" spans="1:26" ht="12" customHeight="1">
      <c r="A128" s="399"/>
      <c r="B128" s="399"/>
      <c r="C128" s="2">
        <v>12</v>
      </c>
      <c r="D128" s="242">
        <v>124</v>
      </c>
      <c r="E128" s="76" t="s">
        <v>158</v>
      </c>
      <c r="F128" s="30" t="s">
        <v>172</v>
      </c>
      <c r="G128" s="9">
        <v>0</v>
      </c>
      <c r="H128" s="84">
        <v>100</v>
      </c>
      <c r="I128" s="85" t="s">
        <v>0</v>
      </c>
      <c r="J128" s="86">
        <v>25</v>
      </c>
      <c r="K128" s="87">
        <v>50</v>
      </c>
      <c r="L128" s="56"/>
      <c r="M128" s="57"/>
      <c r="N128" s="347">
        <v>25</v>
      </c>
      <c r="O128" s="327"/>
      <c r="P128" s="56"/>
      <c r="Q128" s="146">
        <v>22</v>
      </c>
      <c r="R128" s="84" t="s">
        <v>587</v>
      </c>
      <c r="T128" s="9">
        <v>1</v>
      </c>
      <c r="U128" s="270"/>
      <c r="V128" s="109"/>
      <c r="W128" s="214"/>
      <c r="X128" s="215"/>
      <c r="Y128" s="215"/>
      <c r="Z128" s="215"/>
    </row>
    <row r="129" spans="1:26" ht="12" customHeight="1">
      <c r="A129" s="399"/>
      <c r="B129" s="399"/>
      <c r="C129" s="2">
        <v>13</v>
      </c>
      <c r="D129" s="242">
        <v>125</v>
      </c>
      <c r="E129" s="76" t="s">
        <v>159</v>
      </c>
      <c r="F129" s="30" t="s">
        <v>163</v>
      </c>
      <c r="G129" s="9">
        <v>0</v>
      </c>
      <c r="H129" s="9">
        <v>25</v>
      </c>
      <c r="I129" s="14" t="s">
        <v>162</v>
      </c>
      <c r="J129" s="56">
        <v>4</v>
      </c>
      <c r="K129" s="57">
        <v>24</v>
      </c>
      <c r="L129" s="56"/>
      <c r="M129" s="57"/>
      <c r="N129" s="348"/>
      <c r="O129" s="327"/>
      <c r="P129" s="56"/>
      <c r="Q129" s="146"/>
      <c r="R129" s="84"/>
      <c r="T129" s="9">
        <v>1</v>
      </c>
      <c r="U129" s="270"/>
      <c r="V129" s="109"/>
      <c r="W129" s="214"/>
      <c r="X129" s="215"/>
      <c r="Y129" s="215"/>
      <c r="Z129" s="215"/>
    </row>
    <row r="130" spans="1:26" ht="12" customHeight="1">
      <c r="A130" s="399"/>
      <c r="B130" s="399"/>
      <c r="C130" s="2">
        <v>14</v>
      </c>
      <c r="D130" s="242">
        <v>126</v>
      </c>
      <c r="E130" s="76" t="s">
        <v>160</v>
      </c>
      <c r="F130" s="30" t="s">
        <v>164</v>
      </c>
      <c r="G130" s="9">
        <v>0</v>
      </c>
      <c r="H130" s="9">
        <v>16</v>
      </c>
      <c r="I130" s="14" t="s">
        <v>162</v>
      </c>
      <c r="J130" s="56">
        <v>2</v>
      </c>
      <c r="K130" s="57">
        <v>15</v>
      </c>
      <c r="L130" s="56"/>
      <c r="M130" s="57"/>
      <c r="N130" s="348"/>
      <c r="O130" s="327"/>
      <c r="P130" s="56"/>
      <c r="Q130" s="146"/>
      <c r="R130" s="303" t="s">
        <v>840</v>
      </c>
      <c r="T130" s="9">
        <v>1</v>
      </c>
      <c r="U130" s="270"/>
      <c r="V130" s="109"/>
      <c r="W130" s="214"/>
      <c r="X130" s="215"/>
      <c r="Y130" s="215"/>
      <c r="Z130" s="215"/>
    </row>
    <row r="131" spans="1:26" ht="12" customHeight="1" thickBot="1">
      <c r="A131" s="400"/>
      <c r="B131" s="400"/>
      <c r="C131" s="40">
        <v>15</v>
      </c>
      <c r="D131" s="364">
        <v>127</v>
      </c>
      <c r="E131" s="77" t="s">
        <v>161</v>
      </c>
      <c r="F131" s="41" t="s">
        <v>165</v>
      </c>
      <c r="G131" s="24">
        <v>0</v>
      </c>
      <c r="H131" s="24">
        <v>1</v>
      </c>
      <c r="I131" s="25" t="s">
        <v>6</v>
      </c>
      <c r="J131" s="67">
        <v>0.6</v>
      </c>
      <c r="K131" s="66">
        <v>0.75</v>
      </c>
      <c r="L131" s="67"/>
      <c r="M131" s="66"/>
      <c r="N131" s="357"/>
      <c r="O131" s="340"/>
      <c r="P131" s="67"/>
      <c r="Q131" s="151"/>
      <c r="R131" s="89"/>
      <c r="T131" s="24">
        <v>1</v>
      </c>
      <c r="U131" s="270"/>
      <c r="V131" s="199"/>
      <c r="W131" s="214"/>
      <c r="X131" s="215"/>
      <c r="Y131" s="215"/>
      <c r="Z131" s="215"/>
    </row>
    <row r="132" spans="1:26" ht="12" customHeight="1">
      <c r="A132" s="398" t="s">
        <v>20</v>
      </c>
      <c r="B132" s="398" t="s">
        <v>730</v>
      </c>
      <c r="C132" s="37">
        <v>0</v>
      </c>
      <c r="D132" s="363">
        <v>128</v>
      </c>
      <c r="E132" s="75" t="s">
        <v>173</v>
      </c>
      <c r="F132" s="69" t="s">
        <v>183</v>
      </c>
      <c r="G132" s="62">
        <v>0</v>
      </c>
      <c r="H132" s="62">
        <v>50</v>
      </c>
      <c r="I132" s="63" t="s">
        <v>162</v>
      </c>
      <c r="J132" s="70">
        <v>30</v>
      </c>
      <c r="K132" s="71">
        <v>50</v>
      </c>
      <c r="L132" s="70"/>
      <c r="M132" s="71"/>
      <c r="N132" s="358"/>
      <c r="O132" s="339"/>
      <c r="P132" s="70"/>
      <c r="Q132" s="157"/>
      <c r="R132" s="79"/>
      <c r="T132" s="62">
        <v>1</v>
      </c>
      <c r="U132" s="270"/>
      <c r="V132" s="197"/>
      <c r="W132" s="214"/>
      <c r="X132" s="215"/>
      <c r="Y132" s="215"/>
      <c r="Z132" s="215"/>
    </row>
    <row r="133" spans="1:26" ht="12" customHeight="1">
      <c r="A133" s="399"/>
      <c r="B133" s="399"/>
      <c r="C133" s="2">
        <v>1</v>
      </c>
      <c r="D133" s="242">
        <v>129</v>
      </c>
      <c r="E133" s="76" t="s">
        <v>174</v>
      </c>
      <c r="F133" s="30" t="s">
        <v>184</v>
      </c>
      <c r="G133" s="9">
        <v>0</v>
      </c>
      <c r="H133" s="9">
        <v>80</v>
      </c>
      <c r="I133" s="14" t="s">
        <v>162</v>
      </c>
      <c r="J133" s="56">
        <v>70</v>
      </c>
      <c r="K133" s="57">
        <v>78</v>
      </c>
      <c r="L133" s="56">
        <v>37.5</v>
      </c>
      <c r="M133" s="57"/>
      <c r="N133" s="348">
        <v>37.5</v>
      </c>
      <c r="O133" s="327"/>
      <c r="P133" s="56"/>
      <c r="Q133" s="146">
        <v>19</v>
      </c>
      <c r="R133" s="84" t="s">
        <v>686</v>
      </c>
      <c r="T133" s="9">
        <v>1</v>
      </c>
      <c r="U133" s="270"/>
      <c r="V133" s="109"/>
      <c r="W133" s="214"/>
      <c r="X133" s="215"/>
      <c r="Y133" s="215"/>
      <c r="Z133" s="215"/>
    </row>
    <row r="134" spans="1:26" ht="12" customHeight="1">
      <c r="A134" s="399"/>
      <c r="B134" s="399"/>
      <c r="C134" s="2">
        <v>2</v>
      </c>
      <c r="D134" s="242">
        <v>130</v>
      </c>
      <c r="E134" s="76" t="s">
        <v>175</v>
      </c>
      <c r="F134" s="30" t="s">
        <v>185</v>
      </c>
      <c r="G134" s="9">
        <v>0</v>
      </c>
      <c r="H134" s="9">
        <v>80</v>
      </c>
      <c r="I134" s="14" t="s">
        <v>162</v>
      </c>
      <c r="J134" s="56">
        <v>70</v>
      </c>
      <c r="K134" s="57">
        <v>75</v>
      </c>
      <c r="L134" s="56"/>
      <c r="M134" s="57"/>
      <c r="N134" s="348"/>
      <c r="O134" s="327"/>
      <c r="P134" s="56"/>
      <c r="Q134" s="146"/>
      <c r="R134" s="303" t="s">
        <v>840</v>
      </c>
      <c r="T134" s="9">
        <v>1</v>
      </c>
      <c r="U134" s="270"/>
      <c r="V134" s="109"/>
      <c r="W134" s="214"/>
      <c r="X134" s="215"/>
      <c r="Y134" s="215"/>
      <c r="Z134" s="215"/>
    </row>
    <row r="135" spans="1:26" ht="12" customHeight="1">
      <c r="A135" s="399"/>
      <c r="B135" s="399"/>
      <c r="C135" s="2">
        <v>3</v>
      </c>
      <c r="D135" s="242">
        <v>131</v>
      </c>
      <c r="E135" s="76" t="s">
        <v>176</v>
      </c>
      <c r="F135" s="30" t="s">
        <v>186</v>
      </c>
      <c r="G135" s="9">
        <v>0</v>
      </c>
      <c r="H135" s="9">
        <v>5</v>
      </c>
      <c r="I135" s="14" t="s">
        <v>1</v>
      </c>
      <c r="J135" s="56">
        <v>2</v>
      </c>
      <c r="K135" s="57">
        <v>3</v>
      </c>
      <c r="L135" s="56"/>
      <c r="M135" s="57"/>
      <c r="N135" s="348"/>
      <c r="O135" s="327"/>
      <c r="P135" s="56"/>
      <c r="Q135" s="146"/>
      <c r="R135" s="84"/>
      <c r="T135" s="9">
        <v>1</v>
      </c>
      <c r="U135" s="270"/>
      <c r="V135" s="109"/>
      <c r="W135" s="214"/>
      <c r="X135" s="215"/>
      <c r="Y135" s="215"/>
      <c r="Z135" s="215"/>
    </row>
    <row r="136" spans="1:26" ht="12" customHeight="1">
      <c r="A136" s="399"/>
      <c r="B136" s="399"/>
      <c r="C136" s="2">
        <v>4</v>
      </c>
      <c r="D136" s="242">
        <v>132</v>
      </c>
      <c r="E136" s="76" t="s">
        <v>177</v>
      </c>
      <c r="F136" s="30" t="s">
        <v>187</v>
      </c>
      <c r="G136" s="9">
        <v>0</v>
      </c>
      <c r="H136" s="9">
        <v>80</v>
      </c>
      <c r="I136" s="14" t="s">
        <v>162</v>
      </c>
      <c r="J136" s="56">
        <v>70</v>
      </c>
      <c r="K136" s="57">
        <v>75</v>
      </c>
      <c r="L136" s="56">
        <v>24</v>
      </c>
      <c r="M136" s="57"/>
      <c r="N136" s="348">
        <v>24</v>
      </c>
      <c r="O136" s="327"/>
      <c r="P136" s="56"/>
      <c r="Q136" s="146">
        <v>20</v>
      </c>
      <c r="R136" s="84" t="s">
        <v>685</v>
      </c>
      <c r="T136" s="9">
        <v>1</v>
      </c>
      <c r="U136" s="270"/>
      <c r="V136" s="109"/>
      <c r="W136" s="214"/>
      <c r="X136" s="215"/>
      <c r="Y136" s="215"/>
      <c r="Z136" s="215"/>
    </row>
    <row r="137" spans="1:26" ht="12" customHeight="1">
      <c r="A137" s="399"/>
      <c r="B137" s="399"/>
      <c r="C137" s="2">
        <v>5</v>
      </c>
      <c r="D137" s="242">
        <v>133</v>
      </c>
      <c r="E137" s="244" t="s">
        <v>668</v>
      </c>
      <c r="F137" s="245" t="s">
        <v>188</v>
      </c>
      <c r="G137" s="9">
        <v>0</v>
      </c>
      <c r="H137" s="9">
        <v>1</v>
      </c>
      <c r="I137" s="14" t="s">
        <v>6</v>
      </c>
      <c r="J137" s="246">
        <v>0</v>
      </c>
      <c r="K137" s="115">
        <v>1</v>
      </c>
      <c r="L137" s="56"/>
      <c r="M137" s="57"/>
      <c r="N137" s="348"/>
      <c r="O137" s="327"/>
      <c r="P137" s="56"/>
      <c r="Q137" s="146"/>
      <c r="R137" s="84"/>
      <c r="T137" s="9">
        <v>1</v>
      </c>
      <c r="U137" s="270"/>
      <c r="V137" s="109"/>
      <c r="W137" s="214"/>
      <c r="X137" s="215"/>
      <c r="Y137" s="215"/>
      <c r="Z137" s="215"/>
    </row>
    <row r="138" spans="1:26" ht="12" customHeight="1">
      <c r="A138" s="399"/>
      <c r="B138" s="399"/>
      <c r="C138" s="2">
        <v>6</v>
      </c>
      <c r="D138" s="242">
        <v>134</v>
      </c>
      <c r="E138" s="16" t="s">
        <v>113</v>
      </c>
      <c r="F138" s="30" t="s">
        <v>127</v>
      </c>
      <c r="G138" s="117">
        <v>-20</v>
      </c>
      <c r="H138" s="117">
        <v>80</v>
      </c>
      <c r="I138" s="251" t="s">
        <v>4</v>
      </c>
      <c r="J138" s="246">
        <v>5</v>
      </c>
      <c r="K138" s="115">
        <v>50</v>
      </c>
      <c r="L138" s="56"/>
      <c r="M138" s="57"/>
      <c r="N138" s="348"/>
      <c r="O138" s="327"/>
      <c r="P138" s="56"/>
      <c r="Q138" s="146"/>
      <c r="R138" s="84"/>
      <c r="T138" s="9">
        <v>1</v>
      </c>
      <c r="U138" s="270"/>
      <c r="V138" s="109"/>
      <c r="W138" s="214"/>
      <c r="X138" s="215"/>
      <c r="Y138" s="215"/>
      <c r="Z138" s="215"/>
    </row>
    <row r="139" spans="1:26" ht="12" customHeight="1">
      <c r="A139" s="399"/>
      <c r="B139" s="399"/>
      <c r="C139" s="2">
        <v>7</v>
      </c>
      <c r="D139" s="242">
        <v>135</v>
      </c>
      <c r="E139" s="33" t="s">
        <v>114</v>
      </c>
      <c r="F139" s="34" t="s">
        <v>128</v>
      </c>
      <c r="G139" s="35">
        <v>0</v>
      </c>
      <c r="H139" s="35">
        <v>1</v>
      </c>
      <c r="I139" s="36" t="s">
        <v>6</v>
      </c>
      <c r="J139" s="60">
        <v>0.3</v>
      </c>
      <c r="K139" s="61">
        <v>0.5</v>
      </c>
      <c r="L139" s="60"/>
      <c r="M139" s="61"/>
      <c r="N139" s="361"/>
      <c r="O139" s="342"/>
      <c r="P139" s="60"/>
      <c r="Q139" s="160"/>
      <c r="R139" s="264"/>
      <c r="T139" s="35">
        <v>1</v>
      </c>
      <c r="U139" s="270"/>
      <c r="V139" s="201"/>
      <c r="W139" s="214"/>
      <c r="X139" s="215"/>
      <c r="Y139" s="215"/>
      <c r="Z139" s="215"/>
    </row>
    <row r="140" spans="1:26" ht="12" customHeight="1">
      <c r="A140" s="399"/>
      <c r="B140" s="399"/>
      <c r="C140" s="2">
        <v>8</v>
      </c>
      <c r="D140" s="242">
        <v>136</v>
      </c>
      <c r="E140" s="16" t="s">
        <v>110</v>
      </c>
      <c r="F140" s="30" t="s">
        <v>583</v>
      </c>
      <c r="G140" s="9">
        <v>0</v>
      </c>
      <c r="H140" s="9">
        <v>100</v>
      </c>
      <c r="I140" s="14" t="s">
        <v>0</v>
      </c>
      <c r="J140" s="56">
        <v>30</v>
      </c>
      <c r="K140" s="57">
        <v>60</v>
      </c>
      <c r="L140" s="56">
        <v>30</v>
      </c>
      <c r="M140" s="57">
        <v>60</v>
      </c>
      <c r="N140" s="348"/>
      <c r="O140" s="327"/>
      <c r="P140" s="56">
        <v>0</v>
      </c>
      <c r="Q140" s="146"/>
      <c r="R140" s="84"/>
      <c r="T140" s="9">
        <v>1</v>
      </c>
      <c r="U140" s="270"/>
      <c r="V140" s="109"/>
      <c r="W140" s="214"/>
      <c r="X140" s="215"/>
      <c r="Y140" s="215"/>
      <c r="Z140" s="215"/>
    </row>
    <row r="141" spans="1:26" ht="12" customHeight="1">
      <c r="A141" s="399"/>
      <c r="B141" s="399"/>
      <c r="C141" s="2">
        <v>9</v>
      </c>
      <c r="D141" s="242">
        <v>137</v>
      </c>
      <c r="E141" s="16" t="s">
        <v>111</v>
      </c>
      <c r="F141" s="30" t="s">
        <v>584</v>
      </c>
      <c r="G141" s="9">
        <v>0</v>
      </c>
      <c r="H141" s="9">
        <v>100</v>
      </c>
      <c r="I141" s="14" t="s">
        <v>0</v>
      </c>
      <c r="J141" s="56">
        <v>30</v>
      </c>
      <c r="K141" s="57">
        <v>60</v>
      </c>
      <c r="L141" s="56">
        <v>30</v>
      </c>
      <c r="M141" s="57"/>
      <c r="N141" s="348"/>
      <c r="O141" s="327"/>
      <c r="P141" s="56">
        <v>0</v>
      </c>
      <c r="Q141" s="146"/>
      <c r="R141" s="84"/>
      <c r="T141" s="9">
        <v>1</v>
      </c>
      <c r="U141" s="270"/>
      <c r="V141" s="109"/>
      <c r="W141" s="214"/>
      <c r="X141" s="215"/>
      <c r="Y141" s="215"/>
      <c r="Z141" s="215"/>
    </row>
    <row r="142" spans="1:26" ht="12" customHeight="1">
      <c r="A142" s="399"/>
      <c r="B142" s="399"/>
      <c r="C142" s="2">
        <v>10</v>
      </c>
      <c r="D142" s="242">
        <v>138</v>
      </c>
      <c r="E142" s="16" t="s">
        <v>112</v>
      </c>
      <c r="F142" s="30" t="s">
        <v>126</v>
      </c>
      <c r="G142" s="9">
        <v>0</v>
      </c>
      <c r="H142" s="9">
        <v>0.1</v>
      </c>
      <c r="I142" s="14" t="s">
        <v>6</v>
      </c>
      <c r="J142" s="56">
        <v>0.02</v>
      </c>
      <c r="K142" s="57">
        <v>0.09</v>
      </c>
      <c r="L142" s="56"/>
      <c r="M142" s="57"/>
      <c r="N142" s="348"/>
      <c r="O142" s="327"/>
      <c r="P142" s="56"/>
      <c r="Q142" s="146"/>
      <c r="R142" s="84"/>
      <c r="T142" s="9">
        <v>1</v>
      </c>
      <c r="U142" s="270"/>
      <c r="V142" s="109"/>
      <c r="W142" s="214"/>
      <c r="X142" s="215"/>
      <c r="Y142" s="215"/>
      <c r="Z142" s="215"/>
    </row>
    <row r="143" spans="1:26" ht="12" customHeight="1">
      <c r="A143" s="399"/>
      <c r="B143" s="399"/>
      <c r="C143" s="2">
        <v>11</v>
      </c>
      <c r="D143" s="242">
        <v>139</v>
      </c>
      <c r="E143" s="252" t="s">
        <v>180</v>
      </c>
      <c r="F143" s="253" t="s">
        <v>191</v>
      </c>
      <c r="G143" s="254">
        <v>0</v>
      </c>
      <c r="H143" s="254">
        <v>0.6</v>
      </c>
      <c r="I143" s="255" t="s">
        <v>6</v>
      </c>
      <c r="J143" s="256">
        <v>0.2</v>
      </c>
      <c r="K143" s="257">
        <v>0.37</v>
      </c>
      <c r="L143" s="256"/>
      <c r="M143" s="257"/>
      <c r="N143" s="356"/>
      <c r="O143" s="336"/>
      <c r="P143" s="256"/>
      <c r="Q143" s="258"/>
      <c r="R143" s="84" t="s">
        <v>704</v>
      </c>
      <c r="T143" s="254">
        <v>1</v>
      </c>
      <c r="U143" s="270"/>
      <c r="V143" s="109"/>
      <c r="W143" s="263" t="s">
        <v>1040</v>
      </c>
      <c r="X143" s="215"/>
      <c r="Y143" s="215"/>
      <c r="Z143" s="215"/>
    </row>
    <row r="144" spans="1:26" ht="12" customHeight="1">
      <c r="A144" s="399"/>
      <c r="B144" s="399"/>
      <c r="C144" s="2">
        <v>12</v>
      </c>
      <c r="D144" s="242">
        <v>140</v>
      </c>
      <c r="E144" s="252" t="s">
        <v>181</v>
      </c>
      <c r="F144" s="253" t="s">
        <v>192</v>
      </c>
      <c r="G144" s="254">
        <v>0</v>
      </c>
      <c r="H144" s="254">
        <v>2.5</v>
      </c>
      <c r="I144" s="255" t="s">
        <v>6</v>
      </c>
      <c r="J144" s="256">
        <v>1.1000000000000001</v>
      </c>
      <c r="K144" s="257">
        <v>1.5</v>
      </c>
      <c r="L144" s="256"/>
      <c r="M144" s="257"/>
      <c r="N144" s="356"/>
      <c r="O144" s="336"/>
      <c r="P144" s="256"/>
      <c r="Q144" s="258"/>
      <c r="R144" s="84" t="s">
        <v>702</v>
      </c>
      <c r="T144" s="254">
        <v>1</v>
      </c>
      <c r="U144" s="270"/>
      <c r="V144" s="109"/>
      <c r="W144" s="263" t="s">
        <v>1040</v>
      </c>
      <c r="X144" s="215"/>
      <c r="Y144" s="215"/>
      <c r="Z144" s="215"/>
    </row>
    <row r="145" spans="1:26" ht="12" customHeight="1">
      <c r="A145" s="399"/>
      <c r="B145" s="399"/>
      <c r="C145" s="2">
        <v>13</v>
      </c>
      <c r="D145" s="242">
        <v>141</v>
      </c>
      <c r="E145" s="252" t="s">
        <v>182</v>
      </c>
      <c r="F145" s="253" t="s">
        <v>193</v>
      </c>
      <c r="G145" s="254">
        <v>0</v>
      </c>
      <c r="H145" s="254">
        <v>1.6</v>
      </c>
      <c r="I145" s="255" t="s">
        <v>6</v>
      </c>
      <c r="J145" s="256">
        <v>0.95</v>
      </c>
      <c r="K145" s="257">
        <v>1.2</v>
      </c>
      <c r="L145" s="256"/>
      <c r="M145" s="257"/>
      <c r="N145" s="356"/>
      <c r="O145" s="336"/>
      <c r="P145" s="256"/>
      <c r="Q145" s="258"/>
      <c r="R145" s="84" t="s">
        <v>703</v>
      </c>
      <c r="T145" s="254">
        <v>1</v>
      </c>
      <c r="U145" s="270"/>
      <c r="V145" s="109"/>
      <c r="W145" s="263" t="s">
        <v>1040</v>
      </c>
      <c r="X145" s="215"/>
      <c r="Y145" s="215"/>
      <c r="Z145" s="215"/>
    </row>
    <row r="146" spans="1:26" ht="12" customHeight="1">
      <c r="A146" s="399"/>
      <c r="B146" s="399"/>
      <c r="C146" s="2">
        <v>14</v>
      </c>
      <c r="D146" s="242">
        <v>142</v>
      </c>
      <c r="E146" s="259" t="s">
        <v>707</v>
      </c>
      <c r="F146" s="260" t="s">
        <v>337</v>
      </c>
      <c r="G146" s="261">
        <v>0</v>
      </c>
      <c r="H146" s="261">
        <v>0.4</v>
      </c>
      <c r="I146" s="262" t="s">
        <v>6</v>
      </c>
      <c r="J146" s="256">
        <v>0.15</v>
      </c>
      <c r="K146" s="257">
        <v>0.22</v>
      </c>
      <c r="L146" s="256">
        <v>0.14000000000000001</v>
      </c>
      <c r="M146" s="257"/>
      <c r="N146" s="356">
        <v>0.14000000000000001</v>
      </c>
      <c r="O146" s="336"/>
      <c r="P146" s="256">
        <v>0</v>
      </c>
      <c r="Q146" s="258"/>
      <c r="R146" s="304" t="s">
        <v>684</v>
      </c>
      <c r="S146" s="278"/>
      <c r="T146" s="261">
        <v>1</v>
      </c>
      <c r="U146" s="273"/>
      <c r="V146" s="109"/>
      <c r="W146" s="214"/>
      <c r="X146" s="215"/>
      <c r="Y146" s="215"/>
      <c r="Z146" s="43"/>
    </row>
    <row r="147" spans="1:26" ht="12" customHeight="1" thickBot="1">
      <c r="A147" s="400"/>
      <c r="B147" s="400"/>
      <c r="C147" s="40">
        <v>15</v>
      </c>
      <c r="D147" s="364">
        <v>143</v>
      </c>
      <c r="E147" s="77"/>
      <c r="F147" s="88"/>
      <c r="G147" s="89"/>
      <c r="H147" s="89"/>
      <c r="I147" s="90"/>
      <c r="J147" s="161"/>
      <c r="K147" s="162"/>
      <c r="L147" s="161"/>
      <c r="M147" s="162"/>
      <c r="N147" s="353"/>
      <c r="O147" s="332"/>
      <c r="P147" s="161"/>
      <c r="Q147" s="163"/>
      <c r="R147" s="89"/>
      <c r="T147" s="89">
        <v>0</v>
      </c>
      <c r="U147" s="270"/>
      <c r="V147" s="199"/>
      <c r="W147" s="214"/>
      <c r="X147" s="215"/>
      <c r="Y147" s="215"/>
      <c r="Z147" s="43"/>
    </row>
    <row r="148" spans="1:26" ht="12" customHeight="1">
      <c r="A148" s="398" t="s">
        <v>20</v>
      </c>
      <c r="B148" s="398" t="s">
        <v>731</v>
      </c>
      <c r="C148" s="37">
        <v>0</v>
      </c>
      <c r="D148" s="363">
        <v>144</v>
      </c>
      <c r="E148" s="75" t="s">
        <v>1000</v>
      </c>
      <c r="F148" s="78" t="s">
        <v>1011</v>
      </c>
      <c r="G148" s="79"/>
      <c r="H148" s="79"/>
      <c r="I148" s="80"/>
      <c r="J148" s="81"/>
      <c r="K148" s="82"/>
      <c r="L148" s="81"/>
      <c r="M148" s="82"/>
      <c r="N148" s="362">
        <v>0.8</v>
      </c>
      <c r="O148" s="343"/>
      <c r="P148" s="81"/>
      <c r="Q148" s="164"/>
      <c r="R148" s="79" t="s">
        <v>1033</v>
      </c>
      <c r="T148" s="79">
        <v>0</v>
      </c>
      <c r="U148" s="270"/>
      <c r="V148" s="197"/>
      <c r="X148" s="20"/>
      <c r="Y148" s="44"/>
      <c r="Z148" s="43"/>
    </row>
    <row r="149" spans="1:26" ht="12" customHeight="1">
      <c r="A149" s="399"/>
      <c r="B149" s="399"/>
      <c r="C149" s="2">
        <v>1</v>
      </c>
      <c r="D149" s="242">
        <v>145</v>
      </c>
      <c r="E149" s="75" t="s">
        <v>1001</v>
      </c>
      <c r="F149" s="78" t="s">
        <v>1012</v>
      </c>
      <c r="G149" s="84"/>
      <c r="H149" s="84"/>
      <c r="I149" s="85"/>
      <c r="J149" s="86"/>
      <c r="K149" s="87"/>
      <c r="L149" s="86"/>
      <c r="M149" s="87"/>
      <c r="N149" s="347">
        <v>0.8</v>
      </c>
      <c r="O149" s="326"/>
      <c r="P149" s="86"/>
      <c r="Q149" s="132"/>
      <c r="R149" s="84" t="s">
        <v>1034</v>
      </c>
      <c r="T149" s="84">
        <v>0</v>
      </c>
      <c r="U149" s="270"/>
      <c r="V149" s="109"/>
      <c r="X149" s="20"/>
      <c r="Y149" s="44"/>
      <c r="Z149" s="43"/>
    </row>
    <row r="150" spans="1:26" ht="12" customHeight="1">
      <c r="A150" s="399"/>
      <c r="B150" s="399"/>
      <c r="C150" s="2">
        <v>2</v>
      </c>
      <c r="D150" s="242">
        <v>146</v>
      </c>
      <c r="E150" s="75" t="s">
        <v>1007</v>
      </c>
      <c r="F150" s="83" t="s">
        <v>1013</v>
      </c>
      <c r="G150" s="84"/>
      <c r="H150" s="84"/>
      <c r="I150" s="85"/>
      <c r="J150" s="86"/>
      <c r="K150" s="87"/>
      <c r="L150" s="86"/>
      <c r="M150" s="87"/>
      <c r="N150" s="347"/>
      <c r="O150" s="326"/>
      <c r="P150" s="86"/>
      <c r="Q150" s="132"/>
      <c r="R150" s="84"/>
      <c r="T150" s="84">
        <v>0</v>
      </c>
      <c r="U150" s="270"/>
      <c r="V150" s="109"/>
      <c r="X150" s="20"/>
      <c r="Y150" s="44"/>
      <c r="Z150" s="43"/>
    </row>
    <row r="151" spans="1:26" ht="12" customHeight="1">
      <c r="A151" s="399"/>
      <c r="B151" s="399"/>
      <c r="C151" s="2">
        <v>3</v>
      </c>
      <c r="D151" s="242">
        <v>147</v>
      </c>
      <c r="E151" s="75" t="s">
        <v>1008</v>
      </c>
      <c r="F151" s="83" t="s">
        <v>1014</v>
      </c>
      <c r="G151" s="84"/>
      <c r="H151" s="84"/>
      <c r="I151" s="85"/>
      <c r="J151" s="86"/>
      <c r="K151" s="87"/>
      <c r="L151" s="86"/>
      <c r="M151" s="87"/>
      <c r="N151" s="347"/>
      <c r="O151" s="326"/>
      <c r="P151" s="86"/>
      <c r="Q151" s="132"/>
      <c r="R151" s="84"/>
      <c r="T151" s="84">
        <v>0</v>
      </c>
      <c r="U151" s="270"/>
      <c r="V151" s="109"/>
      <c r="X151" s="20"/>
      <c r="Y151" s="44"/>
      <c r="Z151" s="43"/>
    </row>
    <row r="152" spans="1:26" ht="12" customHeight="1">
      <c r="A152" s="399"/>
      <c r="B152" s="399"/>
      <c r="C152" s="2">
        <v>4</v>
      </c>
      <c r="D152" s="242">
        <v>148</v>
      </c>
      <c r="E152" s="76" t="s">
        <v>1009</v>
      </c>
      <c r="F152" s="83" t="s">
        <v>1015</v>
      </c>
      <c r="G152" s="84"/>
      <c r="H152" s="84"/>
      <c r="I152" s="85"/>
      <c r="J152" s="86"/>
      <c r="K152" s="87"/>
      <c r="L152" s="86"/>
      <c r="M152" s="87"/>
      <c r="N152" s="347"/>
      <c r="O152" s="326"/>
      <c r="P152" s="86"/>
      <c r="Q152" s="132"/>
      <c r="R152" s="84"/>
      <c r="T152" s="84">
        <v>0</v>
      </c>
      <c r="U152" s="270"/>
      <c r="V152" s="109"/>
      <c r="X152" s="20"/>
      <c r="Y152" s="44"/>
      <c r="Z152" s="43"/>
    </row>
    <row r="153" spans="1:26" ht="12" customHeight="1">
      <c r="A153" s="399"/>
      <c r="B153" s="399"/>
      <c r="C153" s="2">
        <v>5</v>
      </c>
      <c r="D153" s="242">
        <v>149</v>
      </c>
      <c r="E153" s="76" t="s">
        <v>1010</v>
      </c>
      <c r="F153" s="83" t="s">
        <v>1016</v>
      </c>
      <c r="G153" s="84"/>
      <c r="H153" s="84"/>
      <c r="I153" s="85"/>
      <c r="J153" s="86"/>
      <c r="K153" s="87"/>
      <c r="L153" s="86"/>
      <c r="M153" s="87"/>
      <c r="N153" s="347"/>
      <c r="O153" s="326"/>
      <c r="P153" s="86"/>
      <c r="Q153" s="132"/>
      <c r="R153" s="84"/>
      <c r="T153" s="84">
        <v>0</v>
      </c>
      <c r="U153" s="270"/>
      <c r="V153" s="109"/>
      <c r="X153" s="20"/>
      <c r="Y153" s="44"/>
      <c r="Z153" s="43"/>
    </row>
    <row r="154" spans="1:26" ht="12" customHeight="1">
      <c r="A154" s="399"/>
      <c r="B154" s="399"/>
      <c r="C154" s="2">
        <v>6</v>
      </c>
      <c r="D154" s="242">
        <v>150</v>
      </c>
      <c r="E154" s="76" t="s">
        <v>1005</v>
      </c>
      <c r="F154" s="83" t="s">
        <v>1017</v>
      </c>
      <c r="G154" s="84"/>
      <c r="H154" s="84"/>
      <c r="I154" s="85"/>
      <c r="J154" s="86"/>
      <c r="K154" s="87"/>
      <c r="L154" s="86"/>
      <c r="M154" s="87"/>
      <c r="N154" s="347"/>
      <c r="O154" s="326"/>
      <c r="P154" s="86"/>
      <c r="Q154" s="132"/>
      <c r="R154" s="84"/>
      <c r="T154" s="84">
        <v>0</v>
      </c>
      <c r="U154" s="270"/>
      <c r="V154" s="109"/>
      <c r="X154" s="20"/>
      <c r="Y154" s="44"/>
      <c r="Z154" s="43"/>
    </row>
    <row r="155" spans="1:26" ht="12" customHeight="1">
      <c r="A155" s="399"/>
      <c r="B155" s="399"/>
      <c r="C155" s="2">
        <v>7</v>
      </c>
      <c r="D155" s="242">
        <v>151</v>
      </c>
      <c r="E155" s="76" t="s">
        <v>1006</v>
      </c>
      <c r="F155" s="83" t="s">
        <v>1018</v>
      </c>
      <c r="G155" s="84"/>
      <c r="H155" s="84"/>
      <c r="I155" s="85"/>
      <c r="J155" s="86"/>
      <c r="K155" s="87"/>
      <c r="L155" s="86"/>
      <c r="M155" s="87"/>
      <c r="N155" s="347"/>
      <c r="O155" s="326"/>
      <c r="P155" s="86"/>
      <c r="Q155" s="132"/>
      <c r="R155" s="84"/>
      <c r="T155" s="84">
        <v>0</v>
      </c>
      <c r="U155" s="270"/>
      <c r="V155" s="109"/>
      <c r="X155" s="20"/>
      <c r="Y155" s="44"/>
      <c r="Z155" s="43"/>
    </row>
    <row r="156" spans="1:26" ht="12" customHeight="1">
      <c r="A156" s="399"/>
      <c r="B156" s="399"/>
      <c r="C156" s="2">
        <v>8</v>
      </c>
      <c r="D156" s="242">
        <v>152</v>
      </c>
      <c r="E156" s="194" t="s">
        <v>957</v>
      </c>
      <c r="F156" s="54" t="s">
        <v>961</v>
      </c>
      <c r="G156" s="55"/>
      <c r="H156" s="84"/>
      <c r="I156" s="85"/>
      <c r="J156" s="86"/>
      <c r="K156" s="87"/>
      <c r="L156" s="86"/>
      <c r="M156" s="87"/>
      <c r="N156" s="347"/>
      <c r="O156" s="326"/>
      <c r="P156" s="86"/>
      <c r="Q156" s="132"/>
      <c r="R156" s="84" t="s">
        <v>963</v>
      </c>
      <c r="T156" s="84">
        <v>0</v>
      </c>
      <c r="U156" s="270"/>
      <c r="V156" s="109"/>
      <c r="X156" s="20"/>
      <c r="Y156" s="44"/>
      <c r="Z156" s="43"/>
    </row>
    <row r="157" spans="1:26" ht="12" customHeight="1">
      <c r="A157" s="399"/>
      <c r="B157" s="399"/>
      <c r="C157" s="2">
        <v>9</v>
      </c>
      <c r="D157" s="242">
        <v>153</v>
      </c>
      <c r="E157" s="194" t="s">
        <v>958</v>
      </c>
      <c r="F157" s="54" t="s">
        <v>961</v>
      </c>
      <c r="G157" s="55"/>
      <c r="H157" s="84"/>
      <c r="I157" s="85"/>
      <c r="J157" s="86"/>
      <c r="K157" s="87"/>
      <c r="L157" s="86"/>
      <c r="M157" s="87"/>
      <c r="N157" s="347"/>
      <c r="O157" s="326"/>
      <c r="P157" s="86"/>
      <c r="Q157" s="132"/>
      <c r="R157" s="84"/>
      <c r="T157" s="84">
        <v>0</v>
      </c>
      <c r="U157" s="270"/>
      <c r="V157" s="109"/>
      <c r="X157" s="20"/>
      <c r="Y157" s="44"/>
      <c r="Z157" s="43"/>
    </row>
    <row r="158" spans="1:26" ht="12" customHeight="1">
      <c r="A158" s="399"/>
      <c r="B158" s="399"/>
      <c r="C158" s="2">
        <v>10</v>
      </c>
      <c r="D158" s="242">
        <v>154</v>
      </c>
      <c r="E158" s="194" t="s">
        <v>959</v>
      </c>
      <c r="F158" s="54" t="s">
        <v>962</v>
      </c>
      <c r="G158" s="55"/>
      <c r="H158" s="84"/>
      <c r="I158" s="85"/>
      <c r="J158" s="86"/>
      <c r="K158" s="87"/>
      <c r="L158" s="86"/>
      <c r="M158" s="87"/>
      <c r="N158" s="347"/>
      <c r="O158" s="326"/>
      <c r="P158" s="86"/>
      <c r="Q158" s="132"/>
      <c r="R158" s="84"/>
      <c r="T158" s="84">
        <v>0</v>
      </c>
      <c r="U158" s="270"/>
      <c r="V158" s="109"/>
      <c r="X158" s="20"/>
      <c r="Y158" s="44"/>
      <c r="Z158" s="43"/>
    </row>
    <row r="159" spans="1:26" ht="12" customHeight="1">
      <c r="A159" s="399"/>
      <c r="B159" s="399"/>
      <c r="C159" s="2">
        <v>11</v>
      </c>
      <c r="D159" s="242">
        <v>155</v>
      </c>
      <c r="E159" s="194" t="s">
        <v>960</v>
      </c>
      <c r="F159" s="54" t="s">
        <v>962</v>
      </c>
      <c r="G159" s="55"/>
      <c r="H159" s="84"/>
      <c r="I159" s="85"/>
      <c r="J159" s="86"/>
      <c r="K159" s="87"/>
      <c r="L159" s="86"/>
      <c r="M159" s="87"/>
      <c r="N159" s="347"/>
      <c r="O159" s="326"/>
      <c r="P159" s="86"/>
      <c r="Q159" s="132"/>
      <c r="R159" s="84"/>
      <c r="T159" s="84">
        <v>0</v>
      </c>
      <c r="U159" s="270"/>
      <c r="V159" s="109"/>
      <c r="X159" s="20"/>
      <c r="Y159" s="44"/>
      <c r="Z159" s="43"/>
    </row>
    <row r="160" spans="1:26" ht="12" customHeight="1">
      <c r="A160" s="399"/>
      <c r="B160" s="399"/>
      <c r="C160" s="2">
        <v>12</v>
      </c>
      <c r="D160" s="242">
        <v>156</v>
      </c>
      <c r="E160" s="312" t="s">
        <v>1023</v>
      </c>
      <c r="F160" s="313" t="s">
        <v>1024</v>
      </c>
      <c r="G160" s="84">
        <v>0</v>
      </c>
      <c r="H160" s="84">
        <v>400</v>
      </c>
      <c r="I160" s="85" t="s">
        <v>4</v>
      </c>
      <c r="J160" s="86"/>
      <c r="K160" s="87"/>
      <c r="L160" s="86"/>
      <c r="M160" s="87"/>
      <c r="N160" s="347"/>
      <c r="O160" s="326"/>
      <c r="P160" s="86"/>
      <c r="Q160" s="132"/>
      <c r="R160" s="84" t="s">
        <v>1035</v>
      </c>
      <c r="T160" s="84">
        <v>0</v>
      </c>
      <c r="U160" s="270"/>
      <c r="V160" s="109"/>
      <c r="X160" s="20"/>
      <c r="Y160" s="44"/>
      <c r="Z160" s="43"/>
    </row>
    <row r="161" spans="1:26" ht="12" customHeight="1">
      <c r="A161" s="399"/>
      <c r="B161" s="399"/>
      <c r="C161" s="2">
        <v>13</v>
      </c>
      <c r="D161" s="242">
        <v>157</v>
      </c>
      <c r="E161" s="312" t="s">
        <v>1025</v>
      </c>
      <c r="F161" s="313" t="s">
        <v>1028</v>
      </c>
      <c r="G161" s="84">
        <v>0</v>
      </c>
      <c r="H161" s="84">
        <v>1</v>
      </c>
      <c r="I161" s="85" t="s">
        <v>6</v>
      </c>
      <c r="J161" s="86"/>
      <c r="K161" s="87"/>
      <c r="L161" s="86"/>
      <c r="M161" s="87"/>
      <c r="N161" s="347"/>
      <c r="O161" s="326"/>
      <c r="P161" s="86"/>
      <c r="Q161" s="132"/>
      <c r="R161" s="84"/>
      <c r="T161" s="84">
        <v>0</v>
      </c>
      <c r="U161" s="270"/>
      <c r="V161" s="109"/>
      <c r="X161" s="20"/>
      <c r="Y161" s="44"/>
      <c r="Z161" s="43"/>
    </row>
    <row r="162" spans="1:26" ht="12" customHeight="1">
      <c r="A162" s="399"/>
      <c r="B162" s="399"/>
      <c r="C162" s="2">
        <v>14</v>
      </c>
      <c r="D162" s="242">
        <v>158</v>
      </c>
      <c r="E162" s="312" t="s">
        <v>1026</v>
      </c>
      <c r="F162" s="313" t="s">
        <v>1030</v>
      </c>
      <c r="G162" s="84">
        <v>0</v>
      </c>
      <c r="H162" s="84">
        <v>6</v>
      </c>
      <c r="I162" s="14" t="s">
        <v>162</v>
      </c>
      <c r="J162" s="86"/>
      <c r="K162" s="87"/>
      <c r="L162" s="86"/>
      <c r="M162" s="87"/>
      <c r="N162" s="347"/>
      <c r="O162" s="326"/>
      <c r="P162" s="86"/>
      <c r="Q162" s="132"/>
      <c r="R162" s="84"/>
      <c r="T162" s="84">
        <v>0</v>
      </c>
      <c r="U162" s="270"/>
      <c r="V162" s="109"/>
      <c r="X162" s="20"/>
      <c r="Y162" s="44"/>
      <c r="Z162" s="43"/>
    </row>
    <row r="163" spans="1:26" ht="12" customHeight="1" thickBot="1">
      <c r="A163" s="400"/>
      <c r="B163" s="400"/>
      <c r="C163" s="40">
        <v>15</v>
      </c>
      <c r="D163" s="364">
        <v>159</v>
      </c>
      <c r="E163" s="314" t="s">
        <v>1027</v>
      </c>
      <c r="F163" s="315" t="s">
        <v>1029</v>
      </c>
      <c r="G163" s="89">
        <v>-50</v>
      </c>
      <c r="H163" s="89">
        <v>50</v>
      </c>
      <c r="I163" s="25" t="s">
        <v>5</v>
      </c>
      <c r="J163" s="161"/>
      <c r="K163" s="162"/>
      <c r="L163" s="161"/>
      <c r="M163" s="162"/>
      <c r="N163" s="353"/>
      <c r="O163" s="332"/>
      <c r="P163" s="161"/>
      <c r="Q163" s="163"/>
      <c r="R163" s="89"/>
      <c r="T163" s="89">
        <v>0</v>
      </c>
      <c r="U163" s="270"/>
      <c r="V163" s="199"/>
      <c r="X163" s="20"/>
      <c r="Y163" s="44"/>
      <c r="Z163" s="43"/>
    </row>
    <row r="164" spans="1:26" ht="12" customHeight="1">
      <c r="A164" s="398" t="s">
        <v>20</v>
      </c>
      <c r="B164" s="398" t="s">
        <v>732</v>
      </c>
      <c r="C164" s="37">
        <v>0</v>
      </c>
      <c r="D164" s="363">
        <v>160</v>
      </c>
      <c r="E164" s="75"/>
      <c r="F164" s="78"/>
      <c r="G164" s="79"/>
      <c r="H164" s="79"/>
      <c r="I164" s="80"/>
      <c r="J164" s="81"/>
      <c r="K164" s="82"/>
      <c r="L164" s="81"/>
      <c r="M164" s="82"/>
      <c r="N164" s="362"/>
      <c r="O164" s="343"/>
      <c r="P164" s="81"/>
      <c r="Q164" s="164"/>
      <c r="R164" s="79"/>
      <c r="T164" s="79">
        <v>0</v>
      </c>
      <c r="U164" s="270"/>
      <c r="V164" s="197"/>
      <c r="X164" s="20"/>
      <c r="Y164" s="44"/>
    </row>
    <row r="165" spans="1:26" ht="12" customHeight="1">
      <c r="A165" s="399"/>
      <c r="B165" s="399"/>
      <c r="C165" s="2">
        <v>1</v>
      </c>
      <c r="D165" s="242">
        <v>161</v>
      </c>
      <c r="E165" s="76"/>
      <c r="F165" s="83"/>
      <c r="G165" s="84"/>
      <c r="H165" s="84"/>
      <c r="I165" s="85"/>
      <c r="J165" s="86"/>
      <c r="K165" s="87"/>
      <c r="L165" s="86"/>
      <c r="M165" s="87"/>
      <c r="N165" s="347"/>
      <c r="O165" s="326"/>
      <c r="P165" s="86"/>
      <c r="Q165" s="132"/>
      <c r="R165" s="84"/>
      <c r="T165" s="84">
        <v>0</v>
      </c>
      <c r="U165" s="270"/>
      <c r="V165" s="109"/>
      <c r="X165" s="20"/>
      <c r="Y165" s="44"/>
    </row>
    <row r="166" spans="1:26" ht="12" customHeight="1">
      <c r="A166" s="399"/>
      <c r="B166" s="399"/>
      <c r="C166" s="2">
        <v>2</v>
      </c>
      <c r="D166" s="242">
        <v>162</v>
      </c>
      <c r="E166" s="76"/>
      <c r="F166" s="83"/>
      <c r="G166" s="84"/>
      <c r="H166" s="84"/>
      <c r="I166" s="85"/>
      <c r="J166" s="86"/>
      <c r="K166" s="87"/>
      <c r="L166" s="86"/>
      <c r="M166" s="87"/>
      <c r="N166" s="347"/>
      <c r="O166" s="326"/>
      <c r="P166" s="86"/>
      <c r="Q166" s="132"/>
      <c r="R166" s="84"/>
      <c r="T166" s="84">
        <v>0</v>
      </c>
      <c r="U166" s="270"/>
      <c r="V166" s="109"/>
      <c r="X166" s="20"/>
      <c r="Y166" s="44"/>
    </row>
    <row r="167" spans="1:26" ht="12" customHeight="1">
      <c r="A167" s="399"/>
      <c r="B167" s="399"/>
      <c r="C167" s="2">
        <v>3</v>
      </c>
      <c r="D167" s="242">
        <v>163</v>
      </c>
      <c r="E167" s="76"/>
      <c r="F167" s="83"/>
      <c r="G167" s="84"/>
      <c r="H167" s="84"/>
      <c r="I167" s="85"/>
      <c r="J167" s="86"/>
      <c r="K167" s="87"/>
      <c r="L167" s="86"/>
      <c r="M167" s="87"/>
      <c r="N167" s="347"/>
      <c r="O167" s="326"/>
      <c r="P167" s="86"/>
      <c r="Q167" s="132"/>
      <c r="R167" s="84"/>
      <c r="T167" s="84">
        <v>0</v>
      </c>
      <c r="U167" s="270"/>
      <c r="V167" s="109"/>
      <c r="X167" s="20"/>
      <c r="Y167" s="44"/>
    </row>
    <row r="168" spans="1:26" ht="12" customHeight="1">
      <c r="A168" s="399"/>
      <c r="B168" s="399"/>
      <c r="C168" s="2">
        <v>4</v>
      </c>
      <c r="D168" s="242">
        <v>164</v>
      </c>
      <c r="E168" s="76"/>
      <c r="F168" s="83"/>
      <c r="G168" s="84"/>
      <c r="H168" s="84"/>
      <c r="I168" s="85"/>
      <c r="J168" s="86"/>
      <c r="K168" s="87"/>
      <c r="L168" s="86"/>
      <c r="M168" s="87"/>
      <c r="N168" s="347"/>
      <c r="O168" s="326"/>
      <c r="P168" s="86"/>
      <c r="Q168" s="132"/>
      <c r="R168" s="84"/>
      <c r="T168" s="84">
        <v>0</v>
      </c>
      <c r="U168" s="270"/>
      <c r="V168" s="109"/>
      <c r="X168" s="20"/>
      <c r="Y168" s="44"/>
    </row>
    <row r="169" spans="1:26" ht="12" customHeight="1">
      <c r="A169" s="399"/>
      <c r="B169" s="399"/>
      <c r="C169" s="2">
        <v>5</v>
      </c>
      <c r="D169" s="242">
        <v>165</v>
      </c>
      <c r="E169" s="76"/>
      <c r="F169" s="83"/>
      <c r="G169" s="84"/>
      <c r="H169" s="84"/>
      <c r="I169" s="85"/>
      <c r="J169" s="86"/>
      <c r="K169" s="87"/>
      <c r="L169" s="86"/>
      <c r="M169" s="87"/>
      <c r="N169" s="347"/>
      <c r="O169" s="326"/>
      <c r="P169" s="86"/>
      <c r="Q169" s="132"/>
      <c r="R169" s="84"/>
      <c r="T169" s="84">
        <v>0</v>
      </c>
      <c r="U169" s="270"/>
      <c r="V169" s="109"/>
      <c r="X169" s="20"/>
      <c r="Y169" s="44"/>
    </row>
    <row r="170" spans="1:26" ht="12" customHeight="1">
      <c r="A170" s="399"/>
      <c r="B170" s="399"/>
      <c r="C170" s="2">
        <v>6</v>
      </c>
      <c r="D170" s="242">
        <v>166</v>
      </c>
      <c r="E170" s="76"/>
      <c r="F170" s="83"/>
      <c r="G170" s="84"/>
      <c r="H170" s="84"/>
      <c r="I170" s="85"/>
      <c r="J170" s="86"/>
      <c r="K170" s="87"/>
      <c r="L170" s="86"/>
      <c r="M170" s="87"/>
      <c r="N170" s="347"/>
      <c r="O170" s="326"/>
      <c r="P170" s="86"/>
      <c r="Q170" s="132"/>
      <c r="R170" s="84"/>
      <c r="T170" s="84">
        <v>0</v>
      </c>
      <c r="U170" s="270"/>
      <c r="V170" s="109"/>
      <c r="X170" s="20"/>
      <c r="Y170" s="44"/>
    </row>
    <row r="171" spans="1:26" ht="12" customHeight="1">
      <c r="A171" s="399"/>
      <c r="B171" s="399"/>
      <c r="C171" s="2">
        <v>7</v>
      </c>
      <c r="D171" s="242">
        <v>167</v>
      </c>
      <c r="E171" s="76"/>
      <c r="F171" s="83"/>
      <c r="G171" s="84"/>
      <c r="H171" s="84"/>
      <c r="I171" s="85"/>
      <c r="J171" s="86"/>
      <c r="K171" s="87"/>
      <c r="L171" s="86"/>
      <c r="M171" s="87"/>
      <c r="N171" s="347"/>
      <c r="O171" s="326"/>
      <c r="P171" s="86"/>
      <c r="Q171" s="132"/>
      <c r="R171" s="84"/>
      <c r="T171" s="84">
        <v>0</v>
      </c>
      <c r="U171" s="270"/>
      <c r="V171" s="109"/>
      <c r="X171" s="20"/>
      <c r="Y171" s="44"/>
    </row>
    <row r="172" spans="1:26" ht="12" customHeight="1">
      <c r="A172" s="399"/>
      <c r="B172" s="399"/>
      <c r="C172" s="2">
        <v>8</v>
      </c>
      <c r="D172" s="242">
        <v>168</v>
      </c>
      <c r="E172" s="76"/>
      <c r="F172" s="83"/>
      <c r="G172" s="84"/>
      <c r="H172" s="84"/>
      <c r="I172" s="85"/>
      <c r="J172" s="86"/>
      <c r="K172" s="87"/>
      <c r="L172" s="86"/>
      <c r="M172" s="87"/>
      <c r="N172" s="347"/>
      <c r="O172" s="326"/>
      <c r="P172" s="86"/>
      <c r="Q172" s="132"/>
      <c r="R172" s="84"/>
      <c r="T172" s="84">
        <v>0</v>
      </c>
      <c r="U172" s="270"/>
      <c r="V172" s="109"/>
      <c r="X172" s="20"/>
      <c r="Y172" s="44"/>
    </row>
    <row r="173" spans="1:26" ht="12" customHeight="1">
      <c r="A173" s="399"/>
      <c r="B173" s="399"/>
      <c r="C173" s="2">
        <v>9</v>
      </c>
      <c r="D173" s="242">
        <v>169</v>
      </c>
      <c r="E173" s="76"/>
      <c r="F173" s="83"/>
      <c r="G173" s="84"/>
      <c r="H173" s="84"/>
      <c r="I173" s="85"/>
      <c r="J173" s="86"/>
      <c r="K173" s="87"/>
      <c r="L173" s="86"/>
      <c r="M173" s="87"/>
      <c r="N173" s="347"/>
      <c r="O173" s="326"/>
      <c r="P173" s="86"/>
      <c r="Q173" s="132"/>
      <c r="R173" s="84"/>
      <c r="T173" s="84">
        <v>0</v>
      </c>
      <c r="U173" s="270"/>
      <c r="V173" s="109"/>
      <c r="X173" s="20"/>
      <c r="Y173" s="44"/>
    </row>
    <row r="174" spans="1:26" ht="12" customHeight="1">
      <c r="A174" s="399"/>
      <c r="B174" s="399"/>
      <c r="C174" s="2">
        <v>10</v>
      </c>
      <c r="D174" s="242">
        <v>170</v>
      </c>
      <c r="E174" s="76"/>
      <c r="F174" s="83"/>
      <c r="G174" s="84"/>
      <c r="H174" s="84"/>
      <c r="I174" s="85"/>
      <c r="J174" s="86"/>
      <c r="K174" s="87"/>
      <c r="L174" s="86"/>
      <c r="M174" s="87"/>
      <c r="N174" s="347"/>
      <c r="O174" s="326"/>
      <c r="P174" s="86"/>
      <c r="Q174" s="132"/>
      <c r="R174" s="84"/>
      <c r="T174" s="84">
        <v>0</v>
      </c>
      <c r="U174" s="270"/>
      <c r="V174" s="109"/>
      <c r="X174" s="20"/>
      <c r="Y174" s="44"/>
    </row>
    <row r="175" spans="1:26" ht="12" customHeight="1">
      <c r="A175" s="399"/>
      <c r="B175" s="399"/>
      <c r="C175" s="2">
        <v>11</v>
      </c>
      <c r="D175" s="242">
        <v>171</v>
      </c>
      <c r="E175" s="76"/>
      <c r="F175" s="83"/>
      <c r="G175" s="84"/>
      <c r="H175" s="84"/>
      <c r="I175" s="85"/>
      <c r="J175" s="86"/>
      <c r="K175" s="87"/>
      <c r="L175" s="86"/>
      <c r="M175" s="87"/>
      <c r="N175" s="347"/>
      <c r="O175" s="326"/>
      <c r="P175" s="86"/>
      <c r="Q175" s="132"/>
      <c r="R175" s="84"/>
      <c r="T175" s="84">
        <v>0</v>
      </c>
      <c r="U175" s="270"/>
      <c r="V175" s="109"/>
      <c r="X175" s="20"/>
      <c r="Y175" s="44"/>
    </row>
    <row r="176" spans="1:26" ht="12" customHeight="1">
      <c r="A176" s="399"/>
      <c r="B176" s="399"/>
      <c r="C176" s="2">
        <v>12</v>
      </c>
      <c r="D176" s="242">
        <v>172</v>
      </c>
      <c r="E176" s="76"/>
      <c r="F176" s="83"/>
      <c r="G176" s="84"/>
      <c r="H176" s="84"/>
      <c r="I176" s="85"/>
      <c r="J176" s="86"/>
      <c r="K176" s="87"/>
      <c r="L176" s="86"/>
      <c r="M176" s="87"/>
      <c r="N176" s="347"/>
      <c r="O176" s="326"/>
      <c r="P176" s="86"/>
      <c r="Q176" s="132"/>
      <c r="R176" s="84"/>
      <c r="T176" s="84">
        <v>0</v>
      </c>
      <c r="U176" s="270"/>
      <c r="V176" s="109"/>
      <c r="X176" s="20"/>
      <c r="Y176" s="44"/>
    </row>
    <row r="177" spans="1:25" ht="12" customHeight="1">
      <c r="A177" s="399"/>
      <c r="B177" s="399"/>
      <c r="C177" s="2">
        <v>13</v>
      </c>
      <c r="D177" s="242">
        <v>173</v>
      </c>
      <c r="E177" s="76"/>
      <c r="F177" s="83"/>
      <c r="G177" s="84"/>
      <c r="H177" s="84"/>
      <c r="I177" s="85"/>
      <c r="J177" s="86"/>
      <c r="K177" s="87"/>
      <c r="L177" s="86"/>
      <c r="M177" s="87"/>
      <c r="N177" s="347"/>
      <c r="O177" s="326"/>
      <c r="P177" s="86"/>
      <c r="Q177" s="132"/>
      <c r="R177" s="84"/>
      <c r="T177" s="84">
        <v>0</v>
      </c>
      <c r="U177" s="270"/>
      <c r="V177" s="109"/>
      <c r="X177" s="20"/>
      <c r="Y177" s="44"/>
    </row>
    <row r="178" spans="1:25" ht="12" customHeight="1">
      <c r="A178" s="399"/>
      <c r="B178" s="399"/>
      <c r="C178" s="2">
        <v>14</v>
      </c>
      <c r="D178" s="242">
        <v>174</v>
      </c>
      <c r="E178" s="76"/>
      <c r="F178" s="83"/>
      <c r="G178" s="84"/>
      <c r="H178" s="84"/>
      <c r="I178" s="85"/>
      <c r="J178" s="86"/>
      <c r="K178" s="87"/>
      <c r="L178" s="86"/>
      <c r="M178" s="87"/>
      <c r="N178" s="347"/>
      <c r="O178" s="326"/>
      <c r="P178" s="86"/>
      <c r="Q178" s="132"/>
      <c r="R178" s="84"/>
      <c r="T178" s="84">
        <v>0</v>
      </c>
      <c r="U178" s="270"/>
      <c r="V178" s="109"/>
      <c r="X178" s="20"/>
      <c r="Y178" s="44"/>
    </row>
    <row r="179" spans="1:25" ht="12" customHeight="1" thickBot="1">
      <c r="A179" s="400"/>
      <c r="B179" s="400"/>
      <c r="C179" s="40">
        <v>15</v>
      </c>
      <c r="D179" s="364">
        <v>175</v>
      </c>
      <c r="E179" s="77"/>
      <c r="F179" s="88"/>
      <c r="G179" s="89"/>
      <c r="H179" s="89"/>
      <c r="I179" s="90"/>
      <c r="J179" s="161"/>
      <c r="K179" s="162"/>
      <c r="L179" s="161"/>
      <c r="M179" s="162"/>
      <c r="N179" s="353"/>
      <c r="O179" s="332"/>
      <c r="P179" s="161"/>
      <c r="Q179" s="163"/>
      <c r="R179" s="89"/>
      <c r="T179" s="89">
        <v>0</v>
      </c>
      <c r="U179" s="270"/>
      <c r="V179" s="199"/>
      <c r="X179" s="20"/>
      <c r="Y179" s="44"/>
    </row>
    <row r="180" spans="1:25" ht="12" customHeight="1">
      <c r="A180" s="398" t="s">
        <v>211</v>
      </c>
      <c r="B180" s="398"/>
      <c r="C180" s="37">
        <v>0</v>
      </c>
      <c r="D180" s="363">
        <v>176</v>
      </c>
      <c r="E180" s="75" t="s">
        <v>1059</v>
      </c>
      <c r="F180" s="78" t="s">
        <v>1058</v>
      </c>
      <c r="G180" s="79"/>
      <c r="H180" s="79"/>
      <c r="I180" s="80"/>
      <c r="J180" s="81"/>
      <c r="K180" s="82"/>
      <c r="L180" s="81"/>
      <c r="M180" s="82"/>
      <c r="N180" s="362"/>
      <c r="O180" s="343"/>
      <c r="P180" s="81"/>
      <c r="Q180" s="164"/>
      <c r="R180" s="79"/>
      <c r="T180" s="79">
        <v>0</v>
      </c>
      <c r="U180" s="270"/>
      <c r="V180" s="197"/>
      <c r="X180" s="20"/>
      <c r="Y180" s="44"/>
    </row>
    <row r="181" spans="1:25" ht="12" customHeight="1">
      <c r="A181" s="399"/>
      <c r="B181" s="399"/>
      <c r="C181" s="2">
        <v>1</v>
      </c>
      <c r="D181" s="242">
        <v>177</v>
      </c>
      <c r="E181" s="76"/>
      <c r="F181" s="83"/>
      <c r="G181" s="84"/>
      <c r="H181" s="84"/>
      <c r="I181" s="85"/>
      <c r="J181" s="86"/>
      <c r="K181" s="87"/>
      <c r="L181" s="86"/>
      <c r="M181" s="87"/>
      <c r="N181" s="347"/>
      <c r="O181" s="326"/>
      <c r="P181" s="86"/>
      <c r="Q181" s="132"/>
      <c r="R181" s="84"/>
      <c r="T181" s="84">
        <v>0</v>
      </c>
      <c r="U181" s="270"/>
      <c r="V181" s="109"/>
      <c r="X181" s="20"/>
      <c r="Y181" s="44"/>
    </row>
    <row r="182" spans="1:25" ht="12" customHeight="1">
      <c r="A182" s="399"/>
      <c r="B182" s="399"/>
      <c r="C182" s="2">
        <v>2</v>
      </c>
      <c r="D182" s="242">
        <v>178</v>
      </c>
      <c r="E182" s="76"/>
      <c r="F182" s="83"/>
      <c r="G182" s="84"/>
      <c r="H182" s="84"/>
      <c r="I182" s="85"/>
      <c r="J182" s="86"/>
      <c r="K182" s="87"/>
      <c r="L182" s="86"/>
      <c r="M182" s="87"/>
      <c r="N182" s="347"/>
      <c r="O182" s="326"/>
      <c r="P182" s="86"/>
      <c r="Q182" s="132"/>
      <c r="R182" s="84"/>
      <c r="T182" s="84">
        <v>0</v>
      </c>
      <c r="U182" s="270"/>
      <c r="V182" s="109"/>
      <c r="X182" s="20"/>
      <c r="Y182" s="44"/>
    </row>
    <row r="183" spans="1:25" ht="12" customHeight="1">
      <c r="A183" s="399"/>
      <c r="B183" s="399"/>
      <c r="C183" s="2">
        <v>3</v>
      </c>
      <c r="D183" s="242">
        <v>179</v>
      </c>
      <c r="E183" s="76"/>
      <c r="F183" s="83"/>
      <c r="G183" s="84"/>
      <c r="H183" s="84"/>
      <c r="I183" s="85"/>
      <c r="J183" s="86"/>
      <c r="K183" s="87"/>
      <c r="L183" s="86"/>
      <c r="M183" s="87"/>
      <c r="N183" s="347"/>
      <c r="O183" s="326"/>
      <c r="P183" s="86"/>
      <c r="Q183" s="132"/>
      <c r="R183" s="84"/>
      <c r="T183" s="84">
        <v>0</v>
      </c>
      <c r="U183" s="270"/>
      <c r="V183" s="109"/>
      <c r="X183" s="20"/>
      <c r="Y183" s="44"/>
    </row>
    <row r="184" spans="1:25" ht="12" customHeight="1">
      <c r="A184" s="399"/>
      <c r="B184" s="399"/>
      <c r="C184" s="2">
        <v>4</v>
      </c>
      <c r="D184" s="242">
        <v>180</v>
      </c>
      <c r="E184" s="76"/>
      <c r="F184" s="83"/>
      <c r="G184" s="84"/>
      <c r="H184" s="84"/>
      <c r="I184" s="85"/>
      <c r="J184" s="86"/>
      <c r="K184" s="87"/>
      <c r="L184" s="86"/>
      <c r="M184" s="87"/>
      <c r="N184" s="347"/>
      <c r="O184" s="326"/>
      <c r="P184" s="86"/>
      <c r="Q184" s="132"/>
      <c r="R184" s="84"/>
      <c r="T184" s="84">
        <v>0</v>
      </c>
      <c r="U184" s="270"/>
      <c r="V184" s="109"/>
      <c r="X184" s="20"/>
      <c r="Y184" s="44"/>
    </row>
    <row r="185" spans="1:25" ht="12" customHeight="1">
      <c r="A185" s="399"/>
      <c r="B185" s="399"/>
      <c r="C185" s="2">
        <v>5</v>
      </c>
      <c r="D185" s="242">
        <v>181</v>
      </c>
      <c r="E185" s="76"/>
      <c r="F185" s="83"/>
      <c r="G185" s="84"/>
      <c r="H185" s="84"/>
      <c r="I185" s="85"/>
      <c r="J185" s="86"/>
      <c r="K185" s="87"/>
      <c r="L185" s="86"/>
      <c r="M185" s="87"/>
      <c r="N185" s="347"/>
      <c r="O185" s="326"/>
      <c r="P185" s="86"/>
      <c r="Q185" s="132"/>
      <c r="R185" s="84"/>
      <c r="T185" s="84">
        <v>0</v>
      </c>
      <c r="U185" s="270"/>
      <c r="V185" s="109"/>
      <c r="X185" s="20"/>
      <c r="Y185" s="44"/>
    </row>
    <row r="186" spans="1:25" ht="12" customHeight="1">
      <c r="A186" s="399"/>
      <c r="B186" s="399"/>
      <c r="C186" s="2">
        <v>6</v>
      </c>
      <c r="D186" s="242">
        <v>182</v>
      </c>
      <c r="E186" s="76"/>
      <c r="F186" s="83"/>
      <c r="G186" s="84"/>
      <c r="H186" s="84"/>
      <c r="I186" s="85"/>
      <c r="J186" s="86"/>
      <c r="K186" s="87"/>
      <c r="L186" s="86"/>
      <c r="M186" s="87"/>
      <c r="N186" s="347"/>
      <c r="O186" s="326"/>
      <c r="P186" s="86"/>
      <c r="Q186" s="132"/>
      <c r="R186" s="84"/>
      <c r="T186" s="84">
        <v>0</v>
      </c>
      <c r="U186" s="270"/>
      <c r="V186" s="109"/>
      <c r="X186" s="20"/>
      <c r="Y186" s="44"/>
    </row>
    <row r="187" spans="1:25" ht="12" customHeight="1">
      <c r="A187" s="399"/>
      <c r="B187" s="399"/>
      <c r="C187" s="2">
        <v>7</v>
      </c>
      <c r="D187" s="242">
        <v>183</v>
      </c>
      <c r="E187" s="76"/>
      <c r="F187" s="83"/>
      <c r="G187" s="84"/>
      <c r="H187" s="84"/>
      <c r="I187" s="85"/>
      <c r="J187" s="86"/>
      <c r="K187" s="87"/>
      <c r="L187" s="86"/>
      <c r="M187" s="87"/>
      <c r="N187" s="347"/>
      <c r="O187" s="326"/>
      <c r="P187" s="86"/>
      <c r="Q187" s="132"/>
      <c r="R187" s="84"/>
      <c r="T187" s="84">
        <v>0</v>
      </c>
      <c r="U187" s="270"/>
      <c r="V187" s="109"/>
      <c r="X187" s="20"/>
      <c r="Y187" s="44"/>
    </row>
    <row r="188" spans="1:25" ht="12" customHeight="1">
      <c r="A188" s="399"/>
      <c r="B188" s="399"/>
      <c r="C188" s="2">
        <v>8</v>
      </c>
      <c r="D188" s="242">
        <v>184</v>
      </c>
      <c r="E188" s="76"/>
      <c r="F188" s="83"/>
      <c r="G188" s="84"/>
      <c r="H188" s="84"/>
      <c r="I188" s="85"/>
      <c r="J188" s="86"/>
      <c r="K188" s="87"/>
      <c r="L188" s="86"/>
      <c r="M188" s="87"/>
      <c r="N188" s="347"/>
      <c r="O188" s="326"/>
      <c r="P188" s="86"/>
      <c r="Q188" s="132"/>
      <c r="R188" s="84"/>
      <c r="T188" s="84">
        <v>0</v>
      </c>
      <c r="U188" s="270"/>
      <c r="V188" s="109"/>
      <c r="X188" s="20"/>
      <c r="Y188" s="44"/>
    </row>
    <row r="189" spans="1:25" ht="12" customHeight="1">
      <c r="A189" s="399"/>
      <c r="B189" s="399"/>
      <c r="C189" s="2">
        <v>9</v>
      </c>
      <c r="D189" s="242">
        <v>185</v>
      </c>
      <c r="E189" s="76"/>
      <c r="F189" s="83"/>
      <c r="G189" s="84"/>
      <c r="H189" s="84"/>
      <c r="I189" s="85"/>
      <c r="J189" s="86"/>
      <c r="K189" s="87"/>
      <c r="L189" s="86"/>
      <c r="M189" s="87"/>
      <c r="N189" s="347"/>
      <c r="O189" s="326"/>
      <c r="P189" s="86"/>
      <c r="Q189" s="132"/>
      <c r="R189" s="84"/>
      <c r="T189" s="84">
        <v>0</v>
      </c>
      <c r="U189" s="270"/>
      <c r="V189" s="109"/>
      <c r="X189" s="20"/>
      <c r="Y189" s="44"/>
    </row>
    <row r="190" spans="1:25" ht="12" customHeight="1">
      <c r="A190" s="399"/>
      <c r="B190" s="399"/>
      <c r="C190" s="2">
        <v>10</v>
      </c>
      <c r="D190" s="242">
        <v>186</v>
      </c>
      <c r="E190" s="76"/>
      <c r="F190" s="83"/>
      <c r="G190" s="84"/>
      <c r="H190" s="84"/>
      <c r="I190" s="85"/>
      <c r="J190" s="86"/>
      <c r="K190" s="87"/>
      <c r="L190" s="86"/>
      <c r="M190" s="87"/>
      <c r="N190" s="347"/>
      <c r="O190" s="326"/>
      <c r="P190" s="86"/>
      <c r="Q190" s="132"/>
      <c r="R190" s="84"/>
      <c r="T190" s="84">
        <v>0</v>
      </c>
      <c r="U190" s="270"/>
      <c r="V190" s="109"/>
      <c r="X190" s="20"/>
      <c r="Y190" s="44"/>
    </row>
    <row r="191" spans="1:25" ht="12" customHeight="1">
      <c r="A191" s="399"/>
      <c r="B191" s="399"/>
      <c r="C191" s="2">
        <v>11</v>
      </c>
      <c r="D191" s="242">
        <v>187</v>
      </c>
      <c r="E191" s="76"/>
      <c r="F191" s="83"/>
      <c r="G191" s="84"/>
      <c r="H191" s="84"/>
      <c r="I191" s="85"/>
      <c r="J191" s="86"/>
      <c r="K191" s="87"/>
      <c r="L191" s="86"/>
      <c r="M191" s="87"/>
      <c r="N191" s="347"/>
      <c r="O191" s="326"/>
      <c r="P191" s="86"/>
      <c r="Q191" s="132"/>
      <c r="R191" s="84"/>
      <c r="T191" s="84">
        <v>0</v>
      </c>
      <c r="U191" s="270"/>
      <c r="V191" s="109"/>
      <c r="X191" s="20"/>
      <c r="Y191" s="44"/>
    </row>
    <row r="192" spans="1:25" ht="12" customHeight="1">
      <c r="A192" s="399"/>
      <c r="B192" s="399"/>
      <c r="C192" s="2">
        <v>12</v>
      </c>
      <c r="D192" s="242">
        <v>188</v>
      </c>
      <c r="E192" s="76"/>
      <c r="F192" s="83"/>
      <c r="G192" s="84"/>
      <c r="H192" s="84"/>
      <c r="I192" s="85"/>
      <c r="J192" s="86"/>
      <c r="K192" s="87"/>
      <c r="L192" s="86"/>
      <c r="M192" s="87"/>
      <c r="N192" s="347"/>
      <c r="O192" s="326"/>
      <c r="P192" s="86"/>
      <c r="Q192" s="132"/>
      <c r="R192" s="84"/>
      <c r="T192" s="84">
        <v>0</v>
      </c>
      <c r="U192" s="270"/>
      <c r="V192" s="109"/>
      <c r="X192" s="20"/>
      <c r="Y192" s="44"/>
    </row>
    <row r="193" spans="1:25" ht="12" customHeight="1">
      <c r="A193" s="399"/>
      <c r="B193" s="399"/>
      <c r="C193" s="2">
        <v>13</v>
      </c>
      <c r="D193" s="242">
        <v>189</v>
      </c>
      <c r="E193" s="76"/>
      <c r="F193" s="83"/>
      <c r="G193" s="84"/>
      <c r="H193" s="84"/>
      <c r="I193" s="85"/>
      <c r="J193" s="86"/>
      <c r="K193" s="87"/>
      <c r="L193" s="86"/>
      <c r="M193" s="87"/>
      <c r="N193" s="347"/>
      <c r="O193" s="326"/>
      <c r="P193" s="86"/>
      <c r="Q193" s="132"/>
      <c r="R193" s="84"/>
      <c r="T193" s="84">
        <v>0</v>
      </c>
      <c r="U193" s="270"/>
      <c r="V193" s="109"/>
      <c r="X193" s="20"/>
      <c r="Y193" s="44"/>
    </row>
    <row r="194" spans="1:25" ht="12" customHeight="1">
      <c r="A194" s="399"/>
      <c r="B194" s="399"/>
      <c r="C194" s="2">
        <v>14</v>
      </c>
      <c r="D194" s="242">
        <v>190</v>
      </c>
      <c r="E194" s="76"/>
      <c r="F194" s="83"/>
      <c r="G194" s="84"/>
      <c r="H194" s="84"/>
      <c r="I194" s="85"/>
      <c r="J194" s="86"/>
      <c r="K194" s="87"/>
      <c r="L194" s="86"/>
      <c r="M194" s="87"/>
      <c r="N194" s="347"/>
      <c r="O194" s="326"/>
      <c r="P194" s="86"/>
      <c r="Q194" s="132"/>
      <c r="R194" s="84"/>
      <c r="T194" s="84">
        <v>0</v>
      </c>
      <c r="U194" s="270"/>
      <c r="V194" s="109"/>
      <c r="X194" s="20"/>
      <c r="Y194" s="44"/>
    </row>
    <row r="195" spans="1:25" ht="12" customHeight="1" thickBot="1">
      <c r="A195" s="400"/>
      <c r="B195" s="400"/>
      <c r="C195" s="40">
        <v>15</v>
      </c>
      <c r="D195" s="364">
        <v>191</v>
      </c>
      <c r="E195" s="77"/>
      <c r="F195" s="88"/>
      <c r="G195" s="89"/>
      <c r="H195" s="89"/>
      <c r="I195" s="90"/>
      <c r="J195" s="161"/>
      <c r="K195" s="162"/>
      <c r="L195" s="161"/>
      <c r="M195" s="162"/>
      <c r="N195" s="353"/>
      <c r="O195" s="332"/>
      <c r="P195" s="161"/>
      <c r="Q195" s="163"/>
      <c r="R195" s="89"/>
      <c r="T195" s="89">
        <v>0</v>
      </c>
      <c r="U195" s="270"/>
      <c r="V195" s="199"/>
      <c r="X195" s="20"/>
      <c r="Y195" s="44"/>
    </row>
  </sheetData>
  <mergeCells count="49">
    <mergeCell ref="G2:G3"/>
    <mergeCell ref="L2:M2"/>
    <mergeCell ref="A164:A179"/>
    <mergeCell ref="B164:B179"/>
    <mergeCell ref="I2:I3"/>
    <mergeCell ref="H2:H3"/>
    <mergeCell ref="A116:A131"/>
    <mergeCell ref="B4:B19"/>
    <mergeCell ref="A36:A51"/>
    <mergeCell ref="B84:B99"/>
    <mergeCell ref="B116:B131"/>
    <mergeCell ref="A132:A147"/>
    <mergeCell ref="B132:B147"/>
    <mergeCell ref="B68:B83"/>
    <mergeCell ref="A84:A99"/>
    <mergeCell ref="A148:A163"/>
    <mergeCell ref="Z2:Z3"/>
    <mergeCell ref="R2:R3"/>
    <mergeCell ref="A1:Q1"/>
    <mergeCell ref="A2:B3"/>
    <mergeCell ref="C2:C3"/>
    <mergeCell ref="D2:D3"/>
    <mergeCell ref="E2:E3"/>
    <mergeCell ref="J2:K2"/>
    <mergeCell ref="N2:O2"/>
    <mergeCell ref="P2:Q2"/>
    <mergeCell ref="Y2:Y3"/>
    <mergeCell ref="X2:X3"/>
    <mergeCell ref="V2:V3"/>
    <mergeCell ref="T2:T3"/>
    <mergeCell ref="U2:U3"/>
    <mergeCell ref="F2:F3"/>
    <mergeCell ref="A4:A19"/>
    <mergeCell ref="B36:B51"/>
    <mergeCell ref="A100:A115"/>
    <mergeCell ref="B100:B115"/>
    <mergeCell ref="A20:A35"/>
    <mergeCell ref="B20:B35"/>
    <mergeCell ref="A68:A83"/>
    <mergeCell ref="B180:B195"/>
    <mergeCell ref="W111:Z111"/>
    <mergeCell ref="W112:Z112"/>
    <mergeCell ref="A52:A67"/>
    <mergeCell ref="B52:B67"/>
    <mergeCell ref="R107:R110"/>
    <mergeCell ref="A180:A195"/>
    <mergeCell ref="R52:R67"/>
    <mergeCell ref="R113:R116"/>
    <mergeCell ref="B148:B163"/>
  </mergeCells>
  <phoneticPr fontId="0" type="noConversion"/>
  <printOptions horizontalCentered="1" verticalCentered="1"/>
  <pageMargins left="0" right="0" top="0" bottom="0" header="0.19685039370078741" footer="0.19685039370078741"/>
  <pageSetup paperSize="9" scale="89" orientation="landscape" verticalDpi="300" r:id="rId1"/>
  <rowBreaks count="3" manualBreakCount="3">
    <brk id="51" max="16383" man="1"/>
    <brk id="99" max="16383" man="1"/>
    <brk id="147" max="19" man="1"/>
  </rowBreaks>
  <colBreaks count="1" manualBreakCount="1">
    <brk id="22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A13"/>
  <sheetViews>
    <sheetView zoomScale="160" zoomScaleNormal="160" workbookViewId="0">
      <selection activeCell="A8" sqref="A8"/>
    </sheetView>
  </sheetViews>
  <sheetFormatPr defaultRowHeight="15"/>
  <cols>
    <col min="1" max="1" width="160.7109375" customWidth="1"/>
  </cols>
  <sheetData>
    <row r="1" spans="1:1" ht="18.75">
      <c r="A1" s="122" t="s">
        <v>362</v>
      </c>
    </row>
    <row r="2" spans="1:1">
      <c r="A2" s="120" t="s">
        <v>363</v>
      </c>
    </row>
    <row r="3" spans="1:1">
      <c r="A3" s="120" t="s">
        <v>364</v>
      </c>
    </row>
    <row r="4" spans="1:1">
      <c r="A4" s="120" t="s">
        <v>365</v>
      </c>
    </row>
    <row r="5" spans="1:1">
      <c r="A5" s="120" t="s">
        <v>366</v>
      </c>
    </row>
    <row r="6" spans="1:1">
      <c r="A6" s="120" t="s">
        <v>367</v>
      </c>
    </row>
    <row r="7" spans="1:1">
      <c r="A7" s="119" t="s">
        <v>368</v>
      </c>
    </row>
    <row r="8" spans="1:1">
      <c r="A8" s="119" t="s">
        <v>369</v>
      </c>
    </row>
    <row r="9" spans="1:1">
      <c r="A9" s="120" t="s">
        <v>370</v>
      </c>
    </row>
    <row r="10" spans="1:1">
      <c r="A10" s="120" t="s">
        <v>371</v>
      </c>
    </row>
    <row r="11" spans="1:1">
      <c r="A11" s="120" t="s">
        <v>372</v>
      </c>
    </row>
    <row r="12" spans="1:1">
      <c r="A12" s="120" t="s">
        <v>373</v>
      </c>
    </row>
    <row r="13" spans="1:1" ht="15.75">
      <c r="A13" s="121" t="s">
        <v>374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6"/>
  <sheetViews>
    <sheetView zoomScale="115" zoomScaleNormal="115" workbookViewId="0">
      <selection activeCell="O15" sqref="O15"/>
    </sheetView>
  </sheetViews>
  <sheetFormatPr defaultRowHeight="15"/>
  <cols>
    <col min="1" max="1" width="2.140625" customWidth="1"/>
    <col min="2" max="2" width="2" customWidth="1"/>
    <col min="3" max="3" width="4" customWidth="1"/>
    <col min="4" max="4" width="4.140625" style="42" customWidth="1"/>
    <col min="5" max="5" width="3.140625" style="42" customWidth="1"/>
    <col min="7" max="7" width="36.7109375" customWidth="1"/>
    <col min="8" max="8" width="11.140625" customWidth="1"/>
    <col min="9" max="9" width="21.28515625" customWidth="1"/>
    <col min="10" max="10" width="7.28515625" customWidth="1"/>
    <col min="11" max="11" width="8" customWidth="1"/>
    <col min="12" max="12" width="7.140625" customWidth="1"/>
  </cols>
  <sheetData>
    <row r="1" spans="1:12" s="180" customFormat="1" ht="9" customHeight="1">
      <c r="B1" s="265"/>
      <c r="C1" s="265"/>
      <c r="D1" s="265"/>
      <c r="E1" s="265"/>
      <c r="F1" s="265"/>
      <c r="G1" s="265" t="s">
        <v>690</v>
      </c>
      <c r="H1" s="265"/>
      <c r="I1" s="265"/>
      <c r="J1" s="265"/>
      <c r="K1" s="265"/>
      <c r="L1" s="265"/>
    </row>
    <row r="2" spans="1:12" s="180" customFormat="1" ht="5.25" customHeight="1" thickBot="1">
      <c r="A2" s="265"/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</row>
    <row r="3" spans="1:12" s="186" customFormat="1" ht="30" customHeight="1" thickBot="1">
      <c r="A3" s="434" t="s">
        <v>7</v>
      </c>
      <c r="B3" s="435"/>
      <c r="C3" s="181" t="s">
        <v>8</v>
      </c>
      <c r="D3" s="182" t="s">
        <v>573</v>
      </c>
      <c r="E3" s="182" t="s">
        <v>572</v>
      </c>
      <c r="F3" s="182" t="s">
        <v>9</v>
      </c>
      <c r="G3" s="182" t="s">
        <v>26</v>
      </c>
      <c r="H3" s="183" t="s">
        <v>833</v>
      </c>
      <c r="I3" s="184" t="s">
        <v>834</v>
      </c>
      <c r="J3" s="185" t="s">
        <v>574</v>
      </c>
      <c r="K3" s="185" t="s">
        <v>389</v>
      </c>
      <c r="L3" s="185" t="s">
        <v>390</v>
      </c>
    </row>
    <row r="4" spans="1:12" s="6" customFormat="1" ht="12" customHeight="1" thickTop="1">
      <c r="A4" s="436" t="s">
        <v>577</v>
      </c>
      <c r="B4" s="439" t="s">
        <v>733</v>
      </c>
      <c r="C4" s="8">
        <v>0</v>
      </c>
      <c r="D4" s="8">
        <v>23</v>
      </c>
      <c r="E4" s="8">
        <v>0</v>
      </c>
      <c r="F4" s="218" t="s">
        <v>646</v>
      </c>
      <c r="G4" s="99" t="s">
        <v>213</v>
      </c>
      <c r="H4" s="219" t="s">
        <v>831</v>
      </c>
      <c r="I4" s="305"/>
      <c r="J4" s="306"/>
      <c r="K4" s="93"/>
      <c r="L4" s="309"/>
    </row>
    <row r="5" spans="1:12" s="6" customFormat="1" ht="12" customHeight="1">
      <c r="A5" s="437"/>
      <c r="B5" s="440"/>
      <c r="C5" s="9">
        <v>1</v>
      </c>
      <c r="D5" s="9">
        <v>0</v>
      </c>
      <c r="E5" s="9">
        <v>1</v>
      </c>
      <c r="F5" s="98" t="s">
        <v>628</v>
      </c>
      <c r="G5" s="83" t="s">
        <v>214</v>
      </c>
      <c r="H5" s="84" t="s">
        <v>832</v>
      </c>
      <c r="I5" s="307"/>
      <c r="J5" s="308"/>
      <c r="K5" s="94"/>
      <c r="L5" s="310"/>
    </row>
    <row r="6" spans="1:12" s="6" customFormat="1" ht="12" customHeight="1">
      <c r="A6" s="437"/>
      <c r="B6" s="440"/>
      <c r="C6" s="9">
        <v>2</v>
      </c>
      <c r="D6" s="9">
        <v>23</v>
      </c>
      <c r="E6" s="9">
        <v>2</v>
      </c>
      <c r="F6" s="98" t="s">
        <v>647</v>
      </c>
      <c r="G6" s="83" t="s">
        <v>215</v>
      </c>
      <c r="H6" s="84" t="s">
        <v>831</v>
      </c>
      <c r="I6" s="307"/>
      <c r="J6" s="308"/>
      <c r="K6" s="94"/>
      <c r="L6" s="310"/>
    </row>
    <row r="7" spans="1:12" s="6" customFormat="1" ht="12" customHeight="1">
      <c r="A7" s="437"/>
      <c r="B7" s="440"/>
      <c r="C7" s="9">
        <v>3</v>
      </c>
      <c r="D7" s="9">
        <v>31</v>
      </c>
      <c r="E7" s="9">
        <v>3</v>
      </c>
      <c r="F7" s="22" t="s">
        <v>630</v>
      </c>
      <c r="G7" s="30" t="s">
        <v>361</v>
      </c>
      <c r="H7" s="9" t="s">
        <v>832</v>
      </c>
      <c r="I7" s="10"/>
      <c r="J7" s="4"/>
      <c r="K7" s="94"/>
      <c r="L7" s="26"/>
    </row>
    <row r="8" spans="1:12" s="6" customFormat="1" ht="12" customHeight="1">
      <c r="A8" s="437"/>
      <c r="B8" s="440"/>
      <c r="C8" s="9">
        <v>4</v>
      </c>
      <c r="D8" s="9">
        <v>26</v>
      </c>
      <c r="E8" s="9">
        <v>4</v>
      </c>
      <c r="F8" s="16" t="s">
        <v>631</v>
      </c>
      <c r="G8" s="30" t="s">
        <v>581</v>
      </c>
      <c r="H8" s="9" t="s">
        <v>832</v>
      </c>
      <c r="I8" s="14"/>
      <c r="J8" s="9"/>
      <c r="K8" s="95"/>
      <c r="L8" s="5"/>
    </row>
    <row r="9" spans="1:12" s="6" customFormat="1" ht="12" customHeight="1">
      <c r="A9" s="437"/>
      <c r="B9" s="440"/>
      <c r="C9" s="9">
        <v>5</v>
      </c>
      <c r="D9" s="9">
        <v>134</v>
      </c>
      <c r="E9" s="9">
        <v>5</v>
      </c>
      <c r="F9" s="16" t="s">
        <v>632</v>
      </c>
      <c r="G9" s="30" t="s">
        <v>199</v>
      </c>
      <c r="H9" s="9" t="s">
        <v>832</v>
      </c>
      <c r="I9" s="14"/>
      <c r="J9" s="9"/>
      <c r="K9" s="95"/>
      <c r="L9" s="5"/>
    </row>
    <row r="10" spans="1:12" s="6" customFormat="1" ht="12" customHeight="1">
      <c r="A10" s="437"/>
      <c r="B10" s="440"/>
      <c r="C10" s="9">
        <v>6</v>
      </c>
      <c r="D10" s="9">
        <v>135</v>
      </c>
      <c r="E10" s="9">
        <v>6</v>
      </c>
      <c r="F10" s="16" t="s">
        <v>633</v>
      </c>
      <c r="G10" s="30" t="s">
        <v>128</v>
      </c>
      <c r="H10" s="9" t="s">
        <v>832</v>
      </c>
      <c r="I10" s="14"/>
      <c r="J10" s="9"/>
      <c r="K10" s="95"/>
      <c r="L10" s="5"/>
    </row>
    <row r="11" spans="1:12" s="6" customFormat="1" ht="12" customHeight="1" thickBot="1">
      <c r="A11" s="438"/>
      <c r="B11" s="441"/>
      <c r="C11" s="11">
        <v>7</v>
      </c>
      <c r="D11" s="11">
        <v>132</v>
      </c>
      <c r="E11" s="11">
        <v>7</v>
      </c>
      <c r="F11" s="17" t="s">
        <v>634</v>
      </c>
      <c r="G11" s="31" t="s">
        <v>187</v>
      </c>
      <c r="H11" s="11" t="s">
        <v>831</v>
      </c>
      <c r="I11" s="12"/>
      <c r="J11" s="11"/>
      <c r="K11" s="96"/>
      <c r="L11" s="27"/>
    </row>
    <row r="12" spans="1:12" s="6" customFormat="1" ht="12" customHeight="1" thickTop="1">
      <c r="A12" s="436" t="s">
        <v>577</v>
      </c>
      <c r="B12" s="439" t="s">
        <v>734</v>
      </c>
      <c r="C12" s="8">
        <v>0</v>
      </c>
      <c r="D12" s="8">
        <v>127</v>
      </c>
      <c r="E12" s="8">
        <v>8</v>
      </c>
      <c r="F12" s="18" t="s">
        <v>635</v>
      </c>
      <c r="G12" s="29" t="s">
        <v>165</v>
      </c>
      <c r="H12" s="8" t="s">
        <v>831</v>
      </c>
      <c r="I12" s="15"/>
      <c r="J12" s="8"/>
      <c r="K12" s="97"/>
      <c r="L12" s="28"/>
    </row>
    <row r="13" spans="1:12" s="6" customFormat="1" ht="12" customHeight="1">
      <c r="A13" s="437"/>
      <c r="B13" s="440"/>
      <c r="C13" s="9">
        <v>1</v>
      </c>
      <c r="D13" s="9">
        <v>100</v>
      </c>
      <c r="E13" s="9">
        <v>9</v>
      </c>
      <c r="F13" s="16" t="s">
        <v>636</v>
      </c>
      <c r="G13" s="30" t="s">
        <v>144</v>
      </c>
      <c r="H13" s="9" t="s">
        <v>832</v>
      </c>
      <c r="I13" s="14"/>
      <c r="J13" s="9"/>
      <c r="K13" s="95"/>
      <c r="L13" s="5"/>
    </row>
    <row r="14" spans="1:12" s="6" customFormat="1" ht="12" customHeight="1">
      <c r="A14" s="437"/>
      <c r="B14" s="440"/>
      <c r="C14" s="9">
        <v>2</v>
      </c>
      <c r="D14" s="9">
        <v>117</v>
      </c>
      <c r="E14" s="9">
        <v>10</v>
      </c>
      <c r="F14" s="16" t="s">
        <v>637</v>
      </c>
      <c r="G14" s="30" t="s">
        <v>166</v>
      </c>
      <c r="H14" s="9" t="s">
        <v>832</v>
      </c>
      <c r="I14" s="14"/>
      <c r="J14" s="9"/>
      <c r="K14" s="95"/>
      <c r="L14" s="5"/>
    </row>
    <row r="15" spans="1:12" s="6" customFormat="1" ht="12" customHeight="1">
      <c r="A15" s="437"/>
      <c r="B15" s="440"/>
      <c r="C15" s="9">
        <v>3</v>
      </c>
      <c r="D15" s="9">
        <v>118</v>
      </c>
      <c r="E15" s="9">
        <v>11</v>
      </c>
      <c r="F15" s="16" t="s">
        <v>638</v>
      </c>
      <c r="G15" s="30" t="s">
        <v>194</v>
      </c>
      <c r="H15" s="9" t="s">
        <v>831</v>
      </c>
      <c r="I15" s="14"/>
      <c r="J15" s="9"/>
      <c r="K15" s="95"/>
      <c r="L15" s="5"/>
    </row>
    <row r="16" spans="1:12" s="6" customFormat="1" ht="12" customHeight="1">
      <c r="A16" s="437"/>
      <c r="B16" s="440"/>
      <c r="C16" s="9">
        <v>4</v>
      </c>
      <c r="D16" s="9">
        <v>121</v>
      </c>
      <c r="E16" s="9">
        <v>12</v>
      </c>
      <c r="F16" s="16" t="s">
        <v>639</v>
      </c>
      <c r="G16" s="30" t="s">
        <v>169</v>
      </c>
      <c r="H16" s="9" t="s">
        <v>831</v>
      </c>
      <c r="I16" s="14"/>
      <c r="J16" s="9"/>
      <c r="K16" s="95"/>
      <c r="L16" s="5"/>
    </row>
    <row r="17" spans="1:12" s="6" customFormat="1" ht="12" customHeight="1">
      <c r="A17" s="437"/>
      <c r="B17" s="440"/>
      <c r="C17" s="9">
        <v>5</v>
      </c>
      <c r="D17" s="9">
        <v>122</v>
      </c>
      <c r="E17" s="9">
        <v>13</v>
      </c>
      <c r="F17" s="16" t="s">
        <v>640</v>
      </c>
      <c r="G17" s="30" t="s">
        <v>195</v>
      </c>
      <c r="H17" s="9" t="s">
        <v>832</v>
      </c>
      <c r="I17" s="14"/>
      <c r="J17" s="9"/>
      <c r="K17" s="95"/>
      <c r="L17" s="5"/>
    </row>
    <row r="18" spans="1:12" s="6" customFormat="1" ht="12" customHeight="1">
      <c r="A18" s="437"/>
      <c r="B18" s="440"/>
      <c r="C18" s="9">
        <v>6</v>
      </c>
      <c r="D18" s="9">
        <v>123</v>
      </c>
      <c r="E18" s="9">
        <v>14</v>
      </c>
      <c r="F18" s="16" t="s">
        <v>641</v>
      </c>
      <c r="G18" s="30" t="s">
        <v>196</v>
      </c>
      <c r="H18" s="9" t="s">
        <v>832</v>
      </c>
      <c r="I18" s="14"/>
      <c r="J18" s="9"/>
      <c r="K18" s="95"/>
      <c r="L18" s="5"/>
    </row>
    <row r="19" spans="1:12" s="6" customFormat="1" ht="12" customHeight="1" thickBot="1">
      <c r="A19" s="438"/>
      <c r="B19" s="441"/>
      <c r="C19" s="11">
        <v>7</v>
      </c>
      <c r="D19" s="11">
        <v>-1</v>
      </c>
      <c r="E19" s="11">
        <v>15</v>
      </c>
      <c r="F19" s="194" t="s">
        <v>1036</v>
      </c>
      <c r="G19" s="217" t="s">
        <v>1037</v>
      </c>
      <c r="H19" s="203" t="s">
        <v>832</v>
      </c>
      <c r="I19" s="12" t="s">
        <v>1038</v>
      </c>
      <c r="J19" s="11"/>
      <c r="K19" s="96"/>
      <c r="L19" s="27"/>
    </row>
    <row r="20" spans="1:12" s="6" customFormat="1" ht="12" customHeight="1" thickTop="1">
      <c r="A20" s="436" t="s">
        <v>577</v>
      </c>
      <c r="B20" s="439" t="s">
        <v>735</v>
      </c>
      <c r="C20" s="8">
        <v>0</v>
      </c>
      <c r="D20" s="8">
        <v>131</v>
      </c>
      <c r="E20" s="8">
        <v>16</v>
      </c>
      <c r="F20" s="18" t="s">
        <v>642</v>
      </c>
      <c r="G20" s="29" t="s">
        <v>186</v>
      </c>
      <c r="H20" s="8" t="s">
        <v>832</v>
      </c>
      <c r="I20" s="15"/>
      <c r="J20" s="8"/>
      <c r="K20" s="97"/>
      <c r="L20" s="28"/>
    </row>
    <row r="21" spans="1:12" s="6" customFormat="1" ht="12" customHeight="1">
      <c r="A21" s="437"/>
      <c r="B21" s="440"/>
      <c r="C21" s="9">
        <v>1</v>
      </c>
      <c r="D21" s="9">
        <v>119</v>
      </c>
      <c r="E21" s="9">
        <v>17</v>
      </c>
      <c r="F21" s="16" t="s">
        <v>643</v>
      </c>
      <c r="G21" s="30" t="s">
        <v>167</v>
      </c>
      <c r="H21" s="9" t="s">
        <v>831</v>
      </c>
      <c r="I21" s="14"/>
      <c r="J21" s="9"/>
      <c r="K21" s="95"/>
      <c r="L21" s="5"/>
    </row>
    <row r="22" spans="1:12" s="6" customFormat="1" ht="12" customHeight="1">
      <c r="A22" s="437"/>
      <c r="B22" s="440"/>
      <c r="C22" s="9">
        <v>2</v>
      </c>
      <c r="D22" s="9">
        <v>124</v>
      </c>
      <c r="E22" s="9">
        <v>18</v>
      </c>
      <c r="F22" s="16" t="s">
        <v>644</v>
      </c>
      <c r="G22" s="30" t="s">
        <v>197</v>
      </c>
      <c r="H22" s="9" t="s">
        <v>832</v>
      </c>
      <c r="I22" s="14"/>
      <c r="J22" s="9"/>
      <c r="K22" s="95"/>
      <c r="L22" s="5"/>
    </row>
    <row r="23" spans="1:12" s="6" customFormat="1" ht="12" customHeight="1">
      <c r="A23" s="437"/>
      <c r="B23" s="440"/>
      <c r="C23" s="9">
        <v>3</v>
      </c>
      <c r="D23" s="9">
        <v>120</v>
      </c>
      <c r="E23" s="9">
        <v>19</v>
      </c>
      <c r="F23" s="16" t="s">
        <v>645</v>
      </c>
      <c r="G23" s="30" t="s">
        <v>198</v>
      </c>
      <c r="H23" s="9" t="s">
        <v>832</v>
      </c>
      <c r="I23" s="14"/>
      <c r="J23" s="9"/>
      <c r="K23" s="95"/>
      <c r="L23" s="5"/>
    </row>
    <row r="24" spans="1:12" s="6" customFormat="1" ht="12" customHeight="1">
      <c r="A24" s="437"/>
      <c r="B24" s="440"/>
      <c r="C24" s="9">
        <v>4</v>
      </c>
      <c r="D24" s="9">
        <v>97</v>
      </c>
      <c r="E24" s="9">
        <v>20</v>
      </c>
      <c r="F24" s="16" t="s">
        <v>627</v>
      </c>
      <c r="G24" s="30" t="s">
        <v>141</v>
      </c>
      <c r="H24" s="9" t="s">
        <v>831</v>
      </c>
      <c r="I24" s="14"/>
      <c r="J24" s="9"/>
      <c r="K24" s="95"/>
      <c r="L24" s="5"/>
    </row>
    <row r="25" spans="1:12" s="6" customFormat="1" ht="12" customHeight="1">
      <c r="A25" s="437"/>
      <c r="B25" s="440"/>
      <c r="C25" s="9">
        <v>5</v>
      </c>
      <c r="D25" s="9">
        <v>98</v>
      </c>
      <c r="E25" s="9">
        <v>21</v>
      </c>
      <c r="F25" s="16" t="s">
        <v>629</v>
      </c>
      <c r="G25" s="30" t="s">
        <v>142</v>
      </c>
      <c r="H25" s="9" t="s">
        <v>832</v>
      </c>
      <c r="I25" s="14"/>
      <c r="J25" s="9"/>
      <c r="K25" s="95"/>
      <c r="L25" s="5"/>
    </row>
    <row r="26" spans="1:12" s="6" customFormat="1" ht="12" customHeight="1">
      <c r="A26" s="437"/>
      <c r="B26" s="440"/>
      <c r="C26" s="9">
        <v>6</v>
      </c>
      <c r="D26" s="9">
        <v>99</v>
      </c>
      <c r="E26" s="9">
        <v>22</v>
      </c>
      <c r="F26" s="16" t="s">
        <v>648</v>
      </c>
      <c r="G26" s="30" t="s">
        <v>143</v>
      </c>
      <c r="H26" s="9" t="s">
        <v>832</v>
      </c>
      <c r="I26" s="14"/>
      <c r="J26" s="9"/>
      <c r="K26" s="95"/>
      <c r="L26" s="5"/>
    </row>
    <row r="27" spans="1:12" s="6" customFormat="1" ht="12" customHeight="1" thickBot="1">
      <c r="A27" s="438"/>
      <c r="B27" s="441"/>
      <c r="C27" s="11">
        <v>7</v>
      </c>
      <c r="D27" s="11">
        <v>142</v>
      </c>
      <c r="E27" s="11">
        <v>23</v>
      </c>
      <c r="F27" s="110" t="s">
        <v>649</v>
      </c>
      <c r="G27" s="111" t="s">
        <v>337</v>
      </c>
      <c r="H27" s="112"/>
      <c r="I27" s="113"/>
      <c r="J27" s="114"/>
      <c r="K27" s="96"/>
      <c r="L27" s="27"/>
    </row>
    <row r="28" spans="1:12" s="6" customFormat="1" ht="12" customHeight="1" thickTop="1">
      <c r="A28" s="436" t="s">
        <v>577</v>
      </c>
      <c r="B28" s="442" t="s">
        <v>738</v>
      </c>
      <c r="C28" s="8">
        <v>0</v>
      </c>
      <c r="D28" s="8">
        <v>176</v>
      </c>
      <c r="E28" s="8">
        <v>24</v>
      </c>
      <c r="F28" s="18" t="s">
        <v>997</v>
      </c>
      <c r="G28" s="29" t="s">
        <v>1004</v>
      </c>
      <c r="H28" s="8"/>
      <c r="I28" s="15"/>
      <c r="J28" s="8"/>
      <c r="K28" s="97"/>
      <c r="L28" s="28"/>
    </row>
    <row r="29" spans="1:12" s="6" customFormat="1" ht="12" customHeight="1">
      <c r="A29" s="437"/>
      <c r="B29" s="443"/>
      <c r="C29" s="9">
        <v>1</v>
      </c>
      <c r="D29" s="9">
        <v>176</v>
      </c>
      <c r="E29" s="9">
        <v>25</v>
      </c>
      <c r="F29" s="312" t="s">
        <v>1021</v>
      </c>
      <c r="G29" s="313" t="s">
        <v>1032</v>
      </c>
      <c r="H29" s="9"/>
      <c r="I29" s="14"/>
      <c r="J29" s="9"/>
      <c r="K29" s="95"/>
      <c r="L29" s="5"/>
    </row>
    <row r="30" spans="1:12" s="6" customFormat="1" ht="12" customHeight="1">
      <c r="A30" s="437"/>
      <c r="B30" s="443"/>
      <c r="C30" s="9">
        <v>2</v>
      </c>
      <c r="D30" s="9"/>
      <c r="E30" s="9">
        <v>26</v>
      </c>
      <c r="F30" s="16"/>
      <c r="G30" s="30"/>
      <c r="H30" s="9"/>
      <c r="I30" s="14"/>
      <c r="J30" s="9"/>
      <c r="K30" s="95"/>
      <c r="L30" s="5"/>
    </row>
    <row r="31" spans="1:12" s="6" customFormat="1" ht="12" customHeight="1">
      <c r="A31" s="437"/>
      <c r="B31" s="443"/>
      <c r="C31" s="9">
        <v>3</v>
      </c>
      <c r="D31" s="9"/>
      <c r="E31" s="9">
        <v>27</v>
      </c>
      <c r="F31" s="16"/>
      <c r="G31" s="30"/>
      <c r="H31" s="9"/>
      <c r="I31" s="14"/>
      <c r="J31" s="9"/>
      <c r="K31" s="95"/>
      <c r="L31" s="5"/>
    </row>
    <row r="32" spans="1:12" s="6" customFormat="1" ht="12" customHeight="1">
      <c r="A32" s="437"/>
      <c r="B32" s="443"/>
      <c r="C32" s="9">
        <v>4</v>
      </c>
      <c r="D32" s="9"/>
      <c r="E32" s="9">
        <v>28</v>
      </c>
      <c r="F32" s="16"/>
      <c r="G32" s="30"/>
      <c r="H32" s="9"/>
      <c r="I32" s="14"/>
      <c r="J32" s="9"/>
      <c r="K32" s="95"/>
      <c r="L32" s="5"/>
    </row>
    <row r="33" spans="1:12" s="6" customFormat="1" ht="12" customHeight="1">
      <c r="A33" s="437"/>
      <c r="B33" s="443"/>
      <c r="C33" s="9">
        <v>5</v>
      </c>
      <c r="D33" s="9"/>
      <c r="E33" s="9">
        <v>29</v>
      </c>
      <c r="F33" s="16"/>
      <c r="G33" s="30"/>
      <c r="H33" s="9"/>
      <c r="I33" s="14"/>
      <c r="J33" s="9"/>
      <c r="K33" s="95"/>
      <c r="L33" s="5"/>
    </row>
    <row r="34" spans="1:12" s="6" customFormat="1" ht="12" customHeight="1">
      <c r="A34" s="437"/>
      <c r="B34" s="443"/>
      <c r="C34" s="9">
        <v>6</v>
      </c>
      <c r="D34" s="9"/>
      <c r="E34" s="9">
        <v>30</v>
      </c>
      <c r="F34" s="16"/>
      <c r="G34" s="30"/>
      <c r="H34" s="9"/>
      <c r="I34" s="14"/>
      <c r="J34" s="9"/>
      <c r="K34" s="95"/>
      <c r="L34" s="5"/>
    </row>
    <row r="35" spans="1:12" s="6" customFormat="1" ht="12" customHeight="1" thickBot="1">
      <c r="A35" s="438"/>
      <c r="B35" s="444"/>
      <c r="C35" s="11">
        <v>7</v>
      </c>
      <c r="D35" s="11"/>
      <c r="E35" s="11">
        <v>31</v>
      </c>
      <c r="F35" s="110"/>
      <c r="G35" s="111"/>
      <c r="H35" s="112"/>
      <c r="I35" s="113"/>
      <c r="J35" s="114"/>
      <c r="K35" s="96"/>
      <c r="L35" s="27"/>
    </row>
    <row r="36" spans="1:12" ht="15.75" thickTop="1"/>
  </sheetData>
  <mergeCells count="9">
    <mergeCell ref="A3:B3"/>
    <mergeCell ref="A4:A11"/>
    <mergeCell ref="B4:B11"/>
    <mergeCell ref="A28:A35"/>
    <mergeCell ref="B28:B35"/>
    <mergeCell ref="A12:A19"/>
    <mergeCell ref="B12:B19"/>
    <mergeCell ref="A20:A27"/>
    <mergeCell ref="B20:B27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64"/>
  <sheetViews>
    <sheetView zoomScale="145" zoomScaleNormal="145" zoomScaleSheetLayoutView="70" workbookViewId="0">
      <pane xSplit="5" ySplit="3" topLeftCell="F67" activePane="bottomRight" state="frozen"/>
      <selection pane="topRight" activeCell="F1" sqref="F1"/>
      <selection pane="bottomLeft" activeCell="A4" sqref="A4"/>
      <selection pane="bottomRight" activeCell="L22" sqref="L22:L23"/>
    </sheetView>
  </sheetViews>
  <sheetFormatPr defaultRowHeight="15"/>
  <cols>
    <col min="1" max="3" width="2.85546875" customWidth="1"/>
    <col min="4" max="4" width="2.85546875" style="42" customWidth="1"/>
    <col min="5" max="5" width="10.7109375" customWidth="1"/>
    <col min="6" max="6" width="51.42578125" customWidth="1"/>
    <col min="7" max="7" width="12.42578125" customWidth="1"/>
    <col min="8" max="8" width="5.42578125" customWidth="1"/>
    <col min="9" max="9" width="5" style="42" customWidth="1"/>
    <col min="10" max="10" width="4.5703125" style="42" customWidth="1"/>
    <col min="11" max="11" width="6.140625" style="42" customWidth="1"/>
    <col min="12" max="12" width="23.85546875" style="42" customWidth="1"/>
    <col min="13" max="13" width="2.5703125" style="42" customWidth="1"/>
    <col min="14" max="14" width="2.140625" customWidth="1"/>
    <col min="15" max="15" width="2" customWidth="1"/>
    <col min="16" max="16" width="2.5703125" customWidth="1"/>
  </cols>
  <sheetData>
    <row r="1" spans="1:14" s="42" customFormat="1" ht="16.5" thickBot="1">
      <c r="F1" s="266" t="s">
        <v>688</v>
      </c>
    </row>
    <row r="2" spans="1:14" s="42" customFormat="1" ht="10.5" customHeight="1" thickBot="1">
      <c r="A2" s="46"/>
      <c r="B2" s="47"/>
      <c r="C2" s="47"/>
      <c r="D2" s="47"/>
      <c r="G2" s="266"/>
      <c r="H2" s="266"/>
      <c r="I2" s="47"/>
      <c r="J2" s="47"/>
      <c r="K2" s="47"/>
      <c r="L2" s="47"/>
      <c r="M2" s="50"/>
    </row>
    <row r="3" spans="1:14" s="42" customFormat="1" ht="33.75" customHeight="1" thickBot="1">
      <c r="A3" s="450" t="s">
        <v>7</v>
      </c>
      <c r="B3" s="450"/>
      <c r="C3" s="49" t="s">
        <v>8</v>
      </c>
      <c r="D3" s="49" t="s">
        <v>25</v>
      </c>
      <c r="E3" s="48" t="s">
        <v>9</v>
      </c>
      <c r="F3" s="397" t="s">
        <v>26</v>
      </c>
      <c r="G3" s="48" t="s">
        <v>22</v>
      </c>
      <c r="H3" s="48" t="s">
        <v>27</v>
      </c>
      <c r="I3" s="48" t="s">
        <v>28</v>
      </c>
      <c r="J3" s="48" t="s">
        <v>575</v>
      </c>
      <c r="K3" s="48" t="s">
        <v>576</v>
      </c>
      <c r="L3" s="48" t="s">
        <v>24</v>
      </c>
      <c r="M3" s="49" t="s">
        <v>597</v>
      </c>
    </row>
    <row r="4" spans="1:14" s="6" customFormat="1" ht="12" customHeight="1" thickTop="1">
      <c r="A4" s="460" t="s">
        <v>18</v>
      </c>
      <c r="B4" s="439" t="s">
        <v>736</v>
      </c>
      <c r="C4" s="8">
        <v>0</v>
      </c>
      <c r="D4" s="8">
        <v>0</v>
      </c>
      <c r="E4" s="218" t="s">
        <v>674</v>
      </c>
      <c r="F4" s="78" t="s">
        <v>216</v>
      </c>
      <c r="G4" s="8"/>
      <c r="H4" s="21">
        <v>0</v>
      </c>
      <c r="I4" s="21">
        <v>0</v>
      </c>
      <c r="J4" s="21">
        <v>0</v>
      </c>
      <c r="K4" s="21">
        <v>0</v>
      </c>
      <c r="L4" s="21"/>
      <c r="M4" s="192"/>
      <c r="N4" s="43"/>
    </row>
    <row r="5" spans="1:14" s="6" customFormat="1" ht="12" customHeight="1">
      <c r="A5" s="461"/>
      <c r="B5" s="440"/>
      <c r="C5" s="9">
        <v>1</v>
      </c>
      <c r="D5" s="9">
        <v>1</v>
      </c>
      <c r="E5" s="98" t="s">
        <v>675</v>
      </c>
      <c r="F5" s="83" t="s">
        <v>217</v>
      </c>
      <c r="G5" s="9"/>
      <c r="H5" s="10">
        <v>0</v>
      </c>
      <c r="I5" s="10">
        <v>0</v>
      </c>
      <c r="J5" s="10">
        <v>0</v>
      </c>
      <c r="K5" s="10">
        <v>0</v>
      </c>
      <c r="L5" s="10"/>
      <c r="M5" s="190"/>
      <c r="N5" s="43"/>
    </row>
    <row r="6" spans="1:14" s="6" customFormat="1" ht="12" customHeight="1">
      <c r="A6" s="461"/>
      <c r="B6" s="440"/>
      <c r="C6" s="9">
        <v>2</v>
      </c>
      <c r="D6" s="9">
        <v>2</v>
      </c>
      <c r="E6" s="98"/>
      <c r="F6" s="83"/>
      <c r="G6" s="9"/>
      <c r="H6" s="10"/>
      <c r="I6" s="10"/>
      <c r="J6" s="10"/>
      <c r="K6" s="10"/>
      <c r="L6" s="10"/>
      <c r="M6" s="190"/>
      <c r="N6" s="43"/>
    </row>
    <row r="7" spans="1:14" s="6" customFormat="1" ht="12" customHeight="1">
      <c r="A7" s="461"/>
      <c r="B7" s="440"/>
      <c r="C7" s="9">
        <v>3</v>
      </c>
      <c r="D7" s="9">
        <v>3</v>
      </c>
      <c r="E7" s="98" t="s">
        <v>309</v>
      </c>
      <c r="F7" s="83" t="s">
        <v>218</v>
      </c>
      <c r="G7" s="9"/>
      <c r="H7" s="10">
        <v>1</v>
      </c>
      <c r="I7" s="10">
        <v>0</v>
      </c>
      <c r="J7" s="10">
        <v>0</v>
      </c>
      <c r="K7" s="10">
        <v>1</v>
      </c>
      <c r="L7" s="10"/>
      <c r="M7" s="190"/>
      <c r="N7" s="43"/>
    </row>
    <row r="8" spans="1:14" s="6" customFormat="1" ht="12" customHeight="1">
      <c r="A8" s="461"/>
      <c r="B8" s="440"/>
      <c r="C8" s="9">
        <v>4</v>
      </c>
      <c r="D8" s="9">
        <v>4</v>
      </c>
      <c r="E8" s="98" t="s">
        <v>310</v>
      </c>
      <c r="F8" s="83" t="s">
        <v>219</v>
      </c>
      <c r="G8" s="9"/>
      <c r="H8" s="10">
        <v>1</v>
      </c>
      <c r="I8" s="10">
        <v>0</v>
      </c>
      <c r="J8" s="10">
        <v>0</v>
      </c>
      <c r="K8" s="10">
        <v>1</v>
      </c>
      <c r="L8" s="10"/>
      <c r="M8" s="190"/>
      <c r="N8" s="43"/>
    </row>
    <row r="9" spans="1:14" s="6" customFormat="1" ht="12" customHeight="1">
      <c r="A9" s="461"/>
      <c r="B9" s="440"/>
      <c r="C9" s="9">
        <v>5</v>
      </c>
      <c r="D9" s="9">
        <v>5</v>
      </c>
      <c r="E9" s="98" t="s">
        <v>311</v>
      </c>
      <c r="F9" s="83" t="s">
        <v>220</v>
      </c>
      <c r="G9" s="9"/>
      <c r="H9" s="10">
        <v>1</v>
      </c>
      <c r="I9" s="10">
        <v>0</v>
      </c>
      <c r="J9" s="10">
        <v>0</v>
      </c>
      <c r="K9" s="10">
        <v>1</v>
      </c>
      <c r="L9" s="10"/>
      <c r="M9" s="190"/>
      <c r="N9" s="43"/>
    </row>
    <row r="10" spans="1:14" s="6" customFormat="1" ht="12" customHeight="1">
      <c r="A10" s="461"/>
      <c r="B10" s="440"/>
      <c r="C10" s="9">
        <v>6</v>
      </c>
      <c r="D10" s="9">
        <v>6</v>
      </c>
      <c r="E10" s="98" t="s">
        <v>312</v>
      </c>
      <c r="F10" s="83" t="s">
        <v>221</v>
      </c>
      <c r="G10" s="9"/>
      <c r="H10" s="10">
        <v>1</v>
      </c>
      <c r="I10" s="10">
        <v>0</v>
      </c>
      <c r="J10" s="10">
        <v>0</v>
      </c>
      <c r="K10" s="10">
        <v>1</v>
      </c>
      <c r="L10" s="10"/>
      <c r="M10" s="190"/>
      <c r="N10" s="43"/>
    </row>
    <row r="11" spans="1:14" s="6" customFormat="1" ht="12" customHeight="1">
      <c r="A11" s="461"/>
      <c r="B11" s="440"/>
      <c r="C11" s="9">
        <v>7</v>
      </c>
      <c r="D11" s="9">
        <v>7</v>
      </c>
      <c r="E11" s="76"/>
      <c r="F11" s="83"/>
      <c r="G11" s="9"/>
      <c r="H11" s="10"/>
      <c r="I11" s="10"/>
      <c r="J11" s="10"/>
      <c r="K11" s="10"/>
      <c r="L11" s="10"/>
      <c r="M11" s="190"/>
      <c r="N11" s="43"/>
    </row>
    <row r="12" spans="1:14" s="6" customFormat="1" ht="12" customHeight="1">
      <c r="A12" s="461"/>
      <c r="B12" s="440"/>
      <c r="C12" s="9">
        <v>8</v>
      </c>
      <c r="D12" s="9">
        <v>8</v>
      </c>
      <c r="E12" s="76"/>
      <c r="F12" s="83"/>
      <c r="G12" s="9"/>
      <c r="H12" s="10"/>
      <c r="I12" s="10"/>
      <c r="J12" s="10"/>
      <c r="K12" s="10"/>
      <c r="L12" s="10"/>
      <c r="M12" s="190"/>
      <c r="N12" s="43"/>
    </row>
    <row r="13" spans="1:14" s="6" customFormat="1" ht="12" customHeight="1">
      <c r="A13" s="461"/>
      <c r="B13" s="440"/>
      <c r="C13" s="9">
        <v>9</v>
      </c>
      <c r="D13" s="9">
        <v>9</v>
      </c>
      <c r="E13" s="76"/>
      <c r="F13" s="83"/>
      <c r="G13" s="9"/>
      <c r="H13" s="10"/>
      <c r="I13" s="10"/>
      <c r="J13" s="10"/>
      <c r="K13" s="10"/>
      <c r="L13" s="10"/>
      <c r="M13" s="190"/>
      <c r="N13" s="43"/>
    </row>
    <row r="14" spans="1:14" s="6" customFormat="1" ht="12" customHeight="1">
      <c r="A14" s="461"/>
      <c r="B14" s="440"/>
      <c r="C14" s="9">
        <v>10</v>
      </c>
      <c r="D14" s="9">
        <v>10</v>
      </c>
      <c r="E14" s="76"/>
      <c r="F14" s="83"/>
      <c r="G14" s="9"/>
      <c r="H14" s="10"/>
      <c r="I14" s="10"/>
      <c r="J14" s="10"/>
      <c r="K14" s="10"/>
      <c r="L14" s="10"/>
      <c r="M14" s="190"/>
      <c r="N14" s="43"/>
    </row>
    <row r="15" spans="1:14" s="6" customFormat="1" ht="12" customHeight="1">
      <c r="A15" s="461"/>
      <c r="B15" s="440"/>
      <c r="C15" s="9">
        <v>11</v>
      </c>
      <c r="D15" s="9">
        <v>11</v>
      </c>
      <c r="E15" s="76" t="s">
        <v>669</v>
      </c>
      <c r="F15" s="83" t="s">
        <v>585</v>
      </c>
      <c r="G15" s="9"/>
      <c r="H15" s="14">
        <v>0</v>
      </c>
      <c r="I15" s="14">
        <v>1</v>
      </c>
      <c r="J15" s="14">
        <v>0</v>
      </c>
      <c r="K15" s="14">
        <v>1</v>
      </c>
      <c r="L15" s="14"/>
      <c r="M15" s="191"/>
      <c r="N15" s="43"/>
    </row>
    <row r="16" spans="1:14" s="6" customFormat="1" ht="12" customHeight="1">
      <c r="A16" s="461"/>
      <c r="B16" s="440"/>
      <c r="C16" s="9">
        <v>12</v>
      </c>
      <c r="D16" s="9">
        <v>12</v>
      </c>
      <c r="E16" s="202" t="s">
        <v>691</v>
      </c>
      <c r="F16" s="83" t="s">
        <v>692</v>
      </c>
      <c r="G16" s="9"/>
      <c r="H16" s="14">
        <v>0</v>
      </c>
      <c r="I16" s="14">
        <v>1</v>
      </c>
      <c r="J16" s="14">
        <v>0</v>
      </c>
      <c r="K16" s="14">
        <v>1</v>
      </c>
      <c r="L16" s="14"/>
      <c r="M16" s="191"/>
      <c r="N16" s="43"/>
    </row>
    <row r="17" spans="1:14" s="6" customFormat="1" ht="12" customHeight="1">
      <c r="A17" s="461"/>
      <c r="B17" s="440"/>
      <c r="C17" s="9">
        <v>13</v>
      </c>
      <c r="D17" s="9">
        <v>13</v>
      </c>
      <c r="E17" s="76" t="s">
        <v>670</v>
      </c>
      <c r="F17" s="83" t="s">
        <v>586</v>
      </c>
      <c r="G17" s="9"/>
      <c r="H17" s="14">
        <v>0</v>
      </c>
      <c r="I17" s="14">
        <v>1</v>
      </c>
      <c r="J17" s="14">
        <v>0</v>
      </c>
      <c r="K17" s="14">
        <v>1</v>
      </c>
      <c r="L17" s="14"/>
      <c r="M17" s="191"/>
      <c r="N17" s="43"/>
    </row>
    <row r="18" spans="1:14" s="6" customFormat="1" ht="12" customHeight="1">
      <c r="A18" s="461"/>
      <c r="B18" s="440"/>
      <c r="C18" s="9">
        <v>14</v>
      </c>
      <c r="D18" s="9">
        <v>14</v>
      </c>
      <c r="E18" s="76" t="s">
        <v>210</v>
      </c>
      <c r="F18" s="83" t="s">
        <v>593</v>
      </c>
      <c r="G18" s="9"/>
      <c r="H18" s="14">
        <v>0</v>
      </c>
      <c r="I18" s="14">
        <v>1</v>
      </c>
      <c r="J18" s="14">
        <v>0</v>
      </c>
      <c r="K18" s="14">
        <v>1</v>
      </c>
      <c r="L18" s="14"/>
      <c r="M18" s="191"/>
      <c r="N18" s="43"/>
    </row>
    <row r="19" spans="1:14" s="6" customFormat="1" ht="12" customHeight="1">
      <c r="A19" s="461"/>
      <c r="B19" s="440"/>
      <c r="C19" s="9">
        <v>15</v>
      </c>
      <c r="D19" s="9">
        <v>15</v>
      </c>
      <c r="E19" s="98" t="s">
        <v>671</v>
      </c>
      <c r="F19" s="83" t="s">
        <v>222</v>
      </c>
      <c r="G19" s="9"/>
      <c r="H19" s="14">
        <v>0</v>
      </c>
      <c r="I19" s="14">
        <v>1</v>
      </c>
      <c r="J19" s="14">
        <v>0</v>
      </c>
      <c r="K19" s="14">
        <v>1</v>
      </c>
      <c r="L19" s="14"/>
      <c r="M19" s="191"/>
      <c r="N19" s="43"/>
    </row>
    <row r="20" spans="1:14" s="6" customFormat="1" ht="12" customHeight="1">
      <c r="A20" s="461"/>
      <c r="B20" s="440"/>
      <c r="C20" s="9">
        <v>16</v>
      </c>
      <c r="D20" s="9">
        <v>16</v>
      </c>
      <c r="E20" s="76" t="s">
        <v>672</v>
      </c>
      <c r="F20" s="83" t="s">
        <v>223</v>
      </c>
      <c r="G20" s="9"/>
      <c r="H20" s="14">
        <v>0</v>
      </c>
      <c r="I20" s="14">
        <v>1</v>
      </c>
      <c r="J20" s="14">
        <v>0</v>
      </c>
      <c r="K20" s="14">
        <v>1</v>
      </c>
      <c r="L20" s="14"/>
      <c r="M20" s="191"/>
      <c r="N20" s="43"/>
    </row>
    <row r="21" spans="1:14" s="6" customFormat="1" ht="12" customHeight="1">
      <c r="A21" s="461"/>
      <c r="B21" s="440"/>
      <c r="C21" s="9">
        <v>17</v>
      </c>
      <c r="D21" s="9">
        <v>17</v>
      </c>
      <c r="E21" s="76" t="s">
        <v>673</v>
      </c>
      <c r="F21" s="83" t="s">
        <v>224</v>
      </c>
      <c r="G21" s="84"/>
      <c r="H21" s="85">
        <v>0</v>
      </c>
      <c r="I21" s="85">
        <v>1</v>
      </c>
      <c r="J21" s="85">
        <v>0</v>
      </c>
      <c r="K21" s="85">
        <v>1</v>
      </c>
      <c r="L21" s="85"/>
      <c r="M21" s="191"/>
      <c r="N21" s="43"/>
    </row>
    <row r="22" spans="1:14" s="6" customFormat="1" ht="12" customHeight="1">
      <c r="A22" s="461"/>
      <c r="B22" s="440"/>
      <c r="C22" s="9">
        <v>18</v>
      </c>
      <c r="D22" s="9">
        <v>18</v>
      </c>
      <c r="E22" s="98" t="s">
        <v>313</v>
      </c>
      <c r="F22" s="83" t="s">
        <v>599</v>
      </c>
      <c r="G22" s="84"/>
      <c r="H22" s="85">
        <v>0</v>
      </c>
      <c r="I22" s="85">
        <v>1</v>
      </c>
      <c r="J22" s="85">
        <v>1</v>
      </c>
      <c r="K22" s="85">
        <v>1</v>
      </c>
      <c r="L22" s="423" t="s">
        <v>592</v>
      </c>
      <c r="M22" s="191"/>
      <c r="N22" s="43"/>
    </row>
    <row r="23" spans="1:14" s="6" customFormat="1" ht="12" customHeight="1">
      <c r="A23" s="461"/>
      <c r="B23" s="440"/>
      <c r="C23" s="9">
        <v>19</v>
      </c>
      <c r="D23" s="9">
        <v>19</v>
      </c>
      <c r="E23" s="98" t="s">
        <v>314</v>
      </c>
      <c r="F23" s="83" t="s">
        <v>600</v>
      </c>
      <c r="G23" s="84"/>
      <c r="H23" s="85">
        <v>0</v>
      </c>
      <c r="I23" s="85">
        <v>1</v>
      </c>
      <c r="J23" s="85">
        <v>1</v>
      </c>
      <c r="K23" s="85">
        <v>1</v>
      </c>
      <c r="L23" s="425"/>
      <c r="M23" s="191"/>
      <c r="N23" s="43"/>
    </row>
    <row r="24" spans="1:14" s="6" customFormat="1" ht="12" customHeight="1">
      <c r="A24" s="461"/>
      <c r="B24" s="440"/>
      <c r="C24" s="9">
        <v>20</v>
      </c>
      <c r="D24" s="9">
        <v>20</v>
      </c>
      <c r="E24" s="98" t="s">
        <v>339</v>
      </c>
      <c r="F24" s="83" t="s">
        <v>578</v>
      </c>
      <c r="G24" s="84"/>
      <c r="H24" s="85">
        <v>1</v>
      </c>
      <c r="I24" s="85">
        <v>1</v>
      </c>
      <c r="J24" s="85">
        <v>0</v>
      </c>
      <c r="K24" s="85">
        <v>0</v>
      </c>
      <c r="L24" s="85"/>
      <c r="M24" s="191"/>
      <c r="N24" s="43"/>
    </row>
    <row r="25" spans="1:14" s="6" customFormat="1" ht="12" customHeight="1">
      <c r="A25" s="461"/>
      <c r="B25" s="440"/>
      <c r="C25" s="9">
        <v>21</v>
      </c>
      <c r="D25" s="9">
        <v>21</v>
      </c>
      <c r="E25" s="98" t="s">
        <v>338</v>
      </c>
      <c r="F25" s="83" t="s">
        <v>579</v>
      </c>
      <c r="G25" s="84"/>
      <c r="H25" s="85">
        <v>1</v>
      </c>
      <c r="I25" s="85">
        <v>1</v>
      </c>
      <c r="J25" s="85">
        <v>0</v>
      </c>
      <c r="K25" s="85">
        <v>0</v>
      </c>
      <c r="L25" s="85"/>
      <c r="M25" s="191"/>
      <c r="N25" s="43"/>
    </row>
    <row r="26" spans="1:14" s="6" customFormat="1" ht="12" customHeight="1">
      <c r="A26" s="461"/>
      <c r="B26" s="440"/>
      <c r="C26" s="9">
        <v>22</v>
      </c>
      <c r="D26" s="9">
        <v>22</v>
      </c>
      <c r="E26" s="194" t="s">
        <v>693</v>
      </c>
      <c r="F26" s="54" t="s">
        <v>695</v>
      </c>
      <c r="G26" s="84"/>
      <c r="H26" s="85">
        <v>0</v>
      </c>
      <c r="I26" s="85">
        <v>1</v>
      </c>
      <c r="J26" s="85">
        <v>0</v>
      </c>
      <c r="K26" s="85">
        <v>1</v>
      </c>
      <c r="L26" s="85"/>
      <c r="M26" s="191"/>
      <c r="N26" s="43"/>
    </row>
    <row r="27" spans="1:14" s="6" customFormat="1" ht="12" customHeight="1">
      <c r="A27" s="461"/>
      <c r="B27" s="440"/>
      <c r="C27" s="9">
        <v>23</v>
      </c>
      <c r="D27" s="9">
        <v>23</v>
      </c>
      <c r="E27" s="53" t="s">
        <v>694</v>
      </c>
      <c r="F27" s="54" t="s">
        <v>696</v>
      </c>
      <c r="G27" s="84"/>
      <c r="H27" s="85">
        <v>0</v>
      </c>
      <c r="I27" s="85">
        <v>1</v>
      </c>
      <c r="J27" s="85">
        <v>0</v>
      </c>
      <c r="K27" s="85">
        <v>1</v>
      </c>
      <c r="L27" s="85"/>
      <c r="M27" s="191"/>
      <c r="N27" s="43"/>
    </row>
    <row r="28" spans="1:14" s="6" customFormat="1" ht="12" customHeight="1">
      <c r="A28" s="461"/>
      <c r="B28" s="440"/>
      <c r="C28" s="9">
        <v>24</v>
      </c>
      <c r="D28" s="9">
        <v>24</v>
      </c>
      <c r="E28" s="53" t="s">
        <v>697</v>
      </c>
      <c r="F28" s="54" t="s">
        <v>699</v>
      </c>
      <c r="G28" s="84"/>
      <c r="H28" s="85">
        <v>0</v>
      </c>
      <c r="I28" s="85">
        <v>1</v>
      </c>
      <c r="J28" s="85">
        <v>0</v>
      </c>
      <c r="K28" s="85">
        <v>1</v>
      </c>
      <c r="L28" s="85" t="s">
        <v>700</v>
      </c>
      <c r="M28" s="191"/>
      <c r="N28" s="43"/>
    </row>
    <row r="29" spans="1:14" s="6" customFormat="1" ht="12" customHeight="1">
      <c r="A29" s="461"/>
      <c r="B29" s="440"/>
      <c r="C29" s="9">
        <v>25</v>
      </c>
      <c r="D29" s="9">
        <v>25</v>
      </c>
      <c r="E29" s="53" t="s">
        <v>698</v>
      </c>
      <c r="F29" s="54" t="s">
        <v>701</v>
      </c>
      <c r="G29" s="84"/>
      <c r="H29" s="85">
        <v>0</v>
      </c>
      <c r="I29" s="85">
        <v>1</v>
      </c>
      <c r="J29" s="85">
        <v>0</v>
      </c>
      <c r="K29" s="85">
        <v>1</v>
      </c>
      <c r="L29" s="85"/>
      <c r="M29" s="191"/>
      <c r="N29" s="43"/>
    </row>
    <row r="30" spans="1:14" s="6" customFormat="1" ht="12" customHeight="1">
      <c r="A30" s="461"/>
      <c r="B30" s="440"/>
      <c r="C30" s="9">
        <v>26</v>
      </c>
      <c r="D30" s="9">
        <v>26</v>
      </c>
      <c r="E30" s="76"/>
      <c r="F30" s="83"/>
      <c r="G30" s="9"/>
      <c r="H30" s="14">
        <v>0</v>
      </c>
      <c r="I30" s="14">
        <v>0</v>
      </c>
      <c r="J30" s="14">
        <v>0</v>
      </c>
      <c r="K30" s="14">
        <v>0</v>
      </c>
      <c r="L30" s="14"/>
      <c r="M30" s="191"/>
      <c r="N30" s="43"/>
    </row>
    <row r="31" spans="1:14" s="6" customFormat="1" ht="12" customHeight="1">
      <c r="A31" s="461"/>
      <c r="B31" s="440"/>
      <c r="C31" s="9">
        <v>27</v>
      </c>
      <c r="D31" s="9">
        <v>27</v>
      </c>
      <c r="E31" s="76"/>
      <c r="F31" s="83"/>
      <c r="G31" s="9"/>
      <c r="H31" s="14">
        <v>0</v>
      </c>
      <c r="I31" s="14">
        <v>0</v>
      </c>
      <c r="J31" s="14">
        <v>0</v>
      </c>
      <c r="K31" s="14">
        <v>0</v>
      </c>
      <c r="L31" s="14"/>
      <c r="M31" s="191"/>
      <c r="N31" s="43"/>
    </row>
    <row r="32" spans="1:14" s="6" customFormat="1" ht="12" customHeight="1">
      <c r="A32" s="461"/>
      <c r="B32" s="440"/>
      <c r="C32" s="9">
        <v>28</v>
      </c>
      <c r="D32" s="9">
        <v>28</v>
      </c>
      <c r="E32" s="76"/>
      <c r="F32" s="83"/>
      <c r="G32" s="9"/>
      <c r="H32" s="14">
        <v>0</v>
      </c>
      <c r="I32" s="14">
        <v>0</v>
      </c>
      <c r="J32" s="14">
        <v>0</v>
      </c>
      <c r="K32" s="14">
        <v>0</v>
      </c>
      <c r="L32" s="14"/>
      <c r="M32" s="191"/>
      <c r="N32" s="43"/>
    </row>
    <row r="33" spans="1:14" s="6" customFormat="1" ht="12" customHeight="1">
      <c r="A33" s="461"/>
      <c r="B33" s="440"/>
      <c r="C33" s="9">
        <v>29</v>
      </c>
      <c r="D33" s="9">
        <v>29</v>
      </c>
      <c r="E33" s="76"/>
      <c r="F33" s="83"/>
      <c r="G33" s="9"/>
      <c r="H33" s="14">
        <v>0</v>
      </c>
      <c r="I33" s="14">
        <v>0</v>
      </c>
      <c r="J33" s="14">
        <v>0</v>
      </c>
      <c r="K33" s="14">
        <v>0</v>
      </c>
      <c r="L33" s="14"/>
      <c r="M33" s="191"/>
      <c r="N33" s="43"/>
    </row>
    <row r="34" spans="1:14" s="6" customFormat="1" ht="12" customHeight="1">
      <c r="A34" s="461"/>
      <c r="B34" s="440"/>
      <c r="C34" s="9">
        <v>30</v>
      </c>
      <c r="D34" s="9">
        <v>30</v>
      </c>
      <c r="E34" s="76"/>
      <c r="F34" s="83"/>
      <c r="G34" s="9"/>
      <c r="H34" s="14">
        <v>0</v>
      </c>
      <c r="I34" s="14">
        <v>0</v>
      </c>
      <c r="J34" s="14">
        <v>0</v>
      </c>
      <c r="K34" s="14">
        <v>0</v>
      </c>
      <c r="L34" s="14"/>
      <c r="M34" s="191"/>
      <c r="N34" s="43"/>
    </row>
    <row r="35" spans="1:14" s="6" customFormat="1" ht="12" customHeight="1" thickBot="1">
      <c r="A35" s="462"/>
      <c r="B35" s="441"/>
      <c r="C35" s="11">
        <v>31</v>
      </c>
      <c r="D35" s="11">
        <v>31</v>
      </c>
      <c r="E35" s="76"/>
      <c r="F35" s="83"/>
      <c r="G35" s="11"/>
      <c r="H35" s="12">
        <v>0</v>
      </c>
      <c r="I35" s="12">
        <v>0</v>
      </c>
      <c r="J35" s="12">
        <v>0</v>
      </c>
      <c r="K35" s="12">
        <v>0</v>
      </c>
      <c r="L35" s="12"/>
      <c r="M35" s="191"/>
      <c r="N35" s="43"/>
    </row>
    <row r="36" spans="1:14" s="6" customFormat="1" ht="12" customHeight="1" thickTop="1">
      <c r="A36" s="460" t="s">
        <v>18</v>
      </c>
      <c r="B36" s="439" t="s">
        <v>737</v>
      </c>
      <c r="C36" s="8">
        <v>0</v>
      </c>
      <c r="D36" s="8">
        <v>32</v>
      </c>
      <c r="E36" s="311" t="s">
        <v>336</v>
      </c>
      <c r="F36" s="99" t="s">
        <v>280</v>
      </c>
      <c r="G36" s="8"/>
      <c r="H36" s="15">
        <v>1</v>
      </c>
      <c r="I36" s="15">
        <v>1</v>
      </c>
      <c r="J36" s="15">
        <v>0</v>
      </c>
      <c r="K36" s="15">
        <v>1</v>
      </c>
      <c r="L36" s="15" t="s">
        <v>303</v>
      </c>
      <c r="M36" s="191"/>
      <c r="N36" s="43"/>
    </row>
    <row r="37" spans="1:14" s="6" customFormat="1" ht="12" customHeight="1">
      <c r="A37" s="461"/>
      <c r="B37" s="440"/>
      <c r="C37" s="9">
        <v>1</v>
      </c>
      <c r="D37" s="9">
        <v>33</v>
      </c>
      <c r="E37" s="76" t="s">
        <v>201</v>
      </c>
      <c r="F37" s="83" t="s">
        <v>281</v>
      </c>
      <c r="G37" s="9"/>
      <c r="H37" s="14">
        <v>1</v>
      </c>
      <c r="I37" s="14">
        <v>1</v>
      </c>
      <c r="J37" s="14">
        <v>0</v>
      </c>
      <c r="K37" s="14">
        <v>1</v>
      </c>
      <c r="L37" s="14" t="s">
        <v>304</v>
      </c>
      <c r="M37" s="191"/>
      <c r="N37" s="43"/>
    </row>
    <row r="38" spans="1:14" s="6" customFormat="1" ht="12" customHeight="1">
      <c r="A38" s="461"/>
      <c r="B38" s="440"/>
      <c r="C38" s="9">
        <v>2</v>
      </c>
      <c r="D38" s="9">
        <v>34</v>
      </c>
      <c r="E38" s="76" t="s">
        <v>202</v>
      </c>
      <c r="F38" s="83" t="s">
        <v>282</v>
      </c>
      <c r="G38" s="9"/>
      <c r="H38" s="14">
        <v>1</v>
      </c>
      <c r="I38" s="14">
        <v>1</v>
      </c>
      <c r="J38" s="14">
        <v>0</v>
      </c>
      <c r="K38" s="14">
        <v>1</v>
      </c>
      <c r="L38" s="14" t="s">
        <v>305</v>
      </c>
      <c r="M38" s="191"/>
      <c r="N38" s="43"/>
    </row>
    <row r="39" spans="1:14" s="6" customFormat="1" ht="12" customHeight="1">
      <c r="A39" s="461"/>
      <c r="B39" s="440"/>
      <c r="C39" s="9">
        <v>3</v>
      </c>
      <c r="D39" s="9">
        <v>35</v>
      </c>
      <c r="E39" s="76" t="s">
        <v>203</v>
      </c>
      <c r="F39" s="83" t="s">
        <v>283</v>
      </c>
      <c r="G39" s="9"/>
      <c r="H39" s="14">
        <v>1</v>
      </c>
      <c r="I39" s="14">
        <v>1</v>
      </c>
      <c r="J39" s="14">
        <v>0</v>
      </c>
      <c r="K39" s="14">
        <v>1</v>
      </c>
      <c r="L39" s="14" t="s">
        <v>306</v>
      </c>
      <c r="M39" s="191"/>
      <c r="N39" s="43"/>
    </row>
    <row r="40" spans="1:14" s="6" customFormat="1" ht="12" customHeight="1">
      <c r="A40" s="461"/>
      <c r="B40" s="440"/>
      <c r="C40" s="9">
        <v>4</v>
      </c>
      <c r="D40" s="9">
        <v>36</v>
      </c>
      <c r="E40" s="76" t="s">
        <v>204</v>
      </c>
      <c r="F40" s="83" t="s">
        <v>276</v>
      </c>
      <c r="G40" s="9"/>
      <c r="H40" s="14">
        <v>1</v>
      </c>
      <c r="I40" s="14">
        <v>1</v>
      </c>
      <c r="J40" s="14">
        <v>0</v>
      </c>
      <c r="K40" s="14">
        <v>1</v>
      </c>
      <c r="L40" s="447" t="s">
        <v>601</v>
      </c>
      <c r="M40" s="193">
        <v>1</v>
      </c>
      <c r="N40" s="43"/>
    </row>
    <row r="41" spans="1:14" s="6" customFormat="1" ht="12" customHeight="1">
      <c r="A41" s="461"/>
      <c r="B41" s="440"/>
      <c r="C41" s="9">
        <v>5</v>
      </c>
      <c r="D41" s="9">
        <v>37</v>
      </c>
      <c r="E41" s="76" t="s">
        <v>205</v>
      </c>
      <c r="F41" s="83" t="s">
        <v>277</v>
      </c>
      <c r="G41" s="9"/>
      <c r="H41" s="14">
        <v>1</v>
      </c>
      <c r="I41" s="14">
        <v>1</v>
      </c>
      <c r="J41" s="14">
        <v>0</v>
      </c>
      <c r="K41" s="14">
        <v>1</v>
      </c>
      <c r="L41" s="448"/>
      <c r="M41" s="193">
        <v>1</v>
      </c>
      <c r="N41" s="43"/>
    </row>
    <row r="42" spans="1:14" s="6" customFormat="1" ht="12" customHeight="1">
      <c r="A42" s="461"/>
      <c r="B42" s="440"/>
      <c r="C42" s="9">
        <v>6</v>
      </c>
      <c r="D42" s="9">
        <v>38</v>
      </c>
      <c r="E42" s="76" t="s">
        <v>206</v>
      </c>
      <c r="F42" s="83" t="s">
        <v>278</v>
      </c>
      <c r="G42" s="9"/>
      <c r="H42" s="14">
        <v>1</v>
      </c>
      <c r="I42" s="14">
        <v>1</v>
      </c>
      <c r="J42" s="14">
        <v>0</v>
      </c>
      <c r="K42" s="14">
        <v>1</v>
      </c>
      <c r="L42" s="448"/>
      <c r="M42" s="193">
        <v>1</v>
      </c>
      <c r="N42" s="43"/>
    </row>
    <row r="43" spans="1:14" s="6" customFormat="1" ht="12" customHeight="1">
      <c r="A43" s="461"/>
      <c r="B43" s="440"/>
      <c r="C43" s="9">
        <v>7</v>
      </c>
      <c r="D43" s="9">
        <v>39</v>
      </c>
      <c r="E43" s="76" t="s">
        <v>207</v>
      </c>
      <c r="F43" s="83" t="s">
        <v>279</v>
      </c>
      <c r="G43" s="9"/>
      <c r="H43" s="14">
        <v>1</v>
      </c>
      <c r="I43" s="14">
        <v>1</v>
      </c>
      <c r="J43" s="14">
        <v>0</v>
      </c>
      <c r="K43" s="14">
        <v>1</v>
      </c>
      <c r="L43" s="448"/>
      <c r="M43" s="193">
        <v>1</v>
      </c>
      <c r="N43" s="43"/>
    </row>
    <row r="44" spans="1:14" s="6" customFormat="1" ht="12" customHeight="1">
      <c r="A44" s="461"/>
      <c r="B44" s="440"/>
      <c r="C44" s="9">
        <v>8</v>
      </c>
      <c r="D44" s="9">
        <v>40</v>
      </c>
      <c r="E44" s="76" t="s">
        <v>208</v>
      </c>
      <c r="F44" s="83" t="s">
        <v>679</v>
      </c>
      <c r="G44" s="9"/>
      <c r="H44" s="14">
        <v>1</v>
      </c>
      <c r="I44" s="14">
        <v>1</v>
      </c>
      <c r="J44" s="14">
        <v>0</v>
      </c>
      <c r="K44" s="14">
        <v>1</v>
      </c>
      <c r="L44" s="448"/>
      <c r="M44" s="193">
        <v>1</v>
      </c>
      <c r="N44" s="43"/>
    </row>
    <row r="45" spans="1:14" s="6" customFormat="1" ht="12" customHeight="1">
      <c r="A45" s="461"/>
      <c r="B45" s="440"/>
      <c r="C45" s="9">
        <v>9</v>
      </c>
      <c r="D45" s="9">
        <v>41</v>
      </c>
      <c r="E45" s="76" t="s">
        <v>209</v>
      </c>
      <c r="F45" s="83" t="s">
        <v>678</v>
      </c>
      <c r="G45" s="9"/>
      <c r="H45" s="14">
        <v>1</v>
      </c>
      <c r="I45" s="14">
        <v>1</v>
      </c>
      <c r="J45" s="14">
        <v>0</v>
      </c>
      <c r="K45" s="14">
        <v>1</v>
      </c>
      <c r="L45" s="449"/>
      <c r="M45" s="193">
        <v>1</v>
      </c>
      <c r="N45" s="43"/>
    </row>
    <row r="46" spans="1:14" s="6" customFormat="1" ht="12" customHeight="1">
      <c r="A46" s="461"/>
      <c r="B46" s="440"/>
      <c r="C46" s="9">
        <v>10</v>
      </c>
      <c r="D46" s="9">
        <v>42</v>
      </c>
      <c r="E46" s="76" t="s">
        <v>315</v>
      </c>
      <c r="F46" s="83" t="s">
        <v>298</v>
      </c>
      <c r="G46" s="9"/>
      <c r="H46" s="14">
        <v>1</v>
      </c>
      <c r="I46" s="14">
        <v>1</v>
      </c>
      <c r="J46" s="14">
        <v>1</v>
      </c>
      <c r="K46" s="14">
        <v>1</v>
      </c>
      <c r="L46" s="447" t="s">
        <v>598</v>
      </c>
      <c r="M46" s="191"/>
      <c r="N46" s="43"/>
    </row>
    <row r="47" spans="1:14" s="6" customFormat="1" ht="12" customHeight="1">
      <c r="A47" s="461"/>
      <c r="B47" s="440"/>
      <c r="C47" s="9">
        <v>11</v>
      </c>
      <c r="D47" s="9">
        <v>43</v>
      </c>
      <c r="E47" s="76" t="s">
        <v>316</v>
      </c>
      <c r="F47" s="83" t="s">
        <v>299</v>
      </c>
      <c r="G47" s="9"/>
      <c r="H47" s="14">
        <v>1</v>
      </c>
      <c r="I47" s="14">
        <v>1</v>
      </c>
      <c r="J47" s="14">
        <v>1</v>
      </c>
      <c r="K47" s="14">
        <v>1</v>
      </c>
      <c r="L47" s="449"/>
      <c r="M47" s="191"/>
      <c r="N47" s="43"/>
    </row>
    <row r="48" spans="1:14" s="6" customFormat="1" ht="12" customHeight="1">
      <c r="A48" s="461"/>
      <c r="B48" s="440"/>
      <c r="C48" s="9">
        <v>12</v>
      </c>
      <c r="D48" s="9">
        <v>44</v>
      </c>
      <c r="E48" s="76" t="s">
        <v>317</v>
      </c>
      <c r="F48" s="83" t="s">
        <v>302</v>
      </c>
      <c r="G48" s="9"/>
      <c r="H48" s="14">
        <v>1</v>
      </c>
      <c r="I48" s="14">
        <v>1</v>
      </c>
      <c r="J48" s="14">
        <v>1</v>
      </c>
      <c r="K48" s="14">
        <v>1</v>
      </c>
      <c r="L48" s="14" t="s">
        <v>592</v>
      </c>
      <c r="M48" s="191"/>
      <c r="N48" s="43"/>
    </row>
    <row r="49" spans="1:14" s="6" customFormat="1" ht="12" customHeight="1">
      <c r="A49" s="461"/>
      <c r="B49" s="440"/>
      <c r="C49" s="9">
        <v>13</v>
      </c>
      <c r="D49" s="9">
        <v>45</v>
      </c>
      <c r="E49" s="76" t="s">
        <v>318</v>
      </c>
      <c r="F49" s="83" t="s">
        <v>297</v>
      </c>
      <c r="G49" s="9"/>
      <c r="H49" s="14">
        <v>1</v>
      </c>
      <c r="I49" s="14">
        <v>1</v>
      </c>
      <c r="J49" s="14">
        <v>0</v>
      </c>
      <c r="K49" s="14">
        <v>1</v>
      </c>
      <c r="L49" s="445" t="s">
        <v>711</v>
      </c>
      <c r="M49" s="193">
        <v>1</v>
      </c>
      <c r="N49" s="43"/>
    </row>
    <row r="50" spans="1:14" s="6" customFormat="1" ht="12" customHeight="1">
      <c r="A50" s="461"/>
      <c r="B50" s="440"/>
      <c r="C50" s="9">
        <v>14</v>
      </c>
      <c r="D50" s="9">
        <v>46</v>
      </c>
      <c r="E50" s="76" t="s">
        <v>319</v>
      </c>
      <c r="F50" s="83" t="s">
        <v>296</v>
      </c>
      <c r="G50" s="9"/>
      <c r="H50" s="14">
        <v>1</v>
      </c>
      <c r="I50" s="14">
        <v>1</v>
      </c>
      <c r="J50" s="14">
        <v>1</v>
      </c>
      <c r="K50" s="14">
        <v>1</v>
      </c>
      <c r="L50" s="446"/>
      <c r="M50" s="193">
        <v>1</v>
      </c>
      <c r="N50" s="43"/>
    </row>
    <row r="51" spans="1:14" s="6" customFormat="1" ht="12" customHeight="1">
      <c r="A51" s="461"/>
      <c r="B51" s="440"/>
      <c r="C51" s="9">
        <v>15</v>
      </c>
      <c r="D51" s="9">
        <v>47</v>
      </c>
      <c r="E51" s="76" t="s">
        <v>320</v>
      </c>
      <c r="F51" s="107" t="s">
        <v>680</v>
      </c>
      <c r="G51" s="9"/>
      <c r="H51" s="14">
        <v>0</v>
      </c>
      <c r="I51" s="14">
        <v>1</v>
      </c>
      <c r="J51" s="14">
        <v>1</v>
      </c>
      <c r="K51" s="14">
        <v>1</v>
      </c>
      <c r="L51" s="14" t="s">
        <v>592</v>
      </c>
      <c r="M51" s="191"/>
      <c r="N51" s="43"/>
    </row>
    <row r="52" spans="1:14" s="6" customFormat="1" ht="12" customHeight="1">
      <c r="A52" s="461"/>
      <c r="B52" s="440"/>
      <c r="C52" s="9">
        <v>16</v>
      </c>
      <c r="D52" s="9">
        <v>48</v>
      </c>
      <c r="E52" s="76"/>
      <c r="F52" s="83" t="s">
        <v>321</v>
      </c>
      <c r="G52" s="9"/>
      <c r="H52" s="14">
        <v>0</v>
      </c>
      <c r="I52" s="14">
        <v>0</v>
      </c>
      <c r="J52" s="14">
        <v>0</v>
      </c>
      <c r="K52" s="14">
        <v>0</v>
      </c>
      <c r="L52" s="14"/>
      <c r="M52" s="204"/>
      <c r="N52" s="43"/>
    </row>
    <row r="53" spans="1:14" s="6" customFormat="1" ht="12" customHeight="1">
      <c r="A53" s="461"/>
      <c r="B53" s="440"/>
      <c r="C53" s="9">
        <v>17</v>
      </c>
      <c r="D53" s="9">
        <v>49</v>
      </c>
      <c r="E53" s="16"/>
      <c r="F53" s="83" t="s">
        <v>322</v>
      </c>
      <c r="G53" s="9"/>
      <c r="H53" s="14">
        <v>0</v>
      </c>
      <c r="I53" s="14">
        <v>0</v>
      </c>
      <c r="J53" s="14">
        <v>0</v>
      </c>
      <c r="K53" s="14">
        <v>0</v>
      </c>
      <c r="L53" s="14"/>
      <c r="M53" s="191"/>
      <c r="N53" s="43"/>
    </row>
    <row r="54" spans="1:14" s="6" customFormat="1" ht="12" customHeight="1">
      <c r="A54" s="461"/>
      <c r="B54" s="440"/>
      <c r="C54" s="9">
        <v>18</v>
      </c>
      <c r="D54" s="9">
        <v>50</v>
      </c>
      <c r="E54" s="16"/>
      <c r="F54" s="83" t="s">
        <v>323</v>
      </c>
      <c r="G54" s="9"/>
      <c r="H54" s="14">
        <v>0</v>
      </c>
      <c r="I54" s="14">
        <v>0</v>
      </c>
      <c r="J54" s="14">
        <v>0</v>
      </c>
      <c r="K54" s="14">
        <v>0</v>
      </c>
      <c r="L54" s="14"/>
      <c r="M54" s="191"/>
      <c r="N54" s="43"/>
    </row>
    <row r="55" spans="1:14" s="6" customFormat="1" ht="12" customHeight="1">
      <c r="A55" s="461"/>
      <c r="B55" s="440"/>
      <c r="C55" s="9">
        <v>19</v>
      </c>
      <c r="D55" s="9">
        <v>51</v>
      </c>
      <c r="E55" s="16"/>
      <c r="F55" s="83" t="s">
        <v>324</v>
      </c>
      <c r="G55" s="9"/>
      <c r="H55" s="14">
        <v>0</v>
      </c>
      <c r="I55" s="14">
        <v>0</v>
      </c>
      <c r="J55" s="14">
        <v>0</v>
      </c>
      <c r="K55" s="14">
        <v>0</v>
      </c>
      <c r="L55" s="14"/>
      <c r="M55" s="191"/>
      <c r="N55" s="43"/>
    </row>
    <row r="56" spans="1:14" s="6" customFormat="1" ht="12" customHeight="1">
      <c r="A56" s="461"/>
      <c r="B56" s="440"/>
      <c r="C56" s="9">
        <v>20</v>
      </c>
      <c r="D56" s="9">
        <v>52</v>
      </c>
      <c r="E56" s="16"/>
      <c r="F56" s="83" t="s">
        <v>325</v>
      </c>
      <c r="G56" s="9"/>
      <c r="H56" s="14">
        <v>0</v>
      </c>
      <c r="I56" s="14">
        <v>0</v>
      </c>
      <c r="J56" s="14">
        <v>0</v>
      </c>
      <c r="K56" s="14">
        <v>0</v>
      </c>
      <c r="L56" s="14"/>
      <c r="M56" s="191"/>
      <c r="N56" s="43"/>
    </row>
    <row r="57" spans="1:14" s="6" customFormat="1" ht="12" customHeight="1">
      <c r="A57" s="461"/>
      <c r="B57" s="440"/>
      <c r="C57" s="9">
        <v>21</v>
      </c>
      <c r="D57" s="9">
        <v>53</v>
      </c>
      <c r="E57" s="16"/>
      <c r="F57" s="83" t="s">
        <v>326</v>
      </c>
      <c r="G57" s="9"/>
      <c r="H57" s="14">
        <v>0</v>
      </c>
      <c r="I57" s="14">
        <v>0</v>
      </c>
      <c r="J57" s="14">
        <v>0</v>
      </c>
      <c r="K57" s="14">
        <v>0</v>
      </c>
      <c r="L57" s="14"/>
      <c r="M57" s="191"/>
      <c r="N57" s="43"/>
    </row>
    <row r="58" spans="1:14" s="6" customFormat="1" ht="12" customHeight="1">
      <c r="A58" s="461"/>
      <c r="B58" s="440"/>
      <c r="C58" s="9">
        <v>22</v>
      </c>
      <c r="D58" s="9">
        <v>54</v>
      </c>
      <c r="E58" s="16"/>
      <c r="F58" s="107" t="s">
        <v>327</v>
      </c>
      <c r="G58" s="9"/>
      <c r="H58" s="14">
        <v>0</v>
      </c>
      <c r="I58" s="14">
        <v>0</v>
      </c>
      <c r="J58" s="14">
        <v>0</v>
      </c>
      <c r="K58" s="14">
        <v>0</v>
      </c>
      <c r="L58" s="14"/>
      <c r="M58" s="191"/>
      <c r="N58" s="43"/>
    </row>
    <row r="59" spans="1:14" s="6" customFormat="1" ht="12" customHeight="1">
      <c r="A59" s="461"/>
      <c r="B59" s="440"/>
      <c r="C59" s="9">
        <v>23</v>
      </c>
      <c r="D59" s="9">
        <v>55</v>
      </c>
      <c r="E59" s="16"/>
      <c r="F59" s="83" t="s">
        <v>328</v>
      </c>
      <c r="G59" s="84"/>
      <c r="H59" s="85">
        <v>0</v>
      </c>
      <c r="I59" s="85">
        <v>0</v>
      </c>
      <c r="J59" s="85">
        <v>0</v>
      </c>
      <c r="K59" s="85">
        <v>0</v>
      </c>
      <c r="L59" s="85"/>
      <c r="M59" s="191"/>
      <c r="N59" s="43"/>
    </row>
    <row r="60" spans="1:14" s="6" customFormat="1" ht="12" customHeight="1">
      <c r="A60" s="461"/>
      <c r="B60" s="440"/>
      <c r="C60" s="9">
        <v>24</v>
      </c>
      <c r="D60" s="9">
        <v>56</v>
      </c>
      <c r="E60" s="16"/>
      <c r="F60" s="83" t="s">
        <v>329</v>
      </c>
      <c r="G60" s="84"/>
      <c r="H60" s="85">
        <v>0</v>
      </c>
      <c r="I60" s="85">
        <v>0</v>
      </c>
      <c r="J60" s="85">
        <v>0</v>
      </c>
      <c r="K60" s="85">
        <v>0</v>
      </c>
      <c r="L60" s="85"/>
      <c r="M60" s="191"/>
      <c r="N60" s="43"/>
    </row>
    <row r="61" spans="1:14" s="6" customFormat="1" ht="12" customHeight="1">
      <c r="A61" s="461"/>
      <c r="B61" s="440"/>
      <c r="C61" s="9">
        <v>25</v>
      </c>
      <c r="D61" s="9">
        <v>57</v>
      </c>
      <c r="E61" s="16"/>
      <c r="F61" s="83" t="s">
        <v>330</v>
      </c>
      <c r="G61" s="84"/>
      <c r="H61" s="85">
        <v>0</v>
      </c>
      <c r="I61" s="85">
        <v>0</v>
      </c>
      <c r="J61" s="85">
        <v>0</v>
      </c>
      <c r="K61" s="85">
        <v>0</v>
      </c>
      <c r="L61" s="85"/>
      <c r="M61" s="191"/>
      <c r="N61" s="43"/>
    </row>
    <row r="62" spans="1:14" s="6" customFormat="1" ht="12" customHeight="1">
      <c r="A62" s="461"/>
      <c r="B62" s="440"/>
      <c r="C62" s="9">
        <v>26</v>
      </c>
      <c r="D62" s="9">
        <v>58</v>
      </c>
      <c r="E62" s="16"/>
      <c r="F62" s="83" t="s">
        <v>331</v>
      </c>
      <c r="G62" s="9"/>
      <c r="H62" s="14">
        <v>0</v>
      </c>
      <c r="I62" s="14">
        <v>0</v>
      </c>
      <c r="J62" s="14">
        <v>0</v>
      </c>
      <c r="K62" s="14">
        <v>0</v>
      </c>
      <c r="L62" s="14"/>
      <c r="M62" s="191"/>
      <c r="N62" s="43"/>
    </row>
    <row r="63" spans="1:14" s="6" customFormat="1" ht="12" customHeight="1">
      <c r="A63" s="461"/>
      <c r="B63" s="440"/>
      <c r="C63" s="9">
        <v>27</v>
      </c>
      <c r="D63" s="9">
        <v>59</v>
      </c>
      <c r="E63" s="16"/>
      <c r="F63" s="83" t="s">
        <v>332</v>
      </c>
      <c r="G63" s="9"/>
      <c r="H63" s="14">
        <v>0</v>
      </c>
      <c r="I63" s="14">
        <v>0</v>
      </c>
      <c r="J63" s="14">
        <v>0</v>
      </c>
      <c r="K63" s="14">
        <v>0</v>
      </c>
      <c r="L63" s="14"/>
      <c r="M63" s="191"/>
      <c r="N63" s="43"/>
    </row>
    <row r="64" spans="1:14" s="6" customFormat="1" ht="12" customHeight="1">
      <c r="A64" s="461"/>
      <c r="B64" s="440"/>
      <c r="C64" s="9">
        <v>28</v>
      </c>
      <c r="D64" s="9">
        <v>60</v>
      </c>
      <c r="E64" s="16"/>
      <c r="F64" s="83" t="s">
        <v>333</v>
      </c>
      <c r="G64" s="9"/>
      <c r="H64" s="14">
        <v>0</v>
      </c>
      <c r="I64" s="14">
        <v>0</v>
      </c>
      <c r="J64" s="14">
        <v>0</v>
      </c>
      <c r="K64" s="14">
        <v>0</v>
      </c>
      <c r="L64" s="14"/>
      <c r="M64" s="191"/>
      <c r="N64" s="43"/>
    </row>
    <row r="65" spans="1:14" s="6" customFormat="1" ht="12" customHeight="1">
      <c r="A65" s="461"/>
      <c r="B65" s="440"/>
      <c r="C65" s="9">
        <v>29</v>
      </c>
      <c r="D65" s="9">
        <v>61</v>
      </c>
      <c r="E65" s="16"/>
      <c r="F65" s="83" t="s">
        <v>334</v>
      </c>
      <c r="G65" s="9"/>
      <c r="H65" s="14">
        <v>0</v>
      </c>
      <c r="I65" s="14">
        <v>0</v>
      </c>
      <c r="J65" s="14">
        <v>0</v>
      </c>
      <c r="K65" s="14">
        <v>0</v>
      </c>
      <c r="L65" s="14"/>
      <c r="M65" s="191"/>
      <c r="N65" s="43"/>
    </row>
    <row r="66" spans="1:14" s="6" customFormat="1" ht="12" customHeight="1">
      <c r="A66" s="461"/>
      <c r="B66" s="440"/>
      <c r="C66" s="9">
        <v>30</v>
      </c>
      <c r="D66" s="9">
        <v>62</v>
      </c>
      <c r="E66" s="16"/>
      <c r="F66" s="83" t="s">
        <v>335</v>
      </c>
      <c r="G66" s="9"/>
      <c r="H66" s="14">
        <v>0</v>
      </c>
      <c r="I66" s="14">
        <v>0</v>
      </c>
      <c r="J66" s="14">
        <v>0</v>
      </c>
      <c r="K66" s="14">
        <v>0</v>
      </c>
      <c r="L66" s="14"/>
      <c r="M66" s="191"/>
      <c r="N66" s="43"/>
    </row>
    <row r="67" spans="1:14" s="6" customFormat="1" ht="12" customHeight="1" thickBot="1">
      <c r="A67" s="462"/>
      <c r="B67" s="441"/>
      <c r="C67" s="11">
        <v>31</v>
      </c>
      <c r="D67" s="11">
        <v>63</v>
      </c>
      <c r="E67" s="98" t="s">
        <v>307</v>
      </c>
      <c r="F67" s="83" t="s">
        <v>308</v>
      </c>
      <c r="G67" s="11"/>
      <c r="H67" s="10">
        <v>1</v>
      </c>
      <c r="I67" s="10">
        <v>1</v>
      </c>
      <c r="J67" s="10">
        <v>0</v>
      </c>
      <c r="K67" s="10">
        <v>0</v>
      </c>
      <c r="L67" s="12"/>
      <c r="M67" s="191"/>
      <c r="N67" s="43"/>
    </row>
    <row r="68" spans="1:14" s="6" customFormat="1" ht="12" customHeight="1" thickTop="1">
      <c r="A68" s="460" t="s">
        <v>18</v>
      </c>
      <c r="B68" s="442" t="s">
        <v>995</v>
      </c>
      <c r="C68" s="8">
        <v>0</v>
      </c>
      <c r="D68" s="52">
        <v>96</v>
      </c>
      <c r="E68" s="374" t="s">
        <v>1002</v>
      </c>
      <c r="F68" s="375" t="s">
        <v>1019</v>
      </c>
      <c r="G68" s="8"/>
      <c r="H68" s="15">
        <v>0</v>
      </c>
      <c r="I68" s="15">
        <v>0</v>
      </c>
      <c r="J68" s="15">
        <v>0</v>
      </c>
      <c r="K68" s="15">
        <v>0</v>
      </c>
      <c r="L68" s="15"/>
      <c r="M68" s="191"/>
      <c r="N68" s="43"/>
    </row>
    <row r="69" spans="1:14" s="6" customFormat="1" ht="12" customHeight="1">
      <c r="A69" s="461"/>
      <c r="B69" s="443"/>
      <c r="C69" s="9">
        <v>1</v>
      </c>
      <c r="D69" s="55">
        <v>97</v>
      </c>
      <c r="E69" s="194" t="s">
        <v>1003</v>
      </c>
      <c r="F69" s="54" t="s">
        <v>1020</v>
      </c>
      <c r="G69" s="9"/>
      <c r="H69" s="14">
        <v>0</v>
      </c>
      <c r="I69" s="14">
        <v>0</v>
      </c>
      <c r="J69" s="14">
        <v>0</v>
      </c>
      <c r="K69" s="14">
        <v>0</v>
      </c>
      <c r="L69" s="14"/>
      <c r="M69" s="191"/>
      <c r="N69" s="43"/>
    </row>
    <row r="70" spans="1:14" s="6" customFormat="1" ht="12" customHeight="1">
      <c r="A70" s="461"/>
      <c r="B70" s="443"/>
      <c r="C70" s="9">
        <v>2</v>
      </c>
      <c r="D70" s="55">
        <v>98</v>
      </c>
      <c r="E70" s="312" t="s">
        <v>1031</v>
      </c>
      <c r="F70" s="313" t="s">
        <v>1047</v>
      </c>
      <c r="G70" s="9"/>
      <c r="H70" s="14">
        <v>1</v>
      </c>
      <c r="I70" s="14">
        <v>0</v>
      </c>
      <c r="J70" s="14">
        <v>0</v>
      </c>
      <c r="K70" s="14">
        <v>0</v>
      </c>
      <c r="L70" s="14"/>
      <c r="M70" s="191"/>
      <c r="N70" s="43"/>
    </row>
    <row r="71" spans="1:14" s="6" customFormat="1" ht="12" customHeight="1">
      <c r="A71" s="461"/>
      <c r="B71" s="443"/>
      <c r="C71" s="9">
        <v>3</v>
      </c>
      <c r="D71" s="55">
        <v>99</v>
      </c>
      <c r="E71" s="208"/>
      <c r="F71" s="209"/>
      <c r="G71" s="9"/>
      <c r="H71" s="14">
        <v>0</v>
      </c>
      <c r="I71" s="14">
        <v>0</v>
      </c>
      <c r="J71" s="14">
        <v>0</v>
      </c>
      <c r="K71" s="14">
        <v>0</v>
      </c>
      <c r="L71" s="14"/>
      <c r="M71" s="191"/>
      <c r="N71" s="43"/>
    </row>
    <row r="72" spans="1:14" s="6" customFormat="1" ht="12" customHeight="1">
      <c r="A72" s="461"/>
      <c r="B72" s="443"/>
      <c r="C72" s="9">
        <v>4</v>
      </c>
      <c r="D72" s="55">
        <v>100</v>
      </c>
      <c r="E72" s="76"/>
      <c r="F72" s="83"/>
      <c r="G72" s="9"/>
      <c r="H72" s="14">
        <v>0</v>
      </c>
      <c r="I72" s="14">
        <v>0</v>
      </c>
      <c r="J72" s="14">
        <v>0</v>
      </c>
      <c r="K72" s="14">
        <v>0</v>
      </c>
      <c r="L72" s="14"/>
      <c r="M72" s="205"/>
      <c r="N72" s="43"/>
    </row>
    <row r="73" spans="1:14" s="6" customFormat="1" ht="12" customHeight="1">
      <c r="A73" s="461"/>
      <c r="B73" s="443"/>
      <c r="C73" s="9">
        <v>5</v>
      </c>
      <c r="D73" s="55">
        <v>101</v>
      </c>
      <c r="E73" s="76"/>
      <c r="F73" s="83"/>
      <c r="G73" s="9"/>
      <c r="H73" s="14">
        <v>0</v>
      </c>
      <c r="I73" s="14">
        <v>0</v>
      </c>
      <c r="J73" s="14">
        <v>0</v>
      </c>
      <c r="K73" s="14">
        <v>0</v>
      </c>
      <c r="L73" s="14"/>
      <c r="M73" s="205"/>
      <c r="N73" s="43"/>
    </row>
    <row r="74" spans="1:14" s="6" customFormat="1" ht="12" customHeight="1">
      <c r="A74" s="461"/>
      <c r="B74" s="443"/>
      <c r="C74" s="9">
        <v>6</v>
      </c>
      <c r="D74" s="55">
        <v>102</v>
      </c>
      <c r="E74" s="208"/>
      <c r="F74" s="209"/>
      <c r="G74" s="9"/>
      <c r="H74" s="14">
        <v>0</v>
      </c>
      <c r="I74" s="14">
        <v>0</v>
      </c>
      <c r="J74" s="14">
        <v>0</v>
      </c>
      <c r="K74" s="14">
        <v>0</v>
      </c>
      <c r="L74" s="14"/>
      <c r="M74" s="205"/>
      <c r="N74" s="43"/>
    </row>
    <row r="75" spans="1:14" s="6" customFormat="1" ht="12" customHeight="1">
      <c r="A75" s="461"/>
      <c r="B75" s="443"/>
      <c r="C75" s="9">
        <v>7</v>
      </c>
      <c r="D75" s="55">
        <v>103</v>
      </c>
      <c r="E75" s="208"/>
      <c r="F75" s="209"/>
      <c r="G75" s="9"/>
      <c r="H75" s="14">
        <v>0</v>
      </c>
      <c r="I75" s="14">
        <v>0</v>
      </c>
      <c r="J75" s="14">
        <v>0</v>
      </c>
      <c r="K75" s="14">
        <v>0</v>
      </c>
      <c r="L75" s="14"/>
      <c r="M75" s="205"/>
      <c r="N75" s="43"/>
    </row>
    <row r="76" spans="1:14" s="6" customFormat="1" ht="12" customHeight="1">
      <c r="A76" s="461"/>
      <c r="B76" s="443"/>
      <c r="C76" s="9">
        <v>8</v>
      </c>
      <c r="D76" s="55">
        <v>104</v>
      </c>
      <c r="E76" s="208"/>
      <c r="F76" s="209"/>
      <c r="G76" s="9"/>
      <c r="H76" s="14">
        <v>0</v>
      </c>
      <c r="I76" s="14">
        <v>0</v>
      </c>
      <c r="J76" s="14">
        <v>0</v>
      </c>
      <c r="K76" s="14">
        <v>0</v>
      </c>
      <c r="L76" s="14"/>
      <c r="M76" s="205"/>
      <c r="N76" s="43"/>
    </row>
    <row r="77" spans="1:14" s="6" customFormat="1" ht="12" customHeight="1">
      <c r="A77" s="461"/>
      <c r="B77" s="443"/>
      <c r="C77" s="9">
        <v>9</v>
      </c>
      <c r="D77" s="55">
        <v>105</v>
      </c>
      <c r="E77" s="208"/>
      <c r="F77" s="209"/>
      <c r="G77" s="9"/>
      <c r="H77" s="14">
        <v>0</v>
      </c>
      <c r="I77" s="14">
        <v>0</v>
      </c>
      <c r="J77" s="14">
        <v>0</v>
      </c>
      <c r="K77" s="14">
        <v>0</v>
      </c>
      <c r="L77" s="14"/>
      <c r="M77" s="205"/>
      <c r="N77" s="43"/>
    </row>
    <row r="78" spans="1:14" s="6" customFormat="1" ht="12" customHeight="1">
      <c r="A78" s="461"/>
      <c r="B78" s="443"/>
      <c r="C78" s="9">
        <v>10</v>
      </c>
      <c r="D78" s="55">
        <v>106</v>
      </c>
      <c r="E78" s="208"/>
      <c r="F78" s="209"/>
      <c r="G78" s="9"/>
      <c r="H78" s="14">
        <v>0</v>
      </c>
      <c r="I78" s="14">
        <v>0</v>
      </c>
      <c r="J78" s="14">
        <v>0</v>
      </c>
      <c r="K78" s="14">
        <v>0</v>
      </c>
      <c r="L78" s="14"/>
      <c r="M78" s="205"/>
      <c r="N78" s="43"/>
    </row>
    <row r="79" spans="1:14" s="6" customFormat="1" ht="12" customHeight="1">
      <c r="A79" s="461"/>
      <c r="B79" s="443"/>
      <c r="C79" s="9">
        <v>11</v>
      </c>
      <c r="D79" s="55">
        <v>107</v>
      </c>
      <c r="E79" s="208"/>
      <c r="F79" s="209"/>
      <c r="G79" s="9"/>
      <c r="H79" s="14">
        <v>0</v>
      </c>
      <c r="I79" s="14">
        <v>0</v>
      </c>
      <c r="J79" s="14">
        <v>0</v>
      </c>
      <c r="K79" s="14">
        <v>0</v>
      </c>
      <c r="L79" s="14"/>
      <c r="M79" s="205"/>
      <c r="N79" s="43"/>
    </row>
    <row r="80" spans="1:14" s="6" customFormat="1" ht="12" customHeight="1">
      <c r="A80" s="461"/>
      <c r="B80" s="443"/>
      <c r="C80" s="9">
        <v>12</v>
      </c>
      <c r="D80" s="55">
        <v>108</v>
      </c>
      <c r="E80" s="208"/>
      <c r="F80" s="209"/>
      <c r="G80" s="9"/>
      <c r="H80" s="14">
        <v>0</v>
      </c>
      <c r="I80" s="14">
        <v>0</v>
      </c>
      <c r="J80" s="14">
        <v>0</v>
      </c>
      <c r="K80" s="14">
        <v>0</v>
      </c>
      <c r="L80" s="14"/>
      <c r="M80" s="205"/>
      <c r="N80" s="43"/>
    </row>
    <row r="81" spans="1:14" s="6" customFormat="1" ht="12" customHeight="1">
      <c r="A81" s="461"/>
      <c r="B81" s="443"/>
      <c r="C81" s="9">
        <v>13</v>
      </c>
      <c r="D81" s="55">
        <v>109</v>
      </c>
      <c r="E81" s="208"/>
      <c r="F81" s="209"/>
      <c r="G81" s="9"/>
      <c r="H81" s="14">
        <v>0</v>
      </c>
      <c r="I81" s="14">
        <v>0</v>
      </c>
      <c r="J81" s="14">
        <v>0</v>
      </c>
      <c r="K81" s="14">
        <v>0</v>
      </c>
      <c r="L81" s="14"/>
      <c r="M81" s="205"/>
      <c r="N81" s="43"/>
    </row>
    <row r="82" spans="1:14" s="6" customFormat="1" ht="12" customHeight="1">
      <c r="A82" s="461"/>
      <c r="B82" s="443"/>
      <c r="C82" s="9">
        <v>14</v>
      </c>
      <c r="D82" s="55">
        <v>110</v>
      </c>
      <c r="E82" s="208"/>
      <c r="F82" s="209"/>
      <c r="G82" s="9"/>
      <c r="H82" s="14">
        <v>0</v>
      </c>
      <c r="I82" s="14">
        <v>0</v>
      </c>
      <c r="J82" s="14">
        <v>0</v>
      </c>
      <c r="K82" s="14">
        <v>0</v>
      </c>
      <c r="L82" s="14"/>
      <c r="M82" s="205"/>
      <c r="N82" s="43"/>
    </row>
    <row r="83" spans="1:14" s="6" customFormat="1" ht="12" customHeight="1">
      <c r="A83" s="461"/>
      <c r="B83" s="443"/>
      <c r="C83" s="9">
        <v>15</v>
      </c>
      <c r="D83" s="55">
        <v>111</v>
      </c>
      <c r="E83" s="208"/>
      <c r="F83" s="210"/>
      <c r="G83" s="9"/>
      <c r="H83" s="14">
        <v>0</v>
      </c>
      <c r="I83" s="14">
        <v>0</v>
      </c>
      <c r="J83" s="14">
        <v>0</v>
      </c>
      <c r="K83" s="14">
        <v>0</v>
      </c>
      <c r="L83" s="14"/>
      <c r="M83" s="191"/>
      <c r="N83" s="43"/>
    </row>
    <row r="84" spans="1:14" s="6" customFormat="1" ht="12" customHeight="1">
      <c r="A84" s="461"/>
      <c r="B84" s="443"/>
      <c r="C84" s="9">
        <v>16</v>
      </c>
      <c r="D84" s="55">
        <v>112</v>
      </c>
      <c r="E84" s="76"/>
      <c r="F84" s="83"/>
      <c r="G84" s="9"/>
      <c r="H84" s="14">
        <v>0</v>
      </c>
      <c r="I84" s="14">
        <v>0</v>
      </c>
      <c r="J84" s="14">
        <v>0</v>
      </c>
      <c r="K84" s="14">
        <v>0</v>
      </c>
      <c r="L84" s="14"/>
      <c r="M84" s="204"/>
      <c r="N84" s="43"/>
    </row>
    <row r="85" spans="1:14" s="6" customFormat="1" ht="12" customHeight="1">
      <c r="A85" s="461"/>
      <c r="B85" s="443"/>
      <c r="C85" s="9">
        <v>17</v>
      </c>
      <c r="D85" s="55">
        <v>113</v>
      </c>
      <c r="E85" s="16"/>
      <c r="F85" s="83"/>
      <c r="G85" s="9"/>
      <c r="H85" s="14">
        <v>0</v>
      </c>
      <c r="I85" s="14">
        <v>0</v>
      </c>
      <c r="J85" s="14">
        <v>0</v>
      </c>
      <c r="K85" s="14">
        <v>0</v>
      </c>
      <c r="L85" s="14"/>
      <c r="M85" s="191"/>
      <c r="N85" s="43"/>
    </row>
    <row r="86" spans="1:14" s="6" customFormat="1" ht="12" customHeight="1">
      <c r="A86" s="461"/>
      <c r="B86" s="443"/>
      <c r="C86" s="9">
        <v>18</v>
      </c>
      <c r="D86" s="55">
        <v>114</v>
      </c>
      <c r="E86" s="16"/>
      <c r="F86" s="83"/>
      <c r="G86" s="9"/>
      <c r="H86" s="14">
        <v>0</v>
      </c>
      <c r="I86" s="14">
        <v>0</v>
      </c>
      <c r="J86" s="14">
        <v>0</v>
      </c>
      <c r="K86" s="14">
        <v>0</v>
      </c>
      <c r="L86" s="14"/>
      <c r="M86" s="191"/>
      <c r="N86" s="43"/>
    </row>
    <row r="87" spans="1:14" s="6" customFormat="1" ht="12" customHeight="1">
      <c r="A87" s="461"/>
      <c r="B87" s="443"/>
      <c r="C87" s="9">
        <v>19</v>
      </c>
      <c r="D87" s="55">
        <v>115</v>
      </c>
      <c r="E87" s="16"/>
      <c r="F87" s="83"/>
      <c r="G87" s="9"/>
      <c r="H87" s="14">
        <v>0</v>
      </c>
      <c r="I87" s="14">
        <v>0</v>
      </c>
      <c r="J87" s="14">
        <v>0</v>
      </c>
      <c r="K87" s="14">
        <v>0</v>
      </c>
      <c r="L87" s="14"/>
      <c r="M87" s="191"/>
      <c r="N87" s="43"/>
    </row>
    <row r="88" spans="1:14" s="6" customFormat="1" ht="12" customHeight="1">
      <c r="A88" s="461"/>
      <c r="B88" s="443"/>
      <c r="C88" s="9">
        <v>20</v>
      </c>
      <c r="D88" s="55">
        <v>116</v>
      </c>
      <c r="E88" s="16"/>
      <c r="F88" s="83"/>
      <c r="G88" s="9"/>
      <c r="H88" s="14">
        <v>0</v>
      </c>
      <c r="I88" s="14">
        <v>0</v>
      </c>
      <c r="J88" s="14">
        <v>0</v>
      </c>
      <c r="K88" s="14">
        <v>0</v>
      </c>
      <c r="L88" s="14"/>
      <c r="M88" s="191"/>
      <c r="N88" s="43"/>
    </row>
    <row r="89" spans="1:14" s="6" customFormat="1" ht="12" customHeight="1">
      <c r="A89" s="461"/>
      <c r="B89" s="443"/>
      <c r="C89" s="9">
        <v>21</v>
      </c>
      <c r="D89" s="55">
        <v>117</v>
      </c>
      <c r="E89" s="16"/>
      <c r="F89" s="83"/>
      <c r="G89" s="9"/>
      <c r="H89" s="14">
        <v>0</v>
      </c>
      <c r="I89" s="14">
        <v>0</v>
      </c>
      <c r="J89" s="14">
        <v>0</v>
      </c>
      <c r="K89" s="14">
        <v>0</v>
      </c>
      <c r="L89" s="14"/>
      <c r="M89" s="191"/>
      <c r="N89" s="43"/>
    </row>
    <row r="90" spans="1:14" s="6" customFormat="1" ht="12" customHeight="1">
      <c r="A90" s="461"/>
      <c r="B90" s="443"/>
      <c r="C90" s="9">
        <v>22</v>
      </c>
      <c r="D90" s="55">
        <v>118</v>
      </c>
      <c r="E90" s="16"/>
      <c r="F90" s="107"/>
      <c r="G90" s="9"/>
      <c r="H90" s="14">
        <v>0</v>
      </c>
      <c r="I90" s="14">
        <v>0</v>
      </c>
      <c r="J90" s="14">
        <v>0</v>
      </c>
      <c r="K90" s="14">
        <v>0</v>
      </c>
      <c r="L90" s="14"/>
      <c r="M90" s="191"/>
      <c r="N90" s="43"/>
    </row>
    <row r="91" spans="1:14" s="6" customFormat="1" ht="12" customHeight="1">
      <c r="A91" s="461"/>
      <c r="B91" s="443"/>
      <c r="C91" s="9">
        <v>23</v>
      </c>
      <c r="D91" s="55">
        <v>119</v>
      </c>
      <c r="E91" s="16"/>
      <c r="F91" s="83"/>
      <c r="G91" s="84"/>
      <c r="H91" s="85">
        <v>0</v>
      </c>
      <c r="I91" s="85">
        <v>0</v>
      </c>
      <c r="J91" s="85">
        <v>0</v>
      </c>
      <c r="K91" s="85">
        <v>0</v>
      </c>
      <c r="L91" s="14"/>
      <c r="M91" s="191"/>
      <c r="N91" s="43"/>
    </row>
    <row r="92" spans="1:14" s="6" customFormat="1" ht="12" customHeight="1">
      <c r="A92" s="461"/>
      <c r="B92" s="443"/>
      <c r="C92" s="9">
        <v>24</v>
      </c>
      <c r="D92" s="55">
        <v>120</v>
      </c>
      <c r="E92" s="16"/>
      <c r="F92" s="83"/>
      <c r="G92" s="84"/>
      <c r="H92" s="85">
        <v>0</v>
      </c>
      <c r="I92" s="85">
        <v>0</v>
      </c>
      <c r="J92" s="85">
        <v>0</v>
      </c>
      <c r="K92" s="85">
        <v>0</v>
      </c>
      <c r="L92" s="14"/>
      <c r="M92" s="191"/>
      <c r="N92" s="43"/>
    </row>
    <row r="93" spans="1:14" s="6" customFormat="1" ht="12" customHeight="1">
      <c r="A93" s="461"/>
      <c r="B93" s="443"/>
      <c r="C93" s="9">
        <v>25</v>
      </c>
      <c r="D93" s="55">
        <v>121</v>
      </c>
      <c r="E93" s="16"/>
      <c r="F93" s="83"/>
      <c r="G93" s="84"/>
      <c r="H93" s="85">
        <v>0</v>
      </c>
      <c r="I93" s="85">
        <v>0</v>
      </c>
      <c r="J93" s="85">
        <v>0</v>
      </c>
      <c r="K93" s="85">
        <v>0</v>
      </c>
      <c r="L93" s="14"/>
      <c r="M93" s="191"/>
      <c r="N93" s="43"/>
    </row>
    <row r="94" spans="1:14" s="6" customFormat="1" ht="12" customHeight="1">
      <c r="A94" s="461"/>
      <c r="B94" s="443"/>
      <c r="C94" s="9">
        <v>26</v>
      </c>
      <c r="D94" s="55">
        <v>122</v>
      </c>
      <c r="E94" s="16"/>
      <c r="F94" s="83"/>
      <c r="G94" s="9"/>
      <c r="H94" s="14">
        <v>0</v>
      </c>
      <c r="I94" s="14">
        <v>0</v>
      </c>
      <c r="J94" s="14">
        <v>0</v>
      </c>
      <c r="K94" s="14">
        <v>0</v>
      </c>
      <c r="L94" s="14"/>
      <c r="M94" s="191"/>
      <c r="N94" s="43"/>
    </row>
    <row r="95" spans="1:14" s="6" customFormat="1" ht="12" customHeight="1">
      <c r="A95" s="461"/>
      <c r="B95" s="443"/>
      <c r="C95" s="9">
        <v>27</v>
      </c>
      <c r="D95" s="55">
        <v>123</v>
      </c>
      <c r="E95" s="16"/>
      <c r="F95" s="83"/>
      <c r="G95" s="9"/>
      <c r="H95" s="14">
        <v>0</v>
      </c>
      <c r="I95" s="14">
        <v>0</v>
      </c>
      <c r="J95" s="14">
        <v>0</v>
      </c>
      <c r="K95" s="14">
        <v>0</v>
      </c>
      <c r="L95" s="319" t="s">
        <v>1057</v>
      </c>
      <c r="M95" s="191"/>
      <c r="N95" s="43"/>
    </row>
    <row r="96" spans="1:14" s="6" customFormat="1" ht="12" customHeight="1">
      <c r="A96" s="461"/>
      <c r="B96" s="443"/>
      <c r="C96" s="9">
        <v>28</v>
      </c>
      <c r="D96" s="55">
        <v>124</v>
      </c>
      <c r="E96" s="16"/>
      <c r="F96" s="83"/>
      <c r="G96" s="9"/>
      <c r="H96" s="14">
        <v>0</v>
      </c>
      <c r="I96" s="14">
        <v>0</v>
      </c>
      <c r="J96" s="14">
        <v>0</v>
      </c>
      <c r="K96" s="14">
        <v>0</v>
      </c>
      <c r="L96" s="319" t="s">
        <v>1057</v>
      </c>
      <c r="M96" s="191"/>
      <c r="N96" s="43"/>
    </row>
    <row r="97" spans="1:14" s="6" customFormat="1" ht="12" customHeight="1">
      <c r="A97" s="461"/>
      <c r="B97" s="443"/>
      <c r="C97" s="9">
        <v>29</v>
      </c>
      <c r="D97" s="55">
        <v>125</v>
      </c>
      <c r="E97" s="194" t="s">
        <v>1051</v>
      </c>
      <c r="F97" s="54" t="s">
        <v>1048</v>
      </c>
      <c r="G97" s="9"/>
      <c r="H97" s="14">
        <v>0</v>
      </c>
      <c r="I97" s="14">
        <v>0</v>
      </c>
      <c r="J97" s="14">
        <v>0</v>
      </c>
      <c r="K97" s="14">
        <v>0</v>
      </c>
      <c r="L97" s="319" t="s">
        <v>1057</v>
      </c>
      <c r="M97" s="191"/>
      <c r="N97" s="43"/>
    </row>
    <row r="98" spans="1:14" s="6" customFormat="1" ht="12" customHeight="1">
      <c r="A98" s="461"/>
      <c r="B98" s="443"/>
      <c r="C98" s="9">
        <v>30</v>
      </c>
      <c r="D98" s="55">
        <v>126</v>
      </c>
      <c r="E98" s="194" t="s">
        <v>1052</v>
      </c>
      <c r="F98" s="54" t="s">
        <v>1049</v>
      </c>
      <c r="G98" s="9"/>
      <c r="H98" s="14">
        <v>0</v>
      </c>
      <c r="I98" s="14">
        <v>0</v>
      </c>
      <c r="J98" s="14">
        <v>0</v>
      </c>
      <c r="K98" s="14">
        <v>0</v>
      </c>
      <c r="L98" s="319" t="s">
        <v>1057</v>
      </c>
      <c r="M98" s="191"/>
      <c r="N98" s="43"/>
    </row>
    <row r="99" spans="1:14" s="6" customFormat="1" ht="12" customHeight="1" thickBot="1">
      <c r="A99" s="462"/>
      <c r="B99" s="444"/>
      <c r="C99" s="11">
        <v>31</v>
      </c>
      <c r="D99" s="203">
        <v>127</v>
      </c>
      <c r="E99" s="312" t="s">
        <v>1053</v>
      </c>
      <c r="F99" s="318" t="s">
        <v>1050</v>
      </c>
      <c r="G99" s="11"/>
      <c r="H99" s="12">
        <v>1</v>
      </c>
      <c r="I99" s="12">
        <v>0</v>
      </c>
      <c r="J99" s="12">
        <v>0</v>
      </c>
      <c r="K99" s="12">
        <v>0</v>
      </c>
      <c r="L99" s="320" t="s">
        <v>1057</v>
      </c>
      <c r="M99" s="191"/>
      <c r="N99" s="43"/>
    </row>
    <row r="100" spans="1:14" s="6" customFormat="1" ht="12" customHeight="1" thickTop="1">
      <c r="A100" s="460" t="s">
        <v>842</v>
      </c>
      <c r="B100" s="439" t="s">
        <v>841</v>
      </c>
      <c r="C100" s="8">
        <v>0</v>
      </c>
      <c r="D100" s="52">
        <v>160</v>
      </c>
      <c r="E100" s="206" t="s">
        <v>844</v>
      </c>
      <c r="F100" s="207" t="s">
        <v>135</v>
      </c>
      <c r="G100" s="8"/>
      <c r="H100" s="15">
        <v>0</v>
      </c>
      <c r="I100" s="15">
        <v>0</v>
      </c>
      <c r="J100" s="15">
        <v>0</v>
      </c>
      <c r="K100" s="15">
        <v>0</v>
      </c>
      <c r="L100" s="15"/>
      <c r="M100" s="191"/>
      <c r="N100" s="43"/>
    </row>
    <row r="101" spans="1:14" s="6" customFormat="1" ht="12" customHeight="1">
      <c r="A101" s="461"/>
      <c r="B101" s="440"/>
      <c r="C101" s="9">
        <v>1</v>
      </c>
      <c r="D101" s="55">
        <v>161</v>
      </c>
      <c r="E101" s="208" t="s">
        <v>845</v>
      </c>
      <c r="F101" s="209" t="s">
        <v>846</v>
      </c>
      <c r="G101" s="9"/>
      <c r="H101" s="14">
        <v>0</v>
      </c>
      <c r="I101" s="14">
        <v>0</v>
      </c>
      <c r="J101" s="14">
        <v>0</v>
      </c>
      <c r="K101" s="14">
        <v>0</v>
      </c>
      <c r="L101" s="14"/>
      <c r="M101" s="191"/>
      <c r="N101" s="43"/>
    </row>
    <row r="102" spans="1:14" s="6" customFormat="1" ht="12" customHeight="1">
      <c r="A102" s="461"/>
      <c r="B102" s="440"/>
      <c r="C102" s="9">
        <v>2</v>
      </c>
      <c r="D102" s="55">
        <v>162</v>
      </c>
      <c r="E102" s="208" t="s">
        <v>847</v>
      </c>
      <c r="F102" s="209" t="s">
        <v>135</v>
      </c>
      <c r="G102" s="9"/>
      <c r="H102" s="14">
        <v>0</v>
      </c>
      <c r="I102" s="14">
        <v>0</v>
      </c>
      <c r="J102" s="14">
        <v>0</v>
      </c>
      <c r="K102" s="14">
        <v>0</v>
      </c>
      <c r="L102" s="14"/>
      <c r="M102" s="191"/>
      <c r="N102" s="43"/>
    </row>
    <row r="103" spans="1:14" s="6" customFormat="1" ht="12" customHeight="1">
      <c r="A103" s="461"/>
      <c r="B103" s="440"/>
      <c r="C103" s="9">
        <v>3</v>
      </c>
      <c r="D103" s="55">
        <v>163</v>
      </c>
      <c r="E103" s="208" t="s">
        <v>848</v>
      </c>
      <c r="F103" s="209" t="s">
        <v>135</v>
      </c>
      <c r="G103" s="9"/>
      <c r="H103" s="14">
        <v>0</v>
      </c>
      <c r="I103" s="14">
        <v>0</v>
      </c>
      <c r="J103" s="14">
        <v>0</v>
      </c>
      <c r="K103" s="14">
        <v>0</v>
      </c>
      <c r="L103" s="14"/>
      <c r="M103" s="191"/>
      <c r="N103" s="43"/>
    </row>
    <row r="104" spans="1:14" s="6" customFormat="1" ht="12" customHeight="1">
      <c r="A104" s="461"/>
      <c r="B104" s="440"/>
      <c r="C104" s="9">
        <v>4</v>
      </c>
      <c r="D104" s="55">
        <v>164</v>
      </c>
      <c r="E104" s="208" t="s">
        <v>849</v>
      </c>
      <c r="F104" s="209" t="s">
        <v>850</v>
      </c>
      <c r="G104" s="9"/>
      <c r="H104" s="14">
        <v>0</v>
      </c>
      <c r="I104" s="14">
        <v>0</v>
      </c>
      <c r="J104" s="14">
        <v>0</v>
      </c>
      <c r="K104" s="14">
        <v>0</v>
      </c>
      <c r="L104" s="14"/>
      <c r="M104" s="205"/>
      <c r="N104" s="43"/>
    </row>
    <row r="105" spans="1:14" s="6" customFormat="1" ht="12" customHeight="1">
      <c r="A105" s="461"/>
      <c r="B105" s="440"/>
      <c r="C105" s="9">
        <v>5</v>
      </c>
      <c r="D105" s="55">
        <v>165</v>
      </c>
      <c r="E105" s="208" t="s">
        <v>851</v>
      </c>
      <c r="F105" s="209" t="s">
        <v>852</v>
      </c>
      <c r="G105" s="9"/>
      <c r="H105" s="14">
        <v>0</v>
      </c>
      <c r="I105" s="14">
        <v>0</v>
      </c>
      <c r="J105" s="14">
        <v>0</v>
      </c>
      <c r="K105" s="14">
        <v>0</v>
      </c>
      <c r="L105" s="14"/>
      <c r="M105" s="205"/>
      <c r="N105" s="43"/>
    </row>
    <row r="106" spans="1:14" s="6" customFormat="1" ht="12" customHeight="1">
      <c r="A106" s="461"/>
      <c r="B106" s="440"/>
      <c r="C106" s="9">
        <v>6</v>
      </c>
      <c r="D106" s="55">
        <v>166</v>
      </c>
      <c r="E106" s="208" t="s">
        <v>853</v>
      </c>
      <c r="F106" s="209" t="s">
        <v>854</v>
      </c>
      <c r="G106" s="9"/>
      <c r="H106" s="14">
        <v>0</v>
      </c>
      <c r="I106" s="14">
        <v>0</v>
      </c>
      <c r="J106" s="14">
        <v>0</v>
      </c>
      <c r="K106" s="14">
        <v>0</v>
      </c>
      <c r="L106" s="14"/>
      <c r="M106" s="205"/>
      <c r="N106" s="43"/>
    </row>
    <row r="107" spans="1:14" s="6" customFormat="1" ht="12" customHeight="1">
      <c r="A107" s="461"/>
      <c r="B107" s="440"/>
      <c r="C107" s="9">
        <v>7</v>
      </c>
      <c r="D107" s="55">
        <v>167</v>
      </c>
      <c r="E107" s="208" t="s">
        <v>855</v>
      </c>
      <c r="F107" s="209" t="s">
        <v>856</v>
      </c>
      <c r="G107" s="9"/>
      <c r="H107" s="14">
        <v>0</v>
      </c>
      <c r="I107" s="14">
        <v>0</v>
      </c>
      <c r="J107" s="14">
        <v>0</v>
      </c>
      <c r="K107" s="14">
        <v>0</v>
      </c>
      <c r="L107" s="14"/>
      <c r="M107" s="205"/>
      <c r="N107" s="43"/>
    </row>
    <row r="108" spans="1:14" s="6" customFormat="1" ht="12" customHeight="1">
      <c r="A108" s="461"/>
      <c r="B108" s="440"/>
      <c r="C108" s="9">
        <v>8</v>
      </c>
      <c r="D108" s="55">
        <v>168</v>
      </c>
      <c r="E108" s="208" t="s">
        <v>857</v>
      </c>
      <c r="F108" s="209" t="s">
        <v>858</v>
      </c>
      <c r="G108" s="9"/>
      <c r="H108" s="14">
        <v>0</v>
      </c>
      <c r="I108" s="14">
        <v>0</v>
      </c>
      <c r="J108" s="14">
        <v>0</v>
      </c>
      <c r="K108" s="14">
        <v>0</v>
      </c>
      <c r="L108" s="14"/>
      <c r="M108" s="205"/>
      <c r="N108" s="43"/>
    </row>
    <row r="109" spans="1:14" s="6" customFormat="1" ht="12" customHeight="1">
      <c r="A109" s="461"/>
      <c r="B109" s="440"/>
      <c r="C109" s="9">
        <v>9</v>
      </c>
      <c r="D109" s="55">
        <v>169</v>
      </c>
      <c r="E109" s="208" t="s">
        <v>859</v>
      </c>
      <c r="F109" s="209" t="s">
        <v>860</v>
      </c>
      <c r="G109" s="9"/>
      <c r="H109" s="14">
        <v>0</v>
      </c>
      <c r="I109" s="14">
        <v>0</v>
      </c>
      <c r="J109" s="14">
        <v>0</v>
      </c>
      <c r="K109" s="14">
        <v>0</v>
      </c>
      <c r="L109" s="14"/>
      <c r="M109" s="205"/>
      <c r="N109" s="43"/>
    </row>
    <row r="110" spans="1:14" s="6" customFormat="1" ht="12" customHeight="1">
      <c r="A110" s="461"/>
      <c r="B110" s="440"/>
      <c r="C110" s="9">
        <v>10</v>
      </c>
      <c r="D110" s="55">
        <v>170</v>
      </c>
      <c r="E110" s="208" t="s">
        <v>861</v>
      </c>
      <c r="F110" s="209" t="s">
        <v>862</v>
      </c>
      <c r="G110" s="9"/>
      <c r="H110" s="14">
        <v>1</v>
      </c>
      <c r="I110" s="14">
        <v>0</v>
      </c>
      <c r="J110" s="14">
        <v>0</v>
      </c>
      <c r="K110" s="14">
        <v>0</v>
      </c>
      <c r="L110" s="14"/>
      <c r="M110" s="205"/>
      <c r="N110" s="43"/>
    </row>
    <row r="111" spans="1:14" s="6" customFormat="1" ht="12" customHeight="1">
      <c r="A111" s="461"/>
      <c r="B111" s="440"/>
      <c r="C111" s="9">
        <v>11</v>
      </c>
      <c r="D111" s="55">
        <v>171</v>
      </c>
      <c r="E111" s="208" t="s">
        <v>863</v>
      </c>
      <c r="F111" s="209" t="s">
        <v>864</v>
      </c>
      <c r="G111" s="9"/>
      <c r="H111" s="14">
        <v>1</v>
      </c>
      <c r="I111" s="14">
        <v>0</v>
      </c>
      <c r="J111" s="14">
        <v>0</v>
      </c>
      <c r="K111" s="14">
        <v>0</v>
      </c>
      <c r="L111" s="14"/>
      <c r="M111" s="205"/>
      <c r="N111" s="43"/>
    </row>
    <row r="112" spans="1:14" s="6" customFormat="1" ht="12" customHeight="1">
      <c r="A112" s="461"/>
      <c r="B112" s="440"/>
      <c r="C112" s="9">
        <v>12</v>
      </c>
      <c r="D112" s="55">
        <v>172</v>
      </c>
      <c r="E112" s="208" t="s">
        <v>865</v>
      </c>
      <c r="F112" s="209" t="s">
        <v>866</v>
      </c>
      <c r="G112" s="9"/>
      <c r="H112" s="14">
        <v>1</v>
      </c>
      <c r="I112" s="14">
        <v>0</v>
      </c>
      <c r="J112" s="14">
        <v>0</v>
      </c>
      <c r="K112" s="14">
        <v>0</v>
      </c>
      <c r="L112" s="14"/>
      <c r="M112" s="205"/>
      <c r="N112" s="43"/>
    </row>
    <row r="113" spans="1:14" s="6" customFormat="1" ht="12" customHeight="1">
      <c r="A113" s="461"/>
      <c r="B113" s="440"/>
      <c r="C113" s="9">
        <v>13</v>
      </c>
      <c r="D113" s="55">
        <v>173</v>
      </c>
      <c r="E113" s="208" t="s">
        <v>867</v>
      </c>
      <c r="F113" s="209" t="s">
        <v>868</v>
      </c>
      <c r="G113" s="9"/>
      <c r="H113" s="14">
        <v>1</v>
      </c>
      <c r="I113" s="14">
        <v>0</v>
      </c>
      <c r="J113" s="14">
        <v>0</v>
      </c>
      <c r="K113" s="14">
        <v>0</v>
      </c>
      <c r="L113" s="14"/>
      <c r="M113" s="205"/>
      <c r="N113" s="43"/>
    </row>
    <row r="114" spans="1:14" s="6" customFormat="1" ht="12" customHeight="1">
      <c r="A114" s="461"/>
      <c r="B114" s="440"/>
      <c r="C114" s="9">
        <v>14</v>
      </c>
      <c r="D114" s="55">
        <v>174</v>
      </c>
      <c r="E114" s="208" t="s">
        <v>869</v>
      </c>
      <c r="F114" s="209" t="s">
        <v>870</v>
      </c>
      <c r="G114" s="9"/>
      <c r="H114" s="14">
        <v>1</v>
      </c>
      <c r="I114" s="14">
        <v>0</v>
      </c>
      <c r="J114" s="14">
        <v>0</v>
      </c>
      <c r="K114" s="14">
        <v>0</v>
      </c>
      <c r="L114" s="14"/>
      <c r="M114" s="205"/>
      <c r="N114" s="43"/>
    </row>
    <row r="115" spans="1:14" s="6" customFormat="1" ht="12" customHeight="1">
      <c r="A115" s="461"/>
      <c r="B115" s="440"/>
      <c r="C115" s="9">
        <v>15</v>
      </c>
      <c r="D115" s="55">
        <v>175</v>
      </c>
      <c r="E115" s="208" t="s">
        <v>871</v>
      </c>
      <c r="F115" s="210" t="s">
        <v>872</v>
      </c>
      <c r="G115" s="9"/>
      <c r="H115" s="14">
        <v>1</v>
      </c>
      <c r="I115" s="14">
        <v>0</v>
      </c>
      <c r="J115" s="14">
        <v>0</v>
      </c>
      <c r="K115" s="14">
        <v>0</v>
      </c>
      <c r="L115" s="14"/>
      <c r="M115" s="191"/>
      <c r="N115" s="43"/>
    </row>
    <row r="116" spans="1:14" s="6" customFormat="1" ht="12" customHeight="1">
      <c r="A116" s="461"/>
      <c r="B116" s="440"/>
      <c r="C116" s="9">
        <v>16</v>
      </c>
      <c r="D116" s="55">
        <v>176</v>
      </c>
      <c r="E116" s="76" t="s">
        <v>873</v>
      </c>
      <c r="F116" s="83" t="s">
        <v>874</v>
      </c>
      <c r="G116" s="9"/>
      <c r="H116" s="14">
        <v>1</v>
      </c>
      <c r="I116" s="14">
        <v>0</v>
      </c>
      <c r="J116" s="14">
        <v>0</v>
      </c>
      <c r="K116" s="14">
        <v>0</v>
      </c>
      <c r="L116" s="14"/>
      <c r="M116" s="204"/>
      <c r="N116" s="43"/>
    </row>
    <row r="117" spans="1:14" s="6" customFormat="1" ht="12" customHeight="1">
      <c r="A117" s="461"/>
      <c r="B117" s="440"/>
      <c r="C117" s="9">
        <v>17</v>
      </c>
      <c r="D117" s="55">
        <v>177</v>
      </c>
      <c r="E117" s="16" t="s">
        <v>875</v>
      </c>
      <c r="F117" s="83" t="s">
        <v>876</v>
      </c>
      <c r="G117" s="9"/>
      <c r="H117" s="14">
        <v>1</v>
      </c>
      <c r="I117" s="14">
        <v>0</v>
      </c>
      <c r="J117" s="14">
        <v>0</v>
      </c>
      <c r="K117" s="14">
        <v>0</v>
      </c>
      <c r="L117" s="14"/>
      <c r="M117" s="191"/>
      <c r="N117" s="43"/>
    </row>
    <row r="118" spans="1:14" s="6" customFormat="1" ht="12" customHeight="1">
      <c r="A118" s="461"/>
      <c r="B118" s="440"/>
      <c r="C118" s="9">
        <v>18</v>
      </c>
      <c r="D118" s="55">
        <v>178</v>
      </c>
      <c r="E118" s="16" t="s">
        <v>847</v>
      </c>
      <c r="F118" s="83" t="s">
        <v>877</v>
      </c>
      <c r="G118" s="9"/>
      <c r="H118" s="14">
        <v>0</v>
      </c>
      <c r="I118" s="14">
        <v>0</v>
      </c>
      <c r="J118" s="14">
        <v>0</v>
      </c>
      <c r="K118" s="14">
        <v>0</v>
      </c>
      <c r="L118" s="14"/>
      <c r="M118" s="191"/>
      <c r="N118" s="43"/>
    </row>
    <row r="119" spans="1:14" s="6" customFormat="1" ht="12" customHeight="1">
      <c r="A119" s="461"/>
      <c r="B119" s="440"/>
      <c r="C119" s="9">
        <v>19</v>
      </c>
      <c r="D119" s="55">
        <v>179</v>
      </c>
      <c r="E119" s="16" t="s">
        <v>848</v>
      </c>
      <c r="F119" s="83" t="s">
        <v>878</v>
      </c>
      <c r="G119" s="9"/>
      <c r="H119" s="14">
        <v>0</v>
      </c>
      <c r="I119" s="14">
        <v>0</v>
      </c>
      <c r="J119" s="14">
        <v>0</v>
      </c>
      <c r="K119" s="14">
        <v>0</v>
      </c>
      <c r="L119" s="14"/>
      <c r="M119" s="191"/>
      <c r="N119" s="43"/>
    </row>
    <row r="120" spans="1:14" s="6" customFormat="1" ht="12" customHeight="1">
      <c r="A120" s="461"/>
      <c r="B120" s="440"/>
      <c r="C120" s="9">
        <v>20</v>
      </c>
      <c r="D120" s="55">
        <v>180</v>
      </c>
      <c r="E120" s="16" t="s">
        <v>849</v>
      </c>
      <c r="F120" s="83" t="s">
        <v>879</v>
      </c>
      <c r="G120" s="9"/>
      <c r="H120" s="14">
        <v>0</v>
      </c>
      <c r="I120" s="14">
        <v>0</v>
      </c>
      <c r="J120" s="14">
        <v>0</v>
      </c>
      <c r="K120" s="14">
        <v>0</v>
      </c>
      <c r="L120" s="14"/>
      <c r="M120" s="191"/>
      <c r="N120" s="43"/>
    </row>
    <row r="121" spans="1:14" s="6" customFormat="1" ht="12" customHeight="1">
      <c r="A121" s="461"/>
      <c r="B121" s="440"/>
      <c r="C121" s="9">
        <v>21</v>
      </c>
      <c r="D121" s="55">
        <v>181</v>
      </c>
      <c r="E121" s="16" t="s">
        <v>880</v>
      </c>
      <c r="F121" s="83" t="s">
        <v>881</v>
      </c>
      <c r="G121" s="9"/>
      <c r="H121" s="14">
        <v>0</v>
      </c>
      <c r="I121" s="14">
        <v>0</v>
      </c>
      <c r="J121" s="14">
        <v>0</v>
      </c>
      <c r="K121" s="14">
        <v>0</v>
      </c>
      <c r="L121" s="14"/>
      <c r="M121" s="191"/>
      <c r="N121" s="43"/>
    </row>
    <row r="122" spans="1:14" s="6" customFormat="1" ht="12" customHeight="1">
      <c r="A122" s="461"/>
      <c r="B122" s="440"/>
      <c r="C122" s="9">
        <v>22</v>
      </c>
      <c r="D122" s="55">
        <v>182</v>
      </c>
      <c r="E122" s="16" t="s">
        <v>882</v>
      </c>
      <c r="F122" s="107" t="s">
        <v>883</v>
      </c>
      <c r="G122" s="9"/>
      <c r="H122" s="14">
        <v>0</v>
      </c>
      <c r="I122" s="14">
        <v>0</v>
      </c>
      <c r="J122" s="14">
        <v>0</v>
      </c>
      <c r="K122" s="14">
        <v>0</v>
      </c>
      <c r="L122" s="14"/>
      <c r="M122" s="191"/>
      <c r="N122" s="43"/>
    </row>
    <row r="123" spans="1:14" s="6" customFormat="1" ht="12" customHeight="1">
      <c r="A123" s="461"/>
      <c r="B123" s="440"/>
      <c r="C123" s="9">
        <v>23</v>
      </c>
      <c r="D123" s="55">
        <v>183</v>
      </c>
      <c r="E123" s="16" t="s">
        <v>884</v>
      </c>
      <c r="F123" s="83" t="s">
        <v>885</v>
      </c>
      <c r="G123" s="84"/>
      <c r="H123" s="85">
        <v>0</v>
      </c>
      <c r="I123" s="85">
        <v>0</v>
      </c>
      <c r="J123" s="85">
        <v>0</v>
      </c>
      <c r="K123" s="85">
        <v>0</v>
      </c>
      <c r="L123" s="14"/>
      <c r="M123" s="191"/>
      <c r="N123" s="43"/>
    </row>
    <row r="124" spans="1:14" s="6" customFormat="1" ht="12" customHeight="1">
      <c r="A124" s="461"/>
      <c r="B124" s="440"/>
      <c r="C124" s="9">
        <v>24</v>
      </c>
      <c r="D124" s="55">
        <v>184</v>
      </c>
      <c r="E124" s="16"/>
      <c r="F124" s="83"/>
      <c r="G124" s="84"/>
      <c r="H124" s="85">
        <v>0</v>
      </c>
      <c r="I124" s="85">
        <v>0</v>
      </c>
      <c r="J124" s="85">
        <v>0</v>
      </c>
      <c r="K124" s="85">
        <v>0</v>
      </c>
      <c r="L124" s="14"/>
      <c r="M124" s="191"/>
      <c r="N124" s="43"/>
    </row>
    <row r="125" spans="1:14" s="6" customFormat="1" ht="12" customHeight="1">
      <c r="A125" s="461"/>
      <c r="B125" s="440"/>
      <c r="C125" s="9">
        <v>25</v>
      </c>
      <c r="D125" s="55">
        <v>185</v>
      </c>
      <c r="E125" s="16"/>
      <c r="F125" s="83"/>
      <c r="G125" s="84"/>
      <c r="H125" s="85">
        <v>0</v>
      </c>
      <c r="I125" s="85">
        <v>0</v>
      </c>
      <c r="J125" s="85">
        <v>0</v>
      </c>
      <c r="K125" s="85">
        <v>0</v>
      </c>
      <c r="L125" s="14"/>
      <c r="M125" s="191"/>
      <c r="N125" s="43"/>
    </row>
    <row r="126" spans="1:14" s="6" customFormat="1" ht="12" customHeight="1">
      <c r="A126" s="461"/>
      <c r="B126" s="440"/>
      <c r="C126" s="9">
        <v>26</v>
      </c>
      <c r="D126" s="55">
        <v>186</v>
      </c>
      <c r="E126" s="16"/>
      <c r="F126" s="83"/>
      <c r="G126" s="9"/>
      <c r="H126" s="14">
        <v>0</v>
      </c>
      <c r="I126" s="14">
        <v>0</v>
      </c>
      <c r="J126" s="14">
        <v>0</v>
      </c>
      <c r="K126" s="14">
        <v>0</v>
      </c>
      <c r="L126" s="14"/>
      <c r="M126" s="191"/>
      <c r="N126" s="43"/>
    </row>
    <row r="127" spans="1:14" s="6" customFormat="1" ht="12" customHeight="1">
      <c r="A127" s="461"/>
      <c r="B127" s="440"/>
      <c r="C127" s="9">
        <v>27</v>
      </c>
      <c r="D127" s="55">
        <v>187</v>
      </c>
      <c r="E127" s="16"/>
      <c r="F127" s="83"/>
      <c r="G127" s="9"/>
      <c r="H127" s="14">
        <v>0</v>
      </c>
      <c r="I127" s="14">
        <v>0</v>
      </c>
      <c r="J127" s="14">
        <v>0</v>
      </c>
      <c r="K127" s="14">
        <v>0</v>
      </c>
      <c r="L127" s="14"/>
      <c r="M127" s="191"/>
      <c r="N127" s="43"/>
    </row>
    <row r="128" spans="1:14" s="6" customFormat="1" ht="12" customHeight="1">
      <c r="A128" s="461"/>
      <c r="B128" s="440"/>
      <c r="C128" s="9">
        <v>28</v>
      </c>
      <c r="D128" s="55">
        <v>188</v>
      </c>
      <c r="E128" s="16"/>
      <c r="F128" s="83"/>
      <c r="G128" s="9"/>
      <c r="H128" s="14">
        <v>0</v>
      </c>
      <c r="I128" s="14">
        <v>0</v>
      </c>
      <c r="J128" s="14">
        <v>0</v>
      </c>
      <c r="K128" s="14">
        <v>0</v>
      </c>
      <c r="L128" s="14"/>
      <c r="M128" s="191"/>
      <c r="N128" s="43"/>
    </row>
    <row r="129" spans="1:14" s="6" customFormat="1" ht="12" customHeight="1">
      <c r="A129" s="461"/>
      <c r="B129" s="440"/>
      <c r="C129" s="9">
        <v>29</v>
      </c>
      <c r="D129" s="55">
        <v>189</v>
      </c>
      <c r="E129" s="16" t="s">
        <v>201</v>
      </c>
      <c r="F129" s="83" t="s">
        <v>886</v>
      </c>
      <c r="G129" s="9"/>
      <c r="H129" s="14">
        <v>1</v>
      </c>
      <c r="I129" s="14">
        <v>0</v>
      </c>
      <c r="J129" s="14">
        <v>0</v>
      </c>
      <c r="K129" s="14">
        <v>0</v>
      </c>
      <c r="L129" s="14"/>
      <c r="M129" s="191"/>
      <c r="N129" s="43"/>
    </row>
    <row r="130" spans="1:14" s="6" customFormat="1" ht="12" customHeight="1">
      <c r="A130" s="461"/>
      <c r="B130" s="440"/>
      <c r="C130" s="9">
        <v>30</v>
      </c>
      <c r="D130" s="55">
        <v>190</v>
      </c>
      <c r="E130" s="16" t="s">
        <v>887</v>
      </c>
      <c r="F130" s="83" t="s">
        <v>888</v>
      </c>
      <c r="G130" s="9"/>
      <c r="H130" s="14">
        <v>0</v>
      </c>
      <c r="I130" s="14">
        <v>0</v>
      </c>
      <c r="J130" s="14">
        <v>0</v>
      </c>
      <c r="K130" s="14">
        <v>0</v>
      </c>
      <c r="L130" s="14"/>
      <c r="M130" s="191"/>
      <c r="N130" s="43"/>
    </row>
    <row r="131" spans="1:14" s="6" customFormat="1" ht="12" customHeight="1" thickBot="1">
      <c r="A131" s="462"/>
      <c r="B131" s="441"/>
      <c r="C131" s="11">
        <v>31</v>
      </c>
      <c r="D131" s="203">
        <v>191</v>
      </c>
      <c r="E131" s="16" t="s">
        <v>889</v>
      </c>
      <c r="F131" s="108" t="s">
        <v>890</v>
      </c>
      <c r="G131" s="11"/>
      <c r="H131" s="12">
        <v>0</v>
      </c>
      <c r="I131" s="12">
        <v>0</v>
      </c>
      <c r="J131" s="12">
        <v>0</v>
      </c>
      <c r="K131" s="12">
        <v>0</v>
      </c>
      <c r="L131" s="12"/>
      <c r="M131" s="191"/>
      <c r="N131" s="43"/>
    </row>
    <row r="132" spans="1:14" s="6" customFormat="1" ht="12" customHeight="1" thickTop="1">
      <c r="A132" s="460" t="s">
        <v>843</v>
      </c>
      <c r="B132" s="439" t="s">
        <v>1054</v>
      </c>
      <c r="C132" s="8">
        <v>0</v>
      </c>
      <c r="D132" s="52">
        <v>192</v>
      </c>
      <c r="E132" s="206" t="s">
        <v>911</v>
      </c>
      <c r="F132" s="207" t="s">
        <v>891</v>
      </c>
      <c r="G132" s="8"/>
      <c r="H132" s="15">
        <v>0</v>
      </c>
      <c r="I132" s="15">
        <v>0</v>
      </c>
      <c r="J132" s="15">
        <v>0</v>
      </c>
      <c r="K132" s="15">
        <v>0</v>
      </c>
      <c r="L132" s="15"/>
      <c r="M132" s="191"/>
      <c r="N132" s="43"/>
    </row>
    <row r="133" spans="1:14" s="6" customFormat="1" ht="12" customHeight="1">
      <c r="A133" s="461"/>
      <c r="B133" s="440"/>
      <c r="C133" s="9">
        <v>1</v>
      </c>
      <c r="D133" s="55">
        <v>193</v>
      </c>
      <c r="E133" s="208" t="s">
        <v>912</v>
      </c>
      <c r="F133" s="209" t="s">
        <v>892</v>
      </c>
      <c r="G133" s="9"/>
      <c r="H133" s="14">
        <v>0</v>
      </c>
      <c r="I133" s="14">
        <v>0</v>
      </c>
      <c r="J133" s="14">
        <v>0</v>
      </c>
      <c r="K133" s="14">
        <v>0</v>
      </c>
      <c r="L133" s="14"/>
      <c r="M133" s="191"/>
      <c r="N133" s="43"/>
    </row>
    <row r="134" spans="1:14" s="6" customFormat="1" ht="12" customHeight="1">
      <c r="A134" s="461"/>
      <c r="B134" s="440"/>
      <c r="C134" s="9">
        <v>2</v>
      </c>
      <c r="D134" s="55">
        <v>194</v>
      </c>
      <c r="E134" s="208" t="s">
        <v>913</v>
      </c>
      <c r="F134" s="209" t="s">
        <v>893</v>
      </c>
      <c r="G134" s="9"/>
      <c r="H134" s="14">
        <v>0</v>
      </c>
      <c r="I134" s="14">
        <v>0</v>
      </c>
      <c r="J134" s="14">
        <v>0</v>
      </c>
      <c r="K134" s="14">
        <v>0</v>
      </c>
      <c r="L134" s="14"/>
      <c r="M134" s="191"/>
      <c r="N134" s="43"/>
    </row>
    <row r="135" spans="1:14" s="6" customFormat="1" ht="12" customHeight="1">
      <c r="A135" s="461"/>
      <c r="B135" s="440"/>
      <c r="C135" s="9">
        <v>3</v>
      </c>
      <c r="D135" s="55">
        <v>195</v>
      </c>
      <c r="E135" s="208" t="s">
        <v>914</v>
      </c>
      <c r="F135" s="209" t="s">
        <v>915</v>
      </c>
      <c r="G135" s="9"/>
      <c r="H135" s="14">
        <v>0</v>
      </c>
      <c r="I135" s="14">
        <v>0</v>
      </c>
      <c r="J135" s="14">
        <v>0</v>
      </c>
      <c r="K135" s="14">
        <v>0</v>
      </c>
      <c r="L135" s="14"/>
      <c r="M135" s="191"/>
      <c r="N135" s="43"/>
    </row>
    <row r="136" spans="1:14" s="6" customFormat="1" ht="12" customHeight="1">
      <c r="A136" s="461"/>
      <c r="B136" s="440"/>
      <c r="C136" s="9">
        <v>4</v>
      </c>
      <c r="D136" s="55">
        <v>196</v>
      </c>
      <c r="E136" s="208" t="s">
        <v>916</v>
      </c>
      <c r="F136" s="209" t="s">
        <v>894</v>
      </c>
      <c r="G136" s="9"/>
      <c r="H136" s="14">
        <v>0</v>
      </c>
      <c r="I136" s="14">
        <v>0</v>
      </c>
      <c r="J136" s="14">
        <v>0</v>
      </c>
      <c r="K136" s="14">
        <v>0</v>
      </c>
      <c r="L136" s="14"/>
      <c r="M136" s="205"/>
      <c r="N136" s="43"/>
    </row>
    <row r="137" spans="1:14" s="6" customFormat="1" ht="12" customHeight="1">
      <c r="A137" s="461"/>
      <c r="B137" s="440"/>
      <c r="C137" s="9">
        <v>5</v>
      </c>
      <c r="D137" s="55">
        <v>197</v>
      </c>
      <c r="E137" s="208" t="s">
        <v>917</v>
      </c>
      <c r="F137" s="209" t="s">
        <v>895</v>
      </c>
      <c r="G137" s="9"/>
      <c r="H137" s="14">
        <v>0</v>
      </c>
      <c r="I137" s="14">
        <v>0</v>
      </c>
      <c r="J137" s="14">
        <v>0</v>
      </c>
      <c r="K137" s="14">
        <v>0</v>
      </c>
      <c r="L137" s="14"/>
      <c r="M137" s="205"/>
      <c r="N137" s="43"/>
    </row>
    <row r="138" spans="1:14" s="6" customFormat="1" ht="12" customHeight="1">
      <c r="A138" s="461"/>
      <c r="B138" s="440"/>
      <c r="C138" s="9">
        <v>6</v>
      </c>
      <c r="D138" s="55">
        <v>198</v>
      </c>
      <c r="E138" s="208" t="s">
        <v>918</v>
      </c>
      <c r="F138" s="209" t="s">
        <v>896</v>
      </c>
      <c r="G138" s="9"/>
      <c r="H138" s="14">
        <v>0</v>
      </c>
      <c r="I138" s="14">
        <v>0</v>
      </c>
      <c r="J138" s="14">
        <v>0</v>
      </c>
      <c r="K138" s="14">
        <v>0</v>
      </c>
      <c r="L138" s="14"/>
      <c r="M138" s="205"/>
      <c r="N138" s="43"/>
    </row>
    <row r="139" spans="1:14" s="6" customFormat="1" ht="12" customHeight="1">
      <c r="A139" s="461"/>
      <c r="B139" s="440"/>
      <c r="C139" s="9">
        <v>7</v>
      </c>
      <c r="D139" s="55">
        <v>199</v>
      </c>
      <c r="E139" s="208" t="s">
        <v>919</v>
      </c>
      <c r="F139" s="209" t="s">
        <v>897</v>
      </c>
      <c r="G139" s="9"/>
      <c r="H139" s="14">
        <v>0</v>
      </c>
      <c r="I139" s="14">
        <v>0</v>
      </c>
      <c r="J139" s="14">
        <v>0</v>
      </c>
      <c r="K139" s="14">
        <v>0</v>
      </c>
      <c r="L139" s="14"/>
      <c r="M139" s="205"/>
      <c r="N139" s="43"/>
    </row>
    <row r="140" spans="1:14" s="6" customFormat="1" ht="12" customHeight="1">
      <c r="A140" s="461"/>
      <c r="B140" s="440"/>
      <c r="C140" s="9">
        <v>8</v>
      </c>
      <c r="D140" s="55">
        <v>200</v>
      </c>
      <c r="E140" s="312" t="s">
        <v>920</v>
      </c>
      <c r="F140" s="313" t="s">
        <v>1056</v>
      </c>
      <c r="G140" s="9"/>
      <c r="H140" s="14">
        <v>0</v>
      </c>
      <c r="I140" s="14">
        <v>0</v>
      </c>
      <c r="J140" s="14">
        <v>0</v>
      </c>
      <c r="K140" s="14">
        <v>0</v>
      </c>
      <c r="L140" s="14"/>
      <c r="M140" s="205"/>
      <c r="N140" s="43"/>
    </row>
    <row r="141" spans="1:14" s="6" customFormat="1" ht="12" customHeight="1">
      <c r="A141" s="461"/>
      <c r="B141" s="440"/>
      <c r="C141" s="9">
        <v>9</v>
      </c>
      <c r="D141" s="55">
        <v>201</v>
      </c>
      <c r="E141" s="208" t="s">
        <v>921</v>
      </c>
      <c r="F141" s="209" t="s">
        <v>898</v>
      </c>
      <c r="G141" s="9"/>
      <c r="H141" s="14">
        <v>0</v>
      </c>
      <c r="I141" s="14">
        <v>0</v>
      </c>
      <c r="J141" s="14">
        <v>0</v>
      </c>
      <c r="K141" s="14">
        <v>0</v>
      </c>
      <c r="L141" s="14"/>
      <c r="M141" s="205"/>
      <c r="N141" s="43"/>
    </row>
    <row r="142" spans="1:14" s="6" customFormat="1" ht="12" customHeight="1">
      <c r="A142" s="461"/>
      <c r="B142" s="440"/>
      <c r="C142" s="9">
        <v>10</v>
      </c>
      <c r="D142" s="55">
        <v>202</v>
      </c>
      <c r="E142" s="208" t="s">
        <v>922</v>
      </c>
      <c r="F142" s="209" t="s">
        <v>899</v>
      </c>
      <c r="G142" s="9"/>
      <c r="H142" s="14">
        <v>0</v>
      </c>
      <c r="I142" s="14">
        <v>0</v>
      </c>
      <c r="J142" s="14">
        <v>0</v>
      </c>
      <c r="K142" s="14">
        <v>0</v>
      </c>
      <c r="L142" s="14"/>
      <c r="M142" s="205"/>
      <c r="N142" s="43"/>
    </row>
    <row r="143" spans="1:14" s="6" customFormat="1" ht="12" customHeight="1">
      <c r="A143" s="461"/>
      <c r="B143" s="440"/>
      <c r="C143" s="9">
        <v>11</v>
      </c>
      <c r="D143" s="55">
        <v>203</v>
      </c>
      <c r="E143" s="208" t="s">
        <v>923</v>
      </c>
      <c r="F143" s="209" t="s">
        <v>900</v>
      </c>
      <c r="G143" s="9"/>
      <c r="H143" s="14">
        <v>0</v>
      </c>
      <c r="I143" s="14">
        <v>0</v>
      </c>
      <c r="J143" s="14">
        <v>0</v>
      </c>
      <c r="K143" s="14">
        <v>0</v>
      </c>
      <c r="L143" s="14"/>
      <c r="M143" s="205"/>
      <c r="N143" s="43"/>
    </row>
    <row r="144" spans="1:14" s="6" customFormat="1" ht="12" customHeight="1">
      <c r="A144" s="461"/>
      <c r="B144" s="440"/>
      <c r="C144" s="9">
        <v>12</v>
      </c>
      <c r="D144" s="55">
        <v>204</v>
      </c>
      <c r="E144" s="208" t="s">
        <v>924</v>
      </c>
      <c r="F144" s="209" t="s">
        <v>901</v>
      </c>
      <c r="G144" s="9"/>
      <c r="H144" s="14">
        <v>0</v>
      </c>
      <c r="I144" s="14">
        <v>0</v>
      </c>
      <c r="J144" s="14">
        <v>0</v>
      </c>
      <c r="K144" s="14">
        <v>0</v>
      </c>
      <c r="L144" s="14"/>
      <c r="M144" s="205"/>
      <c r="N144" s="43"/>
    </row>
    <row r="145" spans="1:14" s="6" customFormat="1" ht="12" customHeight="1">
      <c r="A145" s="461"/>
      <c r="B145" s="440"/>
      <c r="C145" s="9">
        <v>13</v>
      </c>
      <c r="D145" s="55">
        <v>205</v>
      </c>
      <c r="E145" s="208" t="s">
        <v>925</v>
      </c>
      <c r="F145" s="209" t="s">
        <v>902</v>
      </c>
      <c r="G145" s="9"/>
      <c r="H145" s="14">
        <v>0</v>
      </c>
      <c r="I145" s="14">
        <v>0</v>
      </c>
      <c r="J145" s="14">
        <v>0</v>
      </c>
      <c r="K145" s="14">
        <v>0</v>
      </c>
      <c r="L145" s="14"/>
      <c r="M145" s="205"/>
      <c r="N145" s="43"/>
    </row>
    <row r="146" spans="1:14" s="6" customFormat="1" ht="12" customHeight="1">
      <c r="A146" s="461"/>
      <c r="B146" s="440"/>
      <c r="C146" s="9">
        <v>14</v>
      </c>
      <c r="D146" s="55">
        <v>206</v>
      </c>
      <c r="E146" s="208" t="s">
        <v>926</v>
      </c>
      <c r="F146" s="209" t="s">
        <v>903</v>
      </c>
      <c r="G146" s="9"/>
      <c r="H146" s="14">
        <v>0</v>
      </c>
      <c r="I146" s="14">
        <v>0</v>
      </c>
      <c r="J146" s="14">
        <v>0</v>
      </c>
      <c r="K146" s="14">
        <v>0</v>
      </c>
      <c r="L146" s="14"/>
      <c r="M146" s="205"/>
      <c r="N146" s="43"/>
    </row>
    <row r="147" spans="1:14" s="6" customFormat="1" ht="12" customHeight="1">
      <c r="A147" s="461"/>
      <c r="B147" s="440"/>
      <c r="C147" s="9">
        <v>15</v>
      </c>
      <c r="D147" s="55">
        <v>207</v>
      </c>
      <c r="E147" s="208" t="s">
        <v>927</v>
      </c>
      <c r="F147" s="210" t="s">
        <v>928</v>
      </c>
      <c r="G147" s="9"/>
      <c r="H147" s="14">
        <v>0</v>
      </c>
      <c r="I147" s="14">
        <v>0</v>
      </c>
      <c r="J147" s="14">
        <v>0</v>
      </c>
      <c r="K147" s="14">
        <v>0</v>
      </c>
      <c r="L147" s="14"/>
      <c r="M147" s="191"/>
      <c r="N147" s="43"/>
    </row>
    <row r="148" spans="1:14" s="6" customFormat="1" ht="12" customHeight="1">
      <c r="A148" s="461"/>
      <c r="B148" s="440"/>
      <c r="C148" s="9">
        <v>16</v>
      </c>
      <c r="D148" s="55">
        <v>208</v>
      </c>
      <c r="E148" s="76" t="s">
        <v>929</v>
      </c>
      <c r="F148" s="83" t="s">
        <v>904</v>
      </c>
      <c r="G148" s="9"/>
      <c r="H148" s="14">
        <v>0</v>
      </c>
      <c r="I148" s="14">
        <v>0</v>
      </c>
      <c r="J148" s="14">
        <v>0</v>
      </c>
      <c r="K148" s="14">
        <v>0</v>
      </c>
      <c r="L148" s="14"/>
      <c r="M148" s="204"/>
      <c r="N148" s="43"/>
    </row>
    <row r="149" spans="1:14" s="6" customFormat="1" ht="12" customHeight="1">
      <c r="A149" s="461"/>
      <c r="B149" s="440"/>
      <c r="C149" s="9">
        <v>17</v>
      </c>
      <c r="D149" s="55">
        <v>209</v>
      </c>
      <c r="E149" s="16" t="s">
        <v>930</v>
      </c>
      <c r="F149" s="83" t="s">
        <v>905</v>
      </c>
      <c r="G149" s="9"/>
      <c r="H149" s="14">
        <v>0</v>
      </c>
      <c r="I149" s="14">
        <v>0</v>
      </c>
      <c r="J149" s="14">
        <v>0</v>
      </c>
      <c r="K149" s="14">
        <v>0</v>
      </c>
      <c r="L149" s="14"/>
      <c r="M149" s="191"/>
      <c r="N149" s="43"/>
    </row>
    <row r="150" spans="1:14" s="6" customFormat="1" ht="12" customHeight="1">
      <c r="A150" s="461"/>
      <c r="B150" s="440"/>
      <c r="C150" s="9">
        <v>18</v>
      </c>
      <c r="D150" s="55">
        <v>210</v>
      </c>
      <c r="E150" s="16" t="s">
        <v>931</v>
      </c>
      <c r="F150" s="83" t="s">
        <v>906</v>
      </c>
      <c r="G150" s="9"/>
      <c r="H150" s="14">
        <v>0</v>
      </c>
      <c r="I150" s="14">
        <v>0</v>
      </c>
      <c r="J150" s="14">
        <v>0</v>
      </c>
      <c r="K150" s="14">
        <v>0</v>
      </c>
      <c r="L150" s="14"/>
      <c r="M150" s="191"/>
      <c r="N150" s="43"/>
    </row>
    <row r="151" spans="1:14" s="6" customFormat="1" ht="12" customHeight="1">
      <c r="A151" s="461"/>
      <c r="B151" s="440"/>
      <c r="C151" s="9">
        <v>19</v>
      </c>
      <c r="D151" s="55">
        <v>211</v>
      </c>
      <c r="E151" s="16" t="s">
        <v>932</v>
      </c>
      <c r="F151" s="83" t="s">
        <v>907</v>
      </c>
      <c r="G151" s="9"/>
      <c r="H151" s="14">
        <v>0</v>
      </c>
      <c r="I151" s="14">
        <v>0</v>
      </c>
      <c r="J151" s="14">
        <v>0</v>
      </c>
      <c r="K151" s="14">
        <v>0</v>
      </c>
      <c r="L151" s="14"/>
      <c r="M151" s="191"/>
      <c r="N151" s="43"/>
    </row>
    <row r="152" spans="1:14" s="6" customFormat="1" ht="12" customHeight="1">
      <c r="A152" s="461"/>
      <c r="B152" s="440"/>
      <c r="C152" s="9">
        <v>20</v>
      </c>
      <c r="D152" s="55">
        <v>212</v>
      </c>
      <c r="E152" s="16" t="s">
        <v>933</v>
      </c>
      <c r="F152" s="83" t="s">
        <v>934</v>
      </c>
      <c r="G152" s="9"/>
      <c r="H152" s="14">
        <v>0</v>
      </c>
      <c r="I152" s="14">
        <v>0</v>
      </c>
      <c r="J152" s="14">
        <v>0</v>
      </c>
      <c r="K152" s="14">
        <v>0</v>
      </c>
      <c r="L152" s="14"/>
      <c r="M152" s="191"/>
      <c r="N152" s="43"/>
    </row>
    <row r="153" spans="1:14" s="6" customFormat="1" ht="12" customHeight="1">
      <c r="A153" s="461"/>
      <c r="B153" s="440"/>
      <c r="C153" s="9">
        <v>21</v>
      </c>
      <c r="D153" s="55">
        <v>213</v>
      </c>
      <c r="E153" s="16" t="s">
        <v>935</v>
      </c>
      <c r="F153" s="83" t="s">
        <v>908</v>
      </c>
      <c r="G153" s="9"/>
      <c r="H153" s="14">
        <v>0</v>
      </c>
      <c r="I153" s="14">
        <v>0</v>
      </c>
      <c r="J153" s="14">
        <v>0</v>
      </c>
      <c r="K153" s="14">
        <v>0</v>
      </c>
      <c r="L153" s="14"/>
      <c r="M153" s="191"/>
      <c r="N153" s="43"/>
    </row>
    <row r="154" spans="1:14" s="6" customFormat="1" ht="12" customHeight="1">
      <c r="A154" s="461"/>
      <c r="B154" s="440"/>
      <c r="C154" s="9">
        <v>22</v>
      </c>
      <c r="D154" s="55">
        <v>214</v>
      </c>
      <c r="E154" s="16" t="s">
        <v>936</v>
      </c>
      <c r="F154" s="107" t="s">
        <v>937</v>
      </c>
      <c r="G154" s="9"/>
      <c r="H154" s="14">
        <v>1</v>
      </c>
      <c r="I154" s="14">
        <v>0</v>
      </c>
      <c r="J154" s="14">
        <v>0</v>
      </c>
      <c r="K154" s="14">
        <v>0</v>
      </c>
      <c r="L154" s="14"/>
      <c r="M154" s="191"/>
      <c r="N154" s="43"/>
    </row>
    <row r="155" spans="1:14" s="6" customFormat="1" ht="12" customHeight="1">
      <c r="A155" s="461"/>
      <c r="B155" s="440"/>
      <c r="C155" s="9">
        <v>23</v>
      </c>
      <c r="D155" s="55">
        <v>215</v>
      </c>
      <c r="E155" s="16" t="s">
        <v>938</v>
      </c>
      <c r="F155" s="83" t="s">
        <v>939</v>
      </c>
      <c r="G155" s="84"/>
      <c r="H155" s="85">
        <v>0</v>
      </c>
      <c r="I155" s="85">
        <v>0</v>
      </c>
      <c r="J155" s="85">
        <v>0</v>
      </c>
      <c r="K155" s="85">
        <v>0</v>
      </c>
      <c r="L155" s="14"/>
      <c r="M155" s="191"/>
      <c r="N155" s="43"/>
    </row>
    <row r="156" spans="1:14" s="6" customFormat="1" ht="12" customHeight="1">
      <c r="A156" s="461"/>
      <c r="B156" s="440"/>
      <c r="C156" s="9">
        <v>24</v>
      </c>
      <c r="D156" s="55">
        <v>216</v>
      </c>
      <c r="E156" s="16" t="s">
        <v>940</v>
      </c>
      <c r="F156" s="83" t="s">
        <v>909</v>
      </c>
      <c r="G156" s="84"/>
      <c r="H156" s="85">
        <v>0</v>
      </c>
      <c r="I156" s="85">
        <v>0</v>
      </c>
      <c r="J156" s="85">
        <v>0</v>
      </c>
      <c r="K156" s="85">
        <v>0</v>
      </c>
      <c r="L156" s="14"/>
      <c r="M156" s="191"/>
      <c r="N156" s="43"/>
    </row>
    <row r="157" spans="1:14" s="6" customFormat="1" ht="12" customHeight="1">
      <c r="A157" s="461"/>
      <c r="B157" s="440"/>
      <c r="C157" s="9">
        <v>25</v>
      </c>
      <c r="D157" s="55">
        <v>217</v>
      </c>
      <c r="E157" s="16" t="s">
        <v>941</v>
      </c>
      <c r="F157" s="83" t="s">
        <v>910</v>
      </c>
      <c r="G157" s="84"/>
      <c r="H157" s="85">
        <v>0</v>
      </c>
      <c r="I157" s="85">
        <v>0</v>
      </c>
      <c r="J157" s="85">
        <v>0</v>
      </c>
      <c r="K157" s="85">
        <v>0</v>
      </c>
      <c r="L157" s="14"/>
      <c r="M157" s="191"/>
      <c r="N157" s="43"/>
    </row>
    <row r="158" spans="1:14" s="6" customFormat="1" ht="12" customHeight="1">
      <c r="A158" s="461"/>
      <c r="B158" s="440"/>
      <c r="C158" s="9">
        <v>26</v>
      </c>
      <c r="D158" s="55">
        <v>218</v>
      </c>
      <c r="E158" s="16" t="s">
        <v>942</v>
      </c>
      <c r="F158" s="83" t="s">
        <v>943</v>
      </c>
      <c r="G158" s="9"/>
      <c r="H158" s="14">
        <v>0</v>
      </c>
      <c r="I158" s="14">
        <v>0</v>
      </c>
      <c r="J158" s="14">
        <v>0</v>
      </c>
      <c r="K158" s="14">
        <v>0</v>
      </c>
      <c r="L158" s="14"/>
      <c r="M158" s="191"/>
      <c r="N158" s="43"/>
    </row>
    <row r="159" spans="1:14" s="6" customFormat="1" ht="12" customHeight="1">
      <c r="A159" s="461"/>
      <c r="B159" s="440"/>
      <c r="C159" s="9">
        <v>27</v>
      </c>
      <c r="D159" s="55">
        <v>219</v>
      </c>
      <c r="E159" s="16" t="s">
        <v>944</v>
      </c>
      <c r="F159" s="83" t="s">
        <v>846</v>
      </c>
      <c r="G159" s="9"/>
      <c r="H159" s="14">
        <v>0</v>
      </c>
      <c r="I159" s="14">
        <v>0</v>
      </c>
      <c r="J159" s="14">
        <v>0</v>
      </c>
      <c r="K159" s="14">
        <v>0</v>
      </c>
      <c r="L159" s="14"/>
      <c r="M159" s="191"/>
      <c r="N159" s="43"/>
    </row>
    <row r="160" spans="1:14" s="6" customFormat="1" ht="12" customHeight="1">
      <c r="A160" s="461"/>
      <c r="B160" s="440"/>
      <c r="C160" s="9">
        <v>28</v>
      </c>
      <c r="D160" s="55">
        <v>220</v>
      </c>
      <c r="E160" s="16" t="s">
        <v>945</v>
      </c>
      <c r="F160" s="83" t="s">
        <v>946</v>
      </c>
      <c r="G160" s="9"/>
      <c r="H160" s="14">
        <v>0</v>
      </c>
      <c r="I160" s="14">
        <v>0</v>
      </c>
      <c r="J160" s="14">
        <v>0</v>
      </c>
      <c r="K160" s="14">
        <v>0</v>
      </c>
      <c r="L160" s="14"/>
      <c r="M160" s="191"/>
      <c r="N160" s="43"/>
    </row>
    <row r="161" spans="1:14" s="6" customFormat="1" ht="12" customHeight="1">
      <c r="A161" s="461"/>
      <c r="B161" s="440"/>
      <c r="C161" s="9">
        <v>29</v>
      </c>
      <c r="D161" s="55">
        <v>221</v>
      </c>
      <c r="E161" s="16" t="s">
        <v>947</v>
      </c>
      <c r="F161" s="83" t="s">
        <v>948</v>
      </c>
      <c r="G161" s="9"/>
      <c r="H161" s="14">
        <v>1</v>
      </c>
      <c r="I161" s="14">
        <v>0</v>
      </c>
      <c r="J161" s="14">
        <v>0</v>
      </c>
      <c r="K161" s="14">
        <v>0</v>
      </c>
      <c r="L161" s="14"/>
      <c r="M161" s="191"/>
      <c r="N161" s="43"/>
    </row>
    <row r="162" spans="1:14" s="6" customFormat="1" ht="12" customHeight="1">
      <c r="A162" s="461"/>
      <c r="B162" s="440"/>
      <c r="C162" s="9">
        <v>30</v>
      </c>
      <c r="D162" s="55">
        <v>222</v>
      </c>
      <c r="E162" s="16" t="s">
        <v>949</v>
      </c>
      <c r="F162" s="83" t="s">
        <v>950</v>
      </c>
      <c r="G162" s="9"/>
      <c r="H162" s="14">
        <v>0</v>
      </c>
      <c r="I162" s="14">
        <v>0</v>
      </c>
      <c r="J162" s="14">
        <v>0</v>
      </c>
      <c r="K162" s="14">
        <v>0</v>
      </c>
      <c r="L162" s="14"/>
      <c r="M162" s="191"/>
      <c r="N162" s="43"/>
    </row>
    <row r="163" spans="1:14" s="6" customFormat="1" ht="12" customHeight="1" thickBot="1">
      <c r="A163" s="462"/>
      <c r="B163" s="441"/>
      <c r="C163" s="11">
        <v>31</v>
      </c>
      <c r="D163" s="203">
        <v>223</v>
      </c>
      <c r="E163" s="16" t="s">
        <v>951</v>
      </c>
      <c r="F163" s="108" t="s">
        <v>952</v>
      </c>
      <c r="G163" s="11"/>
      <c r="H163" s="12">
        <v>0</v>
      </c>
      <c r="I163" s="12">
        <v>0</v>
      </c>
      <c r="J163" s="12">
        <v>0</v>
      </c>
      <c r="K163" s="12">
        <v>0</v>
      </c>
      <c r="L163" s="12"/>
      <c r="M163" s="191"/>
      <c r="N163" s="43"/>
    </row>
    <row r="164" spans="1:14" ht="15.75" thickTop="1"/>
  </sheetData>
  <mergeCells count="15">
    <mergeCell ref="A100:A131"/>
    <mergeCell ref="B100:B131"/>
    <mergeCell ref="A132:A163"/>
    <mergeCell ref="B132:B163"/>
    <mergeCell ref="A3:B3"/>
    <mergeCell ref="A36:A67"/>
    <mergeCell ref="B36:B67"/>
    <mergeCell ref="A4:A35"/>
    <mergeCell ref="A68:A99"/>
    <mergeCell ref="B68:B99"/>
    <mergeCell ref="L49:L50"/>
    <mergeCell ref="L40:L45"/>
    <mergeCell ref="B4:B35"/>
    <mergeCell ref="L46:L47"/>
    <mergeCell ref="L22:L23"/>
  </mergeCells>
  <pageMargins left="0.70866141732283472" right="0.70866141732283472" top="0.74803149606299213" bottom="0.74803149606299213" header="0.31496062992125984" footer="0.31496062992125984"/>
  <pageSetup paperSize="9" scale="95" orientation="landscape" verticalDpi="300" r:id="rId1"/>
  <rowBreaks count="1" manualBreakCount="1">
    <brk id="3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Q66"/>
  <sheetViews>
    <sheetView zoomScaleNormal="100" zoomScaleSheetLayoutView="70" workbookViewId="0">
      <selection activeCell="A35" sqref="A35:A66"/>
    </sheetView>
  </sheetViews>
  <sheetFormatPr defaultRowHeight="15"/>
  <cols>
    <col min="1" max="4" width="3.28515625" style="42" customWidth="1"/>
    <col min="5" max="5" width="10.7109375" style="42" customWidth="1"/>
    <col min="6" max="6" width="51.42578125" style="42" customWidth="1"/>
    <col min="7" max="7" width="12.42578125" style="42" customWidth="1"/>
    <col min="8" max="8" width="5.42578125" style="42" customWidth="1"/>
    <col min="9" max="9" width="4.42578125" style="42" customWidth="1"/>
    <col min="10" max="10" width="4.5703125" style="42" customWidth="1"/>
    <col min="11" max="11" width="6.140625" style="42" customWidth="1"/>
    <col min="12" max="12" width="23.85546875" style="42" customWidth="1"/>
    <col min="13" max="13" width="9.140625" style="42" customWidth="1"/>
    <col min="14" max="14" width="2.5703125" style="42" customWidth="1"/>
    <col min="15" max="15" width="2" style="42" customWidth="1"/>
    <col min="16" max="16" width="2.5703125" style="42" customWidth="1"/>
    <col min="17" max="17" width="51.5703125" style="42" customWidth="1"/>
    <col min="18" max="16384" width="9.140625" style="42"/>
  </cols>
  <sheetData>
    <row r="1" spans="1:17" ht="16.5" thickBot="1">
      <c r="A1" s="46"/>
      <c r="B1" s="47"/>
      <c r="C1" s="47"/>
      <c r="D1" s="47"/>
      <c r="E1" s="451" t="s">
        <v>689</v>
      </c>
      <c r="F1" s="451"/>
      <c r="G1" s="451"/>
      <c r="H1" s="451"/>
      <c r="I1" s="47"/>
      <c r="J1" s="47"/>
      <c r="K1" s="47"/>
      <c r="L1" s="47"/>
      <c r="M1" s="50"/>
      <c r="N1" s="50"/>
    </row>
    <row r="2" spans="1:17" ht="33.75" customHeight="1" thickBot="1">
      <c r="A2" s="450" t="s">
        <v>7</v>
      </c>
      <c r="B2" s="450"/>
      <c r="C2" s="49" t="s">
        <v>8</v>
      </c>
      <c r="D2" s="49" t="s">
        <v>25</v>
      </c>
      <c r="E2" s="48" t="s">
        <v>9</v>
      </c>
      <c r="F2" s="48" t="s">
        <v>26</v>
      </c>
      <c r="G2" s="48" t="s">
        <v>22</v>
      </c>
      <c r="H2" s="48" t="s">
        <v>27</v>
      </c>
      <c r="I2" s="48" t="s">
        <v>28</v>
      </c>
      <c r="J2" s="48" t="s">
        <v>575</v>
      </c>
      <c r="K2" s="48" t="s">
        <v>576</v>
      </c>
      <c r="L2" s="48" t="s">
        <v>24</v>
      </c>
      <c r="M2" s="51"/>
      <c r="N2" s="49" t="s">
        <v>597</v>
      </c>
    </row>
    <row r="3" spans="1:17" s="6" customFormat="1" ht="12" customHeight="1" thickTop="1">
      <c r="A3" s="457" t="s">
        <v>17</v>
      </c>
      <c r="B3" s="436" t="s">
        <v>739</v>
      </c>
      <c r="C3" s="8">
        <v>0</v>
      </c>
      <c r="D3" s="8">
        <v>64</v>
      </c>
      <c r="E3" s="218" t="s">
        <v>226</v>
      </c>
      <c r="F3" s="99" t="s">
        <v>275</v>
      </c>
      <c r="G3" s="21" t="s">
        <v>266</v>
      </c>
      <c r="H3" s="21">
        <v>0</v>
      </c>
      <c r="I3" s="21">
        <v>0</v>
      </c>
      <c r="J3" s="21">
        <v>0</v>
      </c>
      <c r="K3" s="21">
        <v>1</v>
      </c>
      <c r="L3" s="101" t="s">
        <v>260</v>
      </c>
      <c r="M3" s="456" t="s">
        <v>273</v>
      </c>
      <c r="N3" s="188"/>
      <c r="Q3" s="23" t="str">
        <f>E3&amp;" - "&amp;F3</f>
        <v>KV32 - Световая сигнализация  по техн. параметрам В-1</v>
      </c>
    </row>
    <row r="4" spans="1:17" s="6" customFormat="1" ht="12" customHeight="1">
      <c r="A4" s="458"/>
      <c r="B4" s="437"/>
      <c r="C4" s="9">
        <v>1</v>
      </c>
      <c r="D4" s="9">
        <v>65</v>
      </c>
      <c r="E4" s="98" t="s">
        <v>227</v>
      </c>
      <c r="F4" s="83" t="s">
        <v>258</v>
      </c>
      <c r="G4" s="10" t="s">
        <v>266</v>
      </c>
      <c r="H4" s="10">
        <v>0</v>
      </c>
      <c r="I4" s="10">
        <v>0</v>
      </c>
      <c r="J4" s="10">
        <v>0</v>
      </c>
      <c r="K4" s="10">
        <v>1</v>
      </c>
      <c r="L4" s="102" t="s">
        <v>261</v>
      </c>
      <c r="M4" s="456"/>
      <c r="N4" s="188"/>
      <c r="Q4" s="23" t="str">
        <f t="shared" ref="Q4:Q34" si="0">E4&amp;" - "&amp;F4</f>
        <v>KV33 - Световая сигнализация  по останову компрессора В-1</v>
      </c>
    </row>
    <row r="5" spans="1:17" s="6" customFormat="1" ht="12" customHeight="1">
      <c r="A5" s="458"/>
      <c r="B5" s="437"/>
      <c r="C5" s="9">
        <v>2</v>
      </c>
      <c r="D5" s="9">
        <v>66</v>
      </c>
      <c r="E5" s="98" t="s">
        <v>228</v>
      </c>
      <c r="F5" s="83" t="s">
        <v>259</v>
      </c>
      <c r="G5" s="10" t="s">
        <v>266</v>
      </c>
      <c r="H5" s="10">
        <v>0</v>
      </c>
      <c r="I5" s="10">
        <v>0</v>
      </c>
      <c r="J5" s="10">
        <v>0</v>
      </c>
      <c r="K5" s="10">
        <v>1</v>
      </c>
      <c r="L5" s="103" t="s">
        <v>262</v>
      </c>
      <c r="M5" s="456"/>
      <c r="N5" s="188"/>
      <c r="Q5" s="23" t="str">
        <f t="shared" si="0"/>
        <v>KV34 - Световая сигнализация  готовности к пуску компрессора В-1</v>
      </c>
    </row>
    <row r="6" spans="1:17" s="6" customFormat="1" ht="12" customHeight="1">
      <c r="A6" s="458"/>
      <c r="B6" s="437"/>
      <c r="C6" s="9">
        <v>3</v>
      </c>
      <c r="D6" s="9">
        <v>67</v>
      </c>
      <c r="E6" s="98" t="s">
        <v>229</v>
      </c>
      <c r="F6" s="83" t="s">
        <v>265</v>
      </c>
      <c r="G6" s="10" t="s">
        <v>266</v>
      </c>
      <c r="H6" s="10">
        <v>0</v>
      </c>
      <c r="I6" s="10">
        <v>0</v>
      </c>
      <c r="J6" s="10">
        <v>0</v>
      </c>
      <c r="K6" s="10">
        <v>1</v>
      </c>
      <c r="L6" s="6" t="s">
        <v>264</v>
      </c>
      <c r="M6" s="456"/>
      <c r="N6" s="188"/>
      <c r="Q6" s="23" t="str">
        <f t="shared" si="0"/>
        <v>KV35 - Световая сигнализация по неисправности РСУ</v>
      </c>
    </row>
    <row r="7" spans="1:17" s="6" customFormat="1" ht="12" customHeight="1">
      <c r="A7" s="458"/>
      <c r="B7" s="437"/>
      <c r="C7" s="9">
        <v>4</v>
      </c>
      <c r="D7" s="9">
        <v>68</v>
      </c>
      <c r="E7" s="98" t="s">
        <v>230</v>
      </c>
      <c r="F7" s="83" t="s">
        <v>225</v>
      </c>
      <c r="G7" s="10" t="s">
        <v>266</v>
      </c>
      <c r="H7" s="10">
        <v>0</v>
      </c>
      <c r="I7" s="10">
        <v>0</v>
      </c>
      <c r="J7" s="10">
        <v>0</v>
      </c>
      <c r="K7" s="10">
        <v>1</v>
      </c>
      <c r="L7" s="104" t="s">
        <v>263</v>
      </c>
      <c r="M7" s="456"/>
      <c r="N7" s="188"/>
      <c r="Q7" s="23" t="str">
        <f t="shared" si="0"/>
        <v>KV36 - Звуковая сигнализация</v>
      </c>
    </row>
    <row r="8" spans="1:17" s="6" customFormat="1" ht="12" customHeight="1">
      <c r="A8" s="458"/>
      <c r="B8" s="437"/>
      <c r="C8" s="9">
        <v>5</v>
      </c>
      <c r="D8" s="9">
        <v>69</v>
      </c>
      <c r="E8" s="98"/>
      <c r="F8" s="83" t="s">
        <v>231</v>
      </c>
      <c r="G8" s="9"/>
      <c r="H8" s="14">
        <v>0</v>
      </c>
      <c r="I8" s="14">
        <v>0</v>
      </c>
      <c r="J8" s="14">
        <v>0</v>
      </c>
      <c r="K8" s="14">
        <v>0</v>
      </c>
      <c r="L8" s="73"/>
      <c r="M8" s="456"/>
      <c r="N8" s="188"/>
      <c r="Q8" s="23" t="str">
        <f t="shared" si="0"/>
        <v xml:space="preserve"> - KV37</v>
      </c>
    </row>
    <row r="9" spans="1:17" s="6" customFormat="1" ht="12" customHeight="1">
      <c r="A9" s="458"/>
      <c r="B9" s="437"/>
      <c r="C9" s="9">
        <v>6</v>
      </c>
      <c r="D9" s="9">
        <v>70</v>
      </c>
      <c r="E9" s="98"/>
      <c r="F9" s="83" t="s">
        <v>232</v>
      </c>
      <c r="G9" s="9"/>
      <c r="H9" s="14">
        <v>0</v>
      </c>
      <c r="I9" s="14">
        <v>0</v>
      </c>
      <c r="J9" s="14">
        <v>0</v>
      </c>
      <c r="K9" s="14">
        <v>0</v>
      </c>
      <c r="L9" s="73"/>
      <c r="M9" s="456"/>
      <c r="N9" s="188"/>
      <c r="Q9" s="23" t="str">
        <f t="shared" si="0"/>
        <v xml:space="preserve"> - KV38</v>
      </c>
    </row>
    <row r="10" spans="1:17" s="6" customFormat="1" ht="12" customHeight="1">
      <c r="A10" s="458"/>
      <c r="B10" s="437"/>
      <c r="C10" s="9">
        <v>7</v>
      </c>
      <c r="D10" s="9">
        <v>71</v>
      </c>
      <c r="E10" s="98"/>
      <c r="F10" s="83" t="s">
        <v>233</v>
      </c>
      <c r="G10" s="9"/>
      <c r="H10" s="14">
        <v>0</v>
      </c>
      <c r="I10" s="14">
        <v>0</v>
      </c>
      <c r="J10" s="14">
        <v>0</v>
      </c>
      <c r="K10" s="14">
        <v>0</v>
      </c>
      <c r="L10" s="73"/>
      <c r="M10" s="456"/>
      <c r="N10" s="188"/>
      <c r="Q10" s="23" t="str">
        <f t="shared" si="0"/>
        <v xml:space="preserve"> - KV39</v>
      </c>
    </row>
    <row r="11" spans="1:17" s="6" customFormat="1" ht="12" customHeight="1">
      <c r="A11" s="458"/>
      <c r="B11" s="437"/>
      <c r="C11" s="9">
        <v>8</v>
      </c>
      <c r="D11" s="9">
        <v>72</v>
      </c>
      <c r="E11" s="98"/>
      <c r="F11" s="100" t="s">
        <v>234</v>
      </c>
      <c r="G11" s="9"/>
      <c r="H11" s="14">
        <v>0</v>
      </c>
      <c r="I11" s="14">
        <v>0</v>
      </c>
      <c r="J11" s="14">
        <v>0</v>
      </c>
      <c r="K11" s="14">
        <v>0</v>
      </c>
      <c r="L11" s="73"/>
      <c r="M11" s="456"/>
      <c r="N11" s="188"/>
      <c r="Q11" s="23" t="str">
        <f t="shared" si="0"/>
        <v xml:space="preserve"> - KV40</v>
      </c>
    </row>
    <row r="12" spans="1:17" s="6" customFormat="1" ht="12" customHeight="1">
      <c r="A12" s="458"/>
      <c r="B12" s="437"/>
      <c r="C12" s="9">
        <v>9</v>
      </c>
      <c r="D12" s="9">
        <v>73</v>
      </c>
      <c r="E12" s="98"/>
      <c r="F12" s="83" t="s">
        <v>235</v>
      </c>
      <c r="G12" s="9"/>
      <c r="H12" s="14">
        <v>0</v>
      </c>
      <c r="I12" s="14">
        <v>0</v>
      </c>
      <c r="J12" s="14">
        <v>0</v>
      </c>
      <c r="K12" s="14">
        <v>0</v>
      </c>
      <c r="L12" s="73"/>
      <c r="M12" s="456"/>
      <c r="N12" s="188"/>
      <c r="Q12" s="23" t="str">
        <f t="shared" si="0"/>
        <v xml:space="preserve"> - KV41</v>
      </c>
    </row>
    <row r="13" spans="1:17" s="6" customFormat="1" ht="12" customHeight="1">
      <c r="A13" s="458"/>
      <c r="B13" s="437"/>
      <c r="C13" s="9">
        <v>10</v>
      </c>
      <c r="D13" s="9">
        <v>74</v>
      </c>
      <c r="E13" s="377" t="s">
        <v>236</v>
      </c>
      <c r="F13" s="313" t="s">
        <v>1063</v>
      </c>
      <c r="G13" s="9"/>
      <c r="H13" s="14">
        <v>0</v>
      </c>
      <c r="I13" s="14">
        <v>1</v>
      </c>
      <c r="J13" s="14">
        <v>0</v>
      </c>
      <c r="K13" s="14">
        <v>1</v>
      </c>
      <c r="L13" s="73"/>
      <c r="M13" s="456" t="s">
        <v>274</v>
      </c>
      <c r="N13" s="188"/>
      <c r="Q13" s="23" t="str">
        <f t="shared" si="0"/>
        <v>KV42 - LRA-260 Останов насоса Н-15А</v>
      </c>
    </row>
    <row r="14" spans="1:17" s="6" customFormat="1" ht="12" customHeight="1">
      <c r="A14" s="458"/>
      <c r="B14" s="437"/>
      <c r="C14" s="9">
        <v>11</v>
      </c>
      <c r="D14" s="9">
        <v>75</v>
      </c>
      <c r="E14" s="98" t="s">
        <v>237</v>
      </c>
      <c r="F14" s="83" t="s">
        <v>284</v>
      </c>
      <c r="G14" s="9"/>
      <c r="H14" s="14">
        <v>1</v>
      </c>
      <c r="I14" s="14">
        <v>1</v>
      </c>
      <c r="J14" s="14">
        <v>0</v>
      </c>
      <c r="K14" s="14">
        <v>1</v>
      </c>
      <c r="L14" s="73" t="s">
        <v>288</v>
      </c>
      <c r="M14" s="456"/>
      <c r="N14" s="188"/>
      <c r="Q14" s="23" t="str">
        <f t="shared" si="0"/>
        <v>KV43 - Включение насоса Н-22А открытой маслосистемы</v>
      </c>
    </row>
    <row r="15" spans="1:17" s="6" customFormat="1" ht="12" customHeight="1">
      <c r="A15" s="458"/>
      <c r="B15" s="437"/>
      <c r="C15" s="9">
        <v>12</v>
      </c>
      <c r="D15" s="9">
        <v>76</v>
      </c>
      <c r="E15" s="98" t="s">
        <v>238</v>
      </c>
      <c r="F15" s="83" t="s">
        <v>285</v>
      </c>
      <c r="G15" s="9"/>
      <c r="H15" s="14">
        <v>1</v>
      </c>
      <c r="I15" s="14">
        <v>1</v>
      </c>
      <c r="J15" s="14">
        <v>0</v>
      </c>
      <c r="K15" s="14">
        <v>1</v>
      </c>
      <c r="L15" s="73" t="s">
        <v>289</v>
      </c>
      <c r="M15" s="456"/>
      <c r="N15" s="188"/>
      <c r="Q15" s="23" t="str">
        <f t="shared" si="0"/>
        <v>KV44 - Включение насоса Н-22Б открытой маслосистемы</v>
      </c>
    </row>
    <row r="16" spans="1:17" s="6" customFormat="1" ht="12" customHeight="1">
      <c r="A16" s="458"/>
      <c r="B16" s="437"/>
      <c r="C16" s="9">
        <v>13</v>
      </c>
      <c r="D16" s="9">
        <v>77</v>
      </c>
      <c r="E16" s="98" t="s">
        <v>239</v>
      </c>
      <c r="F16" s="107" t="s">
        <v>286</v>
      </c>
      <c r="G16" s="9"/>
      <c r="H16" s="14">
        <v>1</v>
      </c>
      <c r="I16" s="14">
        <v>1</v>
      </c>
      <c r="J16" s="14">
        <v>0</v>
      </c>
      <c r="K16" s="14">
        <v>1</v>
      </c>
      <c r="L16" s="73" t="s">
        <v>290</v>
      </c>
      <c r="M16" s="456"/>
      <c r="N16" s="188"/>
      <c r="Q16" s="23" t="str">
        <f t="shared" si="0"/>
        <v>KV45 - Включение насоса Н-21А герметичной маслосистемы</v>
      </c>
    </row>
    <row r="17" spans="1:17" s="6" customFormat="1" ht="12" customHeight="1">
      <c r="A17" s="458"/>
      <c r="B17" s="437"/>
      <c r="C17" s="9">
        <v>14</v>
      </c>
      <c r="D17" s="9">
        <v>78</v>
      </c>
      <c r="E17" s="98" t="s">
        <v>240</v>
      </c>
      <c r="F17" s="83" t="s">
        <v>287</v>
      </c>
      <c r="G17" s="9"/>
      <c r="H17" s="14">
        <v>1</v>
      </c>
      <c r="I17" s="14">
        <v>1</v>
      </c>
      <c r="J17" s="14">
        <v>0</v>
      </c>
      <c r="K17" s="14">
        <v>1</v>
      </c>
      <c r="L17" s="73" t="s">
        <v>291</v>
      </c>
      <c r="M17" s="456"/>
      <c r="N17" s="188"/>
      <c r="Q17" s="23" t="str">
        <f t="shared" si="0"/>
        <v>KV46 - Включение насоса Н-21Б герметичной маслосистемы</v>
      </c>
    </row>
    <row r="18" spans="1:17" s="6" customFormat="1" ht="12" customHeight="1">
      <c r="A18" s="458"/>
      <c r="B18" s="437"/>
      <c r="C18" s="9">
        <v>15</v>
      </c>
      <c r="D18" s="9">
        <v>79</v>
      </c>
      <c r="E18" s="98" t="s">
        <v>241</v>
      </c>
      <c r="F18" s="107" t="s">
        <v>267</v>
      </c>
      <c r="G18" s="9"/>
      <c r="H18" s="14">
        <v>1</v>
      </c>
      <c r="I18" s="14">
        <v>1</v>
      </c>
      <c r="J18" s="14">
        <v>0</v>
      </c>
      <c r="K18" s="14">
        <v>1</v>
      </c>
      <c r="L18" s="106" t="s">
        <v>292</v>
      </c>
      <c r="M18" s="456"/>
      <c r="N18" s="188"/>
      <c r="Q18" s="23" t="str">
        <f t="shared" si="0"/>
        <v>KV47 - Останов компрессора В-1</v>
      </c>
    </row>
    <row r="19" spans="1:17" s="6" customFormat="1" ht="12" customHeight="1">
      <c r="A19" s="458"/>
      <c r="B19" s="437"/>
      <c r="C19" s="9">
        <v>16</v>
      </c>
      <c r="D19" s="9">
        <v>80</v>
      </c>
      <c r="E19" s="98" t="s">
        <v>242</v>
      </c>
      <c r="F19" s="107" t="s">
        <v>267</v>
      </c>
      <c r="G19" s="9"/>
      <c r="H19" s="14">
        <v>1</v>
      </c>
      <c r="I19" s="14">
        <v>1</v>
      </c>
      <c r="J19" s="14">
        <v>0</v>
      </c>
      <c r="K19" s="14">
        <v>1</v>
      </c>
      <c r="L19" s="106" t="s">
        <v>293</v>
      </c>
      <c r="M19" s="456"/>
      <c r="N19" s="188"/>
      <c r="Q19" s="23" t="str">
        <f t="shared" si="0"/>
        <v>KV48 - Останов компрессора В-1</v>
      </c>
    </row>
    <row r="20" spans="1:17" s="6" customFormat="1" ht="12" customHeight="1">
      <c r="A20" s="458"/>
      <c r="B20" s="437"/>
      <c r="C20" s="9">
        <v>17</v>
      </c>
      <c r="D20" s="9">
        <v>81</v>
      </c>
      <c r="E20" s="98" t="s">
        <v>243</v>
      </c>
      <c r="F20" s="107" t="s">
        <v>268</v>
      </c>
      <c r="G20" s="9"/>
      <c r="H20" s="14">
        <v>1</v>
      </c>
      <c r="I20" s="14">
        <v>0</v>
      </c>
      <c r="J20" s="14">
        <v>0</v>
      </c>
      <c r="K20" s="14">
        <v>1</v>
      </c>
      <c r="L20" s="106" t="s">
        <v>294</v>
      </c>
      <c r="M20" s="456"/>
      <c r="N20" s="188"/>
      <c r="Q20" s="23" t="str">
        <f t="shared" si="0"/>
        <v>KV49 - Разрешение пуска компрессора В-1</v>
      </c>
    </row>
    <row r="21" spans="1:17" s="6" customFormat="1" ht="12" customHeight="1">
      <c r="A21" s="458"/>
      <c r="B21" s="437"/>
      <c r="C21" s="9">
        <v>18</v>
      </c>
      <c r="D21" s="9">
        <v>82</v>
      </c>
      <c r="E21" s="98" t="s">
        <v>244</v>
      </c>
      <c r="F21" s="107" t="s">
        <v>268</v>
      </c>
      <c r="G21" s="9"/>
      <c r="H21" s="14">
        <v>1</v>
      </c>
      <c r="I21" s="14">
        <v>0</v>
      </c>
      <c r="J21" s="14">
        <v>0</v>
      </c>
      <c r="K21" s="14">
        <v>1</v>
      </c>
      <c r="L21" s="106" t="s">
        <v>295</v>
      </c>
      <c r="M21" s="456"/>
      <c r="N21" s="188"/>
      <c r="Q21" s="23" t="str">
        <f t="shared" si="0"/>
        <v>KV50 - Разрешение пуска компрессора В-1</v>
      </c>
    </row>
    <row r="22" spans="1:17" s="6" customFormat="1" ht="12" customHeight="1">
      <c r="A22" s="458"/>
      <c r="B22" s="437"/>
      <c r="C22" s="9">
        <v>19</v>
      </c>
      <c r="D22" s="9">
        <v>83</v>
      </c>
      <c r="E22" s="98" t="s">
        <v>245</v>
      </c>
      <c r="F22" s="30" t="s">
        <v>269</v>
      </c>
      <c r="G22" s="9"/>
      <c r="H22" s="14">
        <v>0</v>
      </c>
      <c r="I22" s="14">
        <v>1</v>
      </c>
      <c r="J22" s="14">
        <v>0</v>
      </c>
      <c r="K22" s="14">
        <v>1</v>
      </c>
      <c r="L22" s="73"/>
      <c r="M22" s="456"/>
      <c r="N22" s="188"/>
      <c r="Q22" s="23" t="str">
        <f t="shared" si="0"/>
        <v>KV51 - Включение насоса Н-9</v>
      </c>
    </row>
    <row r="23" spans="1:17" s="6" customFormat="1" ht="12" customHeight="1">
      <c r="A23" s="458"/>
      <c r="B23" s="437"/>
      <c r="C23" s="9">
        <v>20</v>
      </c>
      <c r="D23" s="9">
        <v>84</v>
      </c>
      <c r="E23" s="98" t="s">
        <v>246</v>
      </c>
      <c r="F23" s="30" t="s">
        <v>270</v>
      </c>
      <c r="G23" s="9"/>
      <c r="H23" s="14">
        <v>0</v>
      </c>
      <c r="I23" s="14">
        <v>1</v>
      </c>
      <c r="J23" s="14">
        <v>0</v>
      </c>
      <c r="K23" s="14">
        <v>1</v>
      </c>
      <c r="L23" s="73"/>
      <c r="M23" s="456"/>
      <c r="N23" s="188"/>
      <c r="Q23" s="23" t="str">
        <f t="shared" si="0"/>
        <v>KV52 - Включение насоса Н-16</v>
      </c>
    </row>
    <row r="24" spans="1:17" s="6" customFormat="1" ht="12" customHeight="1">
      <c r="A24" s="458"/>
      <c r="B24" s="437"/>
      <c r="C24" s="9">
        <v>21</v>
      </c>
      <c r="D24" s="9">
        <v>85</v>
      </c>
      <c r="E24" s="98" t="s">
        <v>247</v>
      </c>
      <c r="F24" s="30" t="s">
        <v>271</v>
      </c>
      <c r="G24" s="9"/>
      <c r="H24" s="14">
        <v>1</v>
      </c>
      <c r="I24" s="14">
        <v>1</v>
      </c>
      <c r="J24" s="14">
        <v>0</v>
      </c>
      <c r="K24" s="14">
        <v>1</v>
      </c>
      <c r="L24" s="73"/>
      <c r="M24" s="456"/>
      <c r="N24" s="188"/>
      <c r="Q24" s="23" t="str">
        <f t="shared" si="0"/>
        <v>KV53 - Останов насоса Н-69</v>
      </c>
    </row>
    <row r="25" spans="1:17" s="6" customFormat="1" ht="12" customHeight="1">
      <c r="A25" s="458"/>
      <c r="B25" s="437"/>
      <c r="C25" s="9">
        <v>22</v>
      </c>
      <c r="D25" s="9">
        <v>86</v>
      </c>
      <c r="E25" s="98" t="s">
        <v>248</v>
      </c>
      <c r="F25" s="30" t="s">
        <v>272</v>
      </c>
      <c r="G25" s="9"/>
      <c r="H25" s="14">
        <v>0</v>
      </c>
      <c r="I25" s="14">
        <v>1</v>
      </c>
      <c r="J25" s="14">
        <v>0</v>
      </c>
      <c r="K25" s="14">
        <v>1</v>
      </c>
      <c r="L25" s="73"/>
      <c r="M25" s="456"/>
      <c r="N25" s="188"/>
      <c r="Q25" s="23" t="str">
        <f t="shared" si="0"/>
        <v>KV54 - Останов насоса Н-14</v>
      </c>
    </row>
    <row r="26" spans="1:17" s="6" customFormat="1" ht="12" customHeight="1">
      <c r="A26" s="458"/>
      <c r="B26" s="437"/>
      <c r="C26" s="9">
        <v>23</v>
      </c>
      <c r="D26" s="9">
        <v>87</v>
      </c>
      <c r="E26" s="98" t="s">
        <v>249</v>
      </c>
      <c r="F26" s="30" t="s">
        <v>300</v>
      </c>
      <c r="G26" s="9"/>
      <c r="H26" s="14">
        <v>1</v>
      </c>
      <c r="I26" s="14">
        <v>1</v>
      </c>
      <c r="J26" s="14">
        <v>0</v>
      </c>
      <c r="K26" s="14">
        <v>1</v>
      </c>
      <c r="L26" s="73"/>
      <c r="M26" s="456"/>
      <c r="N26" s="188"/>
      <c r="Q26" s="23" t="str">
        <f t="shared" si="0"/>
        <v>KV55 - Включение вентилятора ПП-12А</v>
      </c>
    </row>
    <row r="27" spans="1:17" s="6" customFormat="1" ht="12" customHeight="1">
      <c r="A27" s="458"/>
      <c r="B27" s="437"/>
      <c r="C27" s="9">
        <v>24</v>
      </c>
      <c r="D27" s="9">
        <v>88</v>
      </c>
      <c r="E27" s="98" t="s">
        <v>250</v>
      </c>
      <c r="F27" s="30" t="s">
        <v>301</v>
      </c>
      <c r="G27" s="9"/>
      <c r="H27" s="14">
        <v>1</v>
      </c>
      <c r="I27" s="14">
        <v>1</v>
      </c>
      <c r="J27" s="14">
        <v>0</v>
      </c>
      <c r="K27" s="14">
        <v>1</v>
      </c>
      <c r="L27" s="73"/>
      <c r="M27" s="456"/>
      <c r="N27" s="188"/>
      <c r="Q27" s="23" t="str">
        <f t="shared" si="0"/>
        <v>KV56 - Включение вентилятора ПП-12Б</v>
      </c>
    </row>
    <row r="28" spans="1:17" s="6" customFormat="1" ht="12" customHeight="1">
      <c r="A28" s="458"/>
      <c r="B28" s="437"/>
      <c r="C28" s="9">
        <v>25</v>
      </c>
      <c r="D28" s="9">
        <v>89</v>
      </c>
      <c r="E28" s="98" t="s">
        <v>251</v>
      </c>
      <c r="F28" s="83"/>
      <c r="G28" s="9"/>
      <c r="H28" s="14">
        <v>0</v>
      </c>
      <c r="I28" s="14">
        <v>0</v>
      </c>
      <c r="J28" s="14">
        <v>0</v>
      </c>
      <c r="K28" s="14">
        <v>0</v>
      </c>
      <c r="L28" s="73"/>
      <c r="M28" s="456"/>
      <c r="N28" s="188"/>
      <c r="Q28" s="23" t="str">
        <f t="shared" si="0"/>
        <v xml:space="preserve">KV57 - </v>
      </c>
    </row>
    <row r="29" spans="1:17" s="6" customFormat="1" ht="12" customHeight="1">
      <c r="A29" s="458"/>
      <c r="B29" s="437"/>
      <c r="C29" s="9">
        <v>26</v>
      </c>
      <c r="D29" s="9">
        <v>90</v>
      </c>
      <c r="E29" s="98" t="s">
        <v>252</v>
      </c>
      <c r="F29" s="30"/>
      <c r="G29" s="9"/>
      <c r="H29" s="14">
        <v>0</v>
      </c>
      <c r="I29" s="14">
        <v>0</v>
      </c>
      <c r="J29" s="14">
        <v>0</v>
      </c>
      <c r="K29" s="14">
        <v>0</v>
      </c>
      <c r="L29" s="73"/>
      <c r="M29" s="456"/>
      <c r="N29" s="188"/>
      <c r="Q29" s="23" t="str">
        <f t="shared" si="0"/>
        <v xml:space="preserve">KV58 - </v>
      </c>
    </row>
    <row r="30" spans="1:17" s="6" customFormat="1" ht="12" customHeight="1">
      <c r="A30" s="458"/>
      <c r="B30" s="437"/>
      <c r="C30" s="9">
        <v>27</v>
      </c>
      <c r="D30" s="9">
        <v>91</v>
      </c>
      <c r="E30" s="98" t="s">
        <v>253</v>
      </c>
      <c r="F30" s="30"/>
      <c r="G30" s="9"/>
      <c r="H30" s="14">
        <v>0</v>
      </c>
      <c r="I30" s="14">
        <v>0</v>
      </c>
      <c r="J30" s="14">
        <v>0</v>
      </c>
      <c r="K30" s="14">
        <v>0</v>
      </c>
      <c r="L30" s="73"/>
      <c r="M30" s="456"/>
      <c r="N30" s="188"/>
      <c r="Q30" s="23" t="str">
        <f t="shared" si="0"/>
        <v xml:space="preserve">KV59 - </v>
      </c>
    </row>
    <row r="31" spans="1:17" s="6" customFormat="1" ht="12" customHeight="1">
      <c r="A31" s="458"/>
      <c r="B31" s="437"/>
      <c r="C31" s="9">
        <v>28</v>
      </c>
      <c r="D31" s="9">
        <v>92</v>
      </c>
      <c r="E31" s="98" t="s">
        <v>254</v>
      </c>
      <c r="F31" s="30"/>
      <c r="G31" s="9"/>
      <c r="H31" s="14">
        <v>0</v>
      </c>
      <c r="I31" s="14">
        <v>0</v>
      </c>
      <c r="J31" s="14">
        <v>0</v>
      </c>
      <c r="K31" s="14">
        <v>0</v>
      </c>
      <c r="L31" s="105"/>
      <c r="M31" s="456"/>
      <c r="N31" s="188"/>
      <c r="Q31" s="23" t="str">
        <f t="shared" si="0"/>
        <v xml:space="preserve">KV60 - </v>
      </c>
    </row>
    <row r="32" spans="1:17" s="6" customFormat="1" ht="12" customHeight="1">
      <c r="A32" s="458"/>
      <c r="B32" s="437"/>
      <c r="C32" s="9">
        <v>29</v>
      </c>
      <c r="D32" s="9">
        <v>93</v>
      </c>
      <c r="E32" s="98" t="s">
        <v>255</v>
      </c>
      <c r="F32" s="30"/>
      <c r="G32" s="9"/>
      <c r="H32" s="14">
        <v>0</v>
      </c>
      <c r="I32" s="14">
        <v>0</v>
      </c>
      <c r="J32" s="14">
        <v>0</v>
      </c>
      <c r="K32" s="14">
        <v>0</v>
      </c>
      <c r="L32" s="105"/>
      <c r="M32" s="456"/>
      <c r="N32" s="188"/>
      <c r="Q32" s="23" t="str">
        <f t="shared" si="0"/>
        <v xml:space="preserve">KV61 - </v>
      </c>
    </row>
    <row r="33" spans="1:17" s="6" customFormat="1" ht="12" customHeight="1">
      <c r="A33" s="458"/>
      <c r="B33" s="437"/>
      <c r="C33" s="9">
        <v>30</v>
      </c>
      <c r="D33" s="9">
        <v>94</v>
      </c>
      <c r="E33" s="98" t="s">
        <v>256</v>
      </c>
      <c r="F33" s="30"/>
      <c r="G33" s="9"/>
      <c r="H33" s="14">
        <v>1</v>
      </c>
      <c r="I33" s="14">
        <v>0</v>
      </c>
      <c r="J33" s="14">
        <v>0</v>
      </c>
      <c r="K33" s="14">
        <v>0</v>
      </c>
      <c r="L33" s="316"/>
      <c r="M33" s="456"/>
      <c r="N33" s="188"/>
      <c r="Q33" s="23" t="str">
        <f t="shared" si="0"/>
        <v xml:space="preserve">KV62 - </v>
      </c>
    </row>
    <row r="34" spans="1:17" s="6" customFormat="1" ht="12" customHeight="1" thickBot="1">
      <c r="A34" s="459"/>
      <c r="B34" s="452"/>
      <c r="C34" s="24">
        <v>31</v>
      </c>
      <c r="D34" s="24">
        <v>95</v>
      </c>
      <c r="E34" s="41" t="s">
        <v>257</v>
      </c>
      <c r="F34" s="41" t="s">
        <v>1055</v>
      </c>
      <c r="G34" s="24"/>
      <c r="H34" s="25">
        <v>0</v>
      </c>
      <c r="I34" s="25">
        <v>1</v>
      </c>
      <c r="J34" s="25">
        <v>0</v>
      </c>
      <c r="K34" s="25">
        <v>0</v>
      </c>
      <c r="L34" s="317"/>
      <c r="M34" s="456"/>
      <c r="N34" s="188"/>
      <c r="Q34" s="23" t="str">
        <f t="shared" si="0"/>
        <v>KV63 - Cостояние масляного выключателя РМВ компрессора В-1 (на 104KMP)</v>
      </c>
    </row>
    <row r="35" spans="1:17" s="6" customFormat="1" ht="12" customHeight="1" thickTop="1">
      <c r="A35" s="457" t="s">
        <v>17</v>
      </c>
      <c r="B35" s="453" t="s">
        <v>996</v>
      </c>
      <c r="C35" s="8">
        <v>0</v>
      </c>
      <c r="D35" s="52">
        <v>128</v>
      </c>
      <c r="E35" s="98" t="s">
        <v>965</v>
      </c>
      <c r="F35" s="99"/>
      <c r="G35" s="21"/>
      <c r="H35" s="21">
        <v>0</v>
      </c>
      <c r="I35" s="21">
        <v>0</v>
      </c>
      <c r="J35" s="21">
        <v>0</v>
      </c>
      <c r="K35" s="21">
        <v>1</v>
      </c>
      <c r="L35" s="211"/>
      <c r="M35" s="456"/>
      <c r="N35" s="188"/>
      <c r="Q35" s="23" t="str">
        <f>E35&amp;" - "&amp;F35</f>
        <v xml:space="preserve">KV2.8_1 - </v>
      </c>
    </row>
    <row r="36" spans="1:17" s="6" customFormat="1" ht="12" customHeight="1">
      <c r="A36" s="458"/>
      <c r="B36" s="454"/>
      <c r="C36" s="9">
        <v>1</v>
      </c>
      <c r="D36" s="55">
        <v>129</v>
      </c>
      <c r="E36" s="98" t="s">
        <v>966</v>
      </c>
      <c r="F36" s="83" t="s">
        <v>998</v>
      </c>
      <c r="G36" s="10"/>
      <c r="H36" s="10">
        <v>0</v>
      </c>
      <c r="I36" s="10">
        <v>0</v>
      </c>
      <c r="J36" s="10">
        <v>0</v>
      </c>
      <c r="K36" s="10">
        <v>1</v>
      </c>
      <c r="L36" s="212"/>
      <c r="M36" s="456"/>
      <c r="N36" s="188"/>
      <c r="Q36" s="23" t="str">
        <f t="shared" ref="Q36:Q66" si="1">E36&amp;" - "&amp;F36</f>
        <v>KV2.8_2 - H14A</v>
      </c>
    </row>
    <row r="37" spans="1:17" s="6" customFormat="1" ht="12" customHeight="1">
      <c r="A37" s="458"/>
      <c r="B37" s="454"/>
      <c r="C37" s="9">
        <v>2</v>
      </c>
      <c r="D37" s="55">
        <v>130</v>
      </c>
      <c r="E37" s="98" t="s">
        <v>967</v>
      </c>
      <c r="F37" s="83" t="s">
        <v>999</v>
      </c>
      <c r="G37" s="10"/>
      <c r="H37" s="10">
        <v>0</v>
      </c>
      <c r="I37" s="10">
        <v>0</v>
      </c>
      <c r="J37" s="10">
        <v>0</v>
      </c>
      <c r="K37" s="10">
        <v>1</v>
      </c>
      <c r="L37" s="212"/>
      <c r="M37" s="456"/>
      <c r="N37" s="188"/>
      <c r="Q37" s="23" t="str">
        <f t="shared" si="1"/>
        <v>KV2.8_3 - H14B</v>
      </c>
    </row>
    <row r="38" spans="1:17" s="6" customFormat="1" ht="12" customHeight="1">
      <c r="A38" s="458"/>
      <c r="B38" s="454"/>
      <c r="C38" s="9">
        <v>3</v>
      </c>
      <c r="D38" s="55">
        <v>131</v>
      </c>
      <c r="E38" s="98" t="s">
        <v>968</v>
      </c>
      <c r="F38" s="83" t="s">
        <v>1022</v>
      </c>
      <c r="G38" s="10"/>
      <c r="H38" s="10">
        <v>0</v>
      </c>
      <c r="I38" s="10">
        <v>0</v>
      </c>
      <c r="J38" s="10">
        <v>0</v>
      </c>
      <c r="K38" s="10">
        <v>1</v>
      </c>
      <c r="L38" s="187"/>
      <c r="M38" s="456"/>
      <c r="N38" s="188"/>
      <c r="Q38" s="23" t="str">
        <f t="shared" si="1"/>
        <v>KV2.8_4 - H15B</v>
      </c>
    </row>
    <row r="39" spans="1:17" s="6" customFormat="1" ht="12" customHeight="1">
      <c r="A39" s="458"/>
      <c r="B39" s="454"/>
      <c r="C39" s="9">
        <v>4</v>
      </c>
      <c r="D39" s="55">
        <v>132</v>
      </c>
      <c r="E39" s="98" t="s">
        <v>964</v>
      </c>
      <c r="F39" s="83"/>
      <c r="G39" s="10"/>
      <c r="H39" s="14">
        <v>0</v>
      </c>
      <c r="I39" s="14">
        <v>0</v>
      </c>
      <c r="J39" s="14">
        <v>0</v>
      </c>
      <c r="K39" s="14">
        <v>0</v>
      </c>
      <c r="L39" s="216"/>
      <c r="M39" s="456"/>
      <c r="N39" s="188"/>
      <c r="Q39" s="23" t="str">
        <f t="shared" si="1"/>
        <v xml:space="preserve">KV2.8_5 - </v>
      </c>
    </row>
    <row r="40" spans="1:17" s="6" customFormat="1" ht="12" customHeight="1">
      <c r="A40" s="458"/>
      <c r="B40" s="454"/>
      <c r="C40" s="9">
        <v>5</v>
      </c>
      <c r="D40" s="55">
        <v>133</v>
      </c>
      <c r="E40" s="98" t="s">
        <v>969</v>
      </c>
      <c r="F40" s="83"/>
      <c r="G40" s="9"/>
      <c r="H40" s="14">
        <v>0</v>
      </c>
      <c r="I40" s="14">
        <v>0</v>
      </c>
      <c r="J40" s="14">
        <v>0</v>
      </c>
      <c r="K40" s="14">
        <v>0</v>
      </c>
      <c r="L40" s="73"/>
      <c r="M40" s="456"/>
      <c r="N40" s="188"/>
      <c r="Q40" s="23" t="str">
        <f t="shared" si="1"/>
        <v xml:space="preserve">KV2.8_6 - </v>
      </c>
    </row>
    <row r="41" spans="1:17" s="6" customFormat="1" ht="12" customHeight="1">
      <c r="A41" s="458"/>
      <c r="B41" s="454"/>
      <c r="C41" s="9">
        <v>6</v>
      </c>
      <c r="D41" s="55">
        <v>134</v>
      </c>
      <c r="E41" s="98" t="s">
        <v>970</v>
      </c>
      <c r="F41" s="83"/>
      <c r="G41" s="9"/>
      <c r="H41" s="14">
        <v>0</v>
      </c>
      <c r="I41" s="14">
        <v>0</v>
      </c>
      <c r="J41" s="14">
        <v>0</v>
      </c>
      <c r="K41" s="14">
        <v>0</v>
      </c>
      <c r="L41" s="73"/>
      <c r="M41" s="456"/>
      <c r="N41" s="188"/>
      <c r="Q41" s="23" t="str">
        <f t="shared" si="1"/>
        <v xml:space="preserve">KV2.8_7 - </v>
      </c>
    </row>
    <row r="42" spans="1:17" s="6" customFormat="1" ht="12" customHeight="1">
      <c r="A42" s="458"/>
      <c r="B42" s="454"/>
      <c r="C42" s="9">
        <v>7</v>
      </c>
      <c r="D42" s="55">
        <v>135</v>
      </c>
      <c r="E42" s="98" t="s">
        <v>971</v>
      </c>
      <c r="F42" s="83"/>
      <c r="G42" s="9"/>
      <c r="H42" s="14">
        <v>0</v>
      </c>
      <c r="I42" s="14">
        <v>0</v>
      </c>
      <c r="J42" s="14">
        <v>0</v>
      </c>
      <c r="K42" s="14">
        <v>0</v>
      </c>
      <c r="L42" s="73"/>
      <c r="M42" s="456"/>
      <c r="N42" s="188"/>
      <c r="Q42" s="23" t="str">
        <f t="shared" si="1"/>
        <v xml:space="preserve">KV2.8_8 - </v>
      </c>
    </row>
    <row r="43" spans="1:17" s="6" customFormat="1" ht="12" customHeight="1">
      <c r="A43" s="458"/>
      <c r="B43" s="454"/>
      <c r="C43" s="9">
        <v>8</v>
      </c>
      <c r="D43" s="55">
        <v>136</v>
      </c>
      <c r="E43" s="98" t="s">
        <v>972</v>
      </c>
      <c r="F43" s="100"/>
      <c r="G43" s="9"/>
      <c r="H43" s="14">
        <v>0</v>
      </c>
      <c r="I43" s="14">
        <v>0</v>
      </c>
      <c r="J43" s="14">
        <v>0</v>
      </c>
      <c r="K43" s="14">
        <v>0</v>
      </c>
      <c r="L43" s="73"/>
      <c r="M43" s="456"/>
      <c r="N43" s="188"/>
      <c r="Q43" s="23" t="str">
        <f t="shared" si="1"/>
        <v xml:space="preserve">KV2.8_9 - </v>
      </c>
    </row>
    <row r="44" spans="1:17" s="6" customFormat="1" ht="12" customHeight="1">
      <c r="A44" s="458"/>
      <c r="B44" s="454"/>
      <c r="C44" s="9">
        <v>9</v>
      </c>
      <c r="D44" s="55">
        <v>137</v>
      </c>
      <c r="E44" s="98" t="s">
        <v>973</v>
      </c>
      <c r="F44" s="83"/>
      <c r="G44" s="9"/>
      <c r="H44" s="14">
        <v>0</v>
      </c>
      <c r="I44" s="14">
        <v>0</v>
      </c>
      <c r="J44" s="14">
        <v>0</v>
      </c>
      <c r="K44" s="14">
        <v>0</v>
      </c>
      <c r="L44" s="73"/>
      <c r="M44" s="456"/>
      <c r="N44" s="188"/>
      <c r="Q44" s="23" t="str">
        <f t="shared" si="1"/>
        <v xml:space="preserve">KV2.8_10 - </v>
      </c>
    </row>
    <row r="45" spans="1:17" s="6" customFormat="1" ht="12" customHeight="1">
      <c r="A45" s="458"/>
      <c r="B45" s="454"/>
      <c r="C45" s="9">
        <v>10</v>
      </c>
      <c r="D45" s="55">
        <v>138</v>
      </c>
      <c r="E45" s="98" t="s">
        <v>974</v>
      </c>
      <c r="F45" s="83"/>
      <c r="G45" s="9"/>
      <c r="H45" s="14">
        <v>1</v>
      </c>
      <c r="I45" s="14">
        <v>1</v>
      </c>
      <c r="J45" s="14">
        <v>0</v>
      </c>
      <c r="K45" s="14">
        <v>1</v>
      </c>
      <c r="L45" s="73"/>
      <c r="M45" s="456"/>
      <c r="N45" s="188"/>
      <c r="Q45" s="23" t="str">
        <f t="shared" si="1"/>
        <v xml:space="preserve">KV2.8_11 - </v>
      </c>
    </row>
    <row r="46" spans="1:17" s="6" customFormat="1" ht="12" customHeight="1">
      <c r="A46" s="458"/>
      <c r="B46" s="454"/>
      <c r="C46" s="9">
        <v>11</v>
      </c>
      <c r="D46" s="55">
        <v>139</v>
      </c>
      <c r="E46" s="98" t="s">
        <v>975</v>
      </c>
      <c r="F46" s="83"/>
      <c r="G46" s="9"/>
      <c r="H46" s="14">
        <v>1</v>
      </c>
      <c r="I46" s="14">
        <v>1</v>
      </c>
      <c r="J46" s="14">
        <v>0</v>
      </c>
      <c r="K46" s="14">
        <v>1</v>
      </c>
      <c r="L46" s="73"/>
      <c r="M46" s="456"/>
      <c r="N46" s="188"/>
      <c r="Q46" s="23" t="str">
        <f t="shared" si="1"/>
        <v xml:space="preserve">KV2.8_12 - </v>
      </c>
    </row>
    <row r="47" spans="1:17" s="6" customFormat="1" ht="12" customHeight="1">
      <c r="A47" s="458"/>
      <c r="B47" s="454"/>
      <c r="C47" s="9">
        <v>12</v>
      </c>
      <c r="D47" s="55">
        <v>140</v>
      </c>
      <c r="E47" s="98" t="s">
        <v>976</v>
      </c>
      <c r="F47" s="83"/>
      <c r="G47" s="9"/>
      <c r="H47" s="14">
        <v>1</v>
      </c>
      <c r="I47" s="14">
        <v>1</v>
      </c>
      <c r="J47" s="14">
        <v>0</v>
      </c>
      <c r="K47" s="14">
        <v>1</v>
      </c>
      <c r="L47" s="73"/>
      <c r="M47" s="456"/>
      <c r="N47" s="188"/>
      <c r="Q47" s="23" t="str">
        <f t="shared" si="1"/>
        <v xml:space="preserve">KV2.8_13 - </v>
      </c>
    </row>
    <row r="48" spans="1:17" s="6" customFormat="1" ht="12" customHeight="1">
      <c r="A48" s="458"/>
      <c r="B48" s="454"/>
      <c r="C48" s="9">
        <v>13</v>
      </c>
      <c r="D48" s="55">
        <v>141</v>
      </c>
      <c r="E48" s="98" t="s">
        <v>977</v>
      </c>
      <c r="F48" s="107"/>
      <c r="G48" s="9"/>
      <c r="H48" s="14">
        <v>1</v>
      </c>
      <c r="I48" s="14">
        <v>1</v>
      </c>
      <c r="J48" s="14">
        <v>0</v>
      </c>
      <c r="K48" s="14">
        <v>1</v>
      </c>
      <c r="L48" s="73"/>
      <c r="M48" s="456"/>
      <c r="N48" s="188"/>
      <c r="Q48" s="23" t="str">
        <f t="shared" si="1"/>
        <v xml:space="preserve">KV2.8_14 - </v>
      </c>
    </row>
    <row r="49" spans="1:17" s="6" customFormat="1" ht="12" customHeight="1">
      <c r="A49" s="458"/>
      <c r="B49" s="454"/>
      <c r="C49" s="9">
        <v>14</v>
      </c>
      <c r="D49" s="55">
        <v>142</v>
      </c>
      <c r="E49" s="98" t="s">
        <v>978</v>
      </c>
      <c r="F49" s="83"/>
      <c r="G49" s="9"/>
      <c r="H49" s="14">
        <v>1</v>
      </c>
      <c r="I49" s="14">
        <v>1</v>
      </c>
      <c r="J49" s="14">
        <v>0</v>
      </c>
      <c r="K49" s="14">
        <v>1</v>
      </c>
      <c r="L49" s="73"/>
      <c r="M49" s="456"/>
      <c r="N49" s="188"/>
      <c r="Q49" s="23" t="str">
        <f t="shared" si="1"/>
        <v xml:space="preserve">KV2.8_15 - </v>
      </c>
    </row>
    <row r="50" spans="1:17" s="6" customFormat="1" ht="12" customHeight="1">
      <c r="A50" s="458"/>
      <c r="B50" s="454"/>
      <c r="C50" s="9">
        <v>15</v>
      </c>
      <c r="D50" s="55">
        <v>143</v>
      </c>
      <c r="E50" s="98" t="s">
        <v>979</v>
      </c>
      <c r="F50" s="107"/>
      <c r="G50" s="9"/>
      <c r="H50" s="14">
        <v>1</v>
      </c>
      <c r="I50" s="14">
        <v>1</v>
      </c>
      <c r="J50" s="14">
        <v>0</v>
      </c>
      <c r="K50" s="14">
        <v>1</v>
      </c>
      <c r="L50" s="106"/>
      <c r="M50" s="456"/>
      <c r="N50" s="188"/>
      <c r="Q50" s="23" t="str">
        <f t="shared" si="1"/>
        <v xml:space="preserve">KV2.8_16 - </v>
      </c>
    </row>
    <row r="51" spans="1:17" s="6" customFormat="1" ht="12" customHeight="1">
      <c r="A51" s="458"/>
      <c r="B51" s="454"/>
      <c r="C51" s="9">
        <v>16</v>
      </c>
      <c r="D51" s="55">
        <v>144</v>
      </c>
      <c r="E51" s="98" t="s">
        <v>980</v>
      </c>
      <c r="F51" s="107"/>
      <c r="G51" s="9"/>
      <c r="H51" s="14">
        <v>1</v>
      </c>
      <c r="I51" s="14">
        <v>1</v>
      </c>
      <c r="J51" s="14">
        <v>0</v>
      </c>
      <c r="K51" s="14">
        <v>1</v>
      </c>
      <c r="L51" s="106"/>
      <c r="M51" s="456"/>
      <c r="N51" s="188"/>
      <c r="Q51" s="23" t="str">
        <f t="shared" si="1"/>
        <v xml:space="preserve">KV2.8_17 - </v>
      </c>
    </row>
    <row r="52" spans="1:17" s="6" customFormat="1" ht="12" customHeight="1">
      <c r="A52" s="458"/>
      <c r="B52" s="454"/>
      <c r="C52" s="9">
        <v>17</v>
      </c>
      <c r="D52" s="55">
        <v>145</v>
      </c>
      <c r="E52" s="98" t="s">
        <v>981</v>
      </c>
      <c r="F52" s="107"/>
      <c r="G52" s="9"/>
      <c r="H52" s="14">
        <v>1</v>
      </c>
      <c r="I52" s="14">
        <v>0</v>
      </c>
      <c r="J52" s="14">
        <v>0</v>
      </c>
      <c r="K52" s="14">
        <v>1</v>
      </c>
      <c r="L52" s="106"/>
      <c r="M52" s="456"/>
      <c r="N52" s="188"/>
      <c r="Q52" s="23" t="str">
        <f t="shared" si="1"/>
        <v xml:space="preserve">KV2.8_18 - </v>
      </c>
    </row>
    <row r="53" spans="1:17" s="6" customFormat="1" ht="12" customHeight="1">
      <c r="A53" s="458"/>
      <c r="B53" s="454"/>
      <c r="C53" s="9">
        <v>18</v>
      </c>
      <c r="D53" s="55">
        <v>146</v>
      </c>
      <c r="E53" s="98" t="s">
        <v>982</v>
      </c>
      <c r="F53" s="107"/>
      <c r="G53" s="9"/>
      <c r="H53" s="14">
        <v>1</v>
      </c>
      <c r="I53" s="14">
        <v>0</v>
      </c>
      <c r="J53" s="14">
        <v>0</v>
      </c>
      <c r="K53" s="14">
        <v>1</v>
      </c>
      <c r="L53" s="106"/>
      <c r="M53" s="456"/>
      <c r="N53" s="188"/>
      <c r="Q53" s="23" t="str">
        <f t="shared" si="1"/>
        <v xml:space="preserve">KV2.8_19 - </v>
      </c>
    </row>
    <row r="54" spans="1:17" s="6" customFormat="1" ht="12" customHeight="1">
      <c r="A54" s="458"/>
      <c r="B54" s="454"/>
      <c r="C54" s="9">
        <v>19</v>
      </c>
      <c r="D54" s="55">
        <v>147</v>
      </c>
      <c r="E54" s="98" t="s">
        <v>983</v>
      </c>
      <c r="F54" s="30"/>
      <c r="G54" s="9"/>
      <c r="H54" s="14">
        <v>1</v>
      </c>
      <c r="I54" s="14">
        <v>1</v>
      </c>
      <c r="J54" s="14">
        <v>0</v>
      </c>
      <c r="K54" s="14">
        <v>1</v>
      </c>
      <c r="L54" s="73"/>
      <c r="M54" s="456"/>
      <c r="N54" s="188"/>
      <c r="Q54" s="23" t="str">
        <f t="shared" si="1"/>
        <v xml:space="preserve">KV2.8_20 - </v>
      </c>
    </row>
    <row r="55" spans="1:17" s="6" customFormat="1" ht="12" customHeight="1">
      <c r="A55" s="458"/>
      <c r="B55" s="454"/>
      <c r="C55" s="9">
        <v>20</v>
      </c>
      <c r="D55" s="55">
        <v>148</v>
      </c>
      <c r="E55" s="98" t="s">
        <v>984</v>
      </c>
      <c r="F55" s="30"/>
      <c r="G55" s="9"/>
      <c r="H55" s="14">
        <v>1</v>
      </c>
      <c r="I55" s="14">
        <v>1</v>
      </c>
      <c r="J55" s="14">
        <v>0</v>
      </c>
      <c r="K55" s="14">
        <v>1</v>
      </c>
      <c r="L55" s="73"/>
      <c r="M55" s="456"/>
      <c r="N55" s="188"/>
      <c r="Q55" s="23" t="str">
        <f t="shared" si="1"/>
        <v xml:space="preserve">KV2.8_21 - </v>
      </c>
    </row>
    <row r="56" spans="1:17" s="6" customFormat="1" ht="12" customHeight="1">
      <c r="A56" s="458"/>
      <c r="B56" s="454"/>
      <c r="C56" s="9">
        <v>21</v>
      </c>
      <c r="D56" s="55">
        <v>149</v>
      </c>
      <c r="E56" s="98" t="s">
        <v>985</v>
      </c>
      <c r="F56" s="30"/>
      <c r="G56" s="9"/>
      <c r="H56" s="14">
        <v>1</v>
      </c>
      <c r="I56" s="14">
        <v>1</v>
      </c>
      <c r="J56" s="14">
        <v>0</v>
      </c>
      <c r="K56" s="14">
        <v>1</v>
      </c>
      <c r="L56" s="73"/>
      <c r="M56" s="456"/>
      <c r="N56" s="188"/>
      <c r="Q56" s="23" t="str">
        <f t="shared" si="1"/>
        <v xml:space="preserve">KV2.8_22 - </v>
      </c>
    </row>
    <row r="57" spans="1:17" s="6" customFormat="1" ht="12" customHeight="1">
      <c r="A57" s="458"/>
      <c r="B57" s="454"/>
      <c r="C57" s="9">
        <v>22</v>
      </c>
      <c r="D57" s="55">
        <v>150</v>
      </c>
      <c r="E57" s="98" t="s">
        <v>986</v>
      </c>
      <c r="F57" s="30"/>
      <c r="G57" s="9"/>
      <c r="H57" s="14">
        <v>1</v>
      </c>
      <c r="I57" s="14">
        <v>1</v>
      </c>
      <c r="J57" s="14">
        <v>0</v>
      </c>
      <c r="K57" s="14">
        <v>1</v>
      </c>
      <c r="L57" s="73"/>
      <c r="M57" s="456"/>
      <c r="N57" s="188"/>
      <c r="Q57" s="23" t="str">
        <f t="shared" si="1"/>
        <v xml:space="preserve">KV2.8_23 - </v>
      </c>
    </row>
    <row r="58" spans="1:17" s="6" customFormat="1" ht="12" customHeight="1">
      <c r="A58" s="458"/>
      <c r="B58" s="454"/>
      <c r="C58" s="9">
        <v>23</v>
      </c>
      <c r="D58" s="55">
        <v>151</v>
      </c>
      <c r="E58" s="98" t="s">
        <v>987</v>
      </c>
      <c r="F58" s="30"/>
      <c r="G58" s="9"/>
      <c r="H58" s="14">
        <v>1</v>
      </c>
      <c r="I58" s="14">
        <v>1</v>
      </c>
      <c r="J58" s="14">
        <v>0</v>
      </c>
      <c r="K58" s="14">
        <v>1</v>
      </c>
      <c r="L58" s="73"/>
      <c r="M58" s="456"/>
      <c r="N58" s="188"/>
      <c r="Q58" s="23" t="str">
        <f t="shared" si="1"/>
        <v xml:space="preserve">KV2.8_24 - </v>
      </c>
    </row>
    <row r="59" spans="1:17" s="6" customFormat="1" ht="12" customHeight="1">
      <c r="A59" s="458"/>
      <c r="B59" s="454"/>
      <c r="C59" s="9">
        <v>24</v>
      </c>
      <c r="D59" s="55">
        <v>152</v>
      </c>
      <c r="E59" s="98" t="s">
        <v>988</v>
      </c>
      <c r="F59" s="30"/>
      <c r="G59" s="9"/>
      <c r="H59" s="14">
        <v>1</v>
      </c>
      <c r="I59" s="14">
        <v>1</v>
      </c>
      <c r="J59" s="14">
        <v>0</v>
      </c>
      <c r="K59" s="14">
        <v>1</v>
      </c>
      <c r="L59" s="73"/>
      <c r="M59" s="456"/>
      <c r="N59" s="188"/>
      <c r="Q59" s="23" t="str">
        <f t="shared" si="1"/>
        <v xml:space="preserve">KV2.8_25 - </v>
      </c>
    </row>
    <row r="60" spans="1:17" s="6" customFormat="1" ht="12" customHeight="1">
      <c r="A60" s="458"/>
      <c r="B60" s="454"/>
      <c r="C60" s="9">
        <v>25</v>
      </c>
      <c r="D60" s="55">
        <v>153</v>
      </c>
      <c r="E60" s="98" t="s">
        <v>989</v>
      </c>
      <c r="F60" s="83"/>
      <c r="G60" s="9"/>
      <c r="H60" s="14">
        <v>0</v>
      </c>
      <c r="I60" s="14">
        <v>0</v>
      </c>
      <c r="J60" s="14">
        <v>0</v>
      </c>
      <c r="K60" s="14">
        <v>0</v>
      </c>
      <c r="L60" s="73"/>
      <c r="M60" s="456"/>
      <c r="N60" s="188"/>
      <c r="Q60" s="23" t="str">
        <f t="shared" si="1"/>
        <v xml:space="preserve">KV2.8_26 - </v>
      </c>
    </row>
    <row r="61" spans="1:17" s="6" customFormat="1" ht="12" customHeight="1">
      <c r="A61" s="458"/>
      <c r="B61" s="454"/>
      <c r="C61" s="9">
        <v>26</v>
      </c>
      <c r="D61" s="55">
        <v>154</v>
      </c>
      <c r="E61" s="98" t="s">
        <v>990</v>
      </c>
      <c r="F61" s="30"/>
      <c r="G61" s="9"/>
      <c r="H61" s="14">
        <v>0</v>
      </c>
      <c r="I61" s="14">
        <v>0</v>
      </c>
      <c r="J61" s="14">
        <v>0</v>
      </c>
      <c r="K61" s="14">
        <v>0</v>
      </c>
      <c r="L61" s="73"/>
      <c r="M61" s="456"/>
      <c r="N61" s="188"/>
      <c r="Q61" s="23" t="str">
        <f t="shared" si="1"/>
        <v xml:space="preserve">KV2.8_27 - </v>
      </c>
    </row>
    <row r="62" spans="1:17" s="6" customFormat="1" ht="12" customHeight="1">
      <c r="A62" s="458"/>
      <c r="B62" s="454"/>
      <c r="C62" s="9">
        <v>27</v>
      </c>
      <c r="D62" s="55">
        <v>155</v>
      </c>
      <c r="E62" s="98" t="s">
        <v>991</v>
      </c>
      <c r="F62" s="54" t="s">
        <v>993</v>
      </c>
      <c r="G62" s="9"/>
      <c r="H62" s="14">
        <v>0</v>
      </c>
      <c r="I62" s="14">
        <v>0</v>
      </c>
      <c r="J62" s="14">
        <v>0</v>
      </c>
      <c r="K62" s="14">
        <v>0</v>
      </c>
      <c r="L62" s="376" t="s">
        <v>994</v>
      </c>
      <c r="M62" s="456"/>
      <c r="N62" s="188"/>
      <c r="Q62" s="23" t="str">
        <f t="shared" si="1"/>
        <v>KV2.8_28 - Останов турбокомпрессора В-3 по осевому смещению</v>
      </c>
    </row>
    <row r="63" spans="1:17" s="6" customFormat="1" ht="12" customHeight="1">
      <c r="A63" s="458"/>
      <c r="B63" s="454"/>
      <c r="C63" s="9">
        <v>28</v>
      </c>
      <c r="D63" s="55">
        <v>156</v>
      </c>
      <c r="E63" s="98" t="s">
        <v>992</v>
      </c>
      <c r="F63" s="54" t="s">
        <v>993</v>
      </c>
      <c r="G63" s="9"/>
      <c r="H63" s="14">
        <v>0</v>
      </c>
      <c r="I63" s="14">
        <v>0</v>
      </c>
      <c r="J63" s="14">
        <v>0</v>
      </c>
      <c r="K63" s="14">
        <v>0</v>
      </c>
      <c r="L63" s="376" t="s">
        <v>994</v>
      </c>
      <c r="M63" s="456"/>
      <c r="N63" s="188"/>
      <c r="Q63" s="23" t="str">
        <f t="shared" si="1"/>
        <v>KV2.8_29 - Останов турбокомпрессора В-3 по осевому смещению</v>
      </c>
    </row>
    <row r="64" spans="1:17" s="6" customFormat="1" ht="12" customHeight="1">
      <c r="A64" s="458"/>
      <c r="B64" s="454"/>
      <c r="C64" s="9">
        <v>29</v>
      </c>
      <c r="D64" s="55">
        <v>157</v>
      </c>
      <c r="E64" s="98" t="s">
        <v>1060</v>
      </c>
      <c r="F64" s="30" t="s">
        <v>1033</v>
      </c>
      <c r="G64" s="9"/>
      <c r="H64" s="14">
        <v>1</v>
      </c>
      <c r="I64" s="14">
        <v>0</v>
      </c>
      <c r="J64" s="14">
        <v>0</v>
      </c>
      <c r="K64" s="14">
        <v>0</v>
      </c>
      <c r="L64" s="105"/>
      <c r="M64" s="456"/>
      <c r="N64" s="188"/>
      <c r="Q64" s="23" t="str">
        <f t="shared" si="1"/>
        <v>HS-14A - Останов Н-14А</v>
      </c>
    </row>
    <row r="65" spans="1:17" s="6" customFormat="1" ht="12" customHeight="1">
      <c r="A65" s="458"/>
      <c r="B65" s="454"/>
      <c r="C65" s="9">
        <v>30</v>
      </c>
      <c r="D65" s="55">
        <v>158</v>
      </c>
      <c r="E65" s="98" t="s">
        <v>1061</v>
      </c>
      <c r="F65" s="83" t="s">
        <v>1034</v>
      </c>
      <c r="G65" s="10"/>
      <c r="H65" s="10">
        <v>1</v>
      </c>
      <c r="I65" s="10">
        <v>0</v>
      </c>
      <c r="J65" s="10">
        <v>0</v>
      </c>
      <c r="K65" s="10">
        <v>1</v>
      </c>
      <c r="L65" s="216"/>
      <c r="M65" s="456"/>
      <c r="N65" s="188"/>
      <c r="Q65" s="23" t="str">
        <f t="shared" si="1"/>
        <v>HS-14B - Останов Н-14Б</v>
      </c>
    </row>
    <row r="66" spans="1:17" s="6" customFormat="1" ht="12" customHeight="1" thickBot="1">
      <c r="A66" s="459"/>
      <c r="B66" s="455"/>
      <c r="C66" s="24">
        <v>31</v>
      </c>
      <c r="D66" s="213">
        <v>159</v>
      </c>
      <c r="E66" s="377" t="s">
        <v>1062</v>
      </c>
      <c r="F66" s="313" t="s">
        <v>1035</v>
      </c>
      <c r="G66" s="10"/>
      <c r="H66" s="10">
        <v>1</v>
      </c>
      <c r="I66" s="10">
        <v>0</v>
      </c>
      <c r="J66" s="10">
        <v>0</v>
      </c>
      <c r="K66" s="10">
        <v>1</v>
      </c>
      <c r="L66" s="216"/>
      <c r="M66" s="456"/>
      <c r="N66" s="188"/>
      <c r="Q66" s="23" t="str">
        <f t="shared" si="1"/>
        <v>HS-15B - Останов Н-15Б</v>
      </c>
    </row>
  </sheetData>
  <mergeCells count="10">
    <mergeCell ref="E1:H1"/>
    <mergeCell ref="A2:B2"/>
    <mergeCell ref="A35:A66"/>
    <mergeCell ref="B35:B66"/>
    <mergeCell ref="M35:M44"/>
    <mergeCell ref="M45:M66"/>
    <mergeCell ref="M3:M12"/>
    <mergeCell ref="M13:M34"/>
    <mergeCell ref="A3:A34"/>
    <mergeCell ref="B3:B34"/>
  </mergeCells>
  <pageMargins left="0.70866141732283472" right="0.70866141732283472" top="0.74803149606299213" bottom="0.74803149606299213" header="0.31496062992125984" footer="0.31496062992125984"/>
  <pageSetup paperSize="9" scale="95" orientation="landscape" verticalDpi="300" r:id="rId1"/>
  <colBreaks count="1" manualBreakCount="1">
    <brk id="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3:O163"/>
  <sheetViews>
    <sheetView topLeftCell="A151" zoomScaleNormal="100" workbookViewId="0">
      <selection activeCell="F11" sqref="F11"/>
    </sheetView>
  </sheetViews>
  <sheetFormatPr defaultRowHeight="11.25"/>
  <cols>
    <col min="1" max="1" width="7.28515625" style="126" customWidth="1"/>
    <col min="2" max="2" width="2.42578125" style="126" bestFit="1" customWidth="1"/>
    <col min="3" max="3" width="9.85546875" style="125" bestFit="1" customWidth="1"/>
    <col min="4" max="4" width="15.7109375" style="125" customWidth="1"/>
    <col min="5" max="5" width="15.140625" style="125" bestFit="1" customWidth="1"/>
    <col min="6" max="6" width="27.5703125" style="125" bestFit="1" customWidth="1"/>
    <col min="7" max="7" width="2.42578125" style="125" customWidth="1"/>
    <col min="8" max="8" width="12.42578125" style="125" customWidth="1"/>
    <col min="9" max="9" width="15.42578125" style="125" customWidth="1"/>
    <col min="10" max="10" width="27.5703125" style="124" customWidth="1"/>
    <col min="11" max="11" width="25.85546875" style="124" bestFit="1" customWidth="1"/>
    <col min="12" max="12" width="25.140625" style="124" customWidth="1"/>
    <col min="13" max="13" width="24" style="124" customWidth="1"/>
    <col min="14" max="14" width="26.42578125" style="124" customWidth="1"/>
    <col min="15" max="15" width="27.140625" style="124" customWidth="1"/>
    <col min="16" max="16384" width="9.140625" style="123"/>
  </cols>
  <sheetData>
    <row r="3" spans="1:15" s="128" customFormat="1">
      <c r="B3" s="131" t="s">
        <v>387</v>
      </c>
      <c r="C3" s="130" t="s">
        <v>386</v>
      </c>
      <c r="D3" s="129" t="s">
        <v>385</v>
      </c>
      <c r="E3" s="129" t="s">
        <v>384</v>
      </c>
      <c r="F3" s="129" t="s">
        <v>383</v>
      </c>
      <c r="G3" s="129"/>
      <c r="H3" s="129" t="s">
        <v>382</v>
      </c>
      <c r="I3" s="129" t="s">
        <v>381</v>
      </c>
      <c r="J3" s="129" t="s">
        <v>380</v>
      </c>
      <c r="K3" s="129" t="s">
        <v>379</v>
      </c>
      <c r="L3" s="129" t="s">
        <v>378</v>
      </c>
      <c r="M3" s="129" t="s">
        <v>377</v>
      </c>
      <c r="N3" s="129" t="s">
        <v>376</v>
      </c>
      <c r="O3" s="129" t="s">
        <v>375</v>
      </c>
    </row>
    <row r="4" spans="1:15">
      <c r="A4" s="126">
        <f>AI!$D4</f>
        <v>0</v>
      </c>
      <c r="C4" s="127" t="str">
        <f>"AI["&amp;A4&amp;"].En := "&amp;IF(AI!E4="",0,1)&amp;";"</f>
        <v>AI[0].En := 1;</v>
      </c>
      <c r="D4" s="127" t="str">
        <f>"AI["&amp;A4&amp;"].Group := "&amp;IF(AI!T4="",0,AI!T4)&amp;";"</f>
        <v>AI[0].Group := 1;</v>
      </c>
      <c r="E4" s="127" t="str">
        <f>"AI["&amp;A4&amp;"].isInvScale := "&amp;IF(AI!V4="",0,1)&amp;";"</f>
        <v>AI[0].isInvScale := 0;</v>
      </c>
      <c r="F4" s="127" t="e">
        <f>"AI["&amp;A4&amp;"].isCut := "&amp;IF(AI!#REF!="",0,1)&amp;";   "&amp;"AI["&amp;A4&amp;"].vCut := "&amp;IF(AI!#REF!="",0,AI!#REF!)&amp;"; "</f>
        <v>#REF!</v>
      </c>
      <c r="G4" s="127"/>
      <c r="H4" s="127" t="str">
        <f>"AI["&amp;A4&amp;"].ZL := "&amp;IF(AI!G4="",0,AI!G4)&amp;";"</f>
        <v>AI[0].ZL := 0;</v>
      </c>
      <c r="I4" s="127" t="str">
        <f>"AI["&amp;A4&amp;"].ZH := "&amp;IF(AI!H4="",0,AI!H4)&amp;";"</f>
        <v>AI[0].ZH := 160;</v>
      </c>
      <c r="J4" s="127" t="str">
        <f>"AI["&amp;$A4&amp;"]." &amp;J$3&amp;".EN :=" &amp;IF(AI!J4="",0,1)&amp;"; " &amp; "AI["&amp;$A4&amp;"]." &amp;J$3&amp;".V :=" &amp;IF(AI!J4="",0,AI!J4)&amp;"; "</f>
        <v xml:space="preserve">AI[0].RL.EN :=1; AI[0].RL.V :=10; </v>
      </c>
      <c r="K4" s="127" t="str">
        <f>"AI["&amp;$A4&amp;"]." &amp;K$3&amp;".EN :=" &amp;IF(AI!K4="",0,1)&amp;"; " &amp; "AI["&amp;$A4&amp;"]." &amp;K$3&amp;".V :=" &amp;IF(AI!K4="",0,AI!K4)&amp;"; "</f>
        <v xml:space="preserve">AI[0].RH.EN :=1; AI[0].RH.V :=130; </v>
      </c>
      <c r="L4" s="127" t="str">
        <f>"AI["&amp;$A4&amp;"]." &amp;L$3&amp;".EN :=" &amp;IF(AI!L4="",0,1)&amp;"; " &amp; "AI["&amp;$A4&amp;"]." &amp;L$3&amp;".V :=" &amp;IF(AI!L4="",0,AI!L4)&amp;"; "</f>
        <v xml:space="preserve">AI[0].L.EN :=1; AI[0].L.V :=10; </v>
      </c>
      <c r="M4" s="127" t="str">
        <f>"AI["&amp;$A4&amp;"]." &amp;M$3&amp;".EN :=" &amp;IF(AI!M4="",0,1)&amp;"; " &amp; "AI["&amp;$A4&amp;"]." &amp;M$3&amp;".V :=" &amp;IF(AI!M4="",0,AI!M4)&amp;"; "</f>
        <v xml:space="preserve">AI[0].H.EN :=1; AI[0].H.V :=130; </v>
      </c>
      <c r="N4" s="127" t="str">
        <f>"AI["&amp;$A4&amp;"]." &amp;N$3&amp;".EN :=" &amp;IF(AI!N4="",0,1)&amp;"; " &amp; "AI["&amp;$A4&amp;"]." &amp;N$3&amp;".V :=" &amp;IF(AI!N4="",0,AI!N4)&amp;"; "</f>
        <v xml:space="preserve">AI[0].LL.EN :=0; AI[0].LL.V :=0; </v>
      </c>
      <c r="O4" s="127" t="str">
        <f>"AI["&amp;$A4&amp;"]." &amp;O$3&amp;".EN :=" &amp;IF(AI!O4="",0,1)&amp;"; " &amp; "AI["&amp;$A4&amp;"]." &amp;O$3&amp;".V :=" &amp;IF(AI!O4="",0,AI!O4)&amp;"; "</f>
        <v xml:space="preserve">AI[0].HH.EN :=1; AI[0].HH.V :=55; </v>
      </c>
    </row>
    <row r="5" spans="1:15">
      <c r="A5" s="126">
        <f>AI!$D5</f>
        <v>1</v>
      </c>
      <c r="C5" s="127" t="str">
        <f>"AI["&amp;A5&amp;"].En := "&amp;IF(AI!E5="",0,1)&amp;";"</f>
        <v>AI[1].En := 1;</v>
      </c>
      <c r="D5" s="127" t="str">
        <f>"AI["&amp;A5&amp;"].Group := "&amp;IF(AI!T5="",0,AI!T5)&amp;";"</f>
        <v>AI[1].Group := 1;</v>
      </c>
      <c r="E5" s="127" t="str">
        <f>"AI["&amp;A5&amp;"].isInvScale := "&amp;IF(AI!V5="",0,1)&amp;";"</f>
        <v>AI[1].isInvScale := 0;</v>
      </c>
      <c r="F5" s="127" t="e">
        <f>"AI["&amp;A5&amp;"].isCut := "&amp;IF(AI!#REF!="",0,1)&amp;";   "&amp;"AI["&amp;A5&amp;"].vCut := "&amp;IF(AI!#REF!="",0,AI!#REF!)&amp;"; "</f>
        <v>#REF!</v>
      </c>
      <c r="G5" s="127"/>
      <c r="H5" s="127" t="str">
        <f>"AI["&amp;A5&amp;"].ZL := "&amp;IF(AI!G5="",0,AI!G5)&amp;";"</f>
        <v>AI[1].ZL := 0;</v>
      </c>
      <c r="I5" s="127" t="str">
        <f>"AI["&amp;A5&amp;"].ZH := "&amp;IF(AI!H5="",0,AI!H5)&amp;";"</f>
        <v>AI[1].ZH := 0.7;</v>
      </c>
      <c r="J5" s="127" t="str">
        <f>"AI["&amp;$A5&amp;"]." &amp;J$3&amp;".EN :=" &amp;IF(AI!J5="",0,1)&amp;"; " &amp; "AI["&amp;$A5&amp;"]." &amp;J$3&amp;".V :=" &amp;IF(AI!J5="",0,AI!J5)&amp;"; "</f>
        <v xml:space="preserve">AI[1].RL.EN :=1; AI[1].RL.V :=0.3; </v>
      </c>
      <c r="K5" s="127" t="str">
        <f>"AI["&amp;$A5&amp;"]." &amp;K$3&amp;".EN :=" &amp;IF(AI!K5="",0,1)&amp;"; " &amp; "AI["&amp;$A5&amp;"]." &amp;K$3&amp;".V :=" &amp;IF(AI!K5="",0,AI!K5)&amp;"; "</f>
        <v xml:space="preserve">AI[1].RH.EN :=1; AI[1].RH.V :=0.41; </v>
      </c>
      <c r="L5" s="127" t="str">
        <f>"AI["&amp;$A5&amp;"]." &amp;L$3&amp;".EN :=" &amp;IF(AI!L5="",0,1)&amp;"; " &amp; "AI["&amp;$A5&amp;"]." &amp;L$3&amp;".V :=" &amp;IF(AI!L5="",0,AI!L5)&amp;"; "</f>
        <v xml:space="preserve">AI[1].L.EN :=0; AI[1].L.V :=0; </v>
      </c>
      <c r="M5" s="127" t="str">
        <f>"AI["&amp;$A5&amp;"]." &amp;M$3&amp;".EN :=" &amp;IF(AI!M5="",0,1)&amp;"; " &amp; "AI["&amp;$A5&amp;"]." &amp;M$3&amp;".V :=" &amp;IF(AI!M5="",0,AI!M5)&amp;"; "</f>
        <v xml:space="preserve">AI[1].H.EN :=0; AI[1].H.V :=0; </v>
      </c>
      <c r="N5" s="127" t="str">
        <f>"AI["&amp;$A5&amp;"]." &amp;N$3&amp;".EN :=" &amp;IF(AI!N5="",0,1)&amp;"; " &amp; "AI["&amp;$A5&amp;"]." &amp;N$3&amp;".V :=" &amp;IF(AI!N5="",0,AI!N5)&amp;"; "</f>
        <v xml:space="preserve">AI[1].LL.EN :=0; AI[1].LL.V :=0; </v>
      </c>
      <c r="O5" s="127" t="str">
        <f>"AI["&amp;$A5&amp;"]." &amp;O$3&amp;".EN :=" &amp;IF(AI!O5="",0,1)&amp;"; " &amp; "AI["&amp;$A5&amp;"]." &amp;O$3&amp;".V :=" &amp;IF(AI!O5="",0,AI!O5)&amp;"; "</f>
        <v xml:space="preserve">AI[1].HH.EN :=0; AI[1].HH.V :=0; </v>
      </c>
    </row>
    <row r="6" spans="1:15">
      <c r="A6" s="126">
        <f>AI!$D6</f>
        <v>2</v>
      </c>
      <c r="C6" s="127" t="str">
        <f>"AI["&amp;A6&amp;"].En := "&amp;IF(AI!E6="",0,1)&amp;";"</f>
        <v>AI[2].En := 1;</v>
      </c>
      <c r="D6" s="127" t="str">
        <f>"AI["&amp;A6&amp;"].Group := "&amp;IF(AI!T6="",0,AI!T6)&amp;";"</f>
        <v>AI[2].Group := 1;</v>
      </c>
      <c r="E6" s="127" t="str">
        <f>"AI["&amp;A6&amp;"].isInvScale := "&amp;IF(AI!V6="",0,1)&amp;";"</f>
        <v>AI[2].isInvScale := 0;</v>
      </c>
      <c r="F6" s="127" t="e">
        <f>"AI["&amp;A6&amp;"].isCut := "&amp;IF(AI!#REF!="",0,1)&amp;";   "&amp;"AI["&amp;A6&amp;"].vCut := "&amp;IF(AI!#REF!="",0,AI!#REF!)&amp;"; "</f>
        <v>#REF!</v>
      </c>
      <c r="G6" s="127"/>
      <c r="H6" s="127" t="str">
        <f>"AI["&amp;A6&amp;"].ZL := "&amp;IF(AI!G6="",0,AI!G6)&amp;";"</f>
        <v>AI[2].ZL := 0;</v>
      </c>
      <c r="I6" s="127" t="str">
        <f>"AI["&amp;A6&amp;"].ZH := "&amp;IF(AI!H6="",0,AI!H6)&amp;";"</f>
        <v>AI[2].ZH := 1000;</v>
      </c>
      <c r="J6" s="127" t="str">
        <f>"AI["&amp;$A6&amp;"]." &amp;J$3&amp;".EN :=" &amp;IF(AI!J6="",0,1)&amp;"; " &amp; "AI["&amp;$A6&amp;"]." &amp;J$3&amp;".V :=" &amp;IF(AI!J6="",0,AI!J6)&amp;"; "</f>
        <v xml:space="preserve">AI[2].RL.EN :=1; AI[2].RL.V :=310; </v>
      </c>
      <c r="K6" s="127" t="str">
        <f>"AI["&amp;$A6&amp;"]." &amp;K$3&amp;".EN :=" &amp;IF(AI!K6="",0,1)&amp;"; " &amp; "AI["&amp;$A6&amp;"]." &amp;K$3&amp;".V :=" &amp;IF(AI!K6="",0,AI!K6)&amp;"; "</f>
        <v xml:space="preserve">AI[2].RH.EN :=1; AI[2].RH.V :=370; </v>
      </c>
      <c r="L6" s="127" t="str">
        <f>"AI["&amp;$A6&amp;"]." &amp;L$3&amp;".EN :=" &amp;IF(AI!L6="",0,1)&amp;"; " &amp; "AI["&amp;$A6&amp;"]." &amp;L$3&amp;".V :=" &amp;IF(AI!L6="",0,AI!L6)&amp;"; "</f>
        <v xml:space="preserve">AI[2].L.EN :=0; AI[2].L.V :=0; </v>
      </c>
      <c r="M6" s="127" t="str">
        <f>"AI["&amp;$A6&amp;"]." &amp;M$3&amp;".EN :=" &amp;IF(AI!M6="",0,1)&amp;"; " &amp; "AI["&amp;$A6&amp;"]." &amp;M$3&amp;".V :=" &amp;IF(AI!M6="",0,AI!M6)&amp;"; "</f>
        <v xml:space="preserve">AI[2].H.EN :=0; AI[2].H.V :=0; </v>
      </c>
      <c r="N6" s="127" t="str">
        <f>"AI["&amp;$A6&amp;"]." &amp;N$3&amp;".EN :=" &amp;IF(AI!N6="",0,1)&amp;"; " &amp; "AI["&amp;$A6&amp;"]." &amp;N$3&amp;".V :=" &amp;IF(AI!N6="",0,AI!N6)&amp;"; "</f>
        <v xml:space="preserve">AI[2].LL.EN :=0; AI[2].LL.V :=0; </v>
      </c>
      <c r="O6" s="127" t="str">
        <f>"AI["&amp;$A6&amp;"]." &amp;O$3&amp;".EN :=" &amp;IF(AI!O6="",0,1)&amp;"; " &amp; "AI["&amp;$A6&amp;"]." &amp;O$3&amp;".V :=" &amp;IF(AI!O6="",0,AI!O6)&amp;"; "</f>
        <v xml:space="preserve">AI[2].HH.EN :=0; AI[2].HH.V :=0; </v>
      </c>
    </row>
    <row r="7" spans="1:15">
      <c r="A7" s="126">
        <f>AI!$D7</f>
        <v>3</v>
      </c>
      <c r="C7" s="127" t="str">
        <f>"AI["&amp;A7&amp;"].En := "&amp;IF(AI!E7="",0,1)&amp;";"</f>
        <v>AI[3].En := 1;</v>
      </c>
      <c r="D7" s="127" t="str">
        <f>"AI["&amp;A7&amp;"].Group := "&amp;IF(AI!T7="",0,AI!T7)&amp;";"</f>
        <v>AI[3].Group := 1;</v>
      </c>
      <c r="E7" s="127" t="str">
        <f>"AI["&amp;A7&amp;"].isInvScale := "&amp;IF(AI!V7="",0,1)&amp;";"</f>
        <v>AI[3].isInvScale := 0;</v>
      </c>
      <c r="F7" s="127" t="e">
        <f>"AI["&amp;A7&amp;"].isCut := "&amp;IF(AI!#REF!="",0,1)&amp;";   "&amp;"AI["&amp;A7&amp;"].vCut := "&amp;IF(AI!#REF!="",0,AI!#REF!)&amp;"; "</f>
        <v>#REF!</v>
      </c>
      <c r="G7" s="127"/>
      <c r="H7" s="127" t="str">
        <f>"AI["&amp;A7&amp;"].ZL := "&amp;IF(AI!G7="",0,AI!G7)&amp;";"</f>
        <v>AI[3].ZL := 0;</v>
      </c>
      <c r="I7" s="127" t="str">
        <f>"AI["&amp;A7&amp;"].ZH := "&amp;IF(AI!H7="",0,AI!H7)&amp;";"</f>
        <v>AI[3].ZH := 1.6;</v>
      </c>
      <c r="J7" s="127" t="str">
        <f>"AI["&amp;$A7&amp;"]." &amp;J$3&amp;".EN :=" &amp;IF(AI!J7="",0,1)&amp;"; " &amp; "AI["&amp;$A7&amp;"]." &amp;J$3&amp;".V :=" &amp;IF(AI!J7="",0,AI!J7)&amp;"; "</f>
        <v xml:space="preserve">AI[3].RL.EN :=1; AI[3].RL.V :=0.8; </v>
      </c>
      <c r="K7" s="127" t="str">
        <f>"AI["&amp;$A7&amp;"]." &amp;K$3&amp;".EN :=" &amp;IF(AI!K7="",0,1)&amp;"; " &amp; "AI["&amp;$A7&amp;"]." &amp;K$3&amp;".V :=" &amp;IF(AI!K7="",0,AI!K7)&amp;"; "</f>
        <v xml:space="preserve">AI[3].RH.EN :=1; AI[3].RH.V :=0.94; </v>
      </c>
      <c r="L7" s="127" t="str">
        <f>"AI["&amp;$A7&amp;"]." &amp;L$3&amp;".EN :=" &amp;IF(AI!L7="",0,1)&amp;"; " &amp; "AI["&amp;$A7&amp;"]." &amp;L$3&amp;".V :=" &amp;IF(AI!L7="",0,AI!L7)&amp;"; "</f>
        <v xml:space="preserve">AI[3].L.EN :=0; AI[3].L.V :=0; </v>
      </c>
      <c r="M7" s="127" t="str">
        <f>"AI["&amp;$A7&amp;"]." &amp;M$3&amp;".EN :=" &amp;IF(AI!M7="",0,1)&amp;"; " &amp; "AI["&amp;$A7&amp;"]." &amp;M$3&amp;".V :=" &amp;IF(AI!M7="",0,AI!M7)&amp;"; "</f>
        <v xml:space="preserve">AI[3].H.EN :=0; AI[3].H.V :=0; </v>
      </c>
      <c r="N7" s="127" t="str">
        <f>"AI["&amp;$A7&amp;"]." &amp;N$3&amp;".EN :=" &amp;IF(AI!N7="",0,1)&amp;"; " &amp; "AI["&amp;$A7&amp;"]." &amp;N$3&amp;".V :=" &amp;IF(AI!N7="",0,AI!N7)&amp;"; "</f>
        <v xml:space="preserve">AI[3].LL.EN :=0; AI[3].LL.V :=0; </v>
      </c>
      <c r="O7" s="127" t="str">
        <f>"AI["&amp;$A7&amp;"]." &amp;O$3&amp;".EN :=" &amp;IF(AI!O7="",0,1)&amp;"; " &amp; "AI["&amp;$A7&amp;"]." &amp;O$3&amp;".V :=" &amp;IF(AI!O7="",0,AI!O7)&amp;"; "</f>
        <v xml:space="preserve">AI[3].HH.EN :=0; AI[3].HH.V :=0; </v>
      </c>
    </row>
    <row r="8" spans="1:15">
      <c r="A8" s="126">
        <f>AI!$D8</f>
        <v>4</v>
      </c>
      <c r="C8" s="127" t="str">
        <f>"AI["&amp;A8&amp;"].En := "&amp;IF(AI!E8="",0,1)&amp;";"</f>
        <v>AI[4].En := 1;</v>
      </c>
      <c r="D8" s="127" t="str">
        <f>"AI["&amp;A8&amp;"].Group := "&amp;IF(AI!T8="",0,AI!T8)&amp;";"</f>
        <v>AI[4].Group := 1;</v>
      </c>
      <c r="E8" s="127" t="str">
        <f>"AI["&amp;A8&amp;"].isInvScale := "&amp;IF(AI!V8="",0,1)&amp;";"</f>
        <v>AI[4].isInvScale := 0;</v>
      </c>
      <c r="F8" s="127" t="e">
        <f>"AI["&amp;A8&amp;"].isCut := "&amp;IF(AI!#REF!="",0,1)&amp;";   "&amp;"AI["&amp;A8&amp;"].vCut := "&amp;IF(AI!#REF!="",0,AI!#REF!)&amp;"; "</f>
        <v>#REF!</v>
      </c>
      <c r="G8" s="127"/>
      <c r="H8" s="127" t="str">
        <f>"AI["&amp;A8&amp;"].ZL := "&amp;IF(AI!G8="",0,AI!G8)&amp;";"</f>
        <v>AI[4].ZL := 0;</v>
      </c>
      <c r="I8" s="127" t="str">
        <f>"AI["&amp;A8&amp;"].ZH := "&amp;IF(AI!H8="",0,AI!H8)&amp;";"</f>
        <v>AI[4].ZH := 45;</v>
      </c>
      <c r="J8" s="127" t="str">
        <f>"AI["&amp;$A8&amp;"]." &amp;J$3&amp;".EN :=" &amp;IF(AI!J8="",0,1)&amp;"; " &amp; "AI["&amp;$A8&amp;"]." &amp;J$3&amp;".V :=" &amp;IF(AI!J8="",0,AI!J8)&amp;"; "</f>
        <v xml:space="preserve">AI[4].RL.EN :=1; AI[4].RL.V :=0; </v>
      </c>
      <c r="K8" s="127" t="str">
        <f>"AI["&amp;$A8&amp;"]." &amp;K$3&amp;".EN :=" &amp;IF(AI!K8="",0,1)&amp;"; " &amp; "AI["&amp;$A8&amp;"]." &amp;K$3&amp;".V :=" &amp;IF(AI!K8="",0,AI!K8)&amp;"; "</f>
        <v xml:space="preserve">AI[4].RH.EN :=1; AI[4].RH.V :=45; </v>
      </c>
      <c r="L8" s="127" t="str">
        <f>"AI["&amp;$A8&amp;"]." &amp;L$3&amp;".EN :=" &amp;IF(AI!L8="",0,1)&amp;"; " &amp; "AI["&amp;$A8&amp;"]." &amp;L$3&amp;".V :=" &amp;IF(AI!L8="",0,AI!L8)&amp;"; "</f>
        <v xml:space="preserve">AI[4].L.EN :=0; AI[4].L.V :=0; </v>
      </c>
      <c r="M8" s="127" t="str">
        <f>"AI["&amp;$A8&amp;"]." &amp;M$3&amp;".EN :=" &amp;IF(AI!M8="",0,1)&amp;"; " &amp; "AI["&amp;$A8&amp;"]." &amp;M$3&amp;".V :=" &amp;IF(AI!M8="",0,AI!M8)&amp;"; "</f>
        <v xml:space="preserve">AI[4].H.EN :=0; AI[4].H.V :=0; </v>
      </c>
      <c r="N8" s="127" t="str">
        <f>"AI["&amp;$A8&amp;"]." &amp;N$3&amp;".EN :=" &amp;IF(AI!N8="",0,1)&amp;"; " &amp; "AI["&amp;$A8&amp;"]." &amp;N$3&amp;".V :=" &amp;IF(AI!N8="",0,AI!N8)&amp;"; "</f>
        <v xml:space="preserve">AI[4].LL.EN :=0; AI[4].LL.V :=0; </v>
      </c>
      <c r="O8" s="127" t="str">
        <f>"AI["&amp;$A8&amp;"]." &amp;O$3&amp;".EN :=" &amp;IF(AI!O8="",0,1)&amp;"; " &amp; "AI["&amp;$A8&amp;"]." &amp;O$3&amp;".V :=" &amp;IF(AI!O8="",0,AI!O8)&amp;"; "</f>
        <v xml:space="preserve">AI[4].HH.EN :=0; AI[4].HH.V :=0; </v>
      </c>
    </row>
    <row r="9" spans="1:15">
      <c r="A9" s="126">
        <f>AI!$D9</f>
        <v>5</v>
      </c>
      <c r="C9" s="127" t="str">
        <f>"AI["&amp;A9&amp;"].En := "&amp;IF(AI!E9="",0,1)&amp;";"</f>
        <v>AI[5].En := 1;</v>
      </c>
      <c r="D9" s="127" t="str">
        <f>"AI["&amp;A9&amp;"].Group := "&amp;IF(AI!T9="",0,AI!T9)&amp;";"</f>
        <v>AI[5].Group := 1;</v>
      </c>
      <c r="E9" s="127" t="str">
        <f>"AI["&amp;A9&amp;"].isInvScale := "&amp;IF(AI!V9="",0,1)&amp;";"</f>
        <v>AI[5].isInvScale := 0;</v>
      </c>
      <c r="F9" s="127" t="e">
        <f>"AI["&amp;A9&amp;"].isCut := "&amp;IF(AI!#REF!="",0,1)&amp;";   "&amp;"AI["&amp;A9&amp;"].vCut := "&amp;IF(AI!#REF!="",0,AI!#REF!)&amp;"; "</f>
        <v>#REF!</v>
      </c>
      <c r="G9" s="127"/>
      <c r="H9" s="127" t="str">
        <f>"AI["&amp;A9&amp;"].ZL := "&amp;IF(AI!G9="",0,AI!G9)&amp;";"</f>
        <v>AI[5].ZL := 0;</v>
      </c>
      <c r="I9" s="127" t="str">
        <f>"AI["&amp;A9&amp;"].ZH := "&amp;IF(AI!H9="",0,AI!H9)&amp;";"</f>
        <v>AI[5].ZH := 63;</v>
      </c>
      <c r="J9" s="127" t="str">
        <f>"AI["&amp;$A9&amp;"]." &amp;J$3&amp;".EN :=" &amp;IF(AI!J9="",0,1)&amp;"; " &amp; "AI["&amp;$A9&amp;"]." &amp;J$3&amp;".V :=" &amp;IF(AI!J9="",0,AI!J9)&amp;"; "</f>
        <v xml:space="preserve">AI[5].RL.EN :=1; AI[5].RL.V :=0; </v>
      </c>
      <c r="K9" s="127" t="str">
        <f>"AI["&amp;$A9&amp;"]." &amp;K$3&amp;".EN :=" &amp;IF(AI!K9="",0,1)&amp;"; " &amp; "AI["&amp;$A9&amp;"]." &amp;K$3&amp;".V :=" &amp;IF(AI!K9="",0,AI!K9)&amp;"; "</f>
        <v xml:space="preserve">AI[5].RH.EN :=1; AI[5].RH.V :=63; </v>
      </c>
      <c r="L9" s="127" t="str">
        <f>"AI["&amp;$A9&amp;"]." &amp;L$3&amp;".EN :=" &amp;IF(AI!L9="",0,1)&amp;"; " &amp; "AI["&amp;$A9&amp;"]." &amp;L$3&amp;".V :=" &amp;IF(AI!L9="",0,AI!L9)&amp;"; "</f>
        <v xml:space="preserve">AI[5].L.EN :=0; AI[5].L.V :=0; </v>
      </c>
      <c r="M9" s="127" t="str">
        <f>"AI["&amp;$A9&amp;"]." &amp;M$3&amp;".EN :=" &amp;IF(AI!M9="",0,1)&amp;"; " &amp; "AI["&amp;$A9&amp;"]." &amp;M$3&amp;".V :=" &amp;IF(AI!M9="",0,AI!M9)&amp;"; "</f>
        <v xml:space="preserve">AI[5].H.EN :=0; AI[5].H.V :=0; </v>
      </c>
      <c r="N9" s="127" t="str">
        <f>"AI["&amp;$A9&amp;"]." &amp;N$3&amp;".EN :=" &amp;IF(AI!N9="",0,1)&amp;"; " &amp; "AI["&amp;$A9&amp;"]." &amp;N$3&amp;".V :=" &amp;IF(AI!N9="",0,AI!N9)&amp;"; "</f>
        <v xml:space="preserve">AI[5].LL.EN :=0; AI[5].LL.V :=0; </v>
      </c>
      <c r="O9" s="127" t="str">
        <f>"AI["&amp;$A9&amp;"]." &amp;O$3&amp;".EN :=" &amp;IF(AI!O9="",0,1)&amp;"; " &amp; "AI["&amp;$A9&amp;"]." &amp;O$3&amp;".V :=" &amp;IF(AI!O9="",0,AI!O9)&amp;"; "</f>
        <v xml:space="preserve">AI[5].HH.EN :=0; AI[5].HH.V :=0; </v>
      </c>
    </row>
    <row r="10" spans="1:15">
      <c r="A10" s="126">
        <f>AI!$D10</f>
        <v>6</v>
      </c>
      <c r="C10" s="127" t="str">
        <f>"AI["&amp;A10&amp;"].En := "&amp;IF(AI!E10="",0,1)&amp;";"</f>
        <v>AI[6].En := 1;</v>
      </c>
      <c r="D10" s="127" t="str">
        <f>"AI["&amp;A10&amp;"].Group := "&amp;IF(AI!T10="",0,AI!T10)&amp;";"</f>
        <v>AI[6].Group := 1;</v>
      </c>
      <c r="E10" s="127" t="str">
        <f>"AI["&amp;A10&amp;"].isInvScale := "&amp;IF(AI!V10="",0,1)&amp;";"</f>
        <v>AI[6].isInvScale := 0;</v>
      </c>
      <c r="F10" s="127" t="e">
        <f>"AI["&amp;A10&amp;"].isCut := "&amp;IF(AI!#REF!="",0,1)&amp;";   "&amp;"AI["&amp;A10&amp;"].vCut := "&amp;IF(AI!#REF!="",0,AI!#REF!)&amp;"; "</f>
        <v>#REF!</v>
      </c>
      <c r="G10" s="127"/>
      <c r="H10" s="127" t="str">
        <f>"AI["&amp;A10&amp;"].ZL := "&amp;IF(AI!G10="",0,AI!G10)&amp;";"</f>
        <v>AI[6].ZL := 0;</v>
      </c>
      <c r="I10" s="127" t="str">
        <f>"AI["&amp;A10&amp;"].ZH := "&amp;IF(AI!H10="",0,AI!H10)&amp;";"</f>
        <v>AI[6].ZH := 63;</v>
      </c>
      <c r="J10" s="127" t="str">
        <f>"AI["&amp;$A10&amp;"]." &amp;J$3&amp;".EN :=" &amp;IF(AI!J10="",0,1)&amp;"; " &amp; "AI["&amp;$A10&amp;"]." &amp;J$3&amp;".V :=" &amp;IF(AI!J10="",0,AI!J10)&amp;"; "</f>
        <v xml:space="preserve">AI[6].RL.EN :=1; AI[6].RL.V :=26; </v>
      </c>
      <c r="K10" s="127" t="str">
        <f>"AI["&amp;$A10&amp;"]." &amp;K$3&amp;".EN :=" &amp;IF(AI!K10="",0,1)&amp;"; " &amp; "AI["&amp;$A10&amp;"]." &amp;K$3&amp;".V :=" &amp;IF(AI!K10="",0,AI!K10)&amp;"; "</f>
        <v xml:space="preserve">AI[6].RH.EN :=1; AI[6].RH.V :=50; </v>
      </c>
      <c r="L10" s="127" t="str">
        <f>"AI["&amp;$A10&amp;"]." &amp;L$3&amp;".EN :=" &amp;IF(AI!L10="",0,1)&amp;"; " &amp; "AI["&amp;$A10&amp;"]." &amp;L$3&amp;".V :=" &amp;IF(AI!L10="",0,AI!L10)&amp;"; "</f>
        <v xml:space="preserve">AI[6].L.EN :=0; AI[6].L.V :=0; </v>
      </c>
      <c r="M10" s="127" t="str">
        <f>"AI["&amp;$A10&amp;"]." &amp;M$3&amp;".EN :=" &amp;IF(AI!M10="",0,1)&amp;"; " &amp; "AI["&amp;$A10&amp;"]." &amp;M$3&amp;".V :=" &amp;IF(AI!M10="",0,AI!M10)&amp;"; "</f>
        <v xml:space="preserve">AI[6].H.EN :=0; AI[6].H.V :=0; </v>
      </c>
      <c r="N10" s="127" t="str">
        <f>"AI["&amp;$A10&amp;"]." &amp;N$3&amp;".EN :=" &amp;IF(AI!N10="",0,1)&amp;"; " &amp; "AI["&amp;$A10&amp;"]." &amp;N$3&amp;".V :=" &amp;IF(AI!N10="",0,AI!N10)&amp;"; "</f>
        <v xml:space="preserve">AI[6].LL.EN :=0; AI[6].LL.V :=0; </v>
      </c>
      <c r="O10" s="127" t="str">
        <f>"AI["&amp;$A10&amp;"]." &amp;O$3&amp;".EN :=" &amp;IF(AI!O10="",0,1)&amp;"; " &amp; "AI["&amp;$A10&amp;"]." &amp;O$3&amp;".V :=" &amp;IF(AI!O10="",0,AI!O10)&amp;"; "</f>
        <v xml:space="preserve">AI[6].HH.EN :=0; AI[6].HH.V :=0; </v>
      </c>
    </row>
    <row r="11" spans="1:15">
      <c r="A11" s="126">
        <f>AI!$D11</f>
        <v>7</v>
      </c>
      <c r="C11" s="127" t="str">
        <f>"AI["&amp;A11&amp;"].En := "&amp;IF(AI!E11="",0,1)&amp;";"</f>
        <v>AI[7].En := 1;</v>
      </c>
      <c r="D11" s="127" t="str">
        <f>"AI["&amp;A11&amp;"].Group := "&amp;IF(AI!T11="",0,AI!T11)&amp;";"</f>
        <v>AI[7].Group := 1;</v>
      </c>
      <c r="E11" s="127" t="str">
        <f>"AI["&amp;A11&amp;"].isInvScale := "&amp;IF(AI!V11="",0,1)&amp;";"</f>
        <v>AI[7].isInvScale := 0;</v>
      </c>
      <c r="F11" s="127" t="e">
        <f>"AI["&amp;A11&amp;"].isCut := "&amp;IF(AI!#REF!="",0,1)&amp;";   "&amp;"AI["&amp;A11&amp;"].vCut := "&amp;IF(AI!#REF!="",0,AI!#REF!)&amp;"; "</f>
        <v>#REF!</v>
      </c>
      <c r="G11" s="127"/>
      <c r="H11" s="127" t="str">
        <f>"AI["&amp;A11&amp;"].ZL := "&amp;IF(AI!G11="",0,AI!G11)&amp;";"</f>
        <v>AI[7].ZL := 0;</v>
      </c>
      <c r="I11" s="127" t="str">
        <f>"AI["&amp;A11&amp;"].ZH := "&amp;IF(AI!H11="",0,AI!H11)&amp;";"</f>
        <v>AI[7].ZH := 100;</v>
      </c>
      <c r="J11" s="127" t="str">
        <f>"AI["&amp;$A11&amp;"]." &amp;J$3&amp;".EN :=" &amp;IF(AI!J11="",0,1)&amp;"; " &amp; "AI["&amp;$A11&amp;"]." &amp;J$3&amp;".V :=" &amp;IF(AI!J11="",0,AI!J11)&amp;"; "</f>
        <v xml:space="preserve">AI[7].RL.EN :=1; AI[7].RL.V :=20; </v>
      </c>
      <c r="K11" s="127" t="str">
        <f>"AI["&amp;$A11&amp;"]." &amp;K$3&amp;".EN :=" &amp;IF(AI!K11="",0,1)&amp;"; " &amp; "AI["&amp;$A11&amp;"]." &amp;K$3&amp;".V :=" &amp;IF(AI!K11="",0,AI!K11)&amp;"; "</f>
        <v xml:space="preserve">AI[7].RH.EN :=1; AI[7].RH.V :=90; </v>
      </c>
      <c r="L11" s="127" t="str">
        <f>"AI["&amp;$A11&amp;"]." &amp;L$3&amp;".EN :=" &amp;IF(AI!L11="",0,1)&amp;"; " &amp; "AI["&amp;$A11&amp;"]." &amp;L$3&amp;".V :=" &amp;IF(AI!L11="",0,AI!L11)&amp;"; "</f>
        <v xml:space="preserve">AI[7].L.EN :=1; AI[7].L.V :=20; </v>
      </c>
      <c r="M11" s="127" t="str">
        <f>"AI["&amp;$A11&amp;"]." &amp;M$3&amp;".EN :=" &amp;IF(AI!M11="",0,1)&amp;"; " &amp; "AI["&amp;$A11&amp;"]." &amp;M$3&amp;".V :=" &amp;IF(AI!M11="",0,AI!M11)&amp;"; "</f>
        <v xml:space="preserve">AI[7].H.EN :=1; AI[7].H.V :=90; </v>
      </c>
      <c r="N11" s="127" t="str">
        <f>"AI["&amp;$A11&amp;"]." &amp;N$3&amp;".EN :=" &amp;IF(AI!N11="",0,1)&amp;"; " &amp; "AI["&amp;$A11&amp;"]." &amp;N$3&amp;".V :=" &amp;IF(AI!N11="",0,AI!N11)&amp;"; "</f>
        <v xml:space="preserve">AI[7].LL.EN :=1; AI[7].LL.V :=15; </v>
      </c>
      <c r="O11" s="127" t="str">
        <f>"AI["&amp;$A11&amp;"]." &amp;O$3&amp;".EN :=" &amp;IF(AI!O11="",0,1)&amp;"; " &amp; "AI["&amp;$A11&amp;"]." &amp;O$3&amp;".V :=" &amp;IF(AI!O11="",0,AI!O11)&amp;"; "</f>
        <v xml:space="preserve">AI[7].HH.EN :=1; AI[7].HH.V :=95; </v>
      </c>
    </row>
    <row r="12" spans="1:15">
      <c r="A12" s="126">
        <f>AI!$D12</f>
        <v>8</v>
      </c>
      <c r="C12" s="127" t="str">
        <f>"AI["&amp;A12&amp;"].En := "&amp;IF(AI!E12="",0,1)&amp;";"</f>
        <v>AI[8].En := 0;</v>
      </c>
      <c r="D12" s="127" t="str">
        <f>"AI["&amp;A12&amp;"].Group := "&amp;IF(AI!T12="",0,AI!T12)&amp;";"</f>
        <v>AI[8].Group := 0;</v>
      </c>
      <c r="E12" s="127" t="str">
        <f>"AI["&amp;A12&amp;"].isInvScale := "&amp;IF(AI!V12="",0,1)&amp;";"</f>
        <v>AI[8].isInvScale := 0;</v>
      </c>
      <c r="F12" s="127" t="e">
        <f>"AI["&amp;A12&amp;"].isCut := "&amp;IF(AI!#REF!="",0,1)&amp;";   "&amp;"AI["&amp;A12&amp;"].vCut := "&amp;IF(AI!#REF!="",0,AI!#REF!)&amp;"; "</f>
        <v>#REF!</v>
      </c>
      <c r="G12" s="127"/>
      <c r="H12" s="127" t="str">
        <f>"AI["&amp;A12&amp;"].ZL := "&amp;IF(AI!G12="",0,AI!G12)&amp;";"</f>
        <v>AI[8].ZL := 0;</v>
      </c>
      <c r="I12" s="127" t="str">
        <f>"AI["&amp;A12&amp;"].ZH := "&amp;IF(AI!H12="",0,AI!H12)&amp;";"</f>
        <v>AI[8].ZH := 0;</v>
      </c>
      <c r="J12" s="127" t="str">
        <f>"AI["&amp;$A12&amp;"]." &amp;J$3&amp;".EN :=" &amp;IF(AI!J12="",0,1)&amp;"; " &amp; "AI["&amp;$A12&amp;"]." &amp;J$3&amp;".V :=" &amp;IF(AI!J12="",0,AI!J12)&amp;"; "</f>
        <v xml:space="preserve">AI[8].RL.EN :=0; AI[8].RL.V :=0; </v>
      </c>
      <c r="K12" s="127" t="str">
        <f>"AI["&amp;$A12&amp;"]." &amp;K$3&amp;".EN :=" &amp;IF(AI!K12="",0,1)&amp;"; " &amp; "AI["&amp;$A12&amp;"]." &amp;K$3&amp;".V :=" &amp;IF(AI!K12="",0,AI!K12)&amp;"; "</f>
        <v xml:space="preserve">AI[8].RH.EN :=0; AI[8].RH.V :=0; </v>
      </c>
      <c r="L12" s="127" t="str">
        <f>"AI["&amp;$A12&amp;"]." &amp;L$3&amp;".EN :=" &amp;IF(AI!L12="",0,1)&amp;"; " &amp; "AI["&amp;$A12&amp;"]." &amp;L$3&amp;".V :=" &amp;IF(AI!L12="",0,AI!L12)&amp;"; "</f>
        <v xml:space="preserve">AI[8].L.EN :=0; AI[8].L.V :=0; </v>
      </c>
      <c r="M12" s="127" t="str">
        <f>"AI["&amp;$A12&amp;"]." &amp;M$3&amp;".EN :=" &amp;IF(AI!M12="",0,1)&amp;"; " &amp; "AI["&amp;$A12&amp;"]." &amp;M$3&amp;".V :=" &amp;IF(AI!M12="",0,AI!M12)&amp;"; "</f>
        <v xml:space="preserve">AI[8].H.EN :=0; AI[8].H.V :=0; </v>
      </c>
      <c r="N12" s="127" t="str">
        <f>"AI["&amp;$A12&amp;"]." &amp;N$3&amp;".EN :=" &amp;IF(AI!N12="",0,1)&amp;"; " &amp; "AI["&amp;$A12&amp;"]." &amp;N$3&amp;".V :=" &amp;IF(AI!N12="",0,AI!N12)&amp;"; "</f>
        <v xml:space="preserve">AI[8].LL.EN :=0; AI[8].LL.V :=0; </v>
      </c>
      <c r="O12" s="127" t="str">
        <f>"AI["&amp;$A12&amp;"]." &amp;O$3&amp;".EN :=" &amp;IF(AI!O12="",0,1)&amp;"; " &amp; "AI["&amp;$A12&amp;"]." &amp;O$3&amp;".V :=" &amp;IF(AI!O12="",0,AI!O12)&amp;"; "</f>
        <v xml:space="preserve">AI[8].HH.EN :=0; AI[8].HH.V :=0; </v>
      </c>
    </row>
    <row r="13" spans="1:15">
      <c r="A13" s="126">
        <f>AI!$D13</f>
        <v>9</v>
      </c>
      <c r="C13" s="127" t="str">
        <f>"AI["&amp;A13&amp;"].En := "&amp;IF(AI!E13="",0,1)&amp;";"</f>
        <v>AI[9].En := 0;</v>
      </c>
      <c r="D13" s="127" t="str">
        <f>"AI["&amp;A13&amp;"].Group := "&amp;IF(AI!T13="",0,AI!T13)&amp;";"</f>
        <v>AI[9].Group := 0;</v>
      </c>
      <c r="E13" s="127" t="str">
        <f>"AI["&amp;A13&amp;"].isInvScale := "&amp;IF(AI!V13="",0,1)&amp;";"</f>
        <v>AI[9].isInvScale := 0;</v>
      </c>
      <c r="F13" s="127" t="e">
        <f>"AI["&amp;A13&amp;"].isCut := "&amp;IF(AI!#REF!="",0,1)&amp;";   "&amp;"AI["&amp;A13&amp;"].vCut := "&amp;IF(AI!#REF!="",0,AI!#REF!)&amp;"; "</f>
        <v>#REF!</v>
      </c>
      <c r="G13" s="127"/>
      <c r="H13" s="127" t="str">
        <f>"AI["&amp;A13&amp;"].ZL := "&amp;IF(AI!G13="",0,AI!G13)&amp;";"</f>
        <v>AI[9].ZL := 0;</v>
      </c>
      <c r="I13" s="127" t="str">
        <f>"AI["&amp;A13&amp;"].ZH := "&amp;IF(AI!H13="",0,AI!H13)&amp;";"</f>
        <v>AI[9].ZH := 0;</v>
      </c>
      <c r="J13" s="127" t="str">
        <f>"AI["&amp;$A13&amp;"]." &amp;J$3&amp;".EN :=" &amp;IF(AI!J13="",0,1)&amp;"; " &amp; "AI["&amp;$A13&amp;"]." &amp;J$3&amp;".V :=" &amp;IF(AI!J13="",0,AI!J13)&amp;"; "</f>
        <v xml:space="preserve">AI[9].RL.EN :=0; AI[9].RL.V :=0; </v>
      </c>
      <c r="K13" s="127" t="str">
        <f>"AI["&amp;$A13&amp;"]." &amp;K$3&amp;".EN :=" &amp;IF(AI!K13="",0,1)&amp;"; " &amp; "AI["&amp;$A13&amp;"]." &amp;K$3&amp;".V :=" &amp;IF(AI!K13="",0,AI!K13)&amp;"; "</f>
        <v xml:space="preserve">AI[9].RH.EN :=0; AI[9].RH.V :=0; </v>
      </c>
      <c r="L13" s="127" t="str">
        <f>"AI["&amp;$A13&amp;"]." &amp;L$3&amp;".EN :=" &amp;IF(AI!L13="",0,1)&amp;"; " &amp; "AI["&amp;$A13&amp;"]." &amp;L$3&amp;".V :=" &amp;IF(AI!L13="",0,AI!L13)&amp;"; "</f>
        <v xml:space="preserve">AI[9].L.EN :=0; AI[9].L.V :=0; </v>
      </c>
      <c r="M13" s="127" t="str">
        <f>"AI["&amp;$A13&amp;"]." &amp;M$3&amp;".EN :=" &amp;IF(AI!M13="",0,1)&amp;"; " &amp; "AI["&amp;$A13&amp;"]." &amp;M$3&amp;".V :=" &amp;IF(AI!M13="",0,AI!M13)&amp;"; "</f>
        <v xml:space="preserve">AI[9].H.EN :=0; AI[9].H.V :=0; </v>
      </c>
      <c r="N13" s="127" t="str">
        <f>"AI["&amp;$A13&amp;"]." &amp;N$3&amp;".EN :=" &amp;IF(AI!N13="",0,1)&amp;"; " &amp; "AI["&amp;$A13&amp;"]." &amp;N$3&amp;".V :=" &amp;IF(AI!N13="",0,AI!N13)&amp;"; "</f>
        <v xml:space="preserve">AI[9].LL.EN :=0; AI[9].LL.V :=0; </v>
      </c>
      <c r="O13" s="127" t="str">
        <f>"AI["&amp;$A13&amp;"]." &amp;O$3&amp;".EN :=" &amp;IF(AI!O13="",0,1)&amp;"; " &amp; "AI["&amp;$A13&amp;"]." &amp;O$3&amp;".V :=" &amp;IF(AI!O13="",0,AI!O13)&amp;"; "</f>
        <v xml:space="preserve">AI[9].HH.EN :=0; AI[9].HH.V :=0; </v>
      </c>
    </row>
    <row r="14" spans="1:15">
      <c r="A14" s="126">
        <f>AI!$D14</f>
        <v>10</v>
      </c>
      <c r="C14" s="127" t="str">
        <f>"AI["&amp;A14&amp;"].En := "&amp;IF(AI!E14="",0,1)&amp;";"</f>
        <v>AI[10].En := 1;</v>
      </c>
      <c r="D14" s="127" t="str">
        <f>"AI["&amp;A14&amp;"].Group := "&amp;IF(AI!T14="",0,AI!T14)&amp;";"</f>
        <v>AI[10].Group := 1;</v>
      </c>
      <c r="E14" s="127" t="str">
        <f>"AI["&amp;A14&amp;"].isInvScale := "&amp;IF(AI!V14="",0,1)&amp;";"</f>
        <v>AI[10].isInvScale := 0;</v>
      </c>
      <c r="F14" s="127" t="e">
        <f>"AI["&amp;A14&amp;"].isCut := "&amp;IF(AI!#REF!="",0,1)&amp;";   "&amp;"AI["&amp;A14&amp;"].vCut := "&amp;IF(AI!#REF!="",0,AI!#REF!)&amp;"; "</f>
        <v>#REF!</v>
      </c>
      <c r="G14" s="127"/>
      <c r="H14" s="127" t="str">
        <f>"AI["&amp;A14&amp;"].ZL := "&amp;IF(AI!G14="",0,AI!G14)&amp;";"</f>
        <v>AI[10].ZL := 0;</v>
      </c>
      <c r="I14" s="127" t="str">
        <f>"AI["&amp;A14&amp;"].ZH := "&amp;IF(AI!H14="",0,AI!H14)&amp;";"</f>
        <v>AI[10].ZH := 1.6;</v>
      </c>
      <c r="J14" s="127" t="str">
        <f>"AI["&amp;$A14&amp;"]." &amp;J$3&amp;".EN :=" &amp;IF(AI!J14="",0,1)&amp;"; " &amp; "AI["&amp;$A14&amp;"]." &amp;J$3&amp;".V :=" &amp;IF(AI!J14="",0,AI!J14)&amp;"; "</f>
        <v xml:space="preserve">AI[10].RL.EN :=1; AI[10].RL.V :=0.76; </v>
      </c>
      <c r="K14" s="127" t="str">
        <f>"AI["&amp;$A14&amp;"]." &amp;K$3&amp;".EN :=" &amp;IF(AI!K14="",0,1)&amp;"; " &amp; "AI["&amp;$A14&amp;"]." &amp;K$3&amp;".V :=" &amp;IF(AI!K14="",0,AI!K14)&amp;"; "</f>
        <v xml:space="preserve">AI[10].RH.EN :=1; AI[10].RH.V :=0.9; </v>
      </c>
      <c r="L14" s="127" t="str">
        <f>"AI["&amp;$A14&amp;"]." &amp;L$3&amp;".EN :=" &amp;IF(AI!L14="",0,1)&amp;"; " &amp; "AI["&amp;$A14&amp;"]." &amp;L$3&amp;".V :=" &amp;IF(AI!L14="",0,AI!L14)&amp;"; "</f>
        <v xml:space="preserve">AI[10].L.EN :=0; AI[10].L.V :=0; </v>
      </c>
      <c r="M14" s="127" t="str">
        <f>"AI["&amp;$A14&amp;"]." &amp;M$3&amp;".EN :=" &amp;IF(AI!M14="",0,1)&amp;"; " &amp; "AI["&amp;$A14&amp;"]." &amp;M$3&amp;".V :=" &amp;IF(AI!M14="",0,AI!M14)&amp;"; "</f>
        <v xml:space="preserve">AI[10].H.EN :=0; AI[10].H.V :=0; </v>
      </c>
      <c r="N14" s="127" t="str">
        <f>"AI["&amp;$A14&amp;"]." &amp;N$3&amp;".EN :=" &amp;IF(AI!N14="",0,1)&amp;"; " &amp; "AI["&amp;$A14&amp;"]." &amp;N$3&amp;".V :=" &amp;IF(AI!N14="",0,AI!N14)&amp;"; "</f>
        <v xml:space="preserve">AI[10].LL.EN :=0; AI[10].LL.V :=0; </v>
      </c>
      <c r="O14" s="127" t="str">
        <f>"AI["&amp;$A14&amp;"]." &amp;O$3&amp;".EN :=" &amp;IF(AI!O14="",0,1)&amp;"; " &amp; "AI["&amp;$A14&amp;"]." &amp;O$3&amp;".V :=" &amp;IF(AI!O14="",0,AI!O14)&amp;"; "</f>
        <v xml:space="preserve">AI[10].HH.EN :=0; AI[10].HH.V :=0; </v>
      </c>
    </row>
    <row r="15" spans="1:15">
      <c r="A15" s="126">
        <f>AI!$D15</f>
        <v>11</v>
      </c>
      <c r="C15" s="127" t="str">
        <f>"AI["&amp;A15&amp;"].En := "&amp;IF(AI!E15="",0,1)&amp;";"</f>
        <v>AI[11].En := 1;</v>
      </c>
      <c r="D15" s="127" t="str">
        <f>"AI["&amp;A15&amp;"].Group := "&amp;IF(AI!T15="",0,AI!T15)&amp;";"</f>
        <v>AI[11].Group := 1;</v>
      </c>
      <c r="E15" s="127" t="str">
        <f>"AI["&amp;A15&amp;"].isInvScale := "&amp;IF(AI!V15="",0,1)&amp;";"</f>
        <v>AI[11].isInvScale := 0;</v>
      </c>
      <c r="F15" s="127" t="e">
        <f>"AI["&amp;A15&amp;"].isCut := "&amp;IF(AI!#REF!="",0,1)&amp;";   "&amp;"AI["&amp;A15&amp;"].vCut := "&amp;IF(AI!#REF!="",0,AI!#REF!)&amp;"; "</f>
        <v>#REF!</v>
      </c>
      <c r="G15" s="127"/>
      <c r="H15" s="127" t="str">
        <f>"AI["&amp;A15&amp;"].ZL := "&amp;IF(AI!G15="",0,AI!G15)&amp;";"</f>
        <v>AI[11].ZL := 0;</v>
      </c>
      <c r="I15" s="127" t="str">
        <f>"AI["&amp;A15&amp;"].ZH := "&amp;IF(AI!H15="",0,AI!H15)&amp;";"</f>
        <v>AI[11].ZH := 2.5;</v>
      </c>
      <c r="J15" s="127" t="str">
        <f>"AI["&amp;$A15&amp;"]." &amp;J$3&amp;".EN :=" &amp;IF(AI!J15="",0,1)&amp;"; " &amp; "AI["&amp;$A15&amp;"]." &amp;J$3&amp;".V :=" &amp;IF(AI!J15="",0,AI!J15)&amp;"; "</f>
        <v xml:space="preserve">AI[11].RL.EN :=1; AI[11].RL.V :=1.87; </v>
      </c>
      <c r="K15" s="127" t="str">
        <f>"AI["&amp;$A15&amp;"]." &amp;K$3&amp;".EN :=" &amp;IF(AI!K15="",0,1)&amp;"; " &amp; "AI["&amp;$A15&amp;"]." &amp;K$3&amp;".V :=" &amp;IF(AI!K15="",0,AI!K15)&amp;"; "</f>
        <v xml:space="preserve">AI[11].RH.EN :=1; AI[11].RH.V :=2.19; </v>
      </c>
      <c r="L15" s="127" t="str">
        <f>"AI["&amp;$A15&amp;"]." &amp;L$3&amp;".EN :=" &amp;IF(AI!L15="",0,1)&amp;"; " &amp; "AI["&amp;$A15&amp;"]." &amp;L$3&amp;".V :=" &amp;IF(AI!L15="",0,AI!L15)&amp;"; "</f>
        <v xml:space="preserve">AI[11].L.EN :=0; AI[11].L.V :=0; </v>
      </c>
      <c r="M15" s="127" t="str">
        <f>"AI["&amp;$A15&amp;"]." &amp;M$3&amp;".EN :=" &amp;IF(AI!M15="",0,1)&amp;"; " &amp; "AI["&amp;$A15&amp;"]." &amp;M$3&amp;".V :=" &amp;IF(AI!M15="",0,AI!M15)&amp;"; "</f>
        <v xml:space="preserve">AI[11].H.EN :=0; AI[11].H.V :=0; </v>
      </c>
      <c r="N15" s="127" t="str">
        <f>"AI["&amp;$A15&amp;"]." &amp;N$3&amp;".EN :=" &amp;IF(AI!N15="",0,1)&amp;"; " &amp; "AI["&amp;$A15&amp;"]." &amp;N$3&amp;".V :=" &amp;IF(AI!N15="",0,AI!N15)&amp;"; "</f>
        <v xml:space="preserve">AI[11].LL.EN :=0; AI[11].LL.V :=0; </v>
      </c>
      <c r="O15" s="127" t="str">
        <f>"AI["&amp;$A15&amp;"]." &amp;O$3&amp;".EN :=" &amp;IF(AI!O15="",0,1)&amp;"; " &amp; "AI["&amp;$A15&amp;"]." &amp;O$3&amp;".V :=" &amp;IF(AI!O15="",0,AI!O15)&amp;"; "</f>
        <v xml:space="preserve">AI[11].HH.EN :=0; AI[11].HH.V :=0; </v>
      </c>
    </row>
    <row r="16" spans="1:15">
      <c r="A16" s="126">
        <f>AI!$D16</f>
        <v>12</v>
      </c>
      <c r="C16" s="127" t="str">
        <f>"AI["&amp;A16&amp;"].En := "&amp;IF(AI!E16="",0,1)&amp;";"</f>
        <v>AI[12].En := 1;</v>
      </c>
      <c r="D16" s="127" t="str">
        <f>"AI["&amp;A16&amp;"].Group := "&amp;IF(AI!T16="",0,AI!T16)&amp;";"</f>
        <v>AI[12].Group := 1;</v>
      </c>
      <c r="E16" s="127" t="str">
        <f>"AI["&amp;A16&amp;"].isInvScale := "&amp;IF(AI!V16="",0,1)&amp;";"</f>
        <v>AI[12].isInvScale := 0;</v>
      </c>
      <c r="F16" s="127" t="e">
        <f>"AI["&amp;A16&amp;"].isCut := "&amp;IF(AI!#REF!="",0,1)&amp;";   "&amp;"AI["&amp;A16&amp;"].vCut := "&amp;IF(AI!#REF!="",0,AI!#REF!)&amp;"; "</f>
        <v>#REF!</v>
      </c>
      <c r="G16" s="127"/>
      <c r="H16" s="127" t="str">
        <f>"AI["&amp;A16&amp;"].ZL := "&amp;IF(AI!G16="",0,AI!G16)&amp;";"</f>
        <v>AI[12].ZL := 0;</v>
      </c>
      <c r="I16" s="127" t="str">
        <f>"AI["&amp;A16&amp;"].ZH := "&amp;IF(AI!H16="",0,AI!H16)&amp;";"</f>
        <v>AI[12].ZH := 2.5;</v>
      </c>
      <c r="J16" s="127" t="str">
        <f>"AI["&amp;$A16&amp;"]." &amp;J$3&amp;".EN :=" &amp;IF(AI!J16="",0,1)&amp;"; " &amp; "AI["&amp;$A16&amp;"]." &amp;J$3&amp;".V :=" &amp;IF(AI!J16="",0,AI!J16)&amp;"; "</f>
        <v xml:space="preserve">AI[12].RL.EN :=1; AI[12].RL.V :=1.75; </v>
      </c>
      <c r="K16" s="127" t="str">
        <f>"AI["&amp;$A16&amp;"]." &amp;K$3&amp;".EN :=" &amp;IF(AI!K16="",0,1)&amp;"; " &amp; "AI["&amp;$A16&amp;"]." &amp;K$3&amp;".V :=" &amp;IF(AI!K16="",0,AI!K16)&amp;"; "</f>
        <v xml:space="preserve">AI[12].RH.EN :=1; AI[12].RH.V :=2.05; </v>
      </c>
      <c r="L16" s="127" t="str">
        <f>"AI["&amp;$A16&amp;"]." &amp;L$3&amp;".EN :=" &amp;IF(AI!L16="",0,1)&amp;"; " &amp; "AI["&amp;$A16&amp;"]." &amp;L$3&amp;".V :=" &amp;IF(AI!L16="",0,AI!L16)&amp;"; "</f>
        <v xml:space="preserve">AI[12].L.EN :=0; AI[12].L.V :=0; </v>
      </c>
      <c r="M16" s="127" t="str">
        <f>"AI["&amp;$A16&amp;"]." &amp;M$3&amp;".EN :=" &amp;IF(AI!M16="",0,1)&amp;"; " &amp; "AI["&amp;$A16&amp;"]." &amp;M$3&amp;".V :=" &amp;IF(AI!M16="",0,AI!M16)&amp;"; "</f>
        <v xml:space="preserve">AI[12].H.EN :=0; AI[12].H.V :=0; </v>
      </c>
      <c r="N16" s="127" t="str">
        <f>"AI["&amp;$A16&amp;"]." &amp;N$3&amp;".EN :=" &amp;IF(AI!N16="",0,1)&amp;"; " &amp; "AI["&amp;$A16&amp;"]." &amp;N$3&amp;".V :=" &amp;IF(AI!N16="",0,AI!N16)&amp;"; "</f>
        <v xml:space="preserve">AI[12].LL.EN :=0; AI[12].LL.V :=0; </v>
      </c>
      <c r="O16" s="127" t="str">
        <f>"AI["&amp;$A16&amp;"]." &amp;O$3&amp;".EN :=" &amp;IF(AI!O16="",0,1)&amp;"; " &amp; "AI["&amp;$A16&amp;"]." &amp;O$3&amp;".V :=" &amp;IF(AI!O16="",0,AI!O16)&amp;"; "</f>
        <v xml:space="preserve">AI[12].HH.EN :=0; AI[12].HH.V :=0; </v>
      </c>
    </row>
    <row r="17" spans="1:15">
      <c r="A17" s="126">
        <f>AI!$D17</f>
        <v>13</v>
      </c>
      <c r="C17" s="127" t="str">
        <f>"AI["&amp;A17&amp;"].En := "&amp;IF(AI!E17="",0,1)&amp;";"</f>
        <v>AI[13].En := 1;</v>
      </c>
      <c r="D17" s="127" t="str">
        <f>"AI["&amp;A17&amp;"].Group := "&amp;IF(AI!T17="",0,AI!T17)&amp;";"</f>
        <v>AI[13].Group := 1;</v>
      </c>
      <c r="E17" s="127" t="str">
        <f>"AI["&amp;A17&amp;"].isInvScale := "&amp;IF(AI!V17="",0,1)&amp;";"</f>
        <v>AI[13].isInvScale := 0;</v>
      </c>
      <c r="F17" s="127" t="e">
        <f>"AI["&amp;A17&amp;"].isCut := "&amp;IF(AI!#REF!="",0,1)&amp;";   "&amp;"AI["&amp;A17&amp;"].vCut := "&amp;IF(AI!#REF!="",0,AI!#REF!)&amp;"; "</f>
        <v>#REF!</v>
      </c>
      <c r="G17" s="127"/>
      <c r="H17" s="127" t="str">
        <f>"AI["&amp;A17&amp;"].ZL := "&amp;IF(AI!G17="",0,AI!G17)&amp;";"</f>
        <v>AI[13].ZL := 0;</v>
      </c>
      <c r="I17" s="127" t="str">
        <f>"AI["&amp;A17&amp;"].ZH := "&amp;IF(AI!H17="",0,AI!H17)&amp;";"</f>
        <v>AI[13].ZH := 6;</v>
      </c>
      <c r="J17" s="127" t="str">
        <f>"AI["&amp;$A17&amp;"]." &amp;J$3&amp;".EN :=" &amp;IF(AI!J17="",0,1)&amp;"; " &amp; "AI["&amp;$A17&amp;"]." &amp;J$3&amp;".V :=" &amp;IF(AI!J17="",0,AI!J17)&amp;"; "</f>
        <v xml:space="preserve">AI[13].RL.EN :=1; AI[13].RL.V :=3.8; </v>
      </c>
      <c r="K17" s="127" t="str">
        <f>"AI["&amp;$A17&amp;"]." &amp;K$3&amp;".EN :=" &amp;IF(AI!K17="",0,1)&amp;"; " &amp; "AI["&amp;$A17&amp;"]." &amp;K$3&amp;".V :=" &amp;IF(AI!K17="",0,AI!K17)&amp;"; "</f>
        <v xml:space="preserve">AI[13].RH.EN :=1; AI[13].RH.V :=4.2; </v>
      </c>
      <c r="L17" s="127" t="str">
        <f>"AI["&amp;$A17&amp;"]." &amp;L$3&amp;".EN :=" &amp;IF(AI!L17="",0,1)&amp;"; " &amp; "AI["&amp;$A17&amp;"]." &amp;L$3&amp;".V :=" &amp;IF(AI!L17="",0,AI!L17)&amp;"; "</f>
        <v xml:space="preserve">AI[13].L.EN :=0; AI[13].L.V :=0; </v>
      </c>
      <c r="M17" s="127" t="str">
        <f>"AI["&amp;$A17&amp;"]." &amp;M$3&amp;".EN :=" &amp;IF(AI!M17="",0,1)&amp;"; " &amp; "AI["&amp;$A17&amp;"]." &amp;M$3&amp;".V :=" &amp;IF(AI!M17="",0,AI!M17)&amp;"; "</f>
        <v xml:space="preserve">AI[13].H.EN :=1; AI[13].H.V :=4.2; </v>
      </c>
      <c r="N17" s="127" t="str">
        <f>"AI["&amp;$A17&amp;"]." &amp;N$3&amp;".EN :=" &amp;IF(AI!N17="",0,1)&amp;"; " &amp; "AI["&amp;$A17&amp;"]." &amp;N$3&amp;".V :=" &amp;IF(AI!N17="",0,AI!N17)&amp;"; "</f>
        <v xml:space="preserve">AI[13].LL.EN :=0; AI[13].LL.V :=0; </v>
      </c>
      <c r="O17" s="127" t="str">
        <f>"AI["&amp;$A17&amp;"]." &amp;O$3&amp;".EN :=" &amp;IF(AI!O17="",0,1)&amp;"; " &amp; "AI["&amp;$A17&amp;"]." &amp;O$3&amp;".V :=" &amp;IF(AI!O17="",0,AI!O17)&amp;"; "</f>
        <v xml:space="preserve">AI[13].HH.EN :=0; AI[13].HH.V :=0; </v>
      </c>
    </row>
    <row r="18" spans="1:15">
      <c r="A18" s="126">
        <f>AI!$D18</f>
        <v>14</v>
      </c>
      <c r="C18" s="127" t="str">
        <f>"AI["&amp;A18&amp;"].En := "&amp;IF(AI!E18="",0,1)&amp;";"</f>
        <v>AI[14].En := 1;</v>
      </c>
      <c r="D18" s="127" t="str">
        <f>"AI["&amp;A18&amp;"].Group := "&amp;IF(AI!T18="",0,AI!T18)&amp;";"</f>
        <v>AI[14].Group := 1;</v>
      </c>
      <c r="E18" s="127" t="str">
        <f>"AI["&amp;A18&amp;"].isInvScale := "&amp;IF(AI!V18="",0,1)&amp;";"</f>
        <v>AI[14].isInvScale := 0;</v>
      </c>
      <c r="F18" s="127" t="e">
        <f>"AI["&amp;A18&amp;"].isCut := "&amp;IF(AI!#REF!="",0,1)&amp;";   "&amp;"AI["&amp;A18&amp;"].vCut := "&amp;IF(AI!#REF!="",0,AI!#REF!)&amp;"; "</f>
        <v>#REF!</v>
      </c>
      <c r="G18" s="127"/>
      <c r="H18" s="127" t="str">
        <f>"AI["&amp;A18&amp;"].ZL := "&amp;IF(AI!G18="",0,AI!G18)&amp;";"</f>
        <v>AI[14].ZL := 0;</v>
      </c>
      <c r="I18" s="127" t="str">
        <f>"AI["&amp;A18&amp;"].ZH := "&amp;IF(AI!H18="",0,AI!H18)&amp;";"</f>
        <v>AI[14].ZH := 63;</v>
      </c>
      <c r="J18" s="127" t="str">
        <f>"AI["&amp;$A18&amp;"]." &amp;J$3&amp;".EN :=" &amp;IF(AI!J18="",0,1)&amp;"; " &amp; "AI["&amp;$A18&amp;"]." &amp;J$3&amp;".V :=" &amp;IF(AI!J18="",0,AI!J18)&amp;"; "</f>
        <v xml:space="preserve">AI[14].RL.EN :=1; AI[14].RL.V :=0; </v>
      </c>
      <c r="K18" s="127" t="str">
        <f>"AI["&amp;$A18&amp;"]." &amp;K$3&amp;".EN :=" &amp;IF(AI!K18="",0,1)&amp;"; " &amp; "AI["&amp;$A18&amp;"]." &amp;K$3&amp;".V :=" &amp;IF(AI!K18="",0,AI!K18)&amp;"; "</f>
        <v xml:space="preserve">AI[14].RH.EN :=1; AI[14].RH.V :=63; </v>
      </c>
      <c r="L18" s="127" t="str">
        <f>"AI["&amp;$A18&amp;"]." &amp;L$3&amp;".EN :=" &amp;IF(AI!L18="",0,1)&amp;"; " &amp; "AI["&amp;$A18&amp;"]." &amp;L$3&amp;".V :=" &amp;IF(AI!L18="",0,AI!L18)&amp;"; "</f>
        <v xml:space="preserve">AI[14].L.EN :=0; AI[14].L.V :=0; </v>
      </c>
      <c r="M18" s="127" t="str">
        <f>"AI["&amp;$A18&amp;"]." &amp;M$3&amp;".EN :=" &amp;IF(AI!M18="",0,1)&amp;"; " &amp; "AI["&amp;$A18&amp;"]." &amp;M$3&amp;".V :=" &amp;IF(AI!M18="",0,AI!M18)&amp;"; "</f>
        <v xml:space="preserve">AI[14].H.EN :=0; AI[14].H.V :=0; </v>
      </c>
      <c r="N18" s="127" t="str">
        <f>"AI["&amp;$A18&amp;"]." &amp;N$3&amp;".EN :=" &amp;IF(AI!N18="",0,1)&amp;"; " &amp; "AI["&amp;$A18&amp;"]." &amp;N$3&amp;".V :=" &amp;IF(AI!N18="",0,AI!N18)&amp;"; "</f>
        <v xml:space="preserve">AI[14].LL.EN :=0; AI[14].LL.V :=0; </v>
      </c>
      <c r="O18" s="127" t="str">
        <f>"AI["&amp;$A18&amp;"]." &amp;O$3&amp;".EN :=" &amp;IF(AI!O18="",0,1)&amp;"; " &amp; "AI["&amp;$A18&amp;"]." &amp;O$3&amp;".V :=" &amp;IF(AI!O18="",0,AI!O18)&amp;"; "</f>
        <v xml:space="preserve">AI[14].HH.EN :=0; AI[14].HH.V :=0; </v>
      </c>
    </row>
    <row r="19" spans="1:15">
      <c r="A19" s="126">
        <f>AI!$D19</f>
        <v>15</v>
      </c>
      <c r="C19" s="127" t="str">
        <f>"AI["&amp;A19&amp;"].En := "&amp;IF(AI!E19="",0,1)&amp;";"</f>
        <v>AI[15].En := 1;</v>
      </c>
      <c r="D19" s="127" t="str">
        <f>"AI["&amp;A19&amp;"].Group := "&amp;IF(AI!T19="",0,AI!T19)&amp;";"</f>
        <v>AI[15].Group := 1;</v>
      </c>
      <c r="E19" s="127" t="str">
        <f>"AI["&amp;A19&amp;"].isInvScale := "&amp;IF(AI!V19="",0,1)&amp;";"</f>
        <v>AI[15].isInvScale := 0;</v>
      </c>
      <c r="F19" s="127" t="e">
        <f>"AI["&amp;A19&amp;"].isCut := "&amp;IF(AI!#REF!="",0,1)&amp;";   "&amp;"AI["&amp;A19&amp;"].vCut := "&amp;IF(AI!#REF!="",0,AI!#REF!)&amp;"; "</f>
        <v>#REF!</v>
      </c>
      <c r="G19" s="127"/>
      <c r="H19" s="127" t="str">
        <f>"AI["&amp;A19&amp;"].ZL := "&amp;IF(AI!G19="",0,AI!G19)&amp;";"</f>
        <v>AI[15].ZL := 0;</v>
      </c>
      <c r="I19" s="127" t="str">
        <f>"AI["&amp;A19&amp;"].ZH := "&amp;IF(AI!H19="",0,AI!H19)&amp;";"</f>
        <v>AI[15].ZH := 63;</v>
      </c>
      <c r="J19" s="127" t="str">
        <f>"AI["&amp;$A19&amp;"]." &amp;J$3&amp;".EN :=" &amp;IF(AI!J19="",0,1)&amp;"; " &amp; "AI["&amp;$A19&amp;"]." &amp;J$3&amp;".V :=" &amp;IF(AI!J19="",0,AI!J19)&amp;"; "</f>
        <v xml:space="preserve">AI[15].RL.EN :=1; AI[15].RL.V :=0; </v>
      </c>
      <c r="K19" s="127" t="str">
        <f>"AI["&amp;$A19&amp;"]." &amp;K$3&amp;".EN :=" &amp;IF(AI!K19="",0,1)&amp;"; " &amp; "AI["&amp;$A19&amp;"]." &amp;K$3&amp;".V :=" &amp;IF(AI!K19="",0,AI!K19)&amp;"; "</f>
        <v xml:space="preserve">AI[15].RH.EN :=1; AI[15].RH.V :=63; </v>
      </c>
      <c r="L19" s="127" t="str">
        <f>"AI["&amp;$A19&amp;"]." &amp;L$3&amp;".EN :=" &amp;IF(AI!L19="",0,1)&amp;"; " &amp; "AI["&amp;$A19&amp;"]." &amp;L$3&amp;".V :=" &amp;IF(AI!L19="",0,AI!L19)&amp;"; "</f>
        <v xml:space="preserve">AI[15].L.EN :=0; AI[15].L.V :=0; </v>
      </c>
      <c r="M19" s="127" t="str">
        <f>"AI["&amp;$A19&amp;"]." &amp;M$3&amp;".EN :=" &amp;IF(AI!M19="",0,1)&amp;"; " &amp; "AI["&amp;$A19&amp;"]." &amp;M$3&amp;".V :=" &amp;IF(AI!M19="",0,AI!M19)&amp;"; "</f>
        <v xml:space="preserve">AI[15].H.EN :=0; AI[15].H.V :=0; </v>
      </c>
      <c r="N19" s="127" t="str">
        <f>"AI["&amp;$A19&amp;"]." &amp;N$3&amp;".EN :=" &amp;IF(AI!N19="",0,1)&amp;"; " &amp; "AI["&amp;$A19&amp;"]." &amp;N$3&amp;".V :=" &amp;IF(AI!N19="",0,AI!N19)&amp;"; "</f>
        <v xml:space="preserve">AI[15].LL.EN :=0; AI[15].LL.V :=0; </v>
      </c>
      <c r="O19" s="127" t="str">
        <f>"AI["&amp;$A19&amp;"]." &amp;O$3&amp;".EN :=" &amp;IF(AI!O19="",0,1)&amp;"; " &amp; "AI["&amp;$A19&amp;"]." &amp;O$3&amp;".V :=" &amp;IF(AI!O19="",0,AI!O19)&amp;"; "</f>
        <v xml:space="preserve">AI[15].HH.EN :=0; AI[15].HH.V :=0; </v>
      </c>
    </row>
    <row r="20" spans="1:15">
      <c r="A20" s="126">
        <f>AI!$D20</f>
        <v>16</v>
      </c>
      <c r="C20" s="127" t="str">
        <f>"AI["&amp;A20&amp;"].En := "&amp;IF(AI!E20="",0,1)&amp;";"</f>
        <v>AI[16].En := 1;</v>
      </c>
      <c r="D20" s="127" t="str">
        <f>"AI["&amp;A20&amp;"].Group := "&amp;IF(AI!T20="",0,AI!T20)&amp;";"</f>
        <v>AI[16].Group := 1;</v>
      </c>
      <c r="E20" s="127" t="str">
        <f>"AI["&amp;A20&amp;"].isInvScale := "&amp;IF(AI!V20="",0,1)&amp;";"</f>
        <v>AI[16].isInvScale := 0;</v>
      </c>
      <c r="F20" s="127" t="e">
        <f>"AI["&amp;A20&amp;"].isCut := "&amp;IF(AI!#REF!="",0,1)&amp;";   "&amp;"AI["&amp;A20&amp;"].vCut := "&amp;IF(AI!#REF!="",0,AI!#REF!)&amp;"; "</f>
        <v>#REF!</v>
      </c>
      <c r="G20" s="127"/>
      <c r="H20" s="127" t="str">
        <f>"AI["&amp;A20&amp;"].ZL := "&amp;IF(AI!G20="",0,AI!G20)&amp;";"</f>
        <v>AI[16].ZL := 0;</v>
      </c>
      <c r="I20" s="127" t="str">
        <f>"AI["&amp;A20&amp;"].ZH := "&amp;IF(AI!H20="",0,AI!H20)&amp;";"</f>
        <v>AI[16].ZH := 100;</v>
      </c>
      <c r="J20" s="127" t="str">
        <f>"AI["&amp;$A20&amp;"]." &amp;J$3&amp;".EN :=" &amp;IF(AI!J20="",0,1)&amp;"; " &amp; "AI["&amp;$A20&amp;"]." &amp;J$3&amp;".V :=" &amp;IF(AI!J20="",0,AI!J20)&amp;"; "</f>
        <v xml:space="preserve">AI[16].RL.EN :=1; AI[16].RL.V :=-100; </v>
      </c>
      <c r="K20" s="127" t="str">
        <f>"AI["&amp;$A20&amp;"]." &amp;K$3&amp;".EN :=" &amp;IF(AI!K20="",0,1)&amp;"; " &amp; "AI["&amp;$A20&amp;"]." &amp;K$3&amp;".V :=" &amp;IF(AI!K20="",0,AI!K20)&amp;"; "</f>
        <v xml:space="preserve">AI[16].RH.EN :=1; AI[16].RH.V :=400; </v>
      </c>
      <c r="L20" s="127" t="str">
        <f>"AI["&amp;$A20&amp;"]." &amp;L$3&amp;".EN :=" &amp;IF(AI!L20="",0,1)&amp;"; " &amp; "AI["&amp;$A20&amp;"]." &amp;L$3&amp;".V :=" &amp;IF(AI!L20="",0,AI!L20)&amp;"; "</f>
        <v xml:space="preserve">AI[16].L.EN :=0; AI[16].L.V :=0; </v>
      </c>
      <c r="M20" s="127" t="str">
        <f>"AI["&amp;$A20&amp;"]." &amp;M$3&amp;".EN :=" &amp;IF(AI!M20="",0,1)&amp;"; " &amp; "AI["&amp;$A20&amp;"]." &amp;M$3&amp;".V :=" &amp;IF(AI!M20="",0,AI!M20)&amp;"; "</f>
        <v xml:space="preserve">AI[16].H.EN :=0; AI[16].H.V :=0; </v>
      </c>
      <c r="N20" s="127" t="str">
        <f>"AI["&amp;$A20&amp;"]." &amp;N$3&amp;".EN :=" &amp;IF(AI!N20="",0,1)&amp;"; " &amp; "AI["&amp;$A20&amp;"]." &amp;N$3&amp;".V :=" &amp;IF(AI!N20="",0,AI!N20)&amp;"; "</f>
        <v xml:space="preserve">AI[16].LL.EN :=0; AI[16].LL.V :=0; </v>
      </c>
      <c r="O20" s="127" t="str">
        <f>"AI["&amp;$A20&amp;"]." &amp;O$3&amp;".EN :=" &amp;IF(AI!O20="",0,1)&amp;"; " &amp; "AI["&amp;$A20&amp;"]." &amp;O$3&amp;".V :=" &amp;IF(AI!O20="",0,AI!O20)&amp;"; "</f>
        <v xml:space="preserve">AI[16].HH.EN :=0; AI[16].HH.V :=0; </v>
      </c>
    </row>
    <row r="21" spans="1:15">
      <c r="A21" s="126">
        <f>AI!$D21</f>
        <v>17</v>
      </c>
      <c r="C21" s="127" t="str">
        <f>"AI["&amp;A21&amp;"].En := "&amp;IF(AI!E21="",0,1)&amp;";"</f>
        <v>AI[17].En := 1;</v>
      </c>
      <c r="D21" s="127" t="str">
        <f>"AI["&amp;A21&amp;"].Group := "&amp;IF(AI!T21="",0,AI!T21)&amp;";"</f>
        <v>AI[17].Group := 1;</v>
      </c>
      <c r="E21" s="127" t="str">
        <f>"AI["&amp;A21&amp;"].isInvScale := "&amp;IF(AI!V21="",0,1)&amp;";"</f>
        <v>AI[17].isInvScale := 0;</v>
      </c>
      <c r="F21" s="127" t="e">
        <f>"AI["&amp;A21&amp;"].isCut := "&amp;IF(AI!#REF!="",0,1)&amp;";   "&amp;"AI["&amp;A21&amp;"].vCut := "&amp;IF(AI!#REF!="",0,AI!#REF!)&amp;"; "</f>
        <v>#REF!</v>
      </c>
      <c r="G21" s="127"/>
      <c r="H21" s="127" t="str">
        <f>"AI["&amp;A21&amp;"].ZL := "&amp;IF(AI!G21="",0,AI!G21)&amp;";"</f>
        <v>AI[17].ZL := 0;</v>
      </c>
      <c r="I21" s="127" t="str">
        <f>"AI["&amp;A21&amp;"].ZH := "&amp;IF(AI!H21="",0,AI!H21)&amp;";"</f>
        <v>AI[17].ZH := 500;</v>
      </c>
      <c r="J21" s="127" t="str">
        <f>"AI["&amp;$A21&amp;"]." &amp;J$3&amp;".EN :=" &amp;IF(AI!J21="",0,1)&amp;"; " &amp; "AI["&amp;$A21&amp;"]." &amp;J$3&amp;".V :=" &amp;IF(AI!J21="",0,AI!J21)&amp;"; "</f>
        <v xml:space="preserve">AI[17].RL.EN :=1; AI[17].RL.V :=10; </v>
      </c>
      <c r="K21" s="127" t="str">
        <f>"AI["&amp;$A21&amp;"]." &amp;K$3&amp;".EN :=" &amp;IF(AI!K21="",0,1)&amp;"; " &amp; "AI["&amp;$A21&amp;"]." &amp;K$3&amp;".V :=" &amp;IF(AI!K21="",0,AI!K21)&amp;"; "</f>
        <v xml:space="preserve">AI[17].RH.EN :=1; AI[17].RH.V :=500; </v>
      </c>
      <c r="L21" s="127" t="str">
        <f>"AI["&amp;$A21&amp;"]." &amp;L$3&amp;".EN :=" &amp;IF(AI!L21="",0,1)&amp;"; " &amp; "AI["&amp;$A21&amp;"]." &amp;L$3&amp;".V :=" &amp;IF(AI!L21="",0,AI!L21)&amp;"; "</f>
        <v xml:space="preserve">AI[17].L.EN :=0; AI[17].L.V :=0; </v>
      </c>
      <c r="M21" s="127" t="str">
        <f>"AI["&amp;$A21&amp;"]." &amp;M$3&amp;".EN :=" &amp;IF(AI!M21="",0,1)&amp;"; " &amp; "AI["&amp;$A21&amp;"]." &amp;M$3&amp;".V :=" &amp;IF(AI!M21="",0,AI!M21)&amp;"; "</f>
        <v xml:space="preserve">AI[17].H.EN :=0; AI[17].H.V :=0; </v>
      </c>
      <c r="N21" s="127" t="str">
        <f>"AI["&amp;$A21&amp;"]." &amp;N$3&amp;".EN :=" &amp;IF(AI!N21="",0,1)&amp;"; " &amp; "AI["&amp;$A21&amp;"]." &amp;N$3&amp;".V :=" &amp;IF(AI!N21="",0,AI!N21)&amp;"; "</f>
        <v xml:space="preserve">AI[17].LL.EN :=0; AI[17].LL.V :=0; </v>
      </c>
      <c r="O21" s="127" t="str">
        <f>"AI["&amp;$A21&amp;"]." &amp;O$3&amp;".EN :=" &amp;IF(AI!O21="",0,1)&amp;"; " &amp; "AI["&amp;$A21&amp;"]." &amp;O$3&amp;".V :=" &amp;IF(AI!O21="",0,AI!O21)&amp;"; "</f>
        <v xml:space="preserve">AI[17].HH.EN :=0; AI[17].HH.V :=0; </v>
      </c>
    </row>
    <row r="22" spans="1:15">
      <c r="A22" s="126">
        <f>AI!$D22</f>
        <v>18</v>
      </c>
      <c r="C22" s="127" t="str">
        <f>"AI["&amp;A22&amp;"].En := "&amp;IF(AI!E22="",0,1)&amp;";"</f>
        <v>AI[18].En := 1;</v>
      </c>
      <c r="D22" s="127" t="str">
        <f>"AI["&amp;A22&amp;"].Group := "&amp;IF(AI!T22="",0,AI!T22)&amp;";"</f>
        <v>AI[18].Group := 1;</v>
      </c>
      <c r="E22" s="127" t="str">
        <f>"AI["&amp;A22&amp;"].isInvScale := "&amp;IF(AI!V22="",0,1)&amp;";"</f>
        <v>AI[18].isInvScale := 0;</v>
      </c>
      <c r="F22" s="127" t="e">
        <f>"AI["&amp;A22&amp;"].isCut := "&amp;IF(AI!#REF!="",0,1)&amp;";   "&amp;"AI["&amp;A22&amp;"].vCut := "&amp;IF(AI!#REF!="",0,AI!#REF!)&amp;"; "</f>
        <v>#REF!</v>
      </c>
      <c r="G22" s="127"/>
      <c r="H22" s="127" t="str">
        <f>"AI["&amp;A22&amp;"].ZL := "&amp;IF(AI!G22="",0,AI!G22)&amp;";"</f>
        <v>AI[18].ZL := 0;</v>
      </c>
      <c r="I22" s="127" t="str">
        <f>"AI["&amp;A22&amp;"].ZH := "&amp;IF(AI!H22="",0,AI!H22)&amp;";"</f>
        <v>AI[18].ZH := 450;</v>
      </c>
      <c r="J22" s="127" t="str">
        <f>"AI["&amp;$A22&amp;"]." &amp;J$3&amp;".EN :=" &amp;IF(AI!J22="",0,1)&amp;"; " &amp; "AI["&amp;$A22&amp;"]." &amp;J$3&amp;".V :=" &amp;IF(AI!J22="",0,AI!J22)&amp;"; "</f>
        <v xml:space="preserve">AI[18].RL.EN :=1; AI[18].RL.V :=10; </v>
      </c>
      <c r="K22" s="127" t="str">
        <f>"AI["&amp;$A22&amp;"]." &amp;K$3&amp;".EN :=" &amp;IF(AI!K22="",0,1)&amp;"; " &amp; "AI["&amp;$A22&amp;"]." &amp;K$3&amp;".V :=" &amp;IF(AI!K22="",0,AI!K22)&amp;"; "</f>
        <v xml:space="preserve">AI[18].RH.EN :=1; AI[18].RH.V :=450; </v>
      </c>
      <c r="L22" s="127" t="str">
        <f>"AI["&amp;$A22&amp;"]." &amp;L$3&amp;".EN :=" &amp;IF(AI!L22="",0,1)&amp;"; " &amp; "AI["&amp;$A22&amp;"]." &amp;L$3&amp;".V :=" &amp;IF(AI!L22="",0,AI!L22)&amp;"; "</f>
        <v xml:space="preserve">AI[18].L.EN :=0; AI[18].L.V :=0; </v>
      </c>
      <c r="M22" s="127" t="str">
        <f>"AI["&amp;$A22&amp;"]." &amp;M$3&amp;".EN :=" &amp;IF(AI!M22="",0,1)&amp;"; " &amp; "AI["&amp;$A22&amp;"]." &amp;M$3&amp;".V :=" &amp;IF(AI!M22="",0,AI!M22)&amp;"; "</f>
        <v xml:space="preserve">AI[18].H.EN :=0; AI[18].H.V :=0; </v>
      </c>
      <c r="N22" s="127" t="str">
        <f>"AI["&amp;$A22&amp;"]." &amp;N$3&amp;".EN :=" &amp;IF(AI!N22="",0,1)&amp;"; " &amp; "AI["&amp;$A22&amp;"]." &amp;N$3&amp;".V :=" &amp;IF(AI!N22="",0,AI!N22)&amp;"; "</f>
        <v xml:space="preserve">AI[18].LL.EN :=0; AI[18].LL.V :=0; </v>
      </c>
      <c r="O22" s="127" t="str">
        <f>"AI["&amp;$A22&amp;"]." &amp;O$3&amp;".EN :=" &amp;IF(AI!O22="",0,1)&amp;"; " &amp; "AI["&amp;$A22&amp;"]." &amp;O$3&amp;".V :=" &amp;IF(AI!O22="",0,AI!O22)&amp;"; "</f>
        <v xml:space="preserve">AI[18].HH.EN :=0; AI[18].HH.V :=0; </v>
      </c>
    </row>
    <row r="23" spans="1:15">
      <c r="A23" s="126">
        <f>AI!$D23</f>
        <v>19</v>
      </c>
      <c r="C23" s="127" t="str">
        <f>"AI["&amp;A23&amp;"].En := "&amp;IF(AI!E23="",0,1)&amp;";"</f>
        <v>AI[19].En := 1;</v>
      </c>
      <c r="D23" s="127" t="str">
        <f>"AI["&amp;A23&amp;"].Group := "&amp;IF(AI!T23="",0,AI!T23)&amp;";"</f>
        <v>AI[19].Group := 1;</v>
      </c>
      <c r="E23" s="127" t="str">
        <f>"AI["&amp;A23&amp;"].isInvScale := "&amp;IF(AI!V23="",0,1)&amp;";"</f>
        <v>AI[19].isInvScale := 0;</v>
      </c>
      <c r="F23" s="127" t="e">
        <f>"AI["&amp;A23&amp;"].isCut := "&amp;IF(AI!#REF!="",0,1)&amp;";   "&amp;"AI["&amp;A23&amp;"].vCut := "&amp;IF(AI!#REF!="",0,AI!#REF!)&amp;"; "</f>
        <v>#REF!</v>
      </c>
      <c r="G23" s="127"/>
      <c r="H23" s="127" t="str">
        <f>"AI["&amp;A23&amp;"].ZL := "&amp;IF(AI!G23="",0,AI!G23)&amp;";"</f>
        <v>AI[19].ZL := 0;</v>
      </c>
      <c r="I23" s="127" t="str">
        <f>"AI["&amp;A23&amp;"].ZH := "&amp;IF(AI!H23="",0,AI!H23)&amp;";"</f>
        <v>AI[19].ZH := 450;</v>
      </c>
      <c r="J23" s="127" t="str">
        <f>"AI["&amp;$A23&amp;"]." &amp;J$3&amp;".EN :=" &amp;IF(AI!J23="",0,1)&amp;"; " &amp; "AI["&amp;$A23&amp;"]." &amp;J$3&amp;".V :=" &amp;IF(AI!J23="",0,AI!J23)&amp;"; "</f>
        <v xml:space="preserve">AI[19].RL.EN :=1; AI[19].RL.V :=10; </v>
      </c>
      <c r="K23" s="127" t="str">
        <f>"AI["&amp;$A23&amp;"]." &amp;K$3&amp;".EN :=" &amp;IF(AI!K23="",0,1)&amp;"; " &amp; "AI["&amp;$A23&amp;"]." &amp;K$3&amp;".V :=" &amp;IF(AI!K23="",0,AI!K23)&amp;"; "</f>
        <v xml:space="preserve">AI[19].RH.EN :=1; AI[19].RH.V :=450; </v>
      </c>
      <c r="L23" s="127" t="str">
        <f>"AI["&amp;$A23&amp;"]." &amp;L$3&amp;".EN :=" &amp;IF(AI!L23="",0,1)&amp;"; " &amp; "AI["&amp;$A23&amp;"]." &amp;L$3&amp;".V :=" &amp;IF(AI!L23="",0,AI!L23)&amp;"; "</f>
        <v xml:space="preserve">AI[19].L.EN :=0; AI[19].L.V :=0; </v>
      </c>
      <c r="M23" s="127" t="str">
        <f>"AI["&amp;$A23&amp;"]." &amp;M$3&amp;".EN :=" &amp;IF(AI!M23="",0,1)&amp;"; " &amp; "AI["&amp;$A23&amp;"]." &amp;M$3&amp;".V :=" &amp;IF(AI!M23="",0,AI!M23)&amp;"; "</f>
        <v xml:space="preserve">AI[19].H.EN :=0; AI[19].H.V :=0; </v>
      </c>
      <c r="N23" s="127" t="str">
        <f>"AI["&amp;$A23&amp;"]." &amp;N$3&amp;".EN :=" &amp;IF(AI!N23="",0,1)&amp;"; " &amp; "AI["&amp;$A23&amp;"]." &amp;N$3&amp;".V :=" &amp;IF(AI!N23="",0,AI!N23)&amp;"; "</f>
        <v xml:space="preserve">AI[19].LL.EN :=0; AI[19].LL.V :=0; </v>
      </c>
      <c r="O23" s="127" t="str">
        <f>"AI["&amp;$A23&amp;"]." &amp;O$3&amp;".EN :=" &amp;IF(AI!O23="",0,1)&amp;"; " &amp; "AI["&amp;$A23&amp;"]." &amp;O$3&amp;".V :=" &amp;IF(AI!O23="",0,AI!O23)&amp;"; "</f>
        <v xml:space="preserve">AI[19].HH.EN :=0; AI[19].HH.V :=0; </v>
      </c>
    </row>
    <row r="24" spans="1:15">
      <c r="A24" s="126">
        <f>AI!$D24</f>
        <v>20</v>
      </c>
      <c r="C24" s="127" t="str">
        <f>"AI["&amp;A24&amp;"].En := "&amp;IF(AI!E24="",0,1)&amp;";"</f>
        <v>AI[20].En := 1;</v>
      </c>
      <c r="D24" s="127" t="str">
        <f>"AI["&amp;A24&amp;"].Group := "&amp;IF(AI!T24="",0,AI!T24)&amp;";"</f>
        <v>AI[20].Group := 1;</v>
      </c>
      <c r="E24" s="127" t="str">
        <f>"AI["&amp;A24&amp;"].isInvScale := "&amp;IF(AI!V24="",0,1)&amp;";"</f>
        <v>AI[20].isInvScale := 0;</v>
      </c>
      <c r="F24" s="127" t="e">
        <f>"AI["&amp;A24&amp;"].isCut := "&amp;IF(AI!#REF!="",0,1)&amp;";   "&amp;"AI["&amp;A24&amp;"].vCut := "&amp;IF(AI!#REF!="",0,AI!#REF!)&amp;"; "</f>
        <v>#REF!</v>
      </c>
      <c r="G24" s="127"/>
      <c r="H24" s="127" t="str">
        <f>"AI["&amp;A24&amp;"].ZL := "&amp;IF(AI!G24="",0,AI!G24)&amp;";"</f>
        <v>AI[20].ZL := 0;</v>
      </c>
      <c r="I24" s="127" t="str">
        <f>"AI["&amp;A24&amp;"].ZH := "&amp;IF(AI!H24="",0,AI!H24)&amp;";"</f>
        <v>AI[20].ZH := 450;</v>
      </c>
      <c r="J24" s="127" t="str">
        <f>"AI["&amp;$A24&amp;"]." &amp;J$3&amp;".EN :=" &amp;IF(AI!J24="",0,1)&amp;"; " &amp; "AI["&amp;$A24&amp;"]." &amp;J$3&amp;".V :=" &amp;IF(AI!J24="",0,AI!J24)&amp;"; "</f>
        <v xml:space="preserve">AI[20].RL.EN :=1; AI[20].RL.V :=10; </v>
      </c>
      <c r="K24" s="127" t="str">
        <f>"AI["&amp;$A24&amp;"]." &amp;K$3&amp;".EN :=" &amp;IF(AI!K24="",0,1)&amp;"; " &amp; "AI["&amp;$A24&amp;"]." &amp;K$3&amp;".V :=" &amp;IF(AI!K24="",0,AI!K24)&amp;"; "</f>
        <v xml:space="preserve">AI[20].RH.EN :=1; AI[20].RH.V :=450; </v>
      </c>
      <c r="L24" s="127" t="str">
        <f>"AI["&amp;$A24&amp;"]." &amp;L$3&amp;".EN :=" &amp;IF(AI!L24="",0,1)&amp;"; " &amp; "AI["&amp;$A24&amp;"]." &amp;L$3&amp;".V :=" &amp;IF(AI!L24="",0,AI!L24)&amp;"; "</f>
        <v xml:space="preserve">AI[20].L.EN :=0; AI[20].L.V :=0; </v>
      </c>
      <c r="M24" s="127" t="str">
        <f>"AI["&amp;$A24&amp;"]." &amp;M$3&amp;".EN :=" &amp;IF(AI!M24="",0,1)&amp;"; " &amp; "AI["&amp;$A24&amp;"]." &amp;M$3&amp;".V :=" &amp;IF(AI!M24="",0,AI!M24)&amp;"; "</f>
        <v xml:space="preserve">AI[20].H.EN :=0; AI[20].H.V :=0; </v>
      </c>
      <c r="N24" s="127" t="str">
        <f>"AI["&amp;$A24&amp;"]." &amp;N$3&amp;".EN :=" &amp;IF(AI!N24="",0,1)&amp;"; " &amp; "AI["&amp;$A24&amp;"]." &amp;N$3&amp;".V :=" &amp;IF(AI!N24="",0,AI!N24)&amp;"; "</f>
        <v xml:space="preserve">AI[20].LL.EN :=0; AI[20].LL.V :=0; </v>
      </c>
      <c r="O24" s="127" t="str">
        <f>"AI["&amp;$A24&amp;"]." &amp;O$3&amp;".EN :=" &amp;IF(AI!O24="",0,1)&amp;"; " &amp; "AI["&amp;$A24&amp;"]." &amp;O$3&amp;".V :=" &amp;IF(AI!O24="",0,AI!O24)&amp;"; "</f>
        <v xml:space="preserve">AI[20].HH.EN :=0; AI[20].HH.V :=0; </v>
      </c>
    </row>
    <row r="25" spans="1:15">
      <c r="A25" s="126">
        <f>AI!$D25</f>
        <v>21</v>
      </c>
      <c r="C25" s="127" t="str">
        <f>"AI["&amp;A25&amp;"].En := "&amp;IF(AI!E25="",0,1)&amp;";"</f>
        <v>AI[21].En := 1;</v>
      </c>
      <c r="D25" s="127" t="str">
        <f>"AI["&amp;A25&amp;"].Group := "&amp;IF(AI!T25="",0,AI!T25)&amp;";"</f>
        <v>AI[21].Group := 1;</v>
      </c>
      <c r="E25" s="127" t="str">
        <f>"AI["&amp;A25&amp;"].isInvScale := "&amp;IF(AI!V25="",0,1)&amp;";"</f>
        <v>AI[21].isInvScale := 0;</v>
      </c>
      <c r="F25" s="127" t="e">
        <f>"AI["&amp;A25&amp;"].isCut := "&amp;IF(AI!#REF!="",0,1)&amp;";   "&amp;"AI["&amp;A25&amp;"].vCut := "&amp;IF(AI!#REF!="",0,AI!#REF!)&amp;"; "</f>
        <v>#REF!</v>
      </c>
      <c r="G25" s="127"/>
      <c r="H25" s="127" t="str">
        <f>"AI["&amp;A25&amp;"].ZL := "&amp;IF(AI!G25="",0,AI!G25)&amp;";"</f>
        <v>AI[21].ZL := 0;</v>
      </c>
      <c r="I25" s="127" t="str">
        <f>"AI["&amp;A25&amp;"].ZH := "&amp;IF(AI!H25="",0,AI!H25)&amp;";"</f>
        <v>AI[21].ZH := 100;</v>
      </c>
      <c r="J25" s="127" t="str">
        <f>"AI["&amp;$A25&amp;"]." &amp;J$3&amp;".EN :=" &amp;IF(AI!J25="",0,1)&amp;"; " &amp; "AI["&amp;$A25&amp;"]." &amp;J$3&amp;".V :=" &amp;IF(AI!J25="",0,AI!J25)&amp;"; "</f>
        <v xml:space="preserve">AI[21].RL.EN :=1; AI[21].RL.V :=0; </v>
      </c>
      <c r="K25" s="127" t="str">
        <f>"AI["&amp;$A25&amp;"]." &amp;K$3&amp;".EN :=" &amp;IF(AI!K25="",0,1)&amp;"; " &amp; "AI["&amp;$A25&amp;"]." &amp;K$3&amp;".V :=" &amp;IF(AI!K25="",0,AI!K25)&amp;"; "</f>
        <v xml:space="preserve">AI[21].RH.EN :=1; AI[21].RH.V :=100; </v>
      </c>
      <c r="L25" s="127" t="str">
        <f>"AI["&amp;$A25&amp;"]." &amp;L$3&amp;".EN :=" &amp;IF(AI!L25="",0,1)&amp;"; " &amp; "AI["&amp;$A25&amp;"]." &amp;L$3&amp;".V :=" &amp;IF(AI!L25="",0,AI!L25)&amp;"; "</f>
        <v xml:space="preserve">AI[21].L.EN :=0; AI[21].L.V :=0; </v>
      </c>
      <c r="M25" s="127" t="str">
        <f>"AI["&amp;$A25&amp;"]." &amp;M$3&amp;".EN :=" &amp;IF(AI!M25="",0,1)&amp;"; " &amp; "AI["&amp;$A25&amp;"]." &amp;M$3&amp;".V :=" &amp;IF(AI!M25="",0,AI!M25)&amp;"; "</f>
        <v xml:space="preserve">AI[21].H.EN :=0; AI[21].H.V :=0; </v>
      </c>
      <c r="N25" s="127" t="str">
        <f>"AI["&amp;$A25&amp;"]." &amp;N$3&amp;".EN :=" &amp;IF(AI!N25="",0,1)&amp;"; " &amp; "AI["&amp;$A25&amp;"]." &amp;N$3&amp;".V :=" &amp;IF(AI!N25="",0,AI!N25)&amp;"; "</f>
        <v xml:space="preserve">AI[21].LL.EN :=0; AI[21].LL.V :=0; </v>
      </c>
      <c r="O25" s="127" t="str">
        <f>"AI["&amp;$A25&amp;"]." &amp;O$3&amp;".EN :=" &amp;IF(AI!O25="",0,1)&amp;"; " &amp; "AI["&amp;$A25&amp;"]." &amp;O$3&amp;".V :=" &amp;IF(AI!O25="",0,AI!O25)&amp;"; "</f>
        <v xml:space="preserve">AI[21].HH.EN :=0; AI[21].HH.V :=0; </v>
      </c>
    </row>
    <row r="26" spans="1:15">
      <c r="A26" s="126">
        <f>AI!$D26</f>
        <v>22</v>
      </c>
      <c r="C26" s="127" t="str">
        <f>"AI["&amp;A26&amp;"].En := "&amp;IF(AI!E26="",0,1)&amp;";"</f>
        <v>AI[22].En := 1;</v>
      </c>
      <c r="D26" s="127" t="str">
        <f>"AI["&amp;A26&amp;"].Group := "&amp;IF(AI!T26="",0,AI!T26)&amp;";"</f>
        <v>AI[22].Group := 1;</v>
      </c>
      <c r="E26" s="127" t="str">
        <f>"AI["&amp;A26&amp;"].isInvScale := "&amp;IF(AI!V26="",0,1)&amp;";"</f>
        <v>AI[22].isInvScale := 0;</v>
      </c>
      <c r="F26" s="127" t="e">
        <f>"AI["&amp;A26&amp;"].isCut := "&amp;IF(AI!#REF!="",0,1)&amp;";   "&amp;"AI["&amp;A26&amp;"].vCut := "&amp;IF(AI!#REF!="",0,AI!#REF!)&amp;"; "</f>
        <v>#REF!</v>
      </c>
      <c r="G26" s="127"/>
      <c r="H26" s="127" t="str">
        <f>"AI["&amp;A26&amp;"].ZL := "&amp;IF(AI!G26="",0,AI!G26)&amp;";"</f>
        <v>AI[22].ZL := 0;</v>
      </c>
      <c r="I26" s="127" t="str">
        <f>"AI["&amp;A26&amp;"].ZH := "&amp;IF(AI!H26="",0,AI!H26)&amp;";"</f>
        <v>AI[22].ZH := 100;</v>
      </c>
      <c r="J26" s="127" t="str">
        <f>"AI["&amp;$A26&amp;"]." &amp;J$3&amp;".EN :=" &amp;IF(AI!J26="",0,1)&amp;"; " &amp; "AI["&amp;$A26&amp;"]." &amp;J$3&amp;".V :=" &amp;IF(AI!J26="",0,AI!J26)&amp;"; "</f>
        <v xml:space="preserve">AI[22].RL.EN :=1; AI[22].RL.V :=0; </v>
      </c>
      <c r="K26" s="127" t="str">
        <f>"AI["&amp;$A26&amp;"]." &amp;K$3&amp;".EN :=" &amp;IF(AI!K26="",0,1)&amp;"; " &amp; "AI["&amp;$A26&amp;"]." &amp;K$3&amp;".V :=" &amp;IF(AI!K26="",0,AI!K26)&amp;"; "</f>
        <v xml:space="preserve">AI[22].RH.EN :=1; AI[22].RH.V :=100; </v>
      </c>
      <c r="L26" s="127" t="str">
        <f>"AI["&amp;$A26&amp;"]." &amp;L$3&amp;".EN :=" &amp;IF(AI!L26="",0,1)&amp;"; " &amp; "AI["&amp;$A26&amp;"]." &amp;L$3&amp;".V :=" &amp;IF(AI!L26="",0,AI!L26)&amp;"; "</f>
        <v xml:space="preserve">AI[22].L.EN :=0; AI[22].L.V :=0; </v>
      </c>
      <c r="M26" s="127" t="str">
        <f>"AI["&amp;$A26&amp;"]." &amp;M$3&amp;".EN :=" &amp;IF(AI!M26="",0,1)&amp;"; " &amp; "AI["&amp;$A26&amp;"]." &amp;M$3&amp;".V :=" &amp;IF(AI!M26="",0,AI!M26)&amp;"; "</f>
        <v xml:space="preserve">AI[22].H.EN :=0; AI[22].H.V :=0; </v>
      </c>
      <c r="N26" s="127" t="str">
        <f>"AI["&amp;$A26&amp;"]." &amp;N$3&amp;".EN :=" &amp;IF(AI!N26="",0,1)&amp;"; " &amp; "AI["&amp;$A26&amp;"]." &amp;N$3&amp;".V :=" &amp;IF(AI!N26="",0,AI!N26)&amp;"; "</f>
        <v xml:space="preserve">AI[22].LL.EN :=0; AI[22].LL.V :=0; </v>
      </c>
      <c r="O26" s="127" t="str">
        <f>"AI["&amp;$A26&amp;"]." &amp;O$3&amp;".EN :=" &amp;IF(AI!O26="",0,1)&amp;"; " &amp; "AI["&amp;$A26&amp;"]." &amp;O$3&amp;".V :=" &amp;IF(AI!O26="",0,AI!O26)&amp;"; "</f>
        <v xml:space="preserve">AI[22].HH.EN :=0; AI[22].HH.V :=0; </v>
      </c>
    </row>
    <row r="27" spans="1:15">
      <c r="A27" s="126">
        <f>AI!$D27</f>
        <v>23</v>
      </c>
      <c r="C27" s="127" t="str">
        <f>"AI["&amp;A27&amp;"].En := "&amp;IF(AI!E27="",0,1)&amp;";"</f>
        <v>AI[23].En := 1;</v>
      </c>
      <c r="D27" s="127" t="str">
        <f>"AI["&amp;A27&amp;"].Group := "&amp;IF(AI!T27="",0,AI!T27)&amp;";"</f>
        <v>AI[23].Group := 1;</v>
      </c>
      <c r="E27" s="127" t="str">
        <f>"AI["&amp;A27&amp;"].isInvScale := "&amp;IF(AI!V27="",0,1)&amp;";"</f>
        <v>AI[23].isInvScale := 0;</v>
      </c>
      <c r="F27" s="127" t="e">
        <f>"AI["&amp;A27&amp;"].isCut := "&amp;IF(AI!#REF!="",0,1)&amp;";   "&amp;"AI["&amp;A27&amp;"].vCut := "&amp;IF(AI!#REF!="",0,AI!#REF!)&amp;"; "</f>
        <v>#REF!</v>
      </c>
      <c r="G27" s="127"/>
      <c r="H27" s="127" t="str">
        <f>"AI["&amp;A27&amp;"].ZL := "&amp;IF(AI!G27="",0,AI!G27)&amp;";"</f>
        <v>AI[23].ZL := 0;</v>
      </c>
      <c r="I27" s="127" t="str">
        <f>"AI["&amp;A27&amp;"].ZH := "&amp;IF(AI!H27="",0,AI!H27)&amp;";"</f>
        <v>AI[23].ZH := 160;</v>
      </c>
      <c r="J27" s="127" t="str">
        <f>"AI["&amp;$A27&amp;"]." &amp;J$3&amp;".EN :=" &amp;IF(AI!J27="",0,1)&amp;"; " &amp; "AI["&amp;$A27&amp;"]." &amp;J$3&amp;".V :=" &amp;IF(AI!J27="",0,AI!J27)&amp;"; "</f>
        <v xml:space="preserve">AI[23].RL.EN :=1; AI[23].RL.V :=10; </v>
      </c>
      <c r="K27" s="127" t="str">
        <f>"AI["&amp;$A27&amp;"]." &amp;K$3&amp;".EN :=" &amp;IF(AI!K27="",0,1)&amp;"; " &amp; "AI["&amp;$A27&amp;"]." &amp;K$3&amp;".V :=" &amp;IF(AI!K27="",0,AI!K27)&amp;"; "</f>
        <v xml:space="preserve">AI[23].RH.EN :=1; AI[23].RH.V :=130; </v>
      </c>
      <c r="L27" s="127" t="str">
        <f>"AI["&amp;$A27&amp;"]." &amp;L$3&amp;".EN :=" &amp;IF(AI!L27="",0,1)&amp;"; " &amp; "AI["&amp;$A27&amp;"]." &amp;L$3&amp;".V :=" &amp;IF(AI!L27="",0,AI!L27)&amp;"; "</f>
        <v xml:space="preserve">AI[23].L.EN :=0; AI[23].L.V :=0; </v>
      </c>
      <c r="M27" s="127" t="str">
        <f>"AI["&amp;$A27&amp;"]." &amp;M$3&amp;".EN :=" &amp;IF(AI!M27="",0,1)&amp;"; " &amp; "AI["&amp;$A27&amp;"]." &amp;M$3&amp;".V :=" &amp;IF(AI!M27="",0,AI!M27)&amp;"; "</f>
        <v xml:space="preserve">AI[23].H.EN :=0; AI[23].H.V :=0; </v>
      </c>
      <c r="N27" s="127" t="str">
        <f>"AI["&amp;$A27&amp;"]." &amp;N$3&amp;".EN :=" &amp;IF(AI!N27="",0,1)&amp;"; " &amp; "AI["&amp;$A27&amp;"]." &amp;N$3&amp;".V :=" &amp;IF(AI!N27="",0,AI!N27)&amp;"; "</f>
        <v xml:space="preserve">AI[23].LL.EN :=0; AI[23].LL.V :=0; </v>
      </c>
      <c r="O27" s="127" t="str">
        <f>"AI["&amp;$A27&amp;"]." &amp;O$3&amp;".EN :=" &amp;IF(AI!O27="",0,1)&amp;"; " &amp; "AI["&amp;$A27&amp;"]." &amp;O$3&amp;".V :=" &amp;IF(AI!O27="",0,AI!O27)&amp;"; "</f>
        <v xml:space="preserve">AI[23].HH.EN :=1; AI[23].HH.V :=130; </v>
      </c>
    </row>
    <row r="28" spans="1:15">
      <c r="A28" s="126">
        <f>AI!$D28</f>
        <v>24</v>
      </c>
      <c r="C28" s="127" t="str">
        <f>"AI["&amp;A28&amp;"].En := "&amp;IF(AI!E28="",0,1)&amp;";"</f>
        <v>AI[24].En := 1;</v>
      </c>
      <c r="D28" s="127" t="str">
        <f>"AI["&amp;A28&amp;"].Group := "&amp;IF(AI!T28="",0,AI!T28)&amp;";"</f>
        <v>AI[24].Group := 1;</v>
      </c>
      <c r="E28" s="127" t="str">
        <f>"AI["&amp;A28&amp;"].isInvScale := "&amp;IF(AI!V28="",0,1)&amp;";"</f>
        <v>AI[24].isInvScale := 0;</v>
      </c>
      <c r="F28" s="127" t="e">
        <f>"AI["&amp;A28&amp;"].isCut := "&amp;IF(AI!#REF!="",0,1)&amp;";   "&amp;"AI["&amp;A28&amp;"].vCut := "&amp;IF(AI!#REF!="",0,AI!#REF!)&amp;"; "</f>
        <v>#REF!</v>
      </c>
      <c r="G28" s="127"/>
      <c r="H28" s="127" t="str">
        <f>"AI["&amp;A28&amp;"].ZL := "&amp;IF(AI!G28="",0,AI!G28)&amp;";"</f>
        <v>AI[24].ZL := 0;</v>
      </c>
      <c r="I28" s="127" t="str">
        <f>"AI["&amp;A28&amp;"].ZH := "&amp;IF(AI!H28="",0,AI!H28)&amp;";"</f>
        <v>AI[24].ZH := 100;</v>
      </c>
      <c r="J28" s="127" t="str">
        <f>"AI["&amp;$A28&amp;"]." &amp;J$3&amp;".EN :=" &amp;IF(AI!J28="",0,1)&amp;"; " &amp; "AI["&amp;$A28&amp;"]." &amp;J$3&amp;".V :=" &amp;IF(AI!J28="",0,AI!J28)&amp;"; "</f>
        <v xml:space="preserve">AI[24].RL.EN :=1; AI[24].RL.V :=0; </v>
      </c>
      <c r="K28" s="127" t="str">
        <f>"AI["&amp;$A28&amp;"]." &amp;K$3&amp;".EN :=" &amp;IF(AI!K28="",0,1)&amp;"; " &amp; "AI["&amp;$A28&amp;"]." &amp;K$3&amp;".V :=" &amp;IF(AI!K28="",0,AI!K28)&amp;"; "</f>
        <v xml:space="preserve">AI[24].RH.EN :=1; AI[24].RH.V :=30; </v>
      </c>
      <c r="L28" s="127" t="str">
        <f>"AI["&amp;$A28&amp;"]." &amp;L$3&amp;".EN :=" &amp;IF(AI!L28="",0,1)&amp;"; " &amp; "AI["&amp;$A28&amp;"]." &amp;L$3&amp;".V :=" &amp;IF(AI!L28="",0,AI!L28)&amp;"; "</f>
        <v xml:space="preserve">AI[24].L.EN :=0; AI[24].L.V :=0; </v>
      </c>
      <c r="M28" s="127" t="str">
        <f>"AI["&amp;$A28&amp;"]." &amp;M$3&amp;".EN :=" &amp;IF(AI!M28="",0,1)&amp;"; " &amp; "AI["&amp;$A28&amp;"]." &amp;M$3&amp;".V :=" &amp;IF(AI!M28="",0,AI!M28)&amp;"; "</f>
        <v xml:space="preserve">AI[24].H.EN :=1; AI[24].H.V :=30; </v>
      </c>
      <c r="N28" s="127" t="str">
        <f>"AI["&amp;$A28&amp;"]." &amp;N$3&amp;".EN :=" &amp;IF(AI!N28="",0,1)&amp;"; " &amp; "AI["&amp;$A28&amp;"]." &amp;N$3&amp;".V :=" &amp;IF(AI!N28="",0,AI!N28)&amp;"; "</f>
        <v xml:space="preserve">AI[24].LL.EN :=0; AI[24].LL.V :=0; </v>
      </c>
      <c r="O28" s="127" t="str">
        <f>"AI["&amp;$A28&amp;"]." &amp;O$3&amp;".EN :=" &amp;IF(AI!O28="",0,1)&amp;"; " &amp; "AI["&amp;$A28&amp;"]." &amp;O$3&amp;".V :=" &amp;IF(AI!O28="",0,AI!O28)&amp;"; "</f>
        <v xml:space="preserve">AI[24].HH.EN :=0; AI[24].HH.V :=0; </v>
      </c>
    </row>
    <row r="29" spans="1:15">
      <c r="A29" s="126">
        <f>AI!$D29</f>
        <v>25</v>
      </c>
      <c r="C29" s="127" t="str">
        <f>"AI["&amp;A29&amp;"].En := "&amp;IF(AI!E29="",0,1)&amp;";"</f>
        <v>AI[25].En := 1;</v>
      </c>
      <c r="D29" s="127" t="str">
        <f>"AI["&amp;A29&amp;"].Group := "&amp;IF(AI!T29="",0,AI!T29)&amp;";"</f>
        <v>AI[25].Group := 1;</v>
      </c>
      <c r="E29" s="127" t="str">
        <f>"AI["&amp;A29&amp;"].isInvScale := "&amp;IF(AI!V29="",0,1)&amp;";"</f>
        <v>AI[25].isInvScale := 0;</v>
      </c>
      <c r="F29" s="127" t="e">
        <f>"AI["&amp;A29&amp;"].isCut := "&amp;IF(AI!#REF!="",0,1)&amp;";   "&amp;"AI["&amp;A29&amp;"].vCut := "&amp;IF(AI!#REF!="",0,AI!#REF!)&amp;"; "</f>
        <v>#REF!</v>
      </c>
      <c r="G29" s="127"/>
      <c r="H29" s="127" t="str">
        <f>"AI["&amp;A29&amp;"].ZL := "&amp;IF(AI!G29="",0,AI!G29)&amp;";"</f>
        <v>AI[25].ZL := 0;</v>
      </c>
      <c r="I29" s="127" t="str">
        <f>"AI["&amp;A29&amp;"].ZH := "&amp;IF(AI!H29="",0,AI!H29)&amp;";"</f>
        <v>AI[25].ZH := 100;</v>
      </c>
      <c r="J29" s="127" t="str">
        <f>"AI["&amp;$A29&amp;"]." &amp;J$3&amp;".EN :=" &amp;IF(AI!J29="",0,1)&amp;"; " &amp; "AI["&amp;$A29&amp;"]." &amp;J$3&amp;".V :=" &amp;IF(AI!J29="",0,AI!J29)&amp;"; "</f>
        <v xml:space="preserve">AI[25].RL.EN :=1; AI[25].RL.V :=0; </v>
      </c>
      <c r="K29" s="127" t="str">
        <f>"AI["&amp;$A29&amp;"]." &amp;K$3&amp;".EN :=" &amp;IF(AI!K29="",0,1)&amp;"; " &amp; "AI["&amp;$A29&amp;"]." &amp;K$3&amp;".V :=" &amp;IF(AI!K29="",0,AI!K29)&amp;"; "</f>
        <v xml:space="preserve">AI[25].RH.EN :=1; AI[25].RH.V :=10; </v>
      </c>
      <c r="L29" s="127" t="str">
        <f>"AI["&amp;$A29&amp;"]." &amp;L$3&amp;".EN :=" &amp;IF(AI!L29="",0,1)&amp;"; " &amp; "AI["&amp;$A29&amp;"]." &amp;L$3&amp;".V :=" &amp;IF(AI!L29="",0,AI!L29)&amp;"; "</f>
        <v xml:space="preserve">AI[25].L.EN :=0; AI[25].L.V :=0; </v>
      </c>
      <c r="M29" s="127" t="str">
        <f>"AI["&amp;$A29&amp;"]." &amp;M$3&amp;".EN :=" &amp;IF(AI!M29="",0,1)&amp;"; " &amp; "AI["&amp;$A29&amp;"]." &amp;M$3&amp;".V :=" &amp;IF(AI!M29="",0,AI!M29)&amp;"; "</f>
        <v xml:space="preserve">AI[25].H.EN :=1; AI[25].H.V :=10; </v>
      </c>
      <c r="N29" s="127" t="str">
        <f>"AI["&amp;$A29&amp;"]." &amp;N$3&amp;".EN :=" &amp;IF(AI!N29="",0,1)&amp;"; " &amp; "AI["&amp;$A29&amp;"]." &amp;N$3&amp;".V :=" &amp;IF(AI!N29="",0,AI!N29)&amp;"; "</f>
        <v xml:space="preserve">AI[25].LL.EN :=0; AI[25].LL.V :=0; </v>
      </c>
      <c r="O29" s="127" t="str">
        <f>"AI["&amp;$A29&amp;"]." &amp;O$3&amp;".EN :=" &amp;IF(AI!O29="",0,1)&amp;"; " &amp; "AI["&amp;$A29&amp;"]." &amp;O$3&amp;".V :=" &amp;IF(AI!O29="",0,AI!O29)&amp;"; "</f>
        <v xml:space="preserve">AI[25].HH.EN :=0; AI[25].HH.V :=0; </v>
      </c>
    </row>
    <row r="30" spans="1:15">
      <c r="A30" s="126">
        <f>AI!$D30</f>
        <v>26</v>
      </c>
      <c r="C30" s="127" t="str">
        <f>"AI["&amp;A30&amp;"].En := "&amp;IF(AI!E30="",0,1)&amp;";"</f>
        <v>AI[26].En := 1;</v>
      </c>
      <c r="D30" s="127" t="str">
        <f>"AI["&amp;A30&amp;"].Group := "&amp;IF(AI!T30="",0,AI!T30)&amp;";"</f>
        <v>AI[26].Group := 1;</v>
      </c>
      <c r="E30" s="127" t="str">
        <f>"AI["&amp;A30&amp;"].isInvScale := "&amp;IF(AI!V30="",0,1)&amp;";"</f>
        <v>AI[26].isInvScale := 0;</v>
      </c>
      <c r="F30" s="127" t="e">
        <f>"AI["&amp;A30&amp;"].isCut := "&amp;IF(AI!#REF!="",0,1)&amp;";   "&amp;"AI["&amp;A30&amp;"].vCut := "&amp;IF(AI!#REF!="",0,AI!#REF!)&amp;"; "</f>
        <v>#REF!</v>
      </c>
      <c r="G30" s="127"/>
      <c r="H30" s="127" t="str">
        <f>"AI["&amp;A30&amp;"].ZL := "&amp;IF(AI!G30="",0,AI!G30)&amp;";"</f>
        <v>AI[26].ZL := 0;</v>
      </c>
      <c r="I30" s="127" t="str">
        <f>"AI["&amp;A30&amp;"].ZH := "&amp;IF(AI!H30="",0,AI!H30)&amp;";"</f>
        <v>AI[26].ZH := 100;</v>
      </c>
      <c r="J30" s="127" t="str">
        <f>"AI["&amp;$A30&amp;"]." &amp;J$3&amp;".EN :=" &amp;IF(AI!J30="",0,1)&amp;"; " &amp; "AI["&amp;$A30&amp;"]." &amp;J$3&amp;".V :=" &amp;IF(AI!J30="",0,AI!J30)&amp;"; "</f>
        <v xml:space="preserve">AI[26].RL.EN :=1; AI[26].RL.V :=30; </v>
      </c>
      <c r="K30" s="127" t="str">
        <f>"AI["&amp;$A30&amp;"]." &amp;K$3&amp;".EN :=" &amp;IF(AI!K30="",0,1)&amp;"; " &amp; "AI["&amp;$A30&amp;"]." &amp;K$3&amp;".V :=" &amp;IF(AI!K30="",0,AI!K30)&amp;"; "</f>
        <v xml:space="preserve">AI[26].RH.EN :=1; AI[26].RH.V :=80; </v>
      </c>
      <c r="L30" s="127" t="str">
        <f>"AI["&amp;$A30&amp;"]." &amp;L$3&amp;".EN :=" &amp;IF(AI!L30="",0,1)&amp;"; " &amp; "AI["&amp;$A30&amp;"]." &amp;L$3&amp;".V :=" &amp;IF(AI!L30="",0,AI!L30)&amp;"; "</f>
        <v xml:space="preserve">AI[26].L.EN :=1; AI[26].L.V :=30; </v>
      </c>
      <c r="M30" s="127" t="str">
        <f>"AI["&amp;$A30&amp;"]." &amp;M$3&amp;".EN :=" &amp;IF(AI!M30="",0,1)&amp;"; " &amp; "AI["&amp;$A30&amp;"]." &amp;M$3&amp;".V :=" &amp;IF(AI!M30="",0,AI!M30)&amp;"; "</f>
        <v xml:space="preserve">AI[26].H.EN :=1; AI[26].H.V :=80; </v>
      </c>
      <c r="N30" s="127" t="str">
        <f>"AI["&amp;$A30&amp;"]." &amp;N$3&amp;".EN :=" &amp;IF(AI!N30="",0,1)&amp;"; " &amp; "AI["&amp;$A30&amp;"]." &amp;N$3&amp;".V :=" &amp;IF(AI!N30="",0,AI!N30)&amp;"; "</f>
        <v xml:space="preserve">AI[26].LL.EN :=1; AI[26].LL.V :=25; </v>
      </c>
      <c r="O30" s="127" t="str">
        <f>"AI["&amp;$A30&amp;"]." &amp;O$3&amp;".EN :=" &amp;IF(AI!O30="",0,1)&amp;"; " &amp; "AI["&amp;$A30&amp;"]." &amp;O$3&amp;".V :=" &amp;IF(AI!O30="",0,AI!O30)&amp;"; "</f>
        <v xml:space="preserve">AI[26].HH.EN :=0; AI[26].HH.V :=0; </v>
      </c>
    </row>
    <row r="31" spans="1:15">
      <c r="A31" s="126">
        <f>AI!$D31</f>
        <v>27</v>
      </c>
      <c r="C31" s="127" t="str">
        <f>"AI["&amp;A31&amp;"].En := "&amp;IF(AI!E31="",0,1)&amp;";"</f>
        <v>AI[27].En := 1;</v>
      </c>
      <c r="D31" s="127" t="str">
        <f>"AI["&amp;A31&amp;"].Group := "&amp;IF(AI!T31="",0,AI!T31)&amp;";"</f>
        <v>AI[27].Group := 1;</v>
      </c>
      <c r="E31" s="127" t="str">
        <f>"AI["&amp;A31&amp;"].isInvScale := "&amp;IF(AI!V31="",0,1)&amp;";"</f>
        <v>AI[27].isInvScale := 0;</v>
      </c>
      <c r="F31" s="127" t="e">
        <f>"AI["&amp;A31&amp;"].isCut := "&amp;IF(AI!#REF!="",0,1)&amp;";   "&amp;"AI["&amp;A31&amp;"].vCut := "&amp;IF(AI!#REF!="",0,AI!#REF!)&amp;"; "</f>
        <v>#REF!</v>
      </c>
      <c r="G31" s="127"/>
      <c r="H31" s="127" t="str">
        <f>"AI["&amp;A31&amp;"].ZL := "&amp;IF(AI!G31="",0,AI!G31)&amp;";"</f>
        <v>AI[27].ZL := 0;</v>
      </c>
      <c r="I31" s="127" t="str">
        <f>"AI["&amp;A31&amp;"].ZH := "&amp;IF(AI!H31="",0,AI!H31)&amp;";"</f>
        <v>AI[27].ZH := 100;</v>
      </c>
      <c r="J31" s="127" t="str">
        <f>"AI["&amp;$A31&amp;"]." &amp;J$3&amp;".EN :=" &amp;IF(AI!J31="",0,1)&amp;"; " &amp; "AI["&amp;$A31&amp;"]." &amp;J$3&amp;".V :=" &amp;IF(AI!J31="",0,AI!J31)&amp;"; "</f>
        <v xml:space="preserve">AI[27].RL.EN :=1; AI[27].RL.V :=0; </v>
      </c>
      <c r="K31" s="127" t="str">
        <f>"AI["&amp;$A31&amp;"]." &amp;K$3&amp;".EN :=" &amp;IF(AI!K31="",0,1)&amp;"; " &amp; "AI["&amp;$A31&amp;"]." &amp;K$3&amp;".V :=" &amp;IF(AI!K31="",0,AI!K31)&amp;"; "</f>
        <v xml:space="preserve">AI[27].RH.EN :=1; AI[27].RH.V :=10; </v>
      </c>
      <c r="L31" s="127" t="str">
        <f>"AI["&amp;$A31&amp;"]." &amp;L$3&amp;".EN :=" &amp;IF(AI!L31="",0,1)&amp;"; " &amp; "AI["&amp;$A31&amp;"]." &amp;L$3&amp;".V :=" &amp;IF(AI!L31="",0,AI!L31)&amp;"; "</f>
        <v xml:space="preserve">AI[27].L.EN :=0; AI[27].L.V :=0; </v>
      </c>
      <c r="M31" s="127" t="str">
        <f>"AI["&amp;$A31&amp;"]." &amp;M$3&amp;".EN :=" &amp;IF(AI!M31="",0,1)&amp;"; " &amp; "AI["&amp;$A31&amp;"]." &amp;M$3&amp;".V :=" &amp;IF(AI!M31="",0,AI!M31)&amp;"; "</f>
        <v xml:space="preserve">AI[27].H.EN :=1; AI[27].H.V :=10; </v>
      </c>
      <c r="N31" s="127" t="str">
        <f>"AI["&amp;$A31&amp;"]." &amp;N$3&amp;".EN :=" &amp;IF(AI!N31="",0,1)&amp;"; " &amp; "AI["&amp;$A31&amp;"]." &amp;N$3&amp;".V :=" &amp;IF(AI!N31="",0,AI!N31)&amp;"; "</f>
        <v xml:space="preserve">AI[27].LL.EN :=0; AI[27].LL.V :=0; </v>
      </c>
      <c r="O31" s="127" t="str">
        <f>"AI["&amp;$A31&amp;"]." &amp;O$3&amp;".EN :=" &amp;IF(AI!O31="",0,1)&amp;"; " &amp; "AI["&amp;$A31&amp;"]." &amp;O$3&amp;".V :=" &amp;IF(AI!O31="",0,AI!O31)&amp;"; "</f>
        <v xml:space="preserve">AI[27].HH.EN :=1; AI[27].HH.V :=30; </v>
      </c>
    </row>
    <row r="32" spans="1:15">
      <c r="A32" s="126">
        <f>AI!$D32</f>
        <v>28</v>
      </c>
      <c r="C32" s="127" t="str">
        <f>"AI["&amp;A32&amp;"].En := "&amp;IF(AI!E32="",0,1)&amp;";"</f>
        <v>AI[28].En := 1;</v>
      </c>
      <c r="D32" s="127" t="str">
        <f>"AI["&amp;A32&amp;"].Group := "&amp;IF(AI!T32="",0,AI!T32)&amp;";"</f>
        <v>AI[28].Group := 1;</v>
      </c>
      <c r="E32" s="127" t="str">
        <f>"AI["&amp;A32&amp;"].isInvScale := "&amp;IF(AI!V32="",0,1)&amp;";"</f>
        <v>AI[28].isInvScale := 0;</v>
      </c>
      <c r="F32" s="127" t="e">
        <f>"AI["&amp;A32&amp;"].isCut := "&amp;IF(AI!#REF!="",0,1)&amp;";   "&amp;"AI["&amp;A32&amp;"].vCut := "&amp;IF(AI!#REF!="",0,AI!#REF!)&amp;"; "</f>
        <v>#REF!</v>
      </c>
      <c r="G32" s="127"/>
      <c r="H32" s="127" t="str">
        <f>"AI["&amp;A32&amp;"].ZL := "&amp;IF(AI!G32="",0,AI!G32)&amp;";"</f>
        <v>AI[28].ZL := 0;</v>
      </c>
      <c r="I32" s="127" t="str">
        <f>"AI["&amp;A32&amp;"].ZH := "&amp;IF(AI!H32="",0,AI!H32)&amp;";"</f>
        <v>AI[28].ZH := 100;</v>
      </c>
      <c r="J32" s="127" t="str">
        <f>"AI["&amp;$A32&amp;"]." &amp;J$3&amp;".EN :=" &amp;IF(AI!J32="",0,1)&amp;"; " &amp; "AI["&amp;$A32&amp;"]." &amp;J$3&amp;".V :=" &amp;IF(AI!J32="",0,AI!J32)&amp;"; "</f>
        <v xml:space="preserve">AI[28].RL.EN :=1; AI[28].RL.V :=0; </v>
      </c>
      <c r="K32" s="127" t="str">
        <f>"AI["&amp;$A32&amp;"]." &amp;K$3&amp;".EN :=" &amp;IF(AI!K32="",0,1)&amp;"; " &amp; "AI["&amp;$A32&amp;"]." &amp;K$3&amp;".V :=" &amp;IF(AI!K32="",0,AI!K32)&amp;"; "</f>
        <v xml:space="preserve">AI[28].RH.EN :=1; AI[28].RH.V :=10; </v>
      </c>
      <c r="L32" s="127" t="str">
        <f>"AI["&amp;$A32&amp;"]." &amp;L$3&amp;".EN :=" &amp;IF(AI!L32="",0,1)&amp;"; " &amp; "AI["&amp;$A32&amp;"]." &amp;L$3&amp;".V :=" &amp;IF(AI!L32="",0,AI!L32)&amp;"; "</f>
        <v xml:space="preserve">AI[28].L.EN :=0; AI[28].L.V :=0; </v>
      </c>
      <c r="M32" s="127" t="str">
        <f>"AI["&amp;$A32&amp;"]." &amp;M$3&amp;".EN :=" &amp;IF(AI!M32="",0,1)&amp;"; " &amp; "AI["&amp;$A32&amp;"]." &amp;M$3&amp;".V :=" &amp;IF(AI!M32="",0,AI!M32)&amp;"; "</f>
        <v xml:space="preserve">AI[28].H.EN :=1; AI[28].H.V :=10; </v>
      </c>
      <c r="N32" s="127" t="str">
        <f>"AI["&amp;$A32&amp;"]." &amp;N$3&amp;".EN :=" &amp;IF(AI!N32="",0,1)&amp;"; " &amp; "AI["&amp;$A32&amp;"]." &amp;N$3&amp;".V :=" &amp;IF(AI!N32="",0,AI!N32)&amp;"; "</f>
        <v xml:space="preserve">AI[28].LL.EN :=0; AI[28].LL.V :=0; </v>
      </c>
      <c r="O32" s="127" t="str">
        <f>"AI["&amp;$A32&amp;"]." &amp;O$3&amp;".EN :=" &amp;IF(AI!O32="",0,1)&amp;"; " &amp; "AI["&amp;$A32&amp;"]." &amp;O$3&amp;".V :=" &amp;IF(AI!O32="",0,AI!O32)&amp;"; "</f>
        <v xml:space="preserve">AI[28].HH.EN :=1; AI[28].HH.V :=30; </v>
      </c>
    </row>
    <row r="33" spans="1:15">
      <c r="A33" s="126">
        <f>AI!$D33</f>
        <v>29</v>
      </c>
      <c r="C33" s="127" t="str">
        <f>"AI["&amp;A33&amp;"].En := "&amp;IF(AI!E33="",0,1)&amp;";"</f>
        <v>AI[29].En := 1;</v>
      </c>
      <c r="D33" s="127" t="str">
        <f>"AI["&amp;A33&amp;"].Group := "&amp;IF(AI!T33="",0,AI!T33)&amp;";"</f>
        <v>AI[29].Group := 1;</v>
      </c>
      <c r="E33" s="127" t="str">
        <f>"AI["&amp;A33&amp;"].isInvScale := "&amp;IF(AI!V33="",0,1)&amp;";"</f>
        <v>AI[29].isInvScale := 0;</v>
      </c>
      <c r="F33" s="127" t="e">
        <f>"AI["&amp;A33&amp;"].isCut := "&amp;IF(AI!#REF!="",0,1)&amp;";   "&amp;"AI["&amp;A33&amp;"].vCut := "&amp;IF(AI!#REF!="",0,AI!#REF!)&amp;"; "</f>
        <v>#REF!</v>
      </c>
      <c r="G33" s="127"/>
      <c r="H33" s="127" t="str">
        <f>"AI["&amp;A33&amp;"].ZL := "&amp;IF(AI!G33="",0,AI!G33)&amp;";"</f>
        <v>AI[29].ZL := 0;</v>
      </c>
      <c r="I33" s="127" t="str">
        <f>"AI["&amp;A33&amp;"].ZH := "&amp;IF(AI!H33="",0,AI!H33)&amp;";"</f>
        <v>AI[29].ZH := 100;</v>
      </c>
      <c r="J33" s="127" t="str">
        <f>"AI["&amp;$A33&amp;"]." &amp;J$3&amp;".EN :=" &amp;IF(AI!J33="",0,1)&amp;"; " &amp; "AI["&amp;$A33&amp;"]." &amp;J$3&amp;".V :=" &amp;IF(AI!J33="",0,AI!J33)&amp;"; "</f>
        <v xml:space="preserve">AI[29].RL.EN :=1; AI[29].RL.V :=0; </v>
      </c>
      <c r="K33" s="127" t="str">
        <f>"AI["&amp;$A33&amp;"]." &amp;K$3&amp;".EN :=" &amp;IF(AI!K33="",0,1)&amp;"; " &amp; "AI["&amp;$A33&amp;"]." &amp;K$3&amp;".V :=" &amp;IF(AI!K33="",0,AI!K33)&amp;"; "</f>
        <v xml:space="preserve">AI[29].RH.EN :=1; AI[29].RH.V :=10; </v>
      </c>
      <c r="L33" s="127" t="str">
        <f>"AI["&amp;$A33&amp;"]." &amp;L$3&amp;".EN :=" &amp;IF(AI!L33="",0,1)&amp;"; " &amp; "AI["&amp;$A33&amp;"]." &amp;L$3&amp;".V :=" &amp;IF(AI!L33="",0,AI!L33)&amp;"; "</f>
        <v xml:space="preserve">AI[29].L.EN :=0; AI[29].L.V :=0; </v>
      </c>
      <c r="M33" s="127" t="str">
        <f>"AI["&amp;$A33&amp;"]." &amp;M$3&amp;".EN :=" &amp;IF(AI!M33="",0,1)&amp;"; " &amp; "AI["&amp;$A33&amp;"]." &amp;M$3&amp;".V :=" &amp;IF(AI!M33="",0,AI!M33)&amp;"; "</f>
        <v xml:space="preserve">AI[29].H.EN :=1; AI[29].H.V :=10; </v>
      </c>
      <c r="N33" s="127" t="str">
        <f>"AI["&amp;$A33&amp;"]." &amp;N$3&amp;".EN :=" &amp;IF(AI!N33="",0,1)&amp;"; " &amp; "AI["&amp;$A33&amp;"]." &amp;N$3&amp;".V :=" &amp;IF(AI!N33="",0,AI!N33)&amp;"; "</f>
        <v xml:space="preserve">AI[29].LL.EN :=0; AI[29].LL.V :=0; </v>
      </c>
      <c r="O33" s="127" t="str">
        <f>"AI["&amp;$A33&amp;"]." &amp;O$3&amp;".EN :=" &amp;IF(AI!O33="",0,1)&amp;"; " &amp; "AI["&amp;$A33&amp;"]." &amp;O$3&amp;".V :=" &amp;IF(AI!O33="",0,AI!O33)&amp;"; "</f>
        <v xml:space="preserve">AI[29].HH.EN :=1; AI[29].HH.V :=30; </v>
      </c>
    </row>
    <row r="34" spans="1:15">
      <c r="A34" s="126">
        <f>AI!$D34</f>
        <v>30</v>
      </c>
      <c r="C34" s="127" t="str">
        <f>"AI["&amp;A34&amp;"].En := "&amp;IF(AI!E34="",0,1)&amp;";"</f>
        <v>AI[30].En := 1;</v>
      </c>
      <c r="D34" s="127" t="str">
        <f>"AI["&amp;A34&amp;"].Group := "&amp;IF(AI!T34="",0,AI!T34)&amp;";"</f>
        <v>AI[30].Group := 1;</v>
      </c>
      <c r="E34" s="127" t="str">
        <f>"AI["&amp;A34&amp;"].isInvScale := "&amp;IF(AI!V34="",0,1)&amp;";"</f>
        <v>AI[30].isInvScale := 0;</v>
      </c>
      <c r="F34" s="127" t="e">
        <f>"AI["&amp;A34&amp;"].isCut := "&amp;IF(AI!#REF!="",0,1)&amp;";   "&amp;"AI["&amp;A34&amp;"].vCut := "&amp;IF(AI!#REF!="",0,AI!#REF!)&amp;"; "</f>
        <v>#REF!</v>
      </c>
      <c r="G34" s="127"/>
      <c r="H34" s="127" t="str">
        <f>"AI["&amp;A34&amp;"].ZL := "&amp;IF(AI!G34="",0,AI!G34)&amp;";"</f>
        <v>AI[30].ZL := 0;</v>
      </c>
      <c r="I34" s="127" t="str">
        <f>"AI["&amp;A34&amp;"].ZH := "&amp;IF(AI!H34="",0,AI!H34)&amp;";"</f>
        <v>AI[30].ZH := 100;</v>
      </c>
      <c r="J34" s="127" t="str">
        <f>"AI["&amp;$A34&amp;"]." &amp;J$3&amp;".EN :=" &amp;IF(AI!J34="",0,1)&amp;"; " &amp; "AI["&amp;$A34&amp;"]." &amp;J$3&amp;".V :=" &amp;IF(AI!J34="",0,AI!J34)&amp;"; "</f>
        <v xml:space="preserve">AI[30].RL.EN :=1; AI[30].RL.V :=0; </v>
      </c>
      <c r="K34" s="127" t="str">
        <f>"AI["&amp;$A34&amp;"]." &amp;K$3&amp;".EN :=" &amp;IF(AI!K34="",0,1)&amp;"; " &amp; "AI["&amp;$A34&amp;"]." &amp;K$3&amp;".V :=" &amp;IF(AI!K34="",0,AI!K34)&amp;"; "</f>
        <v xml:space="preserve">AI[30].RH.EN :=1; AI[30].RH.V :=10; </v>
      </c>
      <c r="L34" s="127" t="str">
        <f>"AI["&amp;$A34&amp;"]." &amp;L$3&amp;".EN :=" &amp;IF(AI!L34="",0,1)&amp;"; " &amp; "AI["&amp;$A34&amp;"]." &amp;L$3&amp;".V :=" &amp;IF(AI!L34="",0,AI!L34)&amp;"; "</f>
        <v xml:space="preserve">AI[30].L.EN :=0; AI[30].L.V :=0; </v>
      </c>
      <c r="M34" s="127" t="str">
        <f>"AI["&amp;$A34&amp;"]." &amp;M$3&amp;".EN :=" &amp;IF(AI!M34="",0,1)&amp;"; " &amp; "AI["&amp;$A34&amp;"]." &amp;M$3&amp;".V :=" &amp;IF(AI!M34="",0,AI!M34)&amp;"; "</f>
        <v xml:space="preserve">AI[30].H.EN :=1; AI[30].H.V :=10; </v>
      </c>
      <c r="N34" s="127" t="str">
        <f>"AI["&amp;$A34&amp;"]." &amp;N$3&amp;".EN :=" &amp;IF(AI!N34="",0,1)&amp;"; " &amp; "AI["&amp;$A34&amp;"]." &amp;N$3&amp;".V :=" &amp;IF(AI!N34="",0,AI!N34)&amp;"; "</f>
        <v xml:space="preserve">AI[30].LL.EN :=0; AI[30].LL.V :=0; </v>
      </c>
      <c r="O34" s="127" t="str">
        <f>"AI["&amp;$A34&amp;"]." &amp;O$3&amp;".EN :=" &amp;IF(AI!O34="",0,1)&amp;"; " &amp; "AI["&amp;$A34&amp;"]." &amp;O$3&amp;".V :=" &amp;IF(AI!O34="",0,AI!O34)&amp;"; "</f>
        <v xml:space="preserve">AI[30].HH.EN :=1; AI[30].HH.V :=30; </v>
      </c>
    </row>
    <row r="35" spans="1:15">
      <c r="A35" s="126">
        <f>AI!$D35</f>
        <v>31</v>
      </c>
      <c r="C35" s="127" t="str">
        <f>"AI["&amp;A35&amp;"].En := "&amp;IF(AI!E35="",0,1)&amp;";"</f>
        <v>AI[31].En := 1;</v>
      </c>
      <c r="D35" s="127" t="str">
        <f>"AI["&amp;A35&amp;"].Group := "&amp;IF(AI!T35="",0,AI!T35)&amp;";"</f>
        <v>AI[31].Group := 1;</v>
      </c>
      <c r="E35" s="127" t="str">
        <f>"AI["&amp;A35&amp;"].isInvScale := "&amp;IF(AI!V35="",0,1)&amp;";"</f>
        <v>AI[31].isInvScale := 0;</v>
      </c>
      <c r="F35" s="127" t="e">
        <f>"AI["&amp;A35&amp;"].isCut := "&amp;IF(AI!#REF!="",0,1)&amp;";   "&amp;"AI["&amp;A35&amp;"].vCut := "&amp;IF(AI!#REF!="",0,AI!#REF!)&amp;"; "</f>
        <v>#REF!</v>
      </c>
      <c r="G35" s="127"/>
      <c r="H35" s="127" t="str">
        <f>"AI["&amp;A35&amp;"].ZL := "&amp;IF(AI!G35="",0,AI!G35)&amp;";"</f>
        <v>AI[31].ZL := 0;</v>
      </c>
      <c r="I35" s="127" t="str">
        <f>"AI["&amp;A35&amp;"].ZH := "&amp;IF(AI!H35="",0,AI!H35)&amp;";"</f>
        <v>AI[31].ZH := 100;</v>
      </c>
      <c r="J35" s="127" t="str">
        <f>"AI["&amp;$A35&amp;"]." &amp;J$3&amp;".EN :=" &amp;IF(AI!J35="",0,1)&amp;"; " &amp; "AI["&amp;$A35&amp;"]." &amp;J$3&amp;".V :=" &amp;IF(AI!J35="",0,AI!J35)&amp;"; "</f>
        <v xml:space="preserve">AI[31].RL.EN :=1; AI[31].RL.V :=30; </v>
      </c>
      <c r="K35" s="127" t="str">
        <f>"AI["&amp;$A35&amp;"]." &amp;K$3&amp;".EN :=" &amp;IF(AI!K35="",0,1)&amp;"; " &amp; "AI["&amp;$A35&amp;"]." &amp;K$3&amp;".V :=" &amp;IF(AI!K35="",0,AI!K35)&amp;"; "</f>
        <v xml:space="preserve">AI[31].RH.EN :=1; AI[31].RH.V :=60; </v>
      </c>
      <c r="L35" s="127" t="str">
        <f>"AI["&amp;$A35&amp;"]." &amp;L$3&amp;".EN :=" &amp;IF(AI!L35="",0,1)&amp;"; " &amp; "AI["&amp;$A35&amp;"]." &amp;L$3&amp;".V :=" &amp;IF(AI!L35="",0,AI!L35)&amp;"; "</f>
        <v xml:space="preserve">AI[31].L.EN :=1; AI[31].L.V :=30; </v>
      </c>
      <c r="M35" s="127" t="str">
        <f>"AI["&amp;$A35&amp;"]." &amp;M$3&amp;".EN :=" &amp;IF(AI!M35="",0,1)&amp;"; " &amp; "AI["&amp;$A35&amp;"]." &amp;M$3&amp;".V :=" &amp;IF(AI!M35="",0,AI!M35)&amp;"; "</f>
        <v xml:space="preserve">AI[31].H.EN :=1; AI[31].H.V :=60; </v>
      </c>
      <c r="N35" s="127" t="str">
        <f>"AI["&amp;$A35&amp;"]." &amp;N$3&amp;".EN :=" &amp;IF(AI!N35="",0,1)&amp;"; " &amp; "AI["&amp;$A35&amp;"]." &amp;N$3&amp;".V :=" &amp;IF(AI!N35="",0,AI!N35)&amp;"; "</f>
        <v xml:space="preserve">AI[31].LL.EN :=0; AI[31].LL.V :=0; </v>
      </c>
      <c r="O35" s="127" t="str">
        <f>"AI["&amp;$A35&amp;"]." &amp;O$3&amp;".EN :=" &amp;IF(AI!O35="",0,1)&amp;"; " &amp; "AI["&amp;$A35&amp;"]." &amp;O$3&amp;".V :=" &amp;IF(AI!O35="",0,AI!O35)&amp;"; "</f>
        <v xml:space="preserve">AI[31].HH.EN :=0; AI[31].HH.V :=0; </v>
      </c>
    </row>
    <row r="36" spans="1:15">
      <c r="A36" s="126">
        <f>AI!$D36</f>
        <v>32</v>
      </c>
      <c r="C36" s="127" t="str">
        <f>"AI["&amp;A36&amp;"].En := "&amp;IF(AI!E36="",0,1)&amp;";"</f>
        <v>AI[32].En := 1;</v>
      </c>
      <c r="D36" s="127" t="str">
        <f>"AI["&amp;A36&amp;"].Group := "&amp;IF(AI!T36="",0,AI!T36)&amp;";"</f>
        <v>AI[32].Group := 1;</v>
      </c>
      <c r="E36" s="127" t="str">
        <f>"AI["&amp;A36&amp;"].isInvScale := "&amp;IF(AI!V36="",0,1)&amp;";"</f>
        <v>AI[32].isInvScale := 0;</v>
      </c>
      <c r="F36" s="127" t="e">
        <f>"AI["&amp;A36&amp;"].isCut := "&amp;IF(AI!#REF!="",0,1)&amp;";   "&amp;"AI["&amp;A36&amp;"].vCut := "&amp;IF(AI!#REF!="",0,AI!#REF!)&amp;"; "</f>
        <v>#REF!</v>
      </c>
      <c r="G36" s="127"/>
      <c r="H36" s="127" t="str">
        <f>"AI["&amp;A36&amp;"].ZL := "&amp;IF(AI!G36="",0,AI!G36)&amp;";"</f>
        <v>AI[32].ZL := 0;</v>
      </c>
      <c r="I36" s="127" t="str">
        <f>"AI["&amp;A36&amp;"].ZH := "&amp;IF(AI!H36="",0,AI!H36)&amp;";"</f>
        <v>AI[32].ZH := 150;</v>
      </c>
      <c r="J36" s="127" t="str">
        <f>"AI["&amp;$A36&amp;"]." &amp;J$3&amp;".EN :=" &amp;IF(AI!J36="",0,1)&amp;"; " &amp; "AI["&amp;$A36&amp;"]." &amp;J$3&amp;".V :=" &amp;IF(AI!J36="",0,AI!J36)&amp;"; "</f>
        <v xml:space="preserve">AI[32].RL.EN :=1; AI[32].RL.V :=45; </v>
      </c>
      <c r="K36" s="127" t="str">
        <f>"AI["&amp;$A36&amp;"]." &amp;K$3&amp;".EN :=" &amp;IF(AI!K36="",0,1)&amp;"; " &amp; "AI["&amp;$A36&amp;"]." &amp;K$3&amp;".V :=" &amp;IF(AI!K36="",0,AI!K36)&amp;"; "</f>
        <v xml:space="preserve">AI[32].RH.EN :=1; AI[32].RH.V :=120; </v>
      </c>
      <c r="L36" s="127" t="str">
        <f>"AI["&amp;$A36&amp;"]." &amp;L$3&amp;".EN :=" &amp;IF(AI!L36="",0,1)&amp;"; " &amp; "AI["&amp;$A36&amp;"]." &amp;L$3&amp;".V :=" &amp;IF(AI!L36="",0,AI!L36)&amp;"; "</f>
        <v xml:space="preserve">AI[32].L.EN :=0; AI[32].L.V :=0; </v>
      </c>
      <c r="M36" s="127" t="str">
        <f>"AI["&amp;$A36&amp;"]." &amp;M$3&amp;".EN :=" &amp;IF(AI!M36="",0,1)&amp;"; " &amp; "AI["&amp;$A36&amp;"]." &amp;M$3&amp;".V :=" &amp;IF(AI!M36="",0,AI!M36)&amp;"; "</f>
        <v xml:space="preserve">AI[32].H.EN :=0; AI[32].H.V :=0; </v>
      </c>
      <c r="N36" s="127" t="str">
        <f>"AI["&amp;$A36&amp;"]." &amp;N$3&amp;".EN :=" &amp;IF(AI!N36="",0,1)&amp;"; " &amp; "AI["&amp;$A36&amp;"]." &amp;N$3&amp;".V :=" &amp;IF(AI!N36="",0,AI!N36)&amp;"; "</f>
        <v xml:space="preserve">AI[32].LL.EN :=0; AI[32].LL.V :=0; </v>
      </c>
      <c r="O36" s="127" t="str">
        <f>"AI["&amp;$A36&amp;"]." &amp;O$3&amp;".EN :=" &amp;IF(AI!O36="",0,1)&amp;"; " &amp; "AI["&amp;$A36&amp;"]." &amp;O$3&amp;".V :=" &amp;IF(AI!O36="",0,AI!O36)&amp;"; "</f>
        <v xml:space="preserve">AI[32].HH.EN :=0; AI[32].HH.V :=0; </v>
      </c>
    </row>
    <row r="37" spans="1:15">
      <c r="A37" s="126">
        <f>AI!$D37</f>
        <v>33</v>
      </c>
      <c r="C37" s="127" t="str">
        <f>"AI["&amp;A37&amp;"].En := "&amp;IF(AI!E37="",0,1)&amp;";"</f>
        <v>AI[33].En := 1;</v>
      </c>
      <c r="D37" s="127" t="str">
        <f>"AI["&amp;A37&amp;"].Group := "&amp;IF(AI!T37="",0,AI!T37)&amp;";"</f>
        <v>AI[33].Group := 1;</v>
      </c>
      <c r="E37" s="127" t="str">
        <f>"AI["&amp;A37&amp;"].isInvScale := "&amp;IF(AI!V37="",0,1)&amp;";"</f>
        <v>AI[33].isInvScale := 0;</v>
      </c>
      <c r="F37" s="127" t="e">
        <f>"AI["&amp;A37&amp;"].isCut := "&amp;IF(AI!#REF!="",0,1)&amp;";   "&amp;"AI["&amp;A37&amp;"].vCut := "&amp;IF(AI!#REF!="",0,AI!#REF!)&amp;"; "</f>
        <v>#REF!</v>
      </c>
      <c r="G37" s="127"/>
      <c r="H37" s="127" t="str">
        <f>"AI["&amp;A37&amp;"].ZL := "&amp;IF(AI!G37="",0,AI!G37)&amp;";"</f>
        <v>AI[33].ZL := 0;</v>
      </c>
      <c r="I37" s="127" t="str">
        <f>"AI["&amp;A37&amp;"].ZH := "&amp;IF(AI!H37="",0,AI!H37)&amp;";"</f>
        <v>AI[33].ZH := 150;</v>
      </c>
      <c r="J37" s="127" t="str">
        <f>"AI["&amp;$A37&amp;"]." &amp;J$3&amp;".EN :=" &amp;IF(AI!J37="",0,1)&amp;"; " &amp; "AI["&amp;$A37&amp;"]." &amp;J$3&amp;".V :=" &amp;IF(AI!J37="",0,AI!J37)&amp;"; "</f>
        <v xml:space="preserve">AI[33].RL.EN :=1; AI[33].RL.V :=45; </v>
      </c>
      <c r="K37" s="127" t="str">
        <f>"AI["&amp;$A37&amp;"]." &amp;K$3&amp;".EN :=" &amp;IF(AI!K37="",0,1)&amp;"; " &amp; "AI["&amp;$A37&amp;"]." &amp;K$3&amp;".V :=" &amp;IF(AI!K37="",0,AI!K37)&amp;"; "</f>
        <v xml:space="preserve">AI[33].RH.EN :=1; AI[33].RH.V :=120; </v>
      </c>
      <c r="L37" s="127" t="str">
        <f>"AI["&amp;$A37&amp;"]." &amp;L$3&amp;".EN :=" &amp;IF(AI!L37="",0,1)&amp;"; " &amp; "AI["&amp;$A37&amp;"]." &amp;L$3&amp;".V :=" &amp;IF(AI!L37="",0,AI!L37)&amp;"; "</f>
        <v xml:space="preserve">AI[33].L.EN :=0; AI[33].L.V :=0; </v>
      </c>
      <c r="M37" s="127" t="str">
        <f>"AI["&amp;$A37&amp;"]." &amp;M$3&amp;".EN :=" &amp;IF(AI!M37="",0,1)&amp;"; " &amp; "AI["&amp;$A37&amp;"]." &amp;M$3&amp;".V :=" &amp;IF(AI!M37="",0,AI!M37)&amp;"; "</f>
        <v xml:space="preserve">AI[33].H.EN :=0; AI[33].H.V :=0; </v>
      </c>
      <c r="N37" s="127" t="str">
        <f>"AI["&amp;$A37&amp;"]." &amp;N$3&amp;".EN :=" &amp;IF(AI!N37="",0,1)&amp;"; " &amp; "AI["&amp;$A37&amp;"]." &amp;N$3&amp;".V :=" &amp;IF(AI!N37="",0,AI!N37)&amp;"; "</f>
        <v xml:space="preserve">AI[33].LL.EN :=0; AI[33].LL.V :=0; </v>
      </c>
      <c r="O37" s="127" t="str">
        <f>"AI["&amp;$A37&amp;"]." &amp;O$3&amp;".EN :=" &amp;IF(AI!O37="",0,1)&amp;"; " &amp; "AI["&amp;$A37&amp;"]." &amp;O$3&amp;".V :=" &amp;IF(AI!O37="",0,AI!O37)&amp;"; "</f>
        <v xml:space="preserve">AI[33].HH.EN :=0; AI[33].HH.V :=0; </v>
      </c>
    </row>
    <row r="38" spans="1:15">
      <c r="A38" s="126">
        <f>AI!$D38</f>
        <v>34</v>
      </c>
      <c r="C38" s="127" t="str">
        <f>"AI["&amp;A38&amp;"].En := "&amp;IF(AI!E38="",0,1)&amp;";"</f>
        <v>AI[34].En := 1;</v>
      </c>
      <c r="D38" s="127" t="str">
        <f>"AI["&amp;A38&amp;"].Group := "&amp;IF(AI!T38="",0,AI!T38)&amp;";"</f>
        <v>AI[34].Group := 1;</v>
      </c>
      <c r="E38" s="127" t="str">
        <f>"AI["&amp;A38&amp;"].isInvScale := "&amp;IF(AI!V38="",0,1)&amp;";"</f>
        <v>AI[34].isInvScale := 0;</v>
      </c>
      <c r="F38" s="127" t="e">
        <f>"AI["&amp;A38&amp;"].isCut := "&amp;IF(AI!#REF!="",0,1)&amp;";   "&amp;"AI["&amp;A38&amp;"].vCut := "&amp;IF(AI!#REF!="",0,AI!#REF!)&amp;"; "</f>
        <v>#REF!</v>
      </c>
      <c r="G38" s="127"/>
      <c r="H38" s="127" t="str">
        <f>"AI["&amp;A38&amp;"].ZL := "&amp;IF(AI!G38="",0,AI!G38)&amp;";"</f>
        <v>AI[34].ZL := 0;</v>
      </c>
      <c r="I38" s="127" t="str">
        <f>"AI["&amp;A38&amp;"].ZH := "&amp;IF(AI!H38="",0,AI!H38)&amp;";"</f>
        <v>AI[34].ZH := 150;</v>
      </c>
      <c r="J38" s="127" t="str">
        <f>"AI["&amp;$A38&amp;"]." &amp;J$3&amp;".EN :=" &amp;IF(AI!J38="",0,1)&amp;"; " &amp; "AI["&amp;$A38&amp;"]." &amp;J$3&amp;".V :=" &amp;IF(AI!J38="",0,AI!J38)&amp;"; "</f>
        <v xml:space="preserve">AI[34].RL.EN :=1; AI[34].RL.V :=45; </v>
      </c>
      <c r="K38" s="127" t="str">
        <f>"AI["&amp;$A38&amp;"]." &amp;K$3&amp;".EN :=" &amp;IF(AI!K38="",0,1)&amp;"; " &amp; "AI["&amp;$A38&amp;"]." &amp;K$3&amp;".V :=" &amp;IF(AI!K38="",0,AI!K38)&amp;"; "</f>
        <v xml:space="preserve">AI[34].RH.EN :=1; AI[34].RH.V :=120; </v>
      </c>
      <c r="L38" s="127" t="str">
        <f>"AI["&amp;$A38&amp;"]." &amp;L$3&amp;".EN :=" &amp;IF(AI!L38="",0,1)&amp;"; " &amp; "AI["&amp;$A38&amp;"]." &amp;L$3&amp;".V :=" &amp;IF(AI!L38="",0,AI!L38)&amp;"; "</f>
        <v xml:space="preserve">AI[34].L.EN :=0; AI[34].L.V :=0; </v>
      </c>
      <c r="M38" s="127" t="str">
        <f>"AI["&amp;$A38&amp;"]." &amp;M$3&amp;".EN :=" &amp;IF(AI!M38="",0,1)&amp;"; " &amp; "AI["&amp;$A38&amp;"]." &amp;M$3&amp;".V :=" &amp;IF(AI!M38="",0,AI!M38)&amp;"; "</f>
        <v xml:space="preserve">AI[34].H.EN :=0; AI[34].H.V :=0; </v>
      </c>
      <c r="N38" s="127" t="str">
        <f>"AI["&amp;$A38&amp;"]." &amp;N$3&amp;".EN :=" &amp;IF(AI!N38="",0,1)&amp;"; " &amp; "AI["&amp;$A38&amp;"]." &amp;N$3&amp;".V :=" &amp;IF(AI!N38="",0,AI!N38)&amp;"; "</f>
        <v xml:space="preserve">AI[34].LL.EN :=0; AI[34].LL.V :=0; </v>
      </c>
      <c r="O38" s="127" t="str">
        <f>"AI["&amp;$A38&amp;"]." &amp;O$3&amp;".EN :=" &amp;IF(AI!O38="",0,1)&amp;"; " &amp; "AI["&amp;$A38&amp;"]." &amp;O$3&amp;".V :=" &amp;IF(AI!O38="",0,AI!O38)&amp;"; "</f>
        <v xml:space="preserve">AI[34].HH.EN :=0; AI[34].HH.V :=0; </v>
      </c>
    </row>
    <row r="39" spans="1:15">
      <c r="A39" s="126">
        <f>AI!$D39</f>
        <v>35</v>
      </c>
      <c r="C39" s="127" t="str">
        <f>"AI["&amp;A39&amp;"].En := "&amp;IF(AI!E39="",0,1)&amp;";"</f>
        <v>AI[35].En := 1;</v>
      </c>
      <c r="D39" s="127" t="str">
        <f>"AI["&amp;A39&amp;"].Group := "&amp;IF(AI!T39="",0,AI!T39)&amp;";"</f>
        <v>AI[35].Group := 1;</v>
      </c>
      <c r="E39" s="127" t="str">
        <f>"AI["&amp;A39&amp;"].isInvScale := "&amp;IF(AI!V39="",0,1)&amp;";"</f>
        <v>AI[35].isInvScale := 0;</v>
      </c>
      <c r="F39" s="127" t="e">
        <f>"AI["&amp;A39&amp;"].isCut := "&amp;IF(AI!#REF!="",0,1)&amp;";   "&amp;"AI["&amp;A39&amp;"].vCut := "&amp;IF(AI!#REF!="",0,AI!#REF!)&amp;"; "</f>
        <v>#REF!</v>
      </c>
      <c r="G39" s="127"/>
      <c r="H39" s="127" t="str">
        <f>"AI["&amp;A39&amp;"].ZL := "&amp;IF(AI!G39="",0,AI!G39)&amp;";"</f>
        <v>AI[35].ZL := 0;</v>
      </c>
      <c r="I39" s="127" t="str">
        <f>"AI["&amp;A39&amp;"].ZH := "&amp;IF(AI!H39="",0,AI!H39)&amp;";"</f>
        <v>AI[35].ZH := 150;</v>
      </c>
      <c r="J39" s="127" t="str">
        <f>"AI["&amp;$A39&amp;"]." &amp;J$3&amp;".EN :=" &amp;IF(AI!J39="",0,1)&amp;"; " &amp; "AI["&amp;$A39&amp;"]." &amp;J$3&amp;".V :=" &amp;IF(AI!J39="",0,AI!J39)&amp;"; "</f>
        <v xml:space="preserve">AI[35].RL.EN :=1; AI[35].RL.V :=45; </v>
      </c>
      <c r="K39" s="127" t="str">
        <f>"AI["&amp;$A39&amp;"]." &amp;K$3&amp;".EN :=" &amp;IF(AI!K39="",0,1)&amp;"; " &amp; "AI["&amp;$A39&amp;"]." &amp;K$3&amp;".V :=" &amp;IF(AI!K39="",0,AI!K39)&amp;"; "</f>
        <v xml:space="preserve">AI[35].RH.EN :=1; AI[35].RH.V :=120; </v>
      </c>
      <c r="L39" s="127" t="str">
        <f>"AI["&amp;$A39&amp;"]." &amp;L$3&amp;".EN :=" &amp;IF(AI!L39="",0,1)&amp;"; " &amp; "AI["&amp;$A39&amp;"]." &amp;L$3&amp;".V :=" &amp;IF(AI!L39="",0,AI!L39)&amp;"; "</f>
        <v xml:space="preserve">AI[35].L.EN :=0; AI[35].L.V :=0; </v>
      </c>
      <c r="M39" s="127" t="str">
        <f>"AI["&amp;$A39&amp;"]." &amp;M$3&amp;".EN :=" &amp;IF(AI!M39="",0,1)&amp;"; " &amp; "AI["&amp;$A39&amp;"]." &amp;M$3&amp;".V :=" &amp;IF(AI!M39="",0,AI!M39)&amp;"; "</f>
        <v xml:space="preserve">AI[35].H.EN :=0; AI[35].H.V :=0; </v>
      </c>
      <c r="N39" s="127" t="str">
        <f>"AI["&amp;$A39&amp;"]." &amp;N$3&amp;".EN :=" &amp;IF(AI!N39="",0,1)&amp;"; " &amp; "AI["&amp;$A39&amp;"]." &amp;N$3&amp;".V :=" &amp;IF(AI!N39="",0,AI!N39)&amp;"; "</f>
        <v xml:space="preserve">AI[35].LL.EN :=0; AI[35].LL.V :=0; </v>
      </c>
      <c r="O39" s="127" t="str">
        <f>"AI["&amp;$A39&amp;"]." &amp;O$3&amp;".EN :=" &amp;IF(AI!O39="",0,1)&amp;"; " &amp; "AI["&amp;$A39&amp;"]." &amp;O$3&amp;".V :=" &amp;IF(AI!O39="",0,AI!O39)&amp;"; "</f>
        <v xml:space="preserve">AI[35].HH.EN :=0; AI[35].HH.V :=0; </v>
      </c>
    </row>
    <row r="40" spans="1:15">
      <c r="A40" s="126">
        <f>AI!$D40</f>
        <v>36</v>
      </c>
      <c r="C40" s="127" t="str">
        <f>"AI["&amp;A40&amp;"].En := "&amp;IF(AI!E40="",0,1)&amp;";"</f>
        <v>AI[36].En := 1;</v>
      </c>
      <c r="D40" s="127" t="str">
        <f>"AI["&amp;A40&amp;"].Group := "&amp;IF(AI!T40="",0,AI!T40)&amp;";"</f>
        <v>AI[36].Group := 1;</v>
      </c>
      <c r="E40" s="127" t="str">
        <f>"AI["&amp;A40&amp;"].isInvScale := "&amp;IF(AI!V40="",0,1)&amp;";"</f>
        <v>AI[36].isInvScale := 0;</v>
      </c>
      <c r="F40" s="127" t="e">
        <f>"AI["&amp;A40&amp;"].isCut := "&amp;IF(AI!#REF!="",0,1)&amp;";   "&amp;"AI["&amp;A40&amp;"].vCut := "&amp;IF(AI!#REF!="",0,AI!#REF!)&amp;"; "</f>
        <v>#REF!</v>
      </c>
      <c r="G40" s="127"/>
      <c r="H40" s="127" t="str">
        <f>"AI["&amp;A40&amp;"].ZL := "&amp;IF(AI!G40="",0,AI!G40)&amp;";"</f>
        <v>AI[36].ZL := 0;</v>
      </c>
      <c r="I40" s="127" t="str">
        <f>"AI["&amp;A40&amp;"].ZH := "&amp;IF(AI!H40="",0,AI!H40)&amp;";"</f>
        <v>AI[36].ZH := 150;</v>
      </c>
      <c r="J40" s="127" t="str">
        <f>"AI["&amp;$A40&amp;"]." &amp;J$3&amp;".EN :=" &amp;IF(AI!J40="",0,1)&amp;"; " &amp; "AI["&amp;$A40&amp;"]." &amp;J$3&amp;".V :=" &amp;IF(AI!J40="",0,AI!J40)&amp;"; "</f>
        <v xml:space="preserve">AI[36].RL.EN :=1; AI[36].RL.V :=45; </v>
      </c>
      <c r="K40" s="127" t="str">
        <f>"AI["&amp;$A40&amp;"]." &amp;K$3&amp;".EN :=" &amp;IF(AI!K40="",0,1)&amp;"; " &amp; "AI["&amp;$A40&amp;"]." &amp;K$3&amp;".V :=" &amp;IF(AI!K40="",0,AI!K40)&amp;"; "</f>
        <v xml:space="preserve">AI[36].RH.EN :=1; AI[36].RH.V :=120; </v>
      </c>
      <c r="L40" s="127" t="str">
        <f>"AI["&amp;$A40&amp;"]." &amp;L$3&amp;".EN :=" &amp;IF(AI!L40="",0,1)&amp;"; " &amp; "AI["&amp;$A40&amp;"]." &amp;L$3&amp;".V :=" &amp;IF(AI!L40="",0,AI!L40)&amp;"; "</f>
        <v xml:space="preserve">AI[36].L.EN :=0; AI[36].L.V :=0; </v>
      </c>
      <c r="M40" s="127" t="str">
        <f>"AI["&amp;$A40&amp;"]." &amp;M$3&amp;".EN :=" &amp;IF(AI!M40="",0,1)&amp;"; " &amp; "AI["&amp;$A40&amp;"]." &amp;M$3&amp;".V :=" &amp;IF(AI!M40="",0,AI!M40)&amp;"; "</f>
        <v xml:space="preserve">AI[36].H.EN :=0; AI[36].H.V :=0; </v>
      </c>
      <c r="N40" s="127" t="str">
        <f>"AI["&amp;$A40&amp;"]." &amp;N$3&amp;".EN :=" &amp;IF(AI!N40="",0,1)&amp;"; " &amp; "AI["&amp;$A40&amp;"]." &amp;N$3&amp;".V :=" &amp;IF(AI!N40="",0,AI!N40)&amp;"; "</f>
        <v xml:space="preserve">AI[36].LL.EN :=0; AI[36].LL.V :=0; </v>
      </c>
      <c r="O40" s="127" t="str">
        <f>"AI["&amp;$A40&amp;"]." &amp;O$3&amp;".EN :=" &amp;IF(AI!O40="",0,1)&amp;"; " &amp; "AI["&amp;$A40&amp;"]." &amp;O$3&amp;".V :=" &amp;IF(AI!O40="",0,AI!O40)&amp;"; "</f>
        <v xml:space="preserve">AI[36].HH.EN :=0; AI[36].HH.V :=0; </v>
      </c>
    </row>
    <row r="41" spans="1:15">
      <c r="A41" s="126">
        <f>AI!$D41</f>
        <v>37</v>
      </c>
      <c r="C41" s="127" t="str">
        <f>"AI["&amp;A41&amp;"].En := "&amp;IF(AI!E41="",0,1)&amp;";"</f>
        <v>AI[37].En := 1;</v>
      </c>
      <c r="D41" s="127" t="str">
        <f>"AI["&amp;A41&amp;"].Group := "&amp;IF(AI!T41="",0,AI!T41)&amp;";"</f>
        <v>AI[37].Group := 1;</v>
      </c>
      <c r="E41" s="127" t="str">
        <f>"AI["&amp;A41&amp;"].isInvScale := "&amp;IF(AI!V41="",0,1)&amp;";"</f>
        <v>AI[37].isInvScale := 0;</v>
      </c>
      <c r="F41" s="127" t="e">
        <f>"AI["&amp;A41&amp;"].isCut := "&amp;IF(AI!#REF!="",0,1)&amp;";   "&amp;"AI["&amp;A41&amp;"].vCut := "&amp;IF(AI!#REF!="",0,AI!#REF!)&amp;"; "</f>
        <v>#REF!</v>
      </c>
      <c r="G41" s="127"/>
      <c r="H41" s="127" t="str">
        <f>"AI["&amp;A41&amp;"].ZL := "&amp;IF(AI!G41="",0,AI!G41)&amp;";"</f>
        <v>AI[37].ZL := 0;</v>
      </c>
      <c r="I41" s="127" t="str">
        <f>"AI["&amp;A41&amp;"].ZH := "&amp;IF(AI!H41="",0,AI!H41)&amp;";"</f>
        <v>AI[37].ZH := 150;</v>
      </c>
      <c r="J41" s="127" t="str">
        <f>"AI["&amp;$A41&amp;"]." &amp;J$3&amp;".EN :=" &amp;IF(AI!J41="",0,1)&amp;"; " &amp; "AI["&amp;$A41&amp;"]." &amp;J$3&amp;".V :=" &amp;IF(AI!J41="",0,AI!J41)&amp;"; "</f>
        <v xml:space="preserve">AI[37].RL.EN :=1; AI[37].RL.V :=45; </v>
      </c>
      <c r="K41" s="127" t="str">
        <f>"AI["&amp;$A41&amp;"]." &amp;K$3&amp;".EN :=" &amp;IF(AI!K41="",0,1)&amp;"; " &amp; "AI["&amp;$A41&amp;"]." &amp;K$3&amp;".V :=" &amp;IF(AI!K41="",0,AI!K41)&amp;"; "</f>
        <v xml:space="preserve">AI[37].RH.EN :=1; AI[37].RH.V :=120; </v>
      </c>
      <c r="L41" s="127" t="str">
        <f>"AI["&amp;$A41&amp;"]." &amp;L$3&amp;".EN :=" &amp;IF(AI!L41="",0,1)&amp;"; " &amp; "AI["&amp;$A41&amp;"]." &amp;L$3&amp;".V :=" &amp;IF(AI!L41="",0,AI!L41)&amp;"; "</f>
        <v xml:space="preserve">AI[37].L.EN :=0; AI[37].L.V :=0; </v>
      </c>
      <c r="M41" s="127" t="str">
        <f>"AI["&amp;$A41&amp;"]." &amp;M$3&amp;".EN :=" &amp;IF(AI!M41="",0,1)&amp;"; " &amp; "AI["&amp;$A41&amp;"]." &amp;M$3&amp;".V :=" &amp;IF(AI!M41="",0,AI!M41)&amp;"; "</f>
        <v xml:space="preserve">AI[37].H.EN :=0; AI[37].H.V :=0; </v>
      </c>
      <c r="N41" s="127" t="str">
        <f>"AI["&amp;$A41&amp;"]." &amp;N$3&amp;".EN :=" &amp;IF(AI!N41="",0,1)&amp;"; " &amp; "AI["&amp;$A41&amp;"]." &amp;N$3&amp;".V :=" &amp;IF(AI!N41="",0,AI!N41)&amp;"; "</f>
        <v xml:space="preserve">AI[37].LL.EN :=0; AI[37].LL.V :=0; </v>
      </c>
      <c r="O41" s="127" t="str">
        <f>"AI["&amp;$A41&amp;"]." &amp;O$3&amp;".EN :=" &amp;IF(AI!O41="",0,1)&amp;"; " &amp; "AI["&amp;$A41&amp;"]." &amp;O$3&amp;".V :=" &amp;IF(AI!O41="",0,AI!O41)&amp;"; "</f>
        <v xml:space="preserve">AI[37].HH.EN :=0; AI[37].HH.V :=0; </v>
      </c>
    </row>
    <row r="42" spans="1:15">
      <c r="A42" s="126">
        <f>AI!$D42</f>
        <v>38</v>
      </c>
      <c r="C42" s="127" t="str">
        <f>"AI["&amp;A42&amp;"].En := "&amp;IF(AI!E42="",0,1)&amp;";"</f>
        <v>AI[38].En := 1;</v>
      </c>
      <c r="D42" s="127" t="str">
        <f>"AI["&amp;A42&amp;"].Group := "&amp;IF(AI!T42="",0,AI!T42)&amp;";"</f>
        <v>AI[38].Group := 1;</v>
      </c>
      <c r="E42" s="127" t="str">
        <f>"AI["&amp;A42&amp;"].isInvScale := "&amp;IF(AI!V42="",0,1)&amp;";"</f>
        <v>AI[38].isInvScale := 0;</v>
      </c>
      <c r="F42" s="127" t="e">
        <f>"AI["&amp;A42&amp;"].isCut := "&amp;IF(AI!#REF!="",0,1)&amp;";   "&amp;"AI["&amp;A42&amp;"].vCut := "&amp;IF(AI!#REF!="",0,AI!#REF!)&amp;"; "</f>
        <v>#REF!</v>
      </c>
      <c r="G42" s="127"/>
      <c r="H42" s="127" t="str">
        <f>"AI["&amp;A42&amp;"].ZL := "&amp;IF(AI!G42="",0,AI!G42)&amp;";"</f>
        <v>AI[38].ZL := 0;</v>
      </c>
      <c r="I42" s="127" t="str">
        <f>"AI["&amp;A42&amp;"].ZH := "&amp;IF(AI!H42="",0,AI!H42)&amp;";"</f>
        <v>AI[38].ZH := 150;</v>
      </c>
      <c r="J42" s="127" t="str">
        <f>"AI["&amp;$A42&amp;"]." &amp;J$3&amp;".EN :=" &amp;IF(AI!J42="",0,1)&amp;"; " &amp; "AI["&amp;$A42&amp;"]." &amp;J$3&amp;".V :=" &amp;IF(AI!J42="",0,AI!J42)&amp;"; "</f>
        <v xml:space="preserve">AI[38].RL.EN :=1; AI[38].RL.V :=12; </v>
      </c>
      <c r="K42" s="127" t="str">
        <f>"AI["&amp;$A42&amp;"]." &amp;K$3&amp;".EN :=" &amp;IF(AI!K42="",0,1)&amp;"; " &amp; "AI["&amp;$A42&amp;"]." &amp;K$3&amp;".V :=" &amp;IF(AI!K42="",0,AI!K42)&amp;"; "</f>
        <v xml:space="preserve">AI[38].RH.EN :=1; AI[38].RH.V :=26; </v>
      </c>
      <c r="L42" s="127" t="str">
        <f>"AI["&amp;$A42&amp;"]." &amp;L$3&amp;".EN :=" &amp;IF(AI!L42="",0,1)&amp;"; " &amp; "AI["&amp;$A42&amp;"]." &amp;L$3&amp;".V :=" &amp;IF(AI!L42="",0,AI!L42)&amp;"; "</f>
        <v xml:space="preserve">AI[38].L.EN :=0; AI[38].L.V :=0; </v>
      </c>
      <c r="M42" s="127" t="str">
        <f>"AI["&amp;$A42&amp;"]." &amp;M$3&amp;".EN :=" &amp;IF(AI!M42="",0,1)&amp;"; " &amp; "AI["&amp;$A42&amp;"]." &amp;M$3&amp;".V :=" &amp;IF(AI!M42="",0,AI!M42)&amp;"; "</f>
        <v xml:space="preserve">AI[38].H.EN :=1; AI[38].H.V :=26; </v>
      </c>
      <c r="N42" s="127" t="str">
        <f>"AI["&amp;$A42&amp;"]." &amp;N$3&amp;".EN :=" &amp;IF(AI!N42="",0,1)&amp;"; " &amp; "AI["&amp;$A42&amp;"]." &amp;N$3&amp;".V :=" &amp;IF(AI!N42="",0,AI!N42)&amp;"; "</f>
        <v xml:space="preserve">AI[38].LL.EN :=0; AI[38].LL.V :=0; </v>
      </c>
      <c r="O42" s="127" t="str">
        <f>"AI["&amp;$A42&amp;"]." &amp;O$3&amp;".EN :=" &amp;IF(AI!O42="",0,1)&amp;"; " &amp; "AI["&amp;$A42&amp;"]." &amp;O$3&amp;".V :=" &amp;IF(AI!O42="",0,AI!O42)&amp;"; "</f>
        <v xml:space="preserve">AI[38].HH.EN :=0; AI[38].HH.V :=0; </v>
      </c>
    </row>
    <row r="43" spans="1:15">
      <c r="A43" s="126">
        <f>AI!$D43</f>
        <v>39</v>
      </c>
      <c r="C43" s="127" t="str">
        <f>"AI["&amp;A43&amp;"].En := "&amp;IF(AI!E43="",0,1)&amp;";"</f>
        <v>AI[39].En := 1;</v>
      </c>
      <c r="D43" s="127" t="str">
        <f>"AI["&amp;A43&amp;"].Group := "&amp;IF(AI!T43="",0,AI!T43)&amp;";"</f>
        <v>AI[39].Group := 1;</v>
      </c>
      <c r="E43" s="127" t="str">
        <f>"AI["&amp;A43&amp;"].isInvScale := "&amp;IF(AI!V43="",0,1)&amp;";"</f>
        <v>AI[39].isInvScale := 0;</v>
      </c>
      <c r="F43" s="127" t="e">
        <f>"AI["&amp;A43&amp;"].isCut := "&amp;IF(AI!#REF!="",0,1)&amp;";   "&amp;"AI["&amp;A43&amp;"].vCut := "&amp;IF(AI!#REF!="",0,AI!#REF!)&amp;"; "</f>
        <v>#REF!</v>
      </c>
      <c r="G43" s="127"/>
      <c r="H43" s="127" t="str">
        <f>"AI["&amp;A43&amp;"].ZL := "&amp;IF(AI!G43="",0,AI!G43)&amp;";"</f>
        <v>AI[39].ZL := 0;</v>
      </c>
      <c r="I43" s="127" t="str">
        <f>"AI["&amp;A43&amp;"].ZH := "&amp;IF(AI!H43="",0,AI!H43)&amp;";"</f>
        <v>AI[39].ZH := 150;</v>
      </c>
      <c r="J43" s="127" t="str">
        <f>"AI["&amp;$A43&amp;"]." &amp;J$3&amp;".EN :=" &amp;IF(AI!J43="",0,1)&amp;"; " &amp; "AI["&amp;$A43&amp;"]." &amp;J$3&amp;".V :=" &amp;IF(AI!J43="",0,AI!J43)&amp;"; "</f>
        <v xml:space="preserve">AI[39].RL.EN :=1; AI[39].RL.V :=60; </v>
      </c>
      <c r="K43" s="127" t="str">
        <f>"AI["&amp;$A43&amp;"]." &amp;K$3&amp;".EN :=" &amp;IF(AI!K43="",0,1)&amp;"; " &amp; "AI["&amp;$A43&amp;"]." &amp;K$3&amp;".V :=" &amp;IF(AI!K43="",0,AI!K43)&amp;"; "</f>
        <v xml:space="preserve">AI[39].RH.EN :=1; AI[39].RH.V :=90; </v>
      </c>
      <c r="L43" s="127" t="str">
        <f>"AI["&amp;$A43&amp;"]." &amp;L$3&amp;".EN :=" &amp;IF(AI!L43="",0,1)&amp;"; " &amp; "AI["&amp;$A43&amp;"]." &amp;L$3&amp;".V :=" &amp;IF(AI!L43="",0,AI!L43)&amp;"; "</f>
        <v xml:space="preserve">AI[39].L.EN :=0; AI[39].L.V :=0; </v>
      </c>
      <c r="M43" s="127" t="str">
        <f>"AI["&amp;$A43&amp;"]." &amp;M$3&amp;".EN :=" &amp;IF(AI!M43="",0,1)&amp;"; " &amp; "AI["&amp;$A43&amp;"]." &amp;M$3&amp;".V :=" &amp;IF(AI!M43="",0,AI!M43)&amp;"; "</f>
        <v xml:space="preserve">AI[39].H.EN :=0; AI[39].H.V :=0; </v>
      </c>
      <c r="N43" s="127" t="str">
        <f>"AI["&amp;$A43&amp;"]." &amp;N$3&amp;".EN :=" &amp;IF(AI!N43="",0,1)&amp;"; " &amp; "AI["&amp;$A43&amp;"]." &amp;N$3&amp;".V :=" &amp;IF(AI!N43="",0,AI!N43)&amp;"; "</f>
        <v xml:space="preserve">AI[39].LL.EN :=0; AI[39].LL.V :=0; </v>
      </c>
      <c r="O43" s="127" t="str">
        <f>"AI["&amp;$A43&amp;"]." &amp;O$3&amp;".EN :=" &amp;IF(AI!O43="",0,1)&amp;"; " &amp; "AI["&amp;$A43&amp;"]." &amp;O$3&amp;".V :=" &amp;IF(AI!O43="",0,AI!O43)&amp;"; "</f>
        <v xml:space="preserve">AI[39].HH.EN :=0; AI[39].HH.V :=0; </v>
      </c>
    </row>
    <row r="44" spans="1:15">
      <c r="A44" s="126">
        <f>AI!$D44</f>
        <v>40</v>
      </c>
      <c r="C44" s="127" t="str">
        <f>"AI["&amp;A44&amp;"].En := "&amp;IF(AI!E44="",0,1)&amp;";"</f>
        <v>AI[40].En := 1;</v>
      </c>
      <c r="D44" s="127" t="str">
        <f>"AI["&amp;A44&amp;"].Group := "&amp;IF(AI!T44="",0,AI!T44)&amp;";"</f>
        <v>AI[40].Group := 1;</v>
      </c>
      <c r="E44" s="127" t="str">
        <f>"AI["&amp;A44&amp;"].isInvScale := "&amp;IF(AI!V44="",0,1)&amp;";"</f>
        <v>AI[40].isInvScale := 0;</v>
      </c>
      <c r="F44" s="127" t="e">
        <f>"AI["&amp;A44&amp;"].isCut := "&amp;IF(AI!#REF!="",0,1)&amp;";   "&amp;"AI["&amp;A44&amp;"].vCut := "&amp;IF(AI!#REF!="",0,AI!#REF!)&amp;"; "</f>
        <v>#REF!</v>
      </c>
      <c r="G44" s="127"/>
      <c r="H44" s="127" t="str">
        <f>"AI["&amp;A44&amp;"].ZL := "&amp;IF(AI!G44="",0,AI!G44)&amp;";"</f>
        <v>AI[40].ZL := 0;</v>
      </c>
      <c r="I44" s="127" t="str">
        <f>"AI["&amp;A44&amp;"].ZH := "&amp;IF(AI!H44="",0,AI!H44)&amp;";"</f>
        <v>AI[40].ZH := 150;</v>
      </c>
      <c r="J44" s="127" t="str">
        <f>"AI["&amp;$A44&amp;"]." &amp;J$3&amp;".EN :=" &amp;IF(AI!J44="",0,1)&amp;"; " &amp; "AI["&amp;$A44&amp;"]." &amp;J$3&amp;".V :=" &amp;IF(AI!J44="",0,AI!J44)&amp;"; "</f>
        <v xml:space="preserve">AI[40].RL.EN :=1; AI[40].RL.V :=15; </v>
      </c>
      <c r="K44" s="127" t="str">
        <f>"AI["&amp;$A44&amp;"]." &amp;K$3&amp;".EN :=" &amp;IF(AI!K44="",0,1)&amp;"; " &amp; "AI["&amp;$A44&amp;"]." &amp;K$3&amp;".V :=" &amp;IF(AI!K44="",0,AI!K44)&amp;"; "</f>
        <v xml:space="preserve">AI[40].RH.EN :=1; AI[40].RH.V :=31; </v>
      </c>
      <c r="L44" s="127" t="str">
        <f>"AI["&amp;$A44&amp;"]." &amp;L$3&amp;".EN :=" &amp;IF(AI!L44="",0,1)&amp;"; " &amp; "AI["&amp;$A44&amp;"]." &amp;L$3&amp;".V :=" &amp;IF(AI!L44="",0,AI!L44)&amp;"; "</f>
        <v xml:space="preserve">AI[40].L.EN :=0; AI[40].L.V :=0; </v>
      </c>
      <c r="M44" s="127" t="str">
        <f>"AI["&amp;$A44&amp;"]." &amp;M$3&amp;".EN :=" &amp;IF(AI!M44="",0,1)&amp;"; " &amp; "AI["&amp;$A44&amp;"]." &amp;M$3&amp;".V :=" &amp;IF(AI!M44="",0,AI!M44)&amp;"; "</f>
        <v xml:space="preserve">AI[40].H.EN :=1; AI[40].H.V :=31; </v>
      </c>
      <c r="N44" s="127" t="str">
        <f>"AI["&amp;$A44&amp;"]." &amp;N$3&amp;".EN :=" &amp;IF(AI!N44="",0,1)&amp;"; " &amp; "AI["&amp;$A44&amp;"]." &amp;N$3&amp;".V :=" &amp;IF(AI!N44="",0,AI!N44)&amp;"; "</f>
        <v xml:space="preserve">AI[40].LL.EN :=0; AI[40].LL.V :=0; </v>
      </c>
      <c r="O44" s="127" t="str">
        <f>"AI["&amp;$A44&amp;"]." &amp;O$3&amp;".EN :=" &amp;IF(AI!O44="",0,1)&amp;"; " &amp; "AI["&amp;$A44&amp;"]." &amp;O$3&amp;".V :=" &amp;IF(AI!O44="",0,AI!O44)&amp;"; "</f>
        <v xml:space="preserve">AI[40].HH.EN :=0; AI[40].HH.V :=0; </v>
      </c>
    </row>
    <row r="45" spans="1:15">
      <c r="A45" s="126">
        <f>AI!$D45</f>
        <v>41</v>
      </c>
      <c r="C45" s="127" t="str">
        <f>"AI["&amp;A45&amp;"].En := "&amp;IF(AI!E45="",0,1)&amp;";"</f>
        <v>AI[41].En := 1;</v>
      </c>
      <c r="D45" s="127" t="str">
        <f>"AI["&amp;A45&amp;"].Group := "&amp;IF(AI!T45="",0,AI!T45)&amp;";"</f>
        <v>AI[41].Group := 1;</v>
      </c>
      <c r="E45" s="127" t="str">
        <f>"AI["&amp;A45&amp;"].isInvScale := "&amp;IF(AI!V45="",0,1)&amp;";"</f>
        <v>AI[41].isInvScale := 0;</v>
      </c>
      <c r="F45" s="127" t="e">
        <f>"AI["&amp;A45&amp;"].isCut := "&amp;IF(AI!#REF!="",0,1)&amp;";   "&amp;"AI["&amp;A45&amp;"].vCut := "&amp;IF(AI!#REF!="",0,AI!#REF!)&amp;"; "</f>
        <v>#REF!</v>
      </c>
      <c r="G45" s="127"/>
      <c r="H45" s="127" t="str">
        <f>"AI["&amp;A45&amp;"].ZL := "&amp;IF(AI!G45="",0,AI!G45)&amp;";"</f>
        <v>AI[41].ZL := 0;</v>
      </c>
      <c r="I45" s="127" t="str">
        <f>"AI["&amp;A45&amp;"].ZH := "&amp;IF(AI!H45="",0,AI!H45)&amp;";"</f>
        <v>AI[41].ZH := 150;</v>
      </c>
      <c r="J45" s="127" t="str">
        <f>"AI["&amp;$A45&amp;"]." &amp;J$3&amp;".EN :=" &amp;IF(AI!J45="",0,1)&amp;"; " &amp; "AI["&amp;$A45&amp;"]." &amp;J$3&amp;".V :=" &amp;IF(AI!J45="",0,AI!J45)&amp;"; "</f>
        <v xml:space="preserve">AI[41].RL.EN :=1; AI[41].RL.V :=70; </v>
      </c>
      <c r="K45" s="127" t="str">
        <f>"AI["&amp;$A45&amp;"]." &amp;K$3&amp;".EN :=" &amp;IF(AI!K45="",0,1)&amp;"; " &amp; "AI["&amp;$A45&amp;"]." &amp;K$3&amp;".V :=" &amp;IF(AI!K45="",0,AI!K45)&amp;"; "</f>
        <v xml:space="preserve">AI[41].RH.EN :=1; AI[41].RH.V :=105; </v>
      </c>
      <c r="L45" s="127" t="str">
        <f>"AI["&amp;$A45&amp;"]." &amp;L$3&amp;".EN :=" &amp;IF(AI!L45="",0,1)&amp;"; " &amp; "AI["&amp;$A45&amp;"]." &amp;L$3&amp;".V :=" &amp;IF(AI!L45="",0,AI!L45)&amp;"; "</f>
        <v xml:space="preserve">AI[41].L.EN :=0; AI[41].L.V :=0; </v>
      </c>
      <c r="M45" s="127" t="str">
        <f>"AI["&amp;$A45&amp;"]." &amp;M$3&amp;".EN :=" &amp;IF(AI!M45="",0,1)&amp;"; " &amp; "AI["&amp;$A45&amp;"]." &amp;M$3&amp;".V :=" &amp;IF(AI!M45="",0,AI!M45)&amp;"; "</f>
        <v xml:space="preserve">AI[41].H.EN :=0; AI[41].H.V :=0; </v>
      </c>
      <c r="N45" s="127" t="str">
        <f>"AI["&amp;$A45&amp;"]." &amp;N$3&amp;".EN :=" &amp;IF(AI!N45="",0,1)&amp;"; " &amp; "AI["&amp;$A45&amp;"]." &amp;N$3&amp;".V :=" &amp;IF(AI!N45="",0,AI!N45)&amp;"; "</f>
        <v xml:space="preserve">AI[41].LL.EN :=0; AI[41].LL.V :=0; </v>
      </c>
      <c r="O45" s="127" t="str">
        <f>"AI["&amp;$A45&amp;"]." &amp;O$3&amp;".EN :=" &amp;IF(AI!O45="",0,1)&amp;"; " &amp; "AI["&amp;$A45&amp;"]." &amp;O$3&amp;".V :=" &amp;IF(AI!O45="",0,AI!O45)&amp;"; "</f>
        <v xml:space="preserve">AI[41].HH.EN :=0; AI[41].HH.V :=0; </v>
      </c>
    </row>
    <row r="46" spans="1:15">
      <c r="A46" s="126">
        <f>AI!$D46</f>
        <v>42</v>
      </c>
      <c r="C46" s="127" t="str">
        <f>"AI["&amp;A46&amp;"].En := "&amp;IF(AI!E46="",0,1)&amp;";"</f>
        <v>AI[42].En := 1;</v>
      </c>
      <c r="D46" s="127" t="str">
        <f>"AI["&amp;A46&amp;"].Group := "&amp;IF(AI!T46="",0,AI!T46)&amp;";"</f>
        <v>AI[42].Group := 1;</v>
      </c>
      <c r="E46" s="127" t="str">
        <f>"AI["&amp;A46&amp;"].isInvScale := "&amp;IF(AI!V46="",0,1)&amp;";"</f>
        <v>AI[42].isInvScale := 0;</v>
      </c>
      <c r="F46" s="127" t="e">
        <f>"AI["&amp;A46&amp;"].isCut := "&amp;IF(AI!#REF!="",0,1)&amp;";   "&amp;"AI["&amp;A46&amp;"].vCut := "&amp;IF(AI!#REF!="",0,AI!#REF!)&amp;"; "</f>
        <v>#REF!</v>
      </c>
      <c r="G46" s="127"/>
      <c r="H46" s="127" t="str">
        <f>"AI["&amp;A46&amp;"].ZL := "&amp;IF(AI!G46="",0,AI!G46)&amp;";"</f>
        <v>AI[42].ZL := 0;</v>
      </c>
      <c r="I46" s="127" t="str">
        <f>"AI["&amp;A46&amp;"].ZH := "&amp;IF(AI!H46="",0,AI!H46)&amp;";"</f>
        <v>AI[42].ZH := 150;</v>
      </c>
      <c r="J46" s="127" t="str">
        <f>"AI["&amp;$A46&amp;"]." &amp;J$3&amp;".EN :=" &amp;IF(AI!J46="",0,1)&amp;"; " &amp; "AI["&amp;$A46&amp;"]." &amp;J$3&amp;".V :=" &amp;IF(AI!J46="",0,AI!J46)&amp;"; "</f>
        <v xml:space="preserve">AI[42].RL.EN :=1; AI[42].RL.V :=15; </v>
      </c>
      <c r="K46" s="127" t="str">
        <f>"AI["&amp;$A46&amp;"]." &amp;K$3&amp;".EN :=" &amp;IF(AI!K46="",0,1)&amp;"; " &amp; "AI["&amp;$A46&amp;"]." &amp;K$3&amp;".V :=" &amp;IF(AI!K46="",0,AI!K46)&amp;"; "</f>
        <v xml:space="preserve">AI[42].RH.EN :=1; AI[42].RH.V :=31; </v>
      </c>
      <c r="L46" s="127" t="str">
        <f>"AI["&amp;$A46&amp;"]." &amp;L$3&amp;".EN :=" &amp;IF(AI!L46="",0,1)&amp;"; " &amp; "AI["&amp;$A46&amp;"]." &amp;L$3&amp;".V :=" &amp;IF(AI!L46="",0,AI!L46)&amp;"; "</f>
        <v xml:space="preserve">AI[42].L.EN :=0; AI[42].L.V :=0; </v>
      </c>
      <c r="M46" s="127" t="str">
        <f>"AI["&amp;$A46&amp;"]." &amp;M$3&amp;".EN :=" &amp;IF(AI!M46="",0,1)&amp;"; " &amp; "AI["&amp;$A46&amp;"]." &amp;M$3&amp;".V :=" &amp;IF(AI!M46="",0,AI!M46)&amp;"; "</f>
        <v xml:space="preserve">AI[42].H.EN :=1; AI[42].H.V :=31; </v>
      </c>
      <c r="N46" s="127" t="str">
        <f>"AI["&amp;$A46&amp;"]." &amp;N$3&amp;".EN :=" &amp;IF(AI!N46="",0,1)&amp;"; " &amp; "AI["&amp;$A46&amp;"]." &amp;N$3&amp;".V :=" &amp;IF(AI!N46="",0,AI!N46)&amp;"; "</f>
        <v xml:space="preserve">AI[42].LL.EN :=0; AI[42].LL.V :=0; </v>
      </c>
      <c r="O46" s="127" t="str">
        <f>"AI["&amp;$A46&amp;"]." &amp;O$3&amp;".EN :=" &amp;IF(AI!O46="",0,1)&amp;"; " &amp; "AI["&amp;$A46&amp;"]." &amp;O$3&amp;".V :=" &amp;IF(AI!O46="",0,AI!O46)&amp;"; "</f>
        <v xml:space="preserve">AI[42].HH.EN :=0; AI[42].HH.V :=0; </v>
      </c>
    </row>
    <row r="47" spans="1:15">
      <c r="A47" s="126">
        <f>AI!$D47</f>
        <v>43</v>
      </c>
      <c r="C47" s="127" t="str">
        <f>"AI["&amp;A47&amp;"].En := "&amp;IF(AI!E47="",0,1)&amp;";"</f>
        <v>AI[43].En := 1;</v>
      </c>
      <c r="D47" s="127" t="str">
        <f>"AI["&amp;A47&amp;"].Group := "&amp;IF(AI!T47="",0,AI!T47)&amp;";"</f>
        <v>AI[43].Group := 1;</v>
      </c>
      <c r="E47" s="127" t="str">
        <f>"AI["&amp;A47&amp;"].isInvScale := "&amp;IF(AI!V47="",0,1)&amp;";"</f>
        <v>AI[43].isInvScale := 0;</v>
      </c>
      <c r="F47" s="127" t="e">
        <f>"AI["&amp;A47&amp;"].isCut := "&amp;IF(AI!#REF!="",0,1)&amp;";   "&amp;"AI["&amp;A47&amp;"].vCut := "&amp;IF(AI!#REF!="",0,AI!#REF!)&amp;"; "</f>
        <v>#REF!</v>
      </c>
      <c r="G47" s="127"/>
      <c r="H47" s="127" t="str">
        <f>"AI["&amp;A47&amp;"].ZL := "&amp;IF(AI!G47="",0,AI!G47)&amp;";"</f>
        <v>AI[43].ZL := 0;</v>
      </c>
      <c r="I47" s="127" t="str">
        <f>"AI["&amp;A47&amp;"].ZH := "&amp;IF(AI!H47="",0,AI!H47)&amp;";"</f>
        <v>AI[43].ZH := 150;</v>
      </c>
      <c r="J47" s="127" t="str">
        <f>"AI["&amp;$A47&amp;"]." &amp;J$3&amp;".EN :=" &amp;IF(AI!J47="",0,1)&amp;"; " &amp; "AI["&amp;$A47&amp;"]." &amp;J$3&amp;".V :=" &amp;IF(AI!J47="",0,AI!J47)&amp;"; "</f>
        <v xml:space="preserve">AI[43].RL.EN :=1; AI[43].RL.V :=78; </v>
      </c>
      <c r="K47" s="127" t="str">
        <f>"AI["&amp;$A47&amp;"]." &amp;K$3&amp;".EN :=" &amp;IF(AI!K47="",0,1)&amp;"; " &amp; "AI["&amp;$A47&amp;"]." &amp;K$3&amp;".V :=" &amp;IF(AI!K47="",0,AI!K47)&amp;"; "</f>
        <v xml:space="preserve">AI[43].RH.EN :=1; AI[43].RH.V :=100; </v>
      </c>
      <c r="L47" s="127" t="str">
        <f>"AI["&amp;$A47&amp;"]." &amp;L$3&amp;".EN :=" &amp;IF(AI!L47="",0,1)&amp;"; " &amp; "AI["&amp;$A47&amp;"]." &amp;L$3&amp;".V :=" &amp;IF(AI!L47="",0,AI!L47)&amp;"; "</f>
        <v xml:space="preserve">AI[43].L.EN :=0; AI[43].L.V :=0; </v>
      </c>
      <c r="M47" s="127" t="str">
        <f>"AI["&amp;$A47&amp;"]." &amp;M$3&amp;".EN :=" &amp;IF(AI!M47="",0,1)&amp;"; " &amp; "AI["&amp;$A47&amp;"]." &amp;M$3&amp;".V :=" &amp;IF(AI!M47="",0,AI!M47)&amp;"; "</f>
        <v xml:space="preserve">AI[43].H.EN :=0; AI[43].H.V :=0; </v>
      </c>
      <c r="N47" s="127" t="str">
        <f>"AI["&amp;$A47&amp;"]." &amp;N$3&amp;".EN :=" &amp;IF(AI!N47="",0,1)&amp;"; " &amp; "AI["&amp;$A47&amp;"]." &amp;N$3&amp;".V :=" &amp;IF(AI!N47="",0,AI!N47)&amp;"; "</f>
        <v xml:space="preserve">AI[43].LL.EN :=0; AI[43].LL.V :=0; </v>
      </c>
      <c r="O47" s="127" t="str">
        <f>"AI["&amp;$A47&amp;"]." &amp;O$3&amp;".EN :=" &amp;IF(AI!O47="",0,1)&amp;"; " &amp; "AI["&amp;$A47&amp;"]." &amp;O$3&amp;".V :=" &amp;IF(AI!O47="",0,AI!O47)&amp;"; "</f>
        <v xml:space="preserve">AI[43].HH.EN :=0; AI[43].HH.V :=0; </v>
      </c>
    </row>
    <row r="48" spans="1:15">
      <c r="A48" s="126">
        <f>AI!$D48</f>
        <v>44</v>
      </c>
      <c r="C48" s="127" t="str">
        <f>"AI["&amp;A48&amp;"].En := "&amp;IF(AI!E48="",0,1)&amp;";"</f>
        <v>AI[44].En := 1;</v>
      </c>
      <c r="D48" s="127" t="str">
        <f>"AI["&amp;A48&amp;"].Group := "&amp;IF(AI!T48="",0,AI!T48)&amp;";"</f>
        <v>AI[44].Group := 1;</v>
      </c>
      <c r="E48" s="127" t="str">
        <f>"AI["&amp;A48&amp;"].isInvScale := "&amp;IF(AI!V48="",0,1)&amp;";"</f>
        <v>AI[44].isInvScale := 0;</v>
      </c>
      <c r="F48" s="127" t="e">
        <f>"AI["&amp;A48&amp;"].isCut := "&amp;IF(AI!#REF!="",0,1)&amp;";   "&amp;"AI["&amp;A48&amp;"].vCut := "&amp;IF(AI!#REF!="",0,AI!#REF!)&amp;"; "</f>
        <v>#REF!</v>
      </c>
      <c r="G48" s="127"/>
      <c r="H48" s="127" t="str">
        <f>"AI["&amp;A48&amp;"].ZL := "&amp;IF(AI!G48="",0,AI!G48)&amp;";"</f>
        <v>AI[44].ZL := 0;</v>
      </c>
      <c r="I48" s="127" t="str">
        <f>"AI["&amp;A48&amp;"].ZH := "&amp;IF(AI!H48="",0,AI!H48)&amp;";"</f>
        <v>AI[44].ZH := 150;</v>
      </c>
      <c r="J48" s="127" t="str">
        <f>"AI["&amp;$A48&amp;"]." &amp;J$3&amp;".EN :=" &amp;IF(AI!J48="",0,1)&amp;"; " &amp; "AI["&amp;$A48&amp;"]." &amp;J$3&amp;".V :=" &amp;IF(AI!J48="",0,AI!J48)&amp;"; "</f>
        <v xml:space="preserve">AI[44].RL.EN :=1; AI[44].RL.V :=15; </v>
      </c>
      <c r="K48" s="127" t="str">
        <f>"AI["&amp;$A48&amp;"]." &amp;K$3&amp;".EN :=" &amp;IF(AI!K48="",0,1)&amp;"; " &amp; "AI["&amp;$A48&amp;"]." &amp;K$3&amp;".V :=" &amp;IF(AI!K48="",0,AI!K48)&amp;"; "</f>
        <v xml:space="preserve">AI[44].RH.EN :=1; AI[44].RH.V :=26; </v>
      </c>
      <c r="L48" s="127" t="str">
        <f>"AI["&amp;$A48&amp;"]." &amp;L$3&amp;".EN :=" &amp;IF(AI!L48="",0,1)&amp;"; " &amp; "AI["&amp;$A48&amp;"]." &amp;L$3&amp;".V :=" &amp;IF(AI!L48="",0,AI!L48)&amp;"; "</f>
        <v xml:space="preserve">AI[44].L.EN :=0; AI[44].L.V :=0; </v>
      </c>
      <c r="M48" s="127" t="str">
        <f>"AI["&amp;$A48&amp;"]." &amp;M$3&amp;".EN :=" &amp;IF(AI!M48="",0,1)&amp;"; " &amp; "AI["&amp;$A48&amp;"]." &amp;M$3&amp;".V :=" &amp;IF(AI!M48="",0,AI!M48)&amp;"; "</f>
        <v xml:space="preserve">AI[44].H.EN :=1; AI[44].H.V :=26; </v>
      </c>
      <c r="N48" s="127" t="str">
        <f>"AI["&amp;$A48&amp;"]." &amp;N$3&amp;".EN :=" &amp;IF(AI!N48="",0,1)&amp;"; " &amp; "AI["&amp;$A48&amp;"]." &amp;N$3&amp;".V :=" &amp;IF(AI!N48="",0,AI!N48)&amp;"; "</f>
        <v xml:space="preserve">AI[44].LL.EN :=0; AI[44].LL.V :=0; </v>
      </c>
      <c r="O48" s="127" t="str">
        <f>"AI["&amp;$A48&amp;"]." &amp;O$3&amp;".EN :=" &amp;IF(AI!O48="",0,1)&amp;"; " &amp; "AI["&amp;$A48&amp;"]." &amp;O$3&amp;".V :=" &amp;IF(AI!O48="",0,AI!O48)&amp;"; "</f>
        <v xml:space="preserve">AI[44].HH.EN :=0; AI[44].HH.V :=0; </v>
      </c>
    </row>
    <row r="49" spans="1:15">
      <c r="A49" s="126">
        <f>AI!$D49</f>
        <v>45</v>
      </c>
      <c r="C49" s="127" t="str">
        <f>"AI["&amp;A49&amp;"].En := "&amp;IF(AI!E49="",0,1)&amp;";"</f>
        <v>AI[45].En := 1;</v>
      </c>
      <c r="D49" s="127" t="str">
        <f>"AI["&amp;A49&amp;"].Group := "&amp;IF(AI!T49="",0,AI!T49)&amp;";"</f>
        <v>AI[45].Group := 1;</v>
      </c>
      <c r="E49" s="127" t="str">
        <f>"AI["&amp;A49&amp;"].isInvScale := "&amp;IF(AI!V49="",0,1)&amp;";"</f>
        <v>AI[45].isInvScale := 0;</v>
      </c>
      <c r="F49" s="127" t="e">
        <f>"AI["&amp;A49&amp;"].isCut := "&amp;IF(AI!#REF!="",0,1)&amp;";   "&amp;"AI["&amp;A49&amp;"].vCut := "&amp;IF(AI!#REF!="",0,AI!#REF!)&amp;"; "</f>
        <v>#REF!</v>
      </c>
      <c r="G49" s="127"/>
      <c r="H49" s="127" t="str">
        <f>"AI["&amp;A49&amp;"].ZL := "&amp;IF(AI!G49="",0,AI!G49)&amp;";"</f>
        <v>AI[45].ZL := 0;</v>
      </c>
      <c r="I49" s="127" t="str">
        <f>"AI["&amp;A49&amp;"].ZH := "&amp;IF(AI!H49="",0,AI!H49)&amp;";"</f>
        <v>AI[45].ZH := 150;</v>
      </c>
      <c r="J49" s="127" t="str">
        <f>"AI["&amp;$A49&amp;"]." &amp;J$3&amp;".EN :=" &amp;IF(AI!J49="",0,1)&amp;"; " &amp; "AI["&amp;$A49&amp;"]." &amp;J$3&amp;".V :=" &amp;IF(AI!J49="",0,AI!J49)&amp;"; "</f>
        <v xml:space="preserve">AI[45].RL.EN :=1; AI[45].RL.V :=70; </v>
      </c>
      <c r="K49" s="127" t="str">
        <f>"AI["&amp;$A49&amp;"]." &amp;K$3&amp;".EN :=" &amp;IF(AI!K49="",0,1)&amp;"; " &amp; "AI["&amp;$A49&amp;"]." &amp;K$3&amp;".V :=" &amp;IF(AI!K49="",0,AI!K49)&amp;"; "</f>
        <v xml:space="preserve">AI[45].RH.EN :=1; AI[45].RH.V :=95; </v>
      </c>
      <c r="L49" s="127" t="str">
        <f>"AI["&amp;$A49&amp;"]." &amp;L$3&amp;".EN :=" &amp;IF(AI!L49="",0,1)&amp;"; " &amp; "AI["&amp;$A49&amp;"]." &amp;L$3&amp;".V :=" &amp;IF(AI!L49="",0,AI!L49)&amp;"; "</f>
        <v xml:space="preserve">AI[45].L.EN :=0; AI[45].L.V :=0; </v>
      </c>
      <c r="M49" s="127" t="str">
        <f>"AI["&amp;$A49&amp;"]." &amp;M$3&amp;".EN :=" &amp;IF(AI!M49="",0,1)&amp;"; " &amp; "AI["&amp;$A49&amp;"]." &amp;M$3&amp;".V :=" &amp;IF(AI!M49="",0,AI!M49)&amp;"; "</f>
        <v xml:space="preserve">AI[45].H.EN :=0; AI[45].H.V :=0; </v>
      </c>
      <c r="N49" s="127" t="str">
        <f>"AI["&amp;$A49&amp;"]." &amp;N$3&amp;".EN :=" &amp;IF(AI!N49="",0,1)&amp;"; " &amp; "AI["&amp;$A49&amp;"]." &amp;N$3&amp;".V :=" &amp;IF(AI!N49="",0,AI!N49)&amp;"; "</f>
        <v xml:space="preserve">AI[45].LL.EN :=0; AI[45].LL.V :=0; </v>
      </c>
      <c r="O49" s="127" t="str">
        <f>"AI["&amp;$A49&amp;"]." &amp;O$3&amp;".EN :=" &amp;IF(AI!O49="",0,1)&amp;"; " &amp; "AI["&amp;$A49&amp;"]." &amp;O$3&amp;".V :=" &amp;IF(AI!O49="",0,AI!O49)&amp;"; "</f>
        <v xml:space="preserve">AI[45].HH.EN :=0; AI[45].HH.V :=0; </v>
      </c>
    </row>
    <row r="50" spans="1:15">
      <c r="A50" s="126">
        <f>AI!$D50</f>
        <v>46</v>
      </c>
      <c r="C50" s="127" t="str">
        <f>"AI["&amp;A50&amp;"].En := "&amp;IF(AI!E50="",0,1)&amp;";"</f>
        <v>AI[46].En := 0;</v>
      </c>
      <c r="D50" s="127" t="str">
        <f>"AI["&amp;A50&amp;"].Group := "&amp;IF(AI!T50="",0,AI!T50)&amp;";"</f>
        <v>AI[46].Group := 0;</v>
      </c>
      <c r="E50" s="127" t="str">
        <f>"AI["&amp;A50&amp;"].isInvScale := "&amp;IF(AI!V50="",0,1)&amp;";"</f>
        <v>AI[46].isInvScale := 0;</v>
      </c>
      <c r="F50" s="127" t="e">
        <f>"AI["&amp;A50&amp;"].isCut := "&amp;IF(AI!#REF!="",0,1)&amp;";   "&amp;"AI["&amp;A50&amp;"].vCut := "&amp;IF(AI!#REF!="",0,AI!#REF!)&amp;"; "</f>
        <v>#REF!</v>
      </c>
      <c r="G50" s="127"/>
      <c r="H50" s="127" t="str">
        <f>"AI["&amp;A50&amp;"].ZL := "&amp;IF(AI!G50="",0,AI!G50)&amp;";"</f>
        <v>AI[46].ZL := 0;</v>
      </c>
      <c r="I50" s="127" t="str">
        <f>"AI["&amp;A50&amp;"].ZH := "&amp;IF(AI!H50="",0,AI!H50)&amp;";"</f>
        <v>AI[46].ZH := 0;</v>
      </c>
      <c r="J50" s="127" t="str">
        <f>"AI["&amp;$A50&amp;"]." &amp;J$3&amp;".EN :=" &amp;IF(AI!J50="",0,1)&amp;"; " &amp; "AI["&amp;$A50&amp;"]." &amp;J$3&amp;".V :=" &amp;IF(AI!J50="",0,AI!J50)&amp;"; "</f>
        <v xml:space="preserve">AI[46].RL.EN :=0; AI[46].RL.V :=0; </v>
      </c>
      <c r="K50" s="127" t="str">
        <f>"AI["&amp;$A50&amp;"]." &amp;K$3&amp;".EN :=" &amp;IF(AI!K50="",0,1)&amp;"; " &amp; "AI["&amp;$A50&amp;"]." &amp;K$3&amp;".V :=" &amp;IF(AI!K50="",0,AI!K50)&amp;"; "</f>
        <v xml:space="preserve">AI[46].RH.EN :=0; AI[46].RH.V :=0; </v>
      </c>
      <c r="L50" s="127" t="str">
        <f>"AI["&amp;$A50&amp;"]." &amp;L$3&amp;".EN :=" &amp;IF(AI!L50="",0,1)&amp;"; " &amp; "AI["&amp;$A50&amp;"]." &amp;L$3&amp;".V :=" &amp;IF(AI!L50="",0,AI!L50)&amp;"; "</f>
        <v xml:space="preserve">AI[46].L.EN :=0; AI[46].L.V :=0; </v>
      </c>
      <c r="M50" s="127" t="str">
        <f>"AI["&amp;$A50&amp;"]." &amp;M$3&amp;".EN :=" &amp;IF(AI!M50="",0,1)&amp;"; " &amp; "AI["&amp;$A50&amp;"]." &amp;M$3&amp;".V :=" &amp;IF(AI!M50="",0,AI!M50)&amp;"; "</f>
        <v xml:space="preserve">AI[46].H.EN :=0; AI[46].H.V :=0; </v>
      </c>
      <c r="N50" s="127" t="str">
        <f>"AI["&amp;$A50&amp;"]." &amp;N$3&amp;".EN :=" &amp;IF(AI!N50="",0,1)&amp;"; " &amp; "AI["&amp;$A50&amp;"]." &amp;N$3&amp;".V :=" &amp;IF(AI!N50="",0,AI!N50)&amp;"; "</f>
        <v xml:space="preserve">AI[46].LL.EN :=0; AI[46].LL.V :=0; </v>
      </c>
      <c r="O50" s="127" t="str">
        <f>"AI["&amp;$A50&amp;"]." &amp;O$3&amp;".EN :=" &amp;IF(AI!O50="",0,1)&amp;"; " &amp; "AI["&amp;$A50&amp;"]." &amp;O$3&amp;".V :=" &amp;IF(AI!O50="",0,AI!O50)&amp;"; "</f>
        <v xml:space="preserve">AI[46].HH.EN :=0; AI[46].HH.V :=0; </v>
      </c>
    </row>
    <row r="51" spans="1:15">
      <c r="A51" s="126">
        <f>AI!$D51</f>
        <v>47</v>
      </c>
      <c r="C51" s="127" t="str">
        <f>"AI["&amp;A51&amp;"].En := "&amp;IF(AI!E51="",0,1)&amp;";"</f>
        <v>AI[47].En := 0;</v>
      </c>
      <c r="D51" s="127" t="str">
        <f>"AI["&amp;A51&amp;"].Group := "&amp;IF(AI!T51="",0,AI!T51)&amp;";"</f>
        <v>AI[47].Group := 0;</v>
      </c>
      <c r="E51" s="127" t="str">
        <f>"AI["&amp;A51&amp;"].isInvScale := "&amp;IF(AI!V51="",0,1)&amp;";"</f>
        <v>AI[47].isInvScale := 0;</v>
      </c>
      <c r="F51" s="127" t="e">
        <f>"AI["&amp;A51&amp;"].isCut := "&amp;IF(AI!#REF!="",0,1)&amp;";   "&amp;"AI["&amp;A51&amp;"].vCut := "&amp;IF(AI!#REF!="",0,AI!#REF!)&amp;"; "</f>
        <v>#REF!</v>
      </c>
      <c r="G51" s="127"/>
      <c r="H51" s="127" t="str">
        <f>"AI["&amp;A51&amp;"].ZL := "&amp;IF(AI!G51="",0,AI!G51)&amp;";"</f>
        <v>AI[47].ZL := 0;</v>
      </c>
      <c r="I51" s="127" t="str">
        <f>"AI["&amp;A51&amp;"].ZH := "&amp;IF(AI!H51="",0,AI!H51)&amp;";"</f>
        <v>AI[47].ZH := 0;</v>
      </c>
      <c r="J51" s="127" t="str">
        <f>"AI["&amp;$A51&amp;"]." &amp;J$3&amp;".EN :=" &amp;IF(AI!J51="",0,1)&amp;"; " &amp; "AI["&amp;$A51&amp;"]." &amp;J$3&amp;".V :=" &amp;IF(AI!J51="",0,AI!J51)&amp;"; "</f>
        <v xml:space="preserve">AI[47].RL.EN :=0; AI[47].RL.V :=0; </v>
      </c>
      <c r="K51" s="127" t="str">
        <f>"AI["&amp;$A51&amp;"]." &amp;K$3&amp;".EN :=" &amp;IF(AI!K51="",0,1)&amp;"; " &amp; "AI["&amp;$A51&amp;"]." &amp;K$3&amp;".V :=" &amp;IF(AI!K51="",0,AI!K51)&amp;"; "</f>
        <v xml:space="preserve">AI[47].RH.EN :=0; AI[47].RH.V :=0; </v>
      </c>
      <c r="L51" s="127" t="str">
        <f>"AI["&amp;$A51&amp;"]." &amp;L$3&amp;".EN :=" &amp;IF(AI!L51="",0,1)&amp;"; " &amp; "AI["&amp;$A51&amp;"]." &amp;L$3&amp;".V :=" &amp;IF(AI!L51="",0,AI!L51)&amp;"; "</f>
        <v xml:space="preserve">AI[47].L.EN :=0; AI[47].L.V :=0; </v>
      </c>
      <c r="M51" s="127" t="str">
        <f>"AI["&amp;$A51&amp;"]." &amp;M$3&amp;".EN :=" &amp;IF(AI!M51="",0,1)&amp;"; " &amp; "AI["&amp;$A51&amp;"]." &amp;M$3&amp;".V :=" &amp;IF(AI!M51="",0,AI!M51)&amp;"; "</f>
        <v xml:space="preserve">AI[47].H.EN :=0; AI[47].H.V :=0; </v>
      </c>
      <c r="N51" s="127" t="str">
        <f>"AI["&amp;$A51&amp;"]." &amp;N$3&amp;".EN :=" &amp;IF(AI!N51="",0,1)&amp;"; " &amp; "AI["&amp;$A51&amp;"]." &amp;N$3&amp;".V :=" &amp;IF(AI!N51="",0,AI!N51)&amp;"; "</f>
        <v xml:space="preserve">AI[47].LL.EN :=0; AI[47].LL.V :=0; </v>
      </c>
      <c r="O51" s="127" t="str">
        <f>"AI["&amp;$A51&amp;"]." &amp;O$3&amp;".EN :=" &amp;IF(AI!O51="",0,1)&amp;"; " &amp; "AI["&amp;$A51&amp;"]." &amp;O$3&amp;".V :=" &amp;IF(AI!O51="",0,AI!O51)&amp;"; "</f>
        <v xml:space="preserve">AI[47].HH.EN :=0; AI[47].HH.V :=0; </v>
      </c>
    </row>
    <row r="52" spans="1:15">
      <c r="A52" s="126">
        <f>AI!$D52</f>
        <v>48</v>
      </c>
      <c r="C52" s="127" t="str">
        <f>"AI["&amp;A52&amp;"].En := "&amp;IF(AI!E52="",0,1)&amp;";"</f>
        <v>AI[48].En := 1;</v>
      </c>
      <c r="D52" s="127" t="str">
        <f>"AI["&amp;A52&amp;"].Group := "&amp;IF(AI!T52="",0,AI!T52)&amp;";"</f>
        <v>AI[48].Group := 1;</v>
      </c>
      <c r="E52" s="127" t="str">
        <f>"AI["&amp;A52&amp;"].isInvScale := "&amp;IF(AI!V52="",0,1)&amp;";"</f>
        <v>AI[48].isInvScale := 0;</v>
      </c>
      <c r="F52" s="127" t="e">
        <f>"AI["&amp;A52&amp;"].isCut := "&amp;IF(AI!#REF!="",0,1)&amp;";   "&amp;"AI["&amp;A52&amp;"].vCut := "&amp;IF(AI!#REF!="",0,AI!#REF!)&amp;"; "</f>
        <v>#REF!</v>
      </c>
      <c r="G52" s="127"/>
      <c r="H52" s="127" t="str">
        <f>"AI["&amp;A52&amp;"].ZL := "&amp;IF(AI!G52="",0,AI!G52)&amp;";"</f>
        <v>AI[48].ZL := 0;</v>
      </c>
      <c r="I52" s="127" t="str">
        <f>"AI["&amp;A52&amp;"].ZH := "&amp;IF(AI!H52="",0,AI!H52)&amp;";"</f>
        <v>AI[48].ZH := 150;</v>
      </c>
      <c r="J52" s="127" t="str">
        <f>"AI["&amp;$A52&amp;"]." &amp;J$3&amp;".EN :=" &amp;IF(AI!J52="",0,1)&amp;"; " &amp; "AI["&amp;$A52&amp;"]." &amp;J$3&amp;".V :=" &amp;IF(AI!J52="",0,AI!J52)&amp;"; "</f>
        <v xml:space="preserve">AI[48].RL.EN :=1; AI[48].RL.V :=40; </v>
      </c>
      <c r="K52" s="127" t="str">
        <f>"AI["&amp;$A52&amp;"]." &amp;K$3&amp;".EN :=" &amp;IF(AI!K52="",0,1)&amp;"; " &amp; "AI["&amp;$A52&amp;"]." &amp;K$3&amp;".V :=" &amp;IF(AI!K52="",0,AI!K52)&amp;"; "</f>
        <v xml:space="preserve">AI[48].RH.EN :=1; AI[48].RH.V :=80; </v>
      </c>
      <c r="L52" s="127" t="str">
        <f>"AI["&amp;$A52&amp;"]." &amp;L$3&amp;".EN :=" &amp;IF(AI!L52="",0,1)&amp;"; " &amp; "AI["&amp;$A52&amp;"]." &amp;L$3&amp;".V :=" &amp;IF(AI!L52="",0,AI!L52)&amp;"; "</f>
        <v xml:space="preserve">AI[48].L.EN :=0; AI[48].L.V :=0; </v>
      </c>
      <c r="M52" s="127" t="str">
        <f>"AI["&amp;$A52&amp;"]." &amp;M$3&amp;".EN :=" &amp;IF(AI!M52="",0,1)&amp;"; " &amp; "AI["&amp;$A52&amp;"]." &amp;M$3&amp;".V :=" &amp;IF(AI!M52="",0,AI!M52)&amp;"; "</f>
        <v xml:space="preserve">AI[48].H.EN :=1; AI[48].H.V :=80; </v>
      </c>
      <c r="N52" s="127" t="str">
        <f>"AI["&amp;$A52&amp;"]." &amp;N$3&amp;".EN :=" &amp;IF(AI!N52="",0,1)&amp;"; " &amp; "AI["&amp;$A52&amp;"]." &amp;N$3&amp;".V :=" &amp;IF(AI!N52="",0,AI!N52)&amp;"; "</f>
        <v xml:space="preserve">AI[48].LL.EN :=0; AI[48].LL.V :=0; </v>
      </c>
      <c r="O52" s="127" t="str">
        <f>"AI["&amp;$A52&amp;"]." &amp;O$3&amp;".EN :=" &amp;IF(AI!O52="",0,1)&amp;"; " &amp; "AI["&amp;$A52&amp;"]." &amp;O$3&amp;".V :=" &amp;IF(AI!O52="",0,AI!O52)&amp;"; "</f>
        <v xml:space="preserve">AI[48].HH.EN :=1; AI[48].HH.V :=90; </v>
      </c>
    </row>
    <row r="53" spans="1:15">
      <c r="A53" s="126">
        <f>AI!$D53</f>
        <v>49</v>
      </c>
      <c r="C53" s="127" t="str">
        <f>"AI["&amp;A53&amp;"].En := "&amp;IF(AI!E53="",0,1)&amp;";"</f>
        <v>AI[49].En := 1;</v>
      </c>
      <c r="D53" s="127" t="str">
        <f>"AI["&amp;A53&amp;"].Group := "&amp;IF(AI!T53="",0,AI!T53)&amp;";"</f>
        <v>AI[49].Group := 1;</v>
      </c>
      <c r="E53" s="127" t="str">
        <f>"AI["&amp;A53&amp;"].isInvScale := "&amp;IF(AI!V53="",0,1)&amp;";"</f>
        <v>AI[49].isInvScale := 0;</v>
      </c>
      <c r="F53" s="127" t="e">
        <f>"AI["&amp;A53&amp;"].isCut := "&amp;IF(AI!#REF!="",0,1)&amp;";   "&amp;"AI["&amp;A53&amp;"].vCut := "&amp;IF(AI!#REF!="",0,AI!#REF!)&amp;"; "</f>
        <v>#REF!</v>
      </c>
      <c r="G53" s="127"/>
      <c r="H53" s="127" t="str">
        <f>"AI["&amp;A53&amp;"].ZL := "&amp;IF(AI!G53="",0,AI!G53)&amp;";"</f>
        <v>AI[49].ZL := 0;</v>
      </c>
      <c r="I53" s="127" t="str">
        <f>"AI["&amp;A53&amp;"].ZH := "&amp;IF(AI!H53="",0,AI!H53)&amp;";"</f>
        <v>AI[49].ZH := 150;</v>
      </c>
      <c r="J53" s="127" t="str">
        <f>"AI["&amp;$A53&amp;"]." &amp;J$3&amp;".EN :=" &amp;IF(AI!J53="",0,1)&amp;"; " &amp; "AI["&amp;$A53&amp;"]." &amp;J$3&amp;".V :=" &amp;IF(AI!J53="",0,AI!J53)&amp;"; "</f>
        <v xml:space="preserve">AI[49].RL.EN :=1; AI[49].RL.V :=40; </v>
      </c>
      <c r="K53" s="127" t="str">
        <f>"AI["&amp;$A53&amp;"]." &amp;K$3&amp;".EN :=" &amp;IF(AI!K53="",0,1)&amp;"; " &amp; "AI["&amp;$A53&amp;"]." &amp;K$3&amp;".V :=" &amp;IF(AI!K53="",0,AI!K53)&amp;"; "</f>
        <v xml:space="preserve">AI[49].RH.EN :=1; AI[49].RH.V :=80; </v>
      </c>
      <c r="L53" s="127" t="str">
        <f>"AI["&amp;$A53&amp;"]." &amp;L$3&amp;".EN :=" &amp;IF(AI!L53="",0,1)&amp;"; " &amp; "AI["&amp;$A53&amp;"]." &amp;L$3&amp;".V :=" &amp;IF(AI!L53="",0,AI!L53)&amp;"; "</f>
        <v xml:space="preserve">AI[49].L.EN :=0; AI[49].L.V :=0; </v>
      </c>
      <c r="M53" s="127" t="str">
        <f>"AI["&amp;$A53&amp;"]." &amp;M$3&amp;".EN :=" &amp;IF(AI!M53="",0,1)&amp;"; " &amp; "AI["&amp;$A53&amp;"]." &amp;M$3&amp;".V :=" &amp;IF(AI!M53="",0,AI!M53)&amp;"; "</f>
        <v xml:space="preserve">AI[49].H.EN :=1; AI[49].H.V :=80; </v>
      </c>
      <c r="N53" s="127" t="str">
        <f>"AI["&amp;$A53&amp;"]." &amp;N$3&amp;".EN :=" &amp;IF(AI!N53="",0,1)&amp;"; " &amp; "AI["&amp;$A53&amp;"]." &amp;N$3&amp;".V :=" &amp;IF(AI!N53="",0,AI!N53)&amp;"; "</f>
        <v xml:space="preserve">AI[49].LL.EN :=0; AI[49].LL.V :=0; </v>
      </c>
      <c r="O53" s="127" t="str">
        <f>"AI["&amp;$A53&amp;"]." &amp;O$3&amp;".EN :=" &amp;IF(AI!O53="",0,1)&amp;"; " &amp; "AI["&amp;$A53&amp;"]." &amp;O$3&amp;".V :=" &amp;IF(AI!O53="",0,AI!O53)&amp;"; "</f>
        <v xml:space="preserve">AI[49].HH.EN :=1; AI[49].HH.V :=90; </v>
      </c>
    </row>
    <row r="54" spans="1:15">
      <c r="A54" s="126">
        <f>AI!$D54</f>
        <v>50</v>
      </c>
      <c r="C54" s="127" t="str">
        <f>"AI["&amp;A54&amp;"].En := "&amp;IF(AI!E54="",0,1)&amp;";"</f>
        <v>AI[50].En := 1;</v>
      </c>
      <c r="D54" s="127" t="str">
        <f>"AI["&amp;A54&amp;"].Group := "&amp;IF(AI!T54="",0,AI!T54)&amp;";"</f>
        <v>AI[50].Group := 1;</v>
      </c>
      <c r="E54" s="127" t="str">
        <f>"AI["&amp;A54&amp;"].isInvScale := "&amp;IF(AI!V54="",0,1)&amp;";"</f>
        <v>AI[50].isInvScale := 0;</v>
      </c>
      <c r="F54" s="127" t="e">
        <f>"AI["&amp;A54&amp;"].isCut := "&amp;IF(AI!#REF!="",0,1)&amp;";   "&amp;"AI["&amp;A54&amp;"].vCut := "&amp;IF(AI!#REF!="",0,AI!#REF!)&amp;"; "</f>
        <v>#REF!</v>
      </c>
      <c r="G54" s="127"/>
      <c r="H54" s="127" t="str">
        <f>"AI["&amp;A54&amp;"].ZL := "&amp;IF(AI!G54="",0,AI!G54)&amp;";"</f>
        <v>AI[50].ZL := 0;</v>
      </c>
      <c r="I54" s="127" t="str">
        <f>"AI["&amp;A54&amp;"].ZH := "&amp;IF(AI!H54="",0,AI!H54)&amp;";"</f>
        <v>AI[50].ZH := 150;</v>
      </c>
      <c r="J54" s="127" t="str">
        <f>"AI["&amp;$A54&amp;"]." &amp;J$3&amp;".EN :=" &amp;IF(AI!J54="",0,1)&amp;"; " &amp; "AI["&amp;$A54&amp;"]." &amp;J$3&amp;".V :=" &amp;IF(AI!J54="",0,AI!J54)&amp;"; "</f>
        <v xml:space="preserve">AI[50].RL.EN :=1; AI[50].RL.V :=40; </v>
      </c>
      <c r="K54" s="127" t="str">
        <f>"AI["&amp;$A54&amp;"]." &amp;K$3&amp;".EN :=" &amp;IF(AI!K54="",0,1)&amp;"; " &amp; "AI["&amp;$A54&amp;"]." &amp;K$3&amp;".V :=" &amp;IF(AI!K54="",0,AI!K54)&amp;"; "</f>
        <v xml:space="preserve">AI[50].RH.EN :=1; AI[50].RH.V :=80; </v>
      </c>
      <c r="L54" s="127" t="str">
        <f>"AI["&amp;$A54&amp;"]." &amp;L$3&amp;".EN :=" &amp;IF(AI!L54="",0,1)&amp;"; " &amp; "AI["&amp;$A54&amp;"]." &amp;L$3&amp;".V :=" &amp;IF(AI!L54="",0,AI!L54)&amp;"; "</f>
        <v xml:space="preserve">AI[50].L.EN :=0; AI[50].L.V :=0; </v>
      </c>
      <c r="M54" s="127" t="str">
        <f>"AI["&amp;$A54&amp;"]." &amp;M$3&amp;".EN :=" &amp;IF(AI!M54="",0,1)&amp;"; " &amp; "AI["&amp;$A54&amp;"]." &amp;M$3&amp;".V :=" &amp;IF(AI!M54="",0,AI!M54)&amp;"; "</f>
        <v xml:space="preserve">AI[50].H.EN :=1; AI[50].H.V :=80; </v>
      </c>
      <c r="N54" s="127" t="str">
        <f>"AI["&amp;$A54&amp;"]." &amp;N$3&amp;".EN :=" &amp;IF(AI!N54="",0,1)&amp;"; " &amp; "AI["&amp;$A54&amp;"]." &amp;N$3&amp;".V :=" &amp;IF(AI!N54="",0,AI!N54)&amp;"; "</f>
        <v xml:space="preserve">AI[50].LL.EN :=0; AI[50].LL.V :=0; </v>
      </c>
      <c r="O54" s="127" t="str">
        <f>"AI["&amp;$A54&amp;"]." &amp;O$3&amp;".EN :=" &amp;IF(AI!O54="",0,1)&amp;"; " &amp; "AI["&amp;$A54&amp;"]." &amp;O$3&amp;".V :=" &amp;IF(AI!O54="",0,AI!O54)&amp;"; "</f>
        <v xml:space="preserve">AI[50].HH.EN :=1; AI[50].HH.V :=90; </v>
      </c>
    </row>
    <row r="55" spans="1:15">
      <c r="A55" s="126">
        <f>AI!$D55</f>
        <v>51</v>
      </c>
      <c r="C55" s="127" t="str">
        <f>"AI["&amp;A55&amp;"].En := "&amp;IF(AI!E55="",0,1)&amp;";"</f>
        <v>AI[51].En := 1;</v>
      </c>
      <c r="D55" s="127" t="str">
        <f>"AI["&amp;A55&amp;"].Group := "&amp;IF(AI!T55="",0,AI!T55)&amp;";"</f>
        <v>AI[51].Group := 1;</v>
      </c>
      <c r="E55" s="127" t="str">
        <f>"AI["&amp;A55&amp;"].isInvScale := "&amp;IF(AI!V55="",0,1)&amp;";"</f>
        <v>AI[51].isInvScale := 0;</v>
      </c>
      <c r="F55" s="127" t="e">
        <f>"AI["&amp;A55&amp;"].isCut := "&amp;IF(AI!#REF!="",0,1)&amp;";   "&amp;"AI["&amp;A55&amp;"].vCut := "&amp;IF(AI!#REF!="",0,AI!#REF!)&amp;"; "</f>
        <v>#REF!</v>
      </c>
      <c r="G55" s="127"/>
      <c r="H55" s="127" t="str">
        <f>"AI["&amp;A55&amp;"].ZL := "&amp;IF(AI!G55="",0,AI!G55)&amp;";"</f>
        <v>AI[51].ZL := 0;</v>
      </c>
      <c r="I55" s="127" t="str">
        <f>"AI["&amp;A55&amp;"].ZH := "&amp;IF(AI!H55="",0,AI!H55)&amp;";"</f>
        <v>AI[51].ZH := 150;</v>
      </c>
      <c r="J55" s="127" t="str">
        <f>"AI["&amp;$A55&amp;"]." &amp;J$3&amp;".EN :=" &amp;IF(AI!J55="",0,1)&amp;"; " &amp; "AI["&amp;$A55&amp;"]." &amp;J$3&amp;".V :=" &amp;IF(AI!J55="",0,AI!J55)&amp;"; "</f>
        <v xml:space="preserve">AI[51].RL.EN :=1; AI[51].RL.V :=40; </v>
      </c>
      <c r="K55" s="127" t="str">
        <f>"AI["&amp;$A55&amp;"]." &amp;K$3&amp;".EN :=" &amp;IF(AI!K55="",0,1)&amp;"; " &amp; "AI["&amp;$A55&amp;"]." &amp;K$3&amp;".V :=" &amp;IF(AI!K55="",0,AI!K55)&amp;"; "</f>
        <v xml:space="preserve">AI[51].RH.EN :=1; AI[51].RH.V :=80; </v>
      </c>
      <c r="L55" s="127" t="str">
        <f>"AI["&amp;$A55&amp;"]." &amp;L$3&amp;".EN :=" &amp;IF(AI!L55="",0,1)&amp;"; " &amp; "AI["&amp;$A55&amp;"]." &amp;L$3&amp;".V :=" &amp;IF(AI!L55="",0,AI!L55)&amp;"; "</f>
        <v xml:space="preserve">AI[51].L.EN :=0; AI[51].L.V :=0; </v>
      </c>
      <c r="M55" s="127" t="str">
        <f>"AI["&amp;$A55&amp;"]." &amp;M$3&amp;".EN :=" &amp;IF(AI!M55="",0,1)&amp;"; " &amp; "AI["&amp;$A55&amp;"]." &amp;M$3&amp;".V :=" &amp;IF(AI!M55="",0,AI!M55)&amp;"; "</f>
        <v xml:space="preserve">AI[51].H.EN :=1; AI[51].H.V :=80; </v>
      </c>
      <c r="N55" s="127" t="str">
        <f>"AI["&amp;$A55&amp;"]." &amp;N$3&amp;".EN :=" &amp;IF(AI!N55="",0,1)&amp;"; " &amp; "AI["&amp;$A55&amp;"]." &amp;N$3&amp;".V :=" &amp;IF(AI!N55="",0,AI!N55)&amp;"; "</f>
        <v xml:space="preserve">AI[51].LL.EN :=0; AI[51].LL.V :=0; </v>
      </c>
      <c r="O55" s="127" t="str">
        <f>"AI["&amp;$A55&amp;"]." &amp;O$3&amp;".EN :=" &amp;IF(AI!O55="",0,1)&amp;"; " &amp; "AI["&amp;$A55&amp;"]." &amp;O$3&amp;".V :=" &amp;IF(AI!O55="",0,AI!O55)&amp;"; "</f>
        <v xml:space="preserve">AI[51].HH.EN :=1; AI[51].HH.V :=90; </v>
      </c>
    </row>
    <row r="56" spans="1:15">
      <c r="A56" s="126">
        <f>AI!$D56</f>
        <v>52</v>
      </c>
      <c r="C56" s="127" t="str">
        <f>"AI["&amp;A56&amp;"].En := "&amp;IF(AI!E56="",0,1)&amp;";"</f>
        <v>AI[52].En := 1;</v>
      </c>
      <c r="D56" s="127" t="str">
        <f>"AI["&amp;A56&amp;"].Group := "&amp;IF(AI!T56="",0,AI!T56)&amp;";"</f>
        <v>AI[52].Group := 1;</v>
      </c>
      <c r="E56" s="127" t="str">
        <f>"AI["&amp;A56&amp;"].isInvScale := "&amp;IF(AI!V56="",0,1)&amp;";"</f>
        <v>AI[52].isInvScale := 0;</v>
      </c>
      <c r="F56" s="127" t="e">
        <f>"AI["&amp;A56&amp;"].isCut := "&amp;IF(AI!#REF!="",0,1)&amp;";   "&amp;"AI["&amp;A56&amp;"].vCut := "&amp;IF(AI!#REF!="",0,AI!#REF!)&amp;"; "</f>
        <v>#REF!</v>
      </c>
      <c r="G56" s="127"/>
      <c r="H56" s="127" t="str">
        <f>"AI["&amp;A56&amp;"].ZL := "&amp;IF(AI!G56="",0,AI!G56)&amp;";"</f>
        <v>AI[52].ZL := 0;</v>
      </c>
      <c r="I56" s="127" t="str">
        <f>"AI["&amp;A56&amp;"].ZH := "&amp;IF(AI!H56="",0,AI!H56)&amp;";"</f>
        <v>AI[52].ZH := 150;</v>
      </c>
      <c r="J56" s="127" t="str">
        <f>"AI["&amp;$A56&amp;"]." &amp;J$3&amp;".EN :=" &amp;IF(AI!J56="",0,1)&amp;"; " &amp; "AI["&amp;$A56&amp;"]." &amp;J$3&amp;".V :=" &amp;IF(AI!J56="",0,AI!J56)&amp;"; "</f>
        <v xml:space="preserve">AI[52].RL.EN :=1; AI[52].RL.V :=40; </v>
      </c>
      <c r="K56" s="127" t="str">
        <f>"AI["&amp;$A56&amp;"]." &amp;K$3&amp;".EN :=" &amp;IF(AI!K56="",0,1)&amp;"; " &amp; "AI["&amp;$A56&amp;"]." &amp;K$3&amp;".V :=" &amp;IF(AI!K56="",0,AI!K56)&amp;"; "</f>
        <v xml:space="preserve">AI[52].RH.EN :=1; AI[52].RH.V :=80; </v>
      </c>
      <c r="L56" s="127" t="str">
        <f>"AI["&amp;$A56&amp;"]." &amp;L$3&amp;".EN :=" &amp;IF(AI!L56="",0,1)&amp;"; " &amp; "AI["&amp;$A56&amp;"]." &amp;L$3&amp;".V :=" &amp;IF(AI!L56="",0,AI!L56)&amp;"; "</f>
        <v xml:space="preserve">AI[52].L.EN :=0; AI[52].L.V :=0; </v>
      </c>
      <c r="M56" s="127" t="str">
        <f>"AI["&amp;$A56&amp;"]." &amp;M$3&amp;".EN :=" &amp;IF(AI!M56="",0,1)&amp;"; " &amp; "AI["&amp;$A56&amp;"]." &amp;M$3&amp;".V :=" &amp;IF(AI!M56="",0,AI!M56)&amp;"; "</f>
        <v xml:space="preserve">AI[52].H.EN :=1; AI[52].H.V :=80; </v>
      </c>
      <c r="N56" s="127" t="str">
        <f>"AI["&amp;$A56&amp;"]." &amp;N$3&amp;".EN :=" &amp;IF(AI!N56="",0,1)&amp;"; " &amp; "AI["&amp;$A56&amp;"]." &amp;N$3&amp;".V :=" &amp;IF(AI!N56="",0,AI!N56)&amp;"; "</f>
        <v xml:space="preserve">AI[52].LL.EN :=0; AI[52].LL.V :=0; </v>
      </c>
      <c r="O56" s="127" t="str">
        <f>"AI["&amp;$A56&amp;"]." &amp;O$3&amp;".EN :=" &amp;IF(AI!O56="",0,1)&amp;"; " &amp; "AI["&amp;$A56&amp;"]." &amp;O$3&amp;".V :=" &amp;IF(AI!O56="",0,AI!O56)&amp;"; "</f>
        <v xml:space="preserve">AI[52].HH.EN :=1; AI[52].HH.V :=90; </v>
      </c>
    </row>
    <row r="57" spans="1:15">
      <c r="A57" s="126">
        <f>AI!$D57</f>
        <v>53</v>
      </c>
      <c r="C57" s="127" t="str">
        <f>"AI["&amp;A57&amp;"].En := "&amp;IF(AI!E57="",0,1)&amp;";"</f>
        <v>AI[53].En := 1;</v>
      </c>
      <c r="D57" s="127" t="str">
        <f>"AI["&amp;A57&amp;"].Group := "&amp;IF(AI!T57="",0,AI!T57)&amp;";"</f>
        <v>AI[53].Group := 1;</v>
      </c>
      <c r="E57" s="127" t="str">
        <f>"AI["&amp;A57&amp;"].isInvScale := "&amp;IF(AI!V57="",0,1)&amp;";"</f>
        <v>AI[53].isInvScale := 0;</v>
      </c>
      <c r="F57" s="127" t="e">
        <f>"AI["&amp;A57&amp;"].isCut := "&amp;IF(AI!#REF!="",0,1)&amp;";   "&amp;"AI["&amp;A57&amp;"].vCut := "&amp;IF(AI!#REF!="",0,AI!#REF!)&amp;"; "</f>
        <v>#REF!</v>
      </c>
      <c r="G57" s="127"/>
      <c r="H57" s="127" t="str">
        <f>"AI["&amp;A57&amp;"].ZL := "&amp;IF(AI!G57="",0,AI!G57)&amp;";"</f>
        <v>AI[53].ZL := 0;</v>
      </c>
      <c r="I57" s="127" t="str">
        <f>"AI["&amp;A57&amp;"].ZH := "&amp;IF(AI!H57="",0,AI!H57)&amp;";"</f>
        <v>AI[53].ZH := 150;</v>
      </c>
      <c r="J57" s="127" t="str">
        <f>"AI["&amp;$A57&amp;"]." &amp;J$3&amp;".EN :=" &amp;IF(AI!J57="",0,1)&amp;"; " &amp; "AI["&amp;$A57&amp;"]." &amp;J$3&amp;".V :=" &amp;IF(AI!J57="",0,AI!J57)&amp;"; "</f>
        <v xml:space="preserve">AI[53].RL.EN :=1; AI[53].RL.V :=40; </v>
      </c>
      <c r="K57" s="127" t="str">
        <f>"AI["&amp;$A57&amp;"]." &amp;K$3&amp;".EN :=" &amp;IF(AI!K57="",0,1)&amp;"; " &amp; "AI["&amp;$A57&amp;"]." &amp;K$3&amp;".V :=" &amp;IF(AI!K57="",0,AI!K57)&amp;"; "</f>
        <v xml:space="preserve">AI[53].RH.EN :=1; AI[53].RH.V :=80; </v>
      </c>
      <c r="L57" s="127" t="str">
        <f>"AI["&amp;$A57&amp;"]." &amp;L$3&amp;".EN :=" &amp;IF(AI!L57="",0,1)&amp;"; " &amp; "AI["&amp;$A57&amp;"]." &amp;L$3&amp;".V :=" &amp;IF(AI!L57="",0,AI!L57)&amp;"; "</f>
        <v xml:space="preserve">AI[53].L.EN :=0; AI[53].L.V :=0; </v>
      </c>
      <c r="M57" s="127" t="str">
        <f>"AI["&amp;$A57&amp;"]." &amp;M$3&amp;".EN :=" &amp;IF(AI!M57="",0,1)&amp;"; " &amp; "AI["&amp;$A57&amp;"]." &amp;M$3&amp;".V :=" &amp;IF(AI!M57="",0,AI!M57)&amp;"; "</f>
        <v xml:space="preserve">AI[53].H.EN :=1; AI[53].H.V :=80; </v>
      </c>
      <c r="N57" s="127" t="str">
        <f>"AI["&amp;$A57&amp;"]." &amp;N$3&amp;".EN :=" &amp;IF(AI!N57="",0,1)&amp;"; " &amp; "AI["&amp;$A57&amp;"]." &amp;N$3&amp;".V :=" &amp;IF(AI!N57="",0,AI!N57)&amp;"; "</f>
        <v xml:space="preserve">AI[53].LL.EN :=0; AI[53].LL.V :=0; </v>
      </c>
      <c r="O57" s="127" t="str">
        <f>"AI["&amp;$A57&amp;"]." &amp;O$3&amp;".EN :=" &amp;IF(AI!O57="",0,1)&amp;"; " &amp; "AI["&amp;$A57&amp;"]." &amp;O$3&amp;".V :=" &amp;IF(AI!O57="",0,AI!O57)&amp;"; "</f>
        <v xml:space="preserve">AI[53].HH.EN :=1; AI[53].HH.V :=90; </v>
      </c>
    </row>
    <row r="58" spans="1:15">
      <c r="A58" s="126">
        <f>AI!$D58</f>
        <v>54</v>
      </c>
      <c r="C58" s="127" t="str">
        <f>"AI["&amp;A58&amp;"].En := "&amp;IF(AI!E58="",0,1)&amp;";"</f>
        <v>AI[54].En := 1;</v>
      </c>
      <c r="D58" s="127" t="str">
        <f>"AI["&amp;A58&amp;"].Group := "&amp;IF(AI!T58="",0,AI!T58)&amp;";"</f>
        <v>AI[54].Group := 1;</v>
      </c>
      <c r="E58" s="127" t="str">
        <f>"AI["&amp;A58&amp;"].isInvScale := "&amp;IF(AI!V58="",0,1)&amp;";"</f>
        <v>AI[54].isInvScale := 0;</v>
      </c>
      <c r="F58" s="127" t="e">
        <f>"AI["&amp;A58&amp;"].isCut := "&amp;IF(AI!#REF!="",0,1)&amp;";   "&amp;"AI["&amp;A58&amp;"].vCut := "&amp;IF(AI!#REF!="",0,AI!#REF!)&amp;"; "</f>
        <v>#REF!</v>
      </c>
      <c r="G58" s="127"/>
      <c r="H58" s="127" t="str">
        <f>"AI["&amp;A58&amp;"].ZL := "&amp;IF(AI!G58="",0,AI!G58)&amp;";"</f>
        <v>AI[54].ZL := 0;</v>
      </c>
      <c r="I58" s="127" t="str">
        <f>"AI["&amp;A58&amp;"].ZH := "&amp;IF(AI!H58="",0,AI!H58)&amp;";"</f>
        <v>AI[54].ZH := 150;</v>
      </c>
      <c r="J58" s="127" t="str">
        <f>"AI["&amp;$A58&amp;"]." &amp;J$3&amp;".EN :=" &amp;IF(AI!J58="",0,1)&amp;"; " &amp; "AI["&amp;$A58&amp;"]." &amp;J$3&amp;".V :=" &amp;IF(AI!J58="",0,AI!J58)&amp;"; "</f>
        <v xml:space="preserve">AI[54].RL.EN :=1; AI[54].RL.V :=40; </v>
      </c>
      <c r="K58" s="127" t="str">
        <f>"AI["&amp;$A58&amp;"]." &amp;K$3&amp;".EN :=" &amp;IF(AI!K58="",0,1)&amp;"; " &amp; "AI["&amp;$A58&amp;"]." &amp;K$3&amp;".V :=" &amp;IF(AI!K58="",0,AI!K58)&amp;"; "</f>
        <v xml:space="preserve">AI[54].RH.EN :=1; AI[54].RH.V :=80; </v>
      </c>
      <c r="L58" s="127" t="str">
        <f>"AI["&amp;$A58&amp;"]." &amp;L$3&amp;".EN :=" &amp;IF(AI!L58="",0,1)&amp;"; " &amp; "AI["&amp;$A58&amp;"]." &amp;L$3&amp;".V :=" &amp;IF(AI!L58="",0,AI!L58)&amp;"; "</f>
        <v xml:space="preserve">AI[54].L.EN :=0; AI[54].L.V :=0; </v>
      </c>
      <c r="M58" s="127" t="str">
        <f>"AI["&amp;$A58&amp;"]." &amp;M$3&amp;".EN :=" &amp;IF(AI!M58="",0,1)&amp;"; " &amp; "AI["&amp;$A58&amp;"]." &amp;M$3&amp;".V :=" &amp;IF(AI!M58="",0,AI!M58)&amp;"; "</f>
        <v xml:space="preserve">AI[54].H.EN :=1; AI[54].H.V :=80; </v>
      </c>
      <c r="N58" s="127" t="str">
        <f>"AI["&amp;$A58&amp;"]." &amp;N$3&amp;".EN :=" &amp;IF(AI!N58="",0,1)&amp;"; " &amp; "AI["&amp;$A58&amp;"]." &amp;N$3&amp;".V :=" &amp;IF(AI!N58="",0,AI!N58)&amp;"; "</f>
        <v xml:space="preserve">AI[54].LL.EN :=0; AI[54].LL.V :=0; </v>
      </c>
      <c r="O58" s="127" t="str">
        <f>"AI["&amp;$A58&amp;"]." &amp;O$3&amp;".EN :=" &amp;IF(AI!O58="",0,1)&amp;"; " &amp; "AI["&amp;$A58&amp;"]." &amp;O$3&amp;".V :=" &amp;IF(AI!O58="",0,AI!O58)&amp;"; "</f>
        <v xml:space="preserve">AI[54].HH.EN :=1; AI[54].HH.V :=90; </v>
      </c>
    </row>
    <row r="59" spans="1:15">
      <c r="A59" s="126">
        <f>AI!$D59</f>
        <v>55</v>
      </c>
      <c r="C59" s="127" t="str">
        <f>"AI["&amp;A59&amp;"].En := "&amp;IF(AI!E59="",0,1)&amp;";"</f>
        <v>AI[55].En := 1;</v>
      </c>
      <c r="D59" s="127" t="str">
        <f>"AI["&amp;A59&amp;"].Group := "&amp;IF(AI!T59="",0,AI!T59)&amp;";"</f>
        <v>AI[55].Group := 1;</v>
      </c>
      <c r="E59" s="127" t="str">
        <f>"AI["&amp;A59&amp;"].isInvScale := "&amp;IF(AI!V59="",0,1)&amp;";"</f>
        <v>AI[55].isInvScale := 0;</v>
      </c>
      <c r="F59" s="127" t="e">
        <f>"AI["&amp;A59&amp;"].isCut := "&amp;IF(AI!#REF!="",0,1)&amp;";   "&amp;"AI["&amp;A59&amp;"].vCut := "&amp;IF(AI!#REF!="",0,AI!#REF!)&amp;"; "</f>
        <v>#REF!</v>
      </c>
      <c r="G59" s="127"/>
      <c r="H59" s="127" t="str">
        <f>"AI["&amp;A59&amp;"].ZL := "&amp;IF(AI!G59="",0,AI!G59)&amp;";"</f>
        <v>AI[55].ZL := 0;</v>
      </c>
      <c r="I59" s="127" t="str">
        <f>"AI["&amp;A59&amp;"].ZH := "&amp;IF(AI!H59="",0,AI!H59)&amp;";"</f>
        <v>AI[55].ZH := 150;</v>
      </c>
      <c r="J59" s="127" t="str">
        <f>"AI["&amp;$A59&amp;"]." &amp;J$3&amp;".EN :=" &amp;IF(AI!J59="",0,1)&amp;"; " &amp; "AI["&amp;$A59&amp;"]." &amp;J$3&amp;".V :=" &amp;IF(AI!J59="",0,AI!J59)&amp;"; "</f>
        <v xml:space="preserve">AI[55].RL.EN :=1; AI[55].RL.V :=40; </v>
      </c>
      <c r="K59" s="127" t="str">
        <f>"AI["&amp;$A59&amp;"]." &amp;K$3&amp;".EN :=" &amp;IF(AI!K59="",0,1)&amp;"; " &amp; "AI["&amp;$A59&amp;"]." &amp;K$3&amp;".V :=" &amp;IF(AI!K59="",0,AI!K59)&amp;"; "</f>
        <v xml:space="preserve">AI[55].RH.EN :=1; AI[55].RH.V :=80; </v>
      </c>
      <c r="L59" s="127" t="str">
        <f>"AI["&amp;$A59&amp;"]." &amp;L$3&amp;".EN :=" &amp;IF(AI!L59="",0,1)&amp;"; " &amp; "AI["&amp;$A59&amp;"]." &amp;L$3&amp;".V :=" &amp;IF(AI!L59="",0,AI!L59)&amp;"; "</f>
        <v xml:space="preserve">AI[55].L.EN :=0; AI[55].L.V :=0; </v>
      </c>
      <c r="M59" s="127" t="str">
        <f>"AI["&amp;$A59&amp;"]." &amp;M$3&amp;".EN :=" &amp;IF(AI!M59="",0,1)&amp;"; " &amp; "AI["&amp;$A59&amp;"]." &amp;M$3&amp;".V :=" &amp;IF(AI!M59="",0,AI!M59)&amp;"; "</f>
        <v xml:space="preserve">AI[55].H.EN :=1; AI[55].H.V :=80; </v>
      </c>
      <c r="N59" s="127" t="str">
        <f>"AI["&amp;$A59&amp;"]." &amp;N$3&amp;".EN :=" &amp;IF(AI!N59="",0,1)&amp;"; " &amp; "AI["&amp;$A59&amp;"]." &amp;N$3&amp;".V :=" &amp;IF(AI!N59="",0,AI!N59)&amp;"; "</f>
        <v xml:space="preserve">AI[55].LL.EN :=0; AI[55].LL.V :=0; </v>
      </c>
      <c r="O59" s="127" t="str">
        <f>"AI["&amp;$A59&amp;"]." &amp;O$3&amp;".EN :=" &amp;IF(AI!O59="",0,1)&amp;"; " &amp; "AI["&amp;$A59&amp;"]." &amp;O$3&amp;".V :=" &amp;IF(AI!O59="",0,AI!O59)&amp;"; "</f>
        <v xml:space="preserve">AI[55].HH.EN :=1; AI[55].HH.V :=90; </v>
      </c>
    </row>
    <row r="60" spans="1:15">
      <c r="A60" s="126">
        <f>AI!$D60</f>
        <v>56</v>
      </c>
      <c r="C60" s="127" t="str">
        <f>"AI["&amp;A60&amp;"].En := "&amp;IF(AI!E60="",0,1)&amp;";"</f>
        <v>AI[56].En := 1;</v>
      </c>
      <c r="D60" s="127" t="str">
        <f>"AI["&amp;A60&amp;"].Group := "&amp;IF(AI!T60="",0,AI!T60)&amp;";"</f>
        <v>AI[56].Group := 1;</v>
      </c>
      <c r="E60" s="127" t="str">
        <f>"AI["&amp;A60&amp;"].isInvScale := "&amp;IF(AI!V60="",0,1)&amp;";"</f>
        <v>AI[56].isInvScale := 0;</v>
      </c>
      <c r="F60" s="127" t="e">
        <f>"AI["&amp;A60&amp;"].isCut := "&amp;IF(AI!#REF!="",0,1)&amp;";   "&amp;"AI["&amp;A60&amp;"].vCut := "&amp;IF(AI!#REF!="",0,AI!#REF!)&amp;"; "</f>
        <v>#REF!</v>
      </c>
      <c r="G60" s="127"/>
      <c r="H60" s="127" t="str">
        <f>"AI["&amp;A60&amp;"].ZL := "&amp;IF(AI!G60="",0,AI!G60)&amp;";"</f>
        <v>AI[56].ZL := 0;</v>
      </c>
      <c r="I60" s="127" t="str">
        <f>"AI["&amp;A60&amp;"].ZH := "&amp;IF(AI!H60="",0,AI!H60)&amp;";"</f>
        <v>AI[56].ZH := 150;</v>
      </c>
      <c r="J60" s="127" t="str">
        <f>"AI["&amp;$A60&amp;"]." &amp;J$3&amp;".EN :=" &amp;IF(AI!J60="",0,1)&amp;"; " &amp; "AI["&amp;$A60&amp;"]." &amp;J$3&amp;".V :=" &amp;IF(AI!J60="",0,AI!J60)&amp;"; "</f>
        <v xml:space="preserve">AI[56].RL.EN :=1; AI[56].RL.V :=40; </v>
      </c>
      <c r="K60" s="127" t="str">
        <f>"AI["&amp;$A60&amp;"]." &amp;K$3&amp;".EN :=" &amp;IF(AI!K60="",0,1)&amp;"; " &amp; "AI["&amp;$A60&amp;"]." &amp;K$3&amp;".V :=" &amp;IF(AI!K60="",0,AI!K60)&amp;"; "</f>
        <v xml:space="preserve">AI[56].RH.EN :=1; AI[56].RH.V :=80; </v>
      </c>
      <c r="L60" s="127" t="str">
        <f>"AI["&amp;$A60&amp;"]." &amp;L$3&amp;".EN :=" &amp;IF(AI!L60="",0,1)&amp;"; " &amp; "AI["&amp;$A60&amp;"]." &amp;L$3&amp;".V :=" &amp;IF(AI!L60="",0,AI!L60)&amp;"; "</f>
        <v xml:space="preserve">AI[56].L.EN :=0; AI[56].L.V :=0; </v>
      </c>
      <c r="M60" s="127" t="str">
        <f>"AI["&amp;$A60&amp;"]." &amp;M$3&amp;".EN :=" &amp;IF(AI!M60="",0,1)&amp;"; " &amp; "AI["&amp;$A60&amp;"]." &amp;M$3&amp;".V :=" &amp;IF(AI!M60="",0,AI!M60)&amp;"; "</f>
        <v xml:space="preserve">AI[56].H.EN :=1; AI[56].H.V :=80; </v>
      </c>
      <c r="N60" s="127" t="str">
        <f>"AI["&amp;$A60&amp;"]." &amp;N$3&amp;".EN :=" &amp;IF(AI!N60="",0,1)&amp;"; " &amp; "AI["&amp;$A60&amp;"]." &amp;N$3&amp;".V :=" &amp;IF(AI!N60="",0,AI!N60)&amp;"; "</f>
        <v xml:space="preserve">AI[56].LL.EN :=0; AI[56].LL.V :=0; </v>
      </c>
      <c r="O60" s="127" t="str">
        <f>"AI["&amp;$A60&amp;"]." &amp;O$3&amp;".EN :=" &amp;IF(AI!O60="",0,1)&amp;"; " &amp; "AI["&amp;$A60&amp;"]." &amp;O$3&amp;".V :=" &amp;IF(AI!O60="",0,AI!O60)&amp;"; "</f>
        <v xml:space="preserve">AI[56].HH.EN :=1; AI[56].HH.V :=90; </v>
      </c>
    </row>
    <row r="61" spans="1:15">
      <c r="A61" s="126">
        <f>AI!$D61</f>
        <v>57</v>
      </c>
      <c r="C61" s="127" t="str">
        <f>"AI["&amp;A61&amp;"].En := "&amp;IF(AI!E61="",0,1)&amp;";"</f>
        <v>AI[57].En := 1;</v>
      </c>
      <c r="D61" s="127" t="str">
        <f>"AI["&amp;A61&amp;"].Group := "&amp;IF(AI!T61="",0,AI!T61)&amp;";"</f>
        <v>AI[57].Group := 1;</v>
      </c>
      <c r="E61" s="127" t="str">
        <f>"AI["&amp;A61&amp;"].isInvScale := "&amp;IF(AI!V61="",0,1)&amp;";"</f>
        <v>AI[57].isInvScale := 0;</v>
      </c>
      <c r="F61" s="127" t="e">
        <f>"AI["&amp;A61&amp;"].isCut := "&amp;IF(AI!#REF!="",0,1)&amp;";   "&amp;"AI["&amp;A61&amp;"].vCut := "&amp;IF(AI!#REF!="",0,AI!#REF!)&amp;"; "</f>
        <v>#REF!</v>
      </c>
      <c r="G61" s="127"/>
      <c r="H61" s="127" t="str">
        <f>"AI["&amp;A61&amp;"].ZL := "&amp;IF(AI!G61="",0,AI!G61)&amp;";"</f>
        <v>AI[57].ZL := 0;</v>
      </c>
      <c r="I61" s="127" t="str">
        <f>"AI["&amp;A61&amp;"].ZH := "&amp;IF(AI!H61="",0,AI!H61)&amp;";"</f>
        <v>AI[57].ZH := 150;</v>
      </c>
      <c r="J61" s="127" t="str">
        <f>"AI["&amp;$A61&amp;"]." &amp;J$3&amp;".EN :=" &amp;IF(AI!J61="",0,1)&amp;"; " &amp; "AI["&amp;$A61&amp;"]." &amp;J$3&amp;".V :=" &amp;IF(AI!J61="",0,AI!J61)&amp;"; "</f>
        <v xml:space="preserve">AI[57].RL.EN :=1; AI[57].RL.V :=40; </v>
      </c>
      <c r="K61" s="127" t="str">
        <f>"AI["&amp;$A61&amp;"]." &amp;K$3&amp;".EN :=" &amp;IF(AI!K61="",0,1)&amp;"; " &amp; "AI["&amp;$A61&amp;"]." &amp;K$3&amp;".V :=" &amp;IF(AI!K61="",0,AI!K61)&amp;"; "</f>
        <v xml:space="preserve">AI[57].RH.EN :=1; AI[57].RH.V :=80; </v>
      </c>
      <c r="L61" s="127" t="str">
        <f>"AI["&amp;$A61&amp;"]." &amp;L$3&amp;".EN :=" &amp;IF(AI!L61="",0,1)&amp;"; " &amp; "AI["&amp;$A61&amp;"]." &amp;L$3&amp;".V :=" &amp;IF(AI!L61="",0,AI!L61)&amp;"; "</f>
        <v xml:space="preserve">AI[57].L.EN :=0; AI[57].L.V :=0; </v>
      </c>
      <c r="M61" s="127" t="str">
        <f>"AI["&amp;$A61&amp;"]." &amp;M$3&amp;".EN :=" &amp;IF(AI!M61="",0,1)&amp;"; " &amp; "AI["&amp;$A61&amp;"]." &amp;M$3&amp;".V :=" &amp;IF(AI!M61="",0,AI!M61)&amp;"; "</f>
        <v xml:space="preserve">AI[57].H.EN :=1; AI[57].H.V :=80; </v>
      </c>
      <c r="N61" s="127" t="str">
        <f>"AI["&amp;$A61&amp;"]." &amp;N$3&amp;".EN :=" &amp;IF(AI!N61="",0,1)&amp;"; " &amp; "AI["&amp;$A61&amp;"]." &amp;N$3&amp;".V :=" &amp;IF(AI!N61="",0,AI!N61)&amp;"; "</f>
        <v xml:space="preserve">AI[57].LL.EN :=0; AI[57].LL.V :=0; </v>
      </c>
      <c r="O61" s="127" t="str">
        <f>"AI["&amp;$A61&amp;"]." &amp;O$3&amp;".EN :=" &amp;IF(AI!O61="",0,1)&amp;"; " &amp; "AI["&amp;$A61&amp;"]." &amp;O$3&amp;".V :=" &amp;IF(AI!O61="",0,AI!O61)&amp;"; "</f>
        <v xml:space="preserve">AI[57].HH.EN :=1; AI[57].HH.V :=90; </v>
      </c>
    </row>
    <row r="62" spans="1:15">
      <c r="A62" s="126">
        <f>AI!$D62</f>
        <v>58</v>
      </c>
      <c r="C62" s="127" t="str">
        <f>"AI["&amp;A62&amp;"].En := "&amp;IF(AI!E62="",0,1)&amp;";"</f>
        <v>AI[58].En := 1;</v>
      </c>
      <c r="D62" s="127" t="str">
        <f>"AI["&amp;A62&amp;"].Group := "&amp;IF(AI!T62="",0,AI!T62)&amp;";"</f>
        <v>AI[58].Group := 1;</v>
      </c>
      <c r="E62" s="127" t="str">
        <f>"AI["&amp;A62&amp;"].isInvScale := "&amp;IF(AI!V62="",0,1)&amp;";"</f>
        <v>AI[58].isInvScale := 0;</v>
      </c>
      <c r="F62" s="127" t="e">
        <f>"AI["&amp;A62&amp;"].isCut := "&amp;IF(AI!#REF!="",0,1)&amp;";   "&amp;"AI["&amp;A62&amp;"].vCut := "&amp;IF(AI!#REF!="",0,AI!#REF!)&amp;"; "</f>
        <v>#REF!</v>
      </c>
      <c r="G62" s="127"/>
      <c r="H62" s="127" t="str">
        <f>"AI["&amp;A62&amp;"].ZL := "&amp;IF(AI!G62="",0,AI!G62)&amp;";"</f>
        <v>AI[58].ZL := 0;</v>
      </c>
      <c r="I62" s="127" t="str">
        <f>"AI["&amp;A62&amp;"].ZH := "&amp;IF(AI!H62="",0,AI!H62)&amp;";"</f>
        <v>AI[58].ZH := 150;</v>
      </c>
      <c r="J62" s="127" t="str">
        <f>"AI["&amp;$A62&amp;"]." &amp;J$3&amp;".EN :=" &amp;IF(AI!J62="",0,1)&amp;"; " &amp; "AI["&amp;$A62&amp;"]." &amp;J$3&amp;".V :=" &amp;IF(AI!J62="",0,AI!J62)&amp;"; "</f>
        <v xml:space="preserve">AI[58].RL.EN :=1; AI[58].RL.V :=40; </v>
      </c>
      <c r="K62" s="127" t="str">
        <f>"AI["&amp;$A62&amp;"]." &amp;K$3&amp;".EN :=" &amp;IF(AI!K62="",0,1)&amp;"; " &amp; "AI["&amp;$A62&amp;"]." &amp;K$3&amp;".V :=" &amp;IF(AI!K62="",0,AI!K62)&amp;"; "</f>
        <v xml:space="preserve">AI[58].RH.EN :=1; AI[58].RH.V :=80; </v>
      </c>
      <c r="L62" s="127" t="str">
        <f>"AI["&amp;$A62&amp;"]." &amp;L$3&amp;".EN :=" &amp;IF(AI!L62="",0,1)&amp;"; " &amp; "AI["&amp;$A62&amp;"]." &amp;L$3&amp;".V :=" &amp;IF(AI!L62="",0,AI!L62)&amp;"; "</f>
        <v xml:space="preserve">AI[58].L.EN :=0; AI[58].L.V :=0; </v>
      </c>
      <c r="M62" s="127" t="str">
        <f>"AI["&amp;$A62&amp;"]." &amp;M$3&amp;".EN :=" &amp;IF(AI!M62="",0,1)&amp;"; " &amp; "AI["&amp;$A62&amp;"]." &amp;M$3&amp;".V :=" &amp;IF(AI!M62="",0,AI!M62)&amp;"; "</f>
        <v xml:space="preserve">AI[58].H.EN :=1; AI[58].H.V :=80; </v>
      </c>
      <c r="N62" s="127" t="str">
        <f>"AI["&amp;$A62&amp;"]." &amp;N$3&amp;".EN :=" &amp;IF(AI!N62="",0,1)&amp;"; " &amp; "AI["&amp;$A62&amp;"]." &amp;N$3&amp;".V :=" &amp;IF(AI!N62="",0,AI!N62)&amp;"; "</f>
        <v xml:space="preserve">AI[58].LL.EN :=0; AI[58].LL.V :=0; </v>
      </c>
      <c r="O62" s="127" t="str">
        <f>"AI["&amp;$A62&amp;"]." &amp;O$3&amp;".EN :=" &amp;IF(AI!O62="",0,1)&amp;"; " &amp; "AI["&amp;$A62&amp;"]." &amp;O$3&amp;".V :=" &amp;IF(AI!O62="",0,AI!O62)&amp;"; "</f>
        <v xml:space="preserve">AI[58].HH.EN :=1; AI[58].HH.V :=90; </v>
      </c>
    </row>
    <row r="63" spans="1:15">
      <c r="A63" s="126">
        <f>AI!$D63</f>
        <v>59</v>
      </c>
      <c r="C63" s="127" t="str">
        <f>"AI["&amp;A63&amp;"].En := "&amp;IF(AI!E63="",0,1)&amp;";"</f>
        <v>AI[59].En := 1;</v>
      </c>
      <c r="D63" s="127" t="str">
        <f>"AI["&amp;A63&amp;"].Group := "&amp;IF(AI!T63="",0,AI!T63)&amp;";"</f>
        <v>AI[59].Group := 1;</v>
      </c>
      <c r="E63" s="127" t="str">
        <f>"AI["&amp;A63&amp;"].isInvScale := "&amp;IF(AI!V63="",0,1)&amp;";"</f>
        <v>AI[59].isInvScale := 0;</v>
      </c>
      <c r="F63" s="127" t="e">
        <f>"AI["&amp;A63&amp;"].isCut := "&amp;IF(AI!#REF!="",0,1)&amp;";   "&amp;"AI["&amp;A63&amp;"].vCut := "&amp;IF(AI!#REF!="",0,AI!#REF!)&amp;"; "</f>
        <v>#REF!</v>
      </c>
      <c r="G63" s="127"/>
      <c r="H63" s="127" t="str">
        <f>"AI["&amp;A63&amp;"].ZL := "&amp;IF(AI!G63="",0,AI!G63)&amp;";"</f>
        <v>AI[59].ZL := 0;</v>
      </c>
      <c r="I63" s="127" t="str">
        <f>"AI["&amp;A63&amp;"].ZH := "&amp;IF(AI!H63="",0,AI!H63)&amp;";"</f>
        <v>AI[59].ZH := 150;</v>
      </c>
      <c r="J63" s="127" t="str">
        <f>"AI["&amp;$A63&amp;"]." &amp;J$3&amp;".EN :=" &amp;IF(AI!J63="",0,1)&amp;"; " &amp; "AI["&amp;$A63&amp;"]." &amp;J$3&amp;".V :=" &amp;IF(AI!J63="",0,AI!J63)&amp;"; "</f>
        <v xml:space="preserve">AI[59].RL.EN :=1; AI[59].RL.V :=40; </v>
      </c>
      <c r="K63" s="127" t="str">
        <f>"AI["&amp;$A63&amp;"]." &amp;K$3&amp;".EN :=" &amp;IF(AI!K63="",0,1)&amp;"; " &amp; "AI["&amp;$A63&amp;"]." &amp;K$3&amp;".V :=" &amp;IF(AI!K63="",0,AI!K63)&amp;"; "</f>
        <v xml:space="preserve">AI[59].RH.EN :=1; AI[59].RH.V :=80; </v>
      </c>
      <c r="L63" s="127" t="str">
        <f>"AI["&amp;$A63&amp;"]." &amp;L$3&amp;".EN :=" &amp;IF(AI!L63="",0,1)&amp;"; " &amp; "AI["&amp;$A63&amp;"]." &amp;L$3&amp;".V :=" &amp;IF(AI!L63="",0,AI!L63)&amp;"; "</f>
        <v xml:space="preserve">AI[59].L.EN :=0; AI[59].L.V :=0; </v>
      </c>
      <c r="M63" s="127" t="str">
        <f>"AI["&amp;$A63&amp;"]." &amp;M$3&amp;".EN :=" &amp;IF(AI!M63="",0,1)&amp;"; " &amp; "AI["&amp;$A63&amp;"]." &amp;M$3&amp;".V :=" &amp;IF(AI!M63="",0,AI!M63)&amp;"; "</f>
        <v xml:space="preserve">AI[59].H.EN :=1; AI[59].H.V :=80; </v>
      </c>
      <c r="N63" s="127" t="str">
        <f>"AI["&amp;$A63&amp;"]." &amp;N$3&amp;".EN :=" &amp;IF(AI!N63="",0,1)&amp;"; " &amp; "AI["&amp;$A63&amp;"]." &amp;N$3&amp;".V :=" &amp;IF(AI!N63="",0,AI!N63)&amp;"; "</f>
        <v xml:space="preserve">AI[59].LL.EN :=0; AI[59].LL.V :=0; </v>
      </c>
      <c r="O63" s="127" t="str">
        <f>"AI["&amp;$A63&amp;"]." &amp;O$3&amp;".EN :=" &amp;IF(AI!O63="",0,1)&amp;"; " &amp; "AI["&amp;$A63&amp;"]." &amp;O$3&amp;".V :=" &amp;IF(AI!O63="",0,AI!O63)&amp;"; "</f>
        <v xml:space="preserve">AI[59].HH.EN :=1; AI[59].HH.V :=90; </v>
      </c>
    </row>
    <row r="64" spans="1:15">
      <c r="A64" s="126">
        <f>AI!$D64</f>
        <v>60</v>
      </c>
      <c r="C64" s="127" t="str">
        <f>"AI["&amp;A64&amp;"].En := "&amp;IF(AI!E64="",0,1)&amp;";"</f>
        <v>AI[60].En := 1;</v>
      </c>
      <c r="D64" s="127" t="str">
        <f>"AI["&amp;A64&amp;"].Group := "&amp;IF(AI!T64="",0,AI!T64)&amp;";"</f>
        <v>AI[60].Group := 1;</v>
      </c>
      <c r="E64" s="127" t="str">
        <f>"AI["&amp;A64&amp;"].isInvScale := "&amp;IF(AI!V64="",0,1)&amp;";"</f>
        <v>AI[60].isInvScale := 0;</v>
      </c>
      <c r="F64" s="127" t="e">
        <f>"AI["&amp;A64&amp;"].isCut := "&amp;IF(AI!#REF!="",0,1)&amp;";   "&amp;"AI["&amp;A64&amp;"].vCut := "&amp;IF(AI!#REF!="",0,AI!#REF!)&amp;"; "</f>
        <v>#REF!</v>
      </c>
      <c r="G64" s="127"/>
      <c r="H64" s="127" t="str">
        <f>"AI["&amp;A64&amp;"].ZL := "&amp;IF(AI!G64="",0,AI!G64)&amp;";"</f>
        <v>AI[60].ZL := 0;</v>
      </c>
      <c r="I64" s="127" t="str">
        <f>"AI["&amp;A64&amp;"].ZH := "&amp;IF(AI!H64="",0,AI!H64)&amp;";"</f>
        <v>AI[60].ZH := 150;</v>
      </c>
      <c r="J64" s="127" t="str">
        <f>"AI["&amp;$A64&amp;"]." &amp;J$3&amp;".EN :=" &amp;IF(AI!J64="",0,1)&amp;"; " &amp; "AI["&amp;$A64&amp;"]." &amp;J$3&amp;".V :=" &amp;IF(AI!J64="",0,AI!J64)&amp;"; "</f>
        <v xml:space="preserve">AI[60].RL.EN :=1; AI[60].RL.V :=40; </v>
      </c>
      <c r="K64" s="127" t="str">
        <f>"AI["&amp;$A64&amp;"]." &amp;K$3&amp;".EN :=" &amp;IF(AI!K64="",0,1)&amp;"; " &amp; "AI["&amp;$A64&amp;"]." &amp;K$3&amp;".V :=" &amp;IF(AI!K64="",0,AI!K64)&amp;"; "</f>
        <v xml:space="preserve">AI[60].RH.EN :=1; AI[60].RH.V :=80; </v>
      </c>
      <c r="L64" s="127" t="str">
        <f>"AI["&amp;$A64&amp;"]." &amp;L$3&amp;".EN :=" &amp;IF(AI!L64="",0,1)&amp;"; " &amp; "AI["&amp;$A64&amp;"]." &amp;L$3&amp;".V :=" &amp;IF(AI!L64="",0,AI!L64)&amp;"; "</f>
        <v xml:space="preserve">AI[60].L.EN :=0; AI[60].L.V :=0; </v>
      </c>
      <c r="M64" s="127" t="str">
        <f>"AI["&amp;$A64&amp;"]." &amp;M$3&amp;".EN :=" &amp;IF(AI!M64="",0,1)&amp;"; " &amp; "AI["&amp;$A64&amp;"]." &amp;M$3&amp;".V :=" &amp;IF(AI!M64="",0,AI!M64)&amp;"; "</f>
        <v xml:space="preserve">AI[60].H.EN :=1; AI[60].H.V :=80; </v>
      </c>
      <c r="N64" s="127" t="str">
        <f>"AI["&amp;$A64&amp;"]." &amp;N$3&amp;".EN :=" &amp;IF(AI!N64="",0,1)&amp;"; " &amp; "AI["&amp;$A64&amp;"]." &amp;N$3&amp;".V :=" &amp;IF(AI!N64="",0,AI!N64)&amp;"; "</f>
        <v xml:space="preserve">AI[60].LL.EN :=0; AI[60].LL.V :=0; </v>
      </c>
      <c r="O64" s="127" t="str">
        <f>"AI["&amp;$A64&amp;"]." &amp;O$3&amp;".EN :=" &amp;IF(AI!O64="",0,1)&amp;"; " &amp; "AI["&amp;$A64&amp;"]." &amp;O$3&amp;".V :=" &amp;IF(AI!O64="",0,AI!O64)&amp;"; "</f>
        <v xml:space="preserve">AI[60].HH.EN :=1; AI[60].HH.V :=90; </v>
      </c>
    </row>
    <row r="65" spans="1:15">
      <c r="A65" s="126">
        <f>AI!$D65</f>
        <v>61</v>
      </c>
      <c r="C65" s="127" t="str">
        <f>"AI["&amp;A65&amp;"].En := "&amp;IF(AI!E65="",0,1)&amp;";"</f>
        <v>AI[61].En := 1;</v>
      </c>
      <c r="D65" s="127" t="str">
        <f>"AI["&amp;A65&amp;"].Group := "&amp;IF(AI!T65="",0,AI!T65)&amp;";"</f>
        <v>AI[61].Group := 1;</v>
      </c>
      <c r="E65" s="127" t="str">
        <f>"AI["&amp;A65&amp;"].isInvScale := "&amp;IF(AI!V65="",0,1)&amp;";"</f>
        <v>AI[61].isInvScale := 0;</v>
      </c>
      <c r="F65" s="127" t="e">
        <f>"AI["&amp;A65&amp;"].isCut := "&amp;IF(AI!#REF!="",0,1)&amp;";   "&amp;"AI["&amp;A65&amp;"].vCut := "&amp;IF(AI!#REF!="",0,AI!#REF!)&amp;"; "</f>
        <v>#REF!</v>
      </c>
      <c r="G65" s="127"/>
      <c r="H65" s="127" t="str">
        <f>"AI["&amp;A65&amp;"].ZL := "&amp;IF(AI!G65="",0,AI!G65)&amp;";"</f>
        <v>AI[61].ZL := 0;</v>
      </c>
      <c r="I65" s="127" t="str">
        <f>"AI["&amp;A65&amp;"].ZH := "&amp;IF(AI!H65="",0,AI!H65)&amp;";"</f>
        <v>AI[61].ZH := 150;</v>
      </c>
      <c r="J65" s="127" t="str">
        <f>"AI["&amp;$A65&amp;"]." &amp;J$3&amp;".EN :=" &amp;IF(AI!J65="",0,1)&amp;"; " &amp; "AI["&amp;$A65&amp;"]." &amp;J$3&amp;".V :=" &amp;IF(AI!J65="",0,AI!J65)&amp;"; "</f>
        <v xml:space="preserve">AI[61].RL.EN :=1; AI[61].RL.V :=40; </v>
      </c>
      <c r="K65" s="127" t="str">
        <f>"AI["&amp;$A65&amp;"]." &amp;K$3&amp;".EN :=" &amp;IF(AI!K65="",0,1)&amp;"; " &amp; "AI["&amp;$A65&amp;"]." &amp;K$3&amp;".V :=" &amp;IF(AI!K65="",0,AI!K65)&amp;"; "</f>
        <v xml:space="preserve">AI[61].RH.EN :=1; AI[61].RH.V :=80; </v>
      </c>
      <c r="L65" s="127" t="str">
        <f>"AI["&amp;$A65&amp;"]." &amp;L$3&amp;".EN :=" &amp;IF(AI!L65="",0,1)&amp;"; " &amp; "AI["&amp;$A65&amp;"]." &amp;L$3&amp;".V :=" &amp;IF(AI!L65="",0,AI!L65)&amp;"; "</f>
        <v xml:space="preserve">AI[61].L.EN :=0; AI[61].L.V :=0; </v>
      </c>
      <c r="M65" s="127" t="str">
        <f>"AI["&amp;$A65&amp;"]." &amp;M$3&amp;".EN :=" &amp;IF(AI!M65="",0,1)&amp;"; " &amp; "AI["&amp;$A65&amp;"]." &amp;M$3&amp;".V :=" &amp;IF(AI!M65="",0,AI!M65)&amp;"; "</f>
        <v xml:space="preserve">AI[61].H.EN :=1; AI[61].H.V :=80; </v>
      </c>
      <c r="N65" s="127" t="str">
        <f>"AI["&amp;$A65&amp;"]." &amp;N$3&amp;".EN :=" &amp;IF(AI!N65="",0,1)&amp;"; " &amp; "AI["&amp;$A65&amp;"]." &amp;N$3&amp;".V :=" &amp;IF(AI!N65="",0,AI!N65)&amp;"; "</f>
        <v xml:space="preserve">AI[61].LL.EN :=0; AI[61].LL.V :=0; </v>
      </c>
      <c r="O65" s="127" t="str">
        <f>"AI["&amp;$A65&amp;"]." &amp;O$3&amp;".EN :=" &amp;IF(AI!O65="",0,1)&amp;"; " &amp; "AI["&amp;$A65&amp;"]." &amp;O$3&amp;".V :=" &amp;IF(AI!O65="",0,AI!O65)&amp;"; "</f>
        <v xml:space="preserve">AI[61].HH.EN :=1; AI[61].HH.V :=90; </v>
      </c>
    </row>
    <row r="66" spans="1:15">
      <c r="A66" s="126">
        <f>AI!$D66</f>
        <v>62</v>
      </c>
      <c r="C66" s="127" t="str">
        <f>"AI["&amp;A66&amp;"].En := "&amp;IF(AI!E66="",0,1)&amp;";"</f>
        <v>AI[62].En := 1;</v>
      </c>
      <c r="D66" s="127" t="str">
        <f>"AI["&amp;A66&amp;"].Group := "&amp;IF(AI!T66="",0,AI!T66)&amp;";"</f>
        <v>AI[62].Group := 1;</v>
      </c>
      <c r="E66" s="127" t="str">
        <f>"AI["&amp;A66&amp;"].isInvScale := "&amp;IF(AI!V66="",0,1)&amp;";"</f>
        <v>AI[62].isInvScale := 0;</v>
      </c>
      <c r="F66" s="127" t="e">
        <f>"AI["&amp;A66&amp;"].isCut := "&amp;IF(AI!#REF!="",0,1)&amp;";   "&amp;"AI["&amp;A66&amp;"].vCut := "&amp;IF(AI!#REF!="",0,AI!#REF!)&amp;"; "</f>
        <v>#REF!</v>
      </c>
      <c r="G66" s="127"/>
      <c r="H66" s="127" t="str">
        <f>"AI["&amp;A66&amp;"].ZL := "&amp;IF(AI!G66="",0,AI!G66)&amp;";"</f>
        <v>AI[62].ZL := 0;</v>
      </c>
      <c r="I66" s="127" t="str">
        <f>"AI["&amp;A66&amp;"].ZH := "&amp;IF(AI!H66="",0,AI!H66)&amp;";"</f>
        <v>AI[62].ZH := 150;</v>
      </c>
      <c r="J66" s="127" t="str">
        <f>"AI["&amp;$A66&amp;"]." &amp;J$3&amp;".EN :=" &amp;IF(AI!J66="",0,1)&amp;"; " &amp; "AI["&amp;$A66&amp;"]." &amp;J$3&amp;".V :=" &amp;IF(AI!J66="",0,AI!J66)&amp;"; "</f>
        <v xml:space="preserve">AI[62].RL.EN :=1; AI[62].RL.V :=40; </v>
      </c>
      <c r="K66" s="127" t="str">
        <f>"AI["&amp;$A66&amp;"]." &amp;K$3&amp;".EN :=" &amp;IF(AI!K66="",0,1)&amp;"; " &amp; "AI["&amp;$A66&amp;"]." &amp;K$3&amp;".V :=" &amp;IF(AI!K66="",0,AI!K66)&amp;"; "</f>
        <v xml:space="preserve">AI[62].RH.EN :=1; AI[62].RH.V :=80; </v>
      </c>
      <c r="L66" s="127" t="str">
        <f>"AI["&amp;$A66&amp;"]." &amp;L$3&amp;".EN :=" &amp;IF(AI!L66="",0,1)&amp;"; " &amp; "AI["&amp;$A66&amp;"]." &amp;L$3&amp;".V :=" &amp;IF(AI!L66="",0,AI!L66)&amp;"; "</f>
        <v xml:space="preserve">AI[62].L.EN :=0; AI[62].L.V :=0; </v>
      </c>
      <c r="M66" s="127" t="str">
        <f>"AI["&amp;$A66&amp;"]." &amp;M$3&amp;".EN :=" &amp;IF(AI!M66="",0,1)&amp;"; " &amp; "AI["&amp;$A66&amp;"]." &amp;M$3&amp;".V :=" &amp;IF(AI!M66="",0,AI!M66)&amp;"; "</f>
        <v xml:space="preserve">AI[62].H.EN :=1; AI[62].H.V :=80; </v>
      </c>
      <c r="N66" s="127" t="str">
        <f>"AI["&amp;$A66&amp;"]." &amp;N$3&amp;".EN :=" &amp;IF(AI!N66="",0,1)&amp;"; " &amp; "AI["&amp;$A66&amp;"]." &amp;N$3&amp;".V :=" &amp;IF(AI!N66="",0,AI!N66)&amp;"; "</f>
        <v xml:space="preserve">AI[62].LL.EN :=0; AI[62].LL.V :=0; </v>
      </c>
      <c r="O66" s="127" t="str">
        <f>"AI["&amp;$A66&amp;"]." &amp;O$3&amp;".EN :=" &amp;IF(AI!O66="",0,1)&amp;"; " &amp; "AI["&amp;$A66&amp;"]." &amp;O$3&amp;".V :=" &amp;IF(AI!O66="",0,AI!O66)&amp;"; "</f>
        <v xml:space="preserve">AI[62].HH.EN :=1; AI[62].HH.V :=90; </v>
      </c>
    </row>
    <row r="67" spans="1:15">
      <c r="A67" s="126">
        <f>AI!$D67</f>
        <v>63</v>
      </c>
      <c r="C67" s="127" t="str">
        <f>"AI["&amp;A67&amp;"].En := "&amp;IF(AI!E67="",0,1)&amp;";"</f>
        <v>AI[63].En := 1;</v>
      </c>
      <c r="D67" s="127" t="str">
        <f>"AI["&amp;A67&amp;"].Group := "&amp;IF(AI!T67="",0,AI!T67)&amp;";"</f>
        <v>AI[63].Group := 1;</v>
      </c>
      <c r="E67" s="127" t="str">
        <f>"AI["&amp;A67&amp;"].isInvScale := "&amp;IF(AI!V67="",0,1)&amp;";"</f>
        <v>AI[63].isInvScale := 0;</v>
      </c>
      <c r="F67" s="127" t="e">
        <f>"AI["&amp;A67&amp;"].isCut := "&amp;IF(AI!#REF!="",0,1)&amp;";   "&amp;"AI["&amp;A67&amp;"].vCut := "&amp;IF(AI!#REF!="",0,AI!#REF!)&amp;"; "</f>
        <v>#REF!</v>
      </c>
      <c r="G67" s="127"/>
      <c r="H67" s="127" t="str">
        <f>"AI["&amp;A67&amp;"].ZL := "&amp;IF(AI!G67="",0,AI!G67)&amp;";"</f>
        <v>AI[63].ZL := 0;</v>
      </c>
      <c r="I67" s="127" t="str">
        <f>"AI["&amp;A67&amp;"].ZH := "&amp;IF(AI!H67="",0,AI!H67)&amp;";"</f>
        <v>AI[63].ZH := 150;</v>
      </c>
      <c r="J67" s="127" t="str">
        <f>"AI["&amp;$A67&amp;"]." &amp;J$3&amp;".EN :=" &amp;IF(AI!J67="",0,1)&amp;"; " &amp; "AI["&amp;$A67&amp;"]." &amp;J$3&amp;".V :=" &amp;IF(AI!J67="",0,AI!J67)&amp;"; "</f>
        <v xml:space="preserve">AI[63].RL.EN :=1; AI[63].RL.V :=40; </v>
      </c>
      <c r="K67" s="127" t="str">
        <f>"AI["&amp;$A67&amp;"]." &amp;K$3&amp;".EN :=" &amp;IF(AI!K67="",0,1)&amp;"; " &amp; "AI["&amp;$A67&amp;"]." &amp;K$3&amp;".V :=" &amp;IF(AI!K67="",0,AI!K67)&amp;"; "</f>
        <v xml:space="preserve">AI[63].RH.EN :=1; AI[63].RH.V :=80; </v>
      </c>
      <c r="L67" s="127" t="str">
        <f>"AI["&amp;$A67&amp;"]." &amp;L$3&amp;".EN :=" &amp;IF(AI!L67="",0,1)&amp;"; " &amp; "AI["&amp;$A67&amp;"]." &amp;L$3&amp;".V :=" &amp;IF(AI!L67="",0,AI!L67)&amp;"; "</f>
        <v xml:space="preserve">AI[63].L.EN :=0; AI[63].L.V :=0; </v>
      </c>
      <c r="M67" s="127" t="str">
        <f>"AI["&amp;$A67&amp;"]." &amp;M$3&amp;".EN :=" &amp;IF(AI!M67="",0,1)&amp;"; " &amp; "AI["&amp;$A67&amp;"]." &amp;M$3&amp;".V :=" &amp;IF(AI!M67="",0,AI!M67)&amp;"; "</f>
        <v xml:space="preserve">AI[63].H.EN :=1; AI[63].H.V :=80; </v>
      </c>
      <c r="N67" s="127" t="str">
        <f>"AI["&amp;$A67&amp;"]." &amp;N$3&amp;".EN :=" &amp;IF(AI!N67="",0,1)&amp;"; " &amp; "AI["&amp;$A67&amp;"]." &amp;N$3&amp;".V :=" &amp;IF(AI!N67="",0,AI!N67)&amp;"; "</f>
        <v xml:space="preserve">AI[63].LL.EN :=0; AI[63].LL.V :=0; </v>
      </c>
      <c r="O67" s="127" t="str">
        <f>"AI["&amp;$A67&amp;"]." &amp;O$3&amp;".EN :=" &amp;IF(AI!O67="",0,1)&amp;"; " &amp; "AI["&amp;$A67&amp;"]." &amp;O$3&amp;".V :=" &amp;IF(AI!O67="",0,AI!O67)&amp;"; "</f>
        <v xml:space="preserve">AI[63].HH.EN :=1; AI[63].HH.V :=90; </v>
      </c>
    </row>
    <row r="68" spans="1:15">
      <c r="A68" s="126">
        <f>AI!$D68</f>
        <v>64</v>
      </c>
      <c r="C68" s="127" t="str">
        <f>"AI["&amp;A68&amp;"].En := "&amp;IF(AI!E68="",0,1)&amp;";"</f>
        <v>AI[64].En := 1;</v>
      </c>
      <c r="D68" s="127" t="str">
        <f>"AI["&amp;A68&amp;"].Group := "&amp;IF(AI!T68="",0,AI!T68)&amp;";"</f>
        <v>AI[64].Group := 1;</v>
      </c>
      <c r="E68" s="127" t="str">
        <f>"AI["&amp;A68&amp;"].isInvScale := "&amp;IF(AI!V68="",0,1)&amp;";"</f>
        <v>AI[64].isInvScale := 0;</v>
      </c>
      <c r="F68" s="127" t="e">
        <f>"AI["&amp;A68&amp;"].isCut := "&amp;IF(AI!#REF!="",0,1)&amp;";   "&amp;"AI["&amp;A68&amp;"].vCut := "&amp;IF(AI!#REF!="",0,AI!#REF!)&amp;"; "</f>
        <v>#REF!</v>
      </c>
      <c r="G68" s="127"/>
      <c r="H68" s="127" t="str">
        <f>"AI["&amp;A68&amp;"].ZL := "&amp;IF(AI!G68="",0,AI!G68)&amp;";"</f>
        <v>AI[64].ZL := 0;</v>
      </c>
      <c r="I68" s="127" t="str">
        <f>"AI["&amp;A68&amp;"].ZH := "&amp;IF(AI!H68="",0,AI!H68)&amp;";"</f>
        <v>AI[64].ZH := 150;</v>
      </c>
      <c r="J68" s="127" t="str">
        <f>"AI["&amp;$A68&amp;"]." &amp;J$3&amp;".EN :=" &amp;IF(AI!J68="",0,1)&amp;"; " &amp; "AI["&amp;$A68&amp;"]." &amp;J$3&amp;".V :=" &amp;IF(AI!J68="",0,AI!J68)&amp;"; "</f>
        <v xml:space="preserve">AI[64].RL.EN :=1; AI[64].RL.V :=40; </v>
      </c>
      <c r="K68" s="127" t="str">
        <f>"AI["&amp;$A68&amp;"]." &amp;K$3&amp;".EN :=" &amp;IF(AI!K68="",0,1)&amp;"; " &amp; "AI["&amp;$A68&amp;"]." &amp;K$3&amp;".V :=" &amp;IF(AI!K68="",0,AI!K68)&amp;"; "</f>
        <v xml:space="preserve">AI[64].RH.EN :=1; AI[64].RH.V :=60; </v>
      </c>
      <c r="L68" s="127" t="str">
        <f>"AI["&amp;$A68&amp;"]." &amp;L$3&amp;".EN :=" &amp;IF(AI!L68="",0,1)&amp;"; " &amp; "AI["&amp;$A68&amp;"]." &amp;L$3&amp;".V :=" &amp;IF(AI!L68="",0,AI!L68)&amp;"; "</f>
        <v xml:space="preserve">AI[64].L.EN :=0; AI[64].L.V :=0; </v>
      </c>
      <c r="M68" s="127" t="str">
        <f>"AI["&amp;$A68&amp;"]." &amp;M$3&amp;".EN :=" &amp;IF(AI!M68="",0,1)&amp;"; " &amp; "AI["&amp;$A68&amp;"]." &amp;M$3&amp;".V :=" &amp;IF(AI!M68="",0,AI!M68)&amp;"; "</f>
        <v xml:space="preserve">AI[64].H.EN :=0; AI[64].H.V :=0; </v>
      </c>
      <c r="N68" s="127" t="str">
        <f>"AI["&amp;$A68&amp;"]." &amp;N$3&amp;".EN :=" &amp;IF(AI!N68="",0,1)&amp;"; " &amp; "AI["&amp;$A68&amp;"]." &amp;N$3&amp;".V :=" &amp;IF(AI!N68="",0,AI!N68)&amp;"; "</f>
        <v xml:space="preserve">AI[64].LL.EN :=0; AI[64].LL.V :=0; </v>
      </c>
      <c r="O68" s="127" t="str">
        <f>"AI["&amp;$A68&amp;"]." &amp;O$3&amp;".EN :=" &amp;IF(AI!O68="",0,1)&amp;"; " &amp; "AI["&amp;$A68&amp;"]." &amp;O$3&amp;".V :=" &amp;IF(AI!O68="",0,AI!O68)&amp;"; "</f>
        <v xml:space="preserve">AI[64].HH.EN :=0; AI[64].HH.V :=0; </v>
      </c>
    </row>
    <row r="69" spans="1:15">
      <c r="A69" s="126">
        <f>AI!$D69</f>
        <v>65</v>
      </c>
      <c r="C69" s="127" t="str">
        <f>"AI["&amp;A69&amp;"].En := "&amp;IF(AI!E69="",0,1)&amp;";"</f>
        <v>AI[65].En := 1;</v>
      </c>
      <c r="D69" s="127" t="str">
        <f>"AI["&amp;A69&amp;"].Group := "&amp;IF(AI!T69="",0,AI!T69)&amp;";"</f>
        <v>AI[65].Group := 1;</v>
      </c>
      <c r="E69" s="127" t="str">
        <f>"AI["&amp;A69&amp;"].isInvScale := "&amp;IF(AI!V69="",0,1)&amp;";"</f>
        <v>AI[65].isInvScale := 0;</v>
      </c>
      <c r="F69" s="127" t="e">
        <f>"AI["&amp;A69&amp;"].isCut := "&amp;IF(AI!#REF!="",0,1)&amp;";   "&amp;"AI["&amp;A69&amp;"].vCut := "&amp;IF(AI!#REF!="",0,AI!#REF!)&amp;"; "</f>
        <v>#REF!</v>
      </c>
      <c r="H69" s="127" t="str">
        <f>"AI["&amp;A69&amp;"].ZL := "&amp;IF(AI!G69="",0,AI!G69)&amp;";"</f>
        <v>AI[65].ZL := 0;</v>
      </c>
      <c r="I69" s="127" t="str">
        <f>"AI["&amp;A69&amp;"].ZH := "&amp;IF(AI!H69="",0,AI!H69)&amp;";"</f>
        <v>AI[65].ZH := 150;</v>
      </c>
      <c r="J69" s="127" t="str">
        <f>"AI["&amp;$A69&amp;"]." &amp;J$3&amp;".EN :=" &amp;IF(AI!J69="",0,1)&amp;"; " &amp; "AI["&amp;$A69&amp;"]." &amp;J$3&amp;".V :=" &amp;IF(AI!J69="",0,AI!J69)&amp;"; "</f>
        <v xml:space="preserve">AI[65].RL.EN :=1; AI[65].RL.V :=35; </v>
      </c>
      <c r="K69" s="127" t="str">
        <f>"AI["&amp;$A69&amp;"]." &amp;K$3&amp;".EN :=" &amp;IF(AI!K69="",0,1)&amp;"; " &amp; "AI["&amp;$A69&amp;"]." &amp;K$3&amp;".V :=" &amp;IF(AI!K69="",0,AI!K69)&amp;"; "</f>
        <v xml:space="preserve">AI[65].RH.EN :=1; AI[65].RH.V :=45; </v>
      </c>
      <c r="L69" s="127" t="str">
        <f>"AI["&amp;$A69&amp;"]." &amp;L$3&amp;".EN :=" &amp;IF(AI!L69="",0,1)&amp;"; " &amp; "AI["&amp;$A69&amp;"]." &amp;L$3&amp;".V :=" &amp;IF(AI!L69="",0,AI!L69)&amp;"; "</f>
        <v xml:space="preserve">AI[65].L.EN :=0; AI[65].L.V :=0; </v>
      </c>
      <c r="M69" s="127" t="str">
        <f>"AI["&amp;$A69&amp;"]." &amp;M$3&amp;".EN :=" &amp;IF(AI!M69="",0,1)&amp;"; " &amp; "AI["&amp;$A69&amp;"]." &amp;M$3&amp;".V :=" &amp;IF(AI!M69="",0,AI!M69)&amp;"; "</f>
        <v xml:space="preserve">AI[65].H.EN :=0; AI[65].H.V :=0; </v>
      </c>
      <c r="N69" s="127" t="str">
        <f>"AI["&amp;$A69&amp;"]." &amp;N$3&amp;".EN :=" &amp;IF(AI!N69="",0,1)&amp;"; " &amp; "AI["&amp;$A69&amp;"]." &amp;N$3&amp;".V :=" &amp;IF(AI!N69="",0,AI!N69)&amp;"; "</f>
        <v xml:space="preserve">AI[65].LL.EN :=0; AI[65].LL.V :=0; </v>
      </c>
      <c r="O69" s="127" t="str">
        <f>"AI["&amp;$A69&amp;"]." &amp;O$3&amp;".EN :=" &amp;IF(AI!O69="",0,1)&amp;"; " &amp; "AI["&amp;$A69&amp;"]." &amp;O$3&amp;".V :=" &amp;IF(AI!O69="",0,AI!O69)&amp;"; "</f>
        <v xml:space="preserve">AI[65].HH.EN :=0; AI[65].HH.V :=0; </v>
      </c>
    </row>
    <row r="70" spans="1:15">
      <c r="A70" s="126">
        <f>AI!$D70</f>
        <v>66</v>
      </c>
      <c r="C70" s="127" t="str">
        <f>"AI["&amp;A70&amp;"].En := "&amp;IF(AI!E70="",0,1)&amp;";"</f>
        <v>AI[66].En := 1;</v>
      </c>
      <c r="D70" s="127" t="str">
        <f>"AI["&amp;A70&amp;"].Group := "&amp;IF(AI!T70="",0,AI!T70)&amp;";"</f>
        <v>AI[66].Group := 1;</v>
      </c>
      <c r="E70" s="127" t="str">
        <f>"AI["&amp;A70&amp;"].isInvScale := "&amp;IF(AI!V70="",0,1)&amp;";"</f>
        <v>AI[66].isInvScale := 0;</v>
      </c>
      <c r="F70" s="127" t="e">
        <f>"AI["&amp;A70&amp;"].isCut := "&amp;IF(AI!#REF!="",0,1)&amp;";   "&amp;"AI["&amp;A70&amp;"].vCut := "&amp;IF(AI!#REF!="",0,AI!#REF!)&amp;"; "</f>
        <v>#REF!</v>
      </c>
      <c r="H70" s="127" t="str">
        <f>"AI["&amp;A70&amp;"].ZL := "&amp;IF(AI!G70="",0,AI!G70)&amp;";"</f>
        <v>AI[66].ZL := 0;</v>
      </c>
      <c r="I70" s="127" t="str">
        <f>"AI["&amp;A70&amp;"].ZH := "&amp;IF(AI!H70="",0,AI!H70)&amp;";"</f>
        <v>AI[66].ZH := 150;</v>
      </c>
      <c r="J70" s="127" t="str">
        <f>"AI["&amp;$A70&amp;"]." &amp;J$3&amp;".EN :=" &amp;IF(AI!J70="",0,1)&amp;"; " &amp; "AI["&amp;$A70&amp;"]." &amp;J$3&amp;".V :=" &amp;IF(AI!J70="",0,AI!J70)&amp;"; "</f>
        <v xml:space="preserve">AI[66].RL.EN :=1; AI[66].RL.V :=40; </v>
      </c>
      <c r="K70" s="127" t="str">
        <f>"AI["&amp;$A70&amp;"]." &amp;K$3&amp;".EN :=" &amp;IF(AI!K70="",0,1)&amp;"; " &amp; "AI["&amp;$A70&amp;"]." &amp;K$3&amp;".V :=" &amp;IF(AI!K70="",0,AI!K70)&amp;"; "</f>
        <v xml:space="preserve">AI[66].RH.EN :=1; AI[66].RH.V :=60; </v>
      </c>
      <c r="L70" s="127" t="str">
        <f>"AI["&amp;$A70&amp;"]." &amp;L$3&amp;".EN :=" &amp;IF(AI!L70="",0,1)&amp;"; " &amp; "AI["&amp;$A70&amp;"]." &amp;L$3&amp;".V :=" &amp;IF(AI!L70="",0,AI!L70)&amp;"; "</f>
        <v xml:space="preserve">AI[66].L.EN :=0; AI[66].L.V :=0; </v>
      </c>
      <c r="M70" s="127" t="str">
        <f>"AI["&amp;$A70&amp;"]." &amp;M$3&amp;".EN :=" &amp;IF(AI!M70="",0,1)&amp;"; " &amp; "AI["&amp;$A70&amp;"]." &amp;M$3&amp;".V :=" &amp;IF(AI!M70="",0,AI!M70)&amp;"; "</f>
        <v xml:space="preserve">AI[66].H.EN :=0; AI[66].H.V :=0; </v>
      </c>
      <c r="N70" s="127" t="str">
        <f>"AI["&amp;$A70&amp;"]." &amp;N$3&amp;".EN :=" &amp;IF(AI!N70="",0,1)&amp;"; " &amp; "AI["&amp;$A70&amp;"]." &amp;N$3&amp;".V :=" &amp;IF(AI!N70="",0,AI!N70)&amp;"; "</f>
        <v xml:space="preserve">AI[66].LL.EN :=0; AI[66].LL.V :=0; </v>
      </c>
      <c r="O70" s="127" t="str">
        <f>"AI["&amp;$A70&amp;"]." &amp;O$3&amp;".EN :=" &amp;IF(AI!O70="",0,1)&amp;"; " &amp; "AI["&amp;$A70&amp;"]." &amp;O$3&amp;".V :=" &amp;IF(AI!O70="",0,AI!O70)&amp;"; "</f>
        <v xml:space="preserve">AI[66].HH.EN :=0; AI[66].HH.V :=0; </v>
      </c>
    </row>
    <row r="71" spans="1:15">
      <c r="A71" s="126">
        <f>AI!$D71</f>
        <v>67</v>
      </c>
      <c r="C71" s="127" t="str">
        <f>"AI["&amp;A71&amp;"].En := "&amp;IF(AI!E71="",0,1)&amp;";"</f>
        <v>AI[67].En := 1;</v>
      </c>
      <c r="D71" s="127" t="str">
        <f>"AI["&amp;A71&amp;"].Group := "&amp;IF(AI!T71="",0,AI!T71)&amp;";"</f>
        <v>AI[67].Group := 1;</v>
      </c>
      <c r="E71" s="127" t="str">
        <f>"AI["&amp;A71&amp;"].isInvScale := "&amp;IF(AI!V71="",0,1)&amp;";"</f>
        <v>AI[67].isInvScale := 0;</v>
      </c>
      <c r="F71" s="127" t="e">
        <f>"AI["&amp;A71&amp;"].isCut := "&amp;IF(AI!#REF!="",0,1)&amp;";   "&amp;"AI["&amp;A71&amp;"].vCut := "&amp;IF(AI!#REF!="",0,AI!#REF!)&amp;"; "</f>
        <v>#REF!</v>
      </c>
      <c r="H71" s="127" t="str">
        <f>"AI["&amp;A71&amp;"].ZL := "&amp;IF(AI!G71="",0,AI!G71)&amp;";"</f>
        <v>AI[67].ZL := 0;</v>
      </c>
      <c r="I71" s="127" t="str">
        <f>"AI["&amp;A71&amp;"].ZH := "&amp;IF(AI!H71="",0,AI!H71)&amp;";"</f>
        <v>AI[67].ZH := 150;</v>
      </c>
      <c r="J71" s="127" t="str">
        <f>"AI["&amp;$A71&amp;"]." &amp;J$3&amp;".EN :=" &amp;IF(AI!J71="",0,1)&amp;"; " &amp; "AI["&amp;$A71&amp;"]." &amp;J$3&amp;".V :=" &amp;IF(AI!J71="",0,AI!J71)&amp;"; "</f>
        <v xml:space="preserve">AI[67].RL.EN :=1; AI[67].RL.V :=35; </v>
      </c>
      <c r="K71" s="127" t="str">
        <f>"AI["&amp;$A71&amp;"]." &amp;K$3&amp;".EN :=" &amp;IF(AI!K71="",0,1)&amp;"; " &amp; "AI["&amp;$A71&amp;"]." &amp;K$3&amp;".V :=" &amp;IF(AI!K71="",0,AI!K71)&amp;"; "</f>
        <v xml:space="preserve">AI[67].RH.EN :=1; AI[67].RH.V :=45; </v>
      </c>
      <c r="L71" s="127" t="str">
        <f>"AI["&amp;$A71&amp;"]." &amp;L$3&amp;".EN :=" &amp;IF(AI!L71="",0,1)&amp;"; " &amp; "AI["&amp;$A71&amp;"]." &amp;L$3&amp;".V :=" &amp;IF(AI!L71="",0,AI!L71)&amp;"; "</f>
        <v xml:space="preserve">AI[67].L.EN :=0; AI[67].L.V :=0; </v>
      </c>
      <c r="M71" s="127" t="str">
        <f>"AI["&amp;$A71&amp;"]." &amp;M$3&amp;".EN :=" &amp;IF(AI!M71="",0,1)&amp;"; " &amp; "AI["&amp;$A71&amp;"]." &amp;M$3&amp;".V :=" &amp;IF(AI!M71="",0,AI!M71)&amp;"; "</f>
        <v xml:space="preserve">AI[67].H.EN :=0; AI[67].H.V :=0; </v>
      </c>
      <c r="N71" s="127" t="str">
        <f>"AI["&amp;$A71&amp;"]." &amp;N$3&amp;".EN :=" &amp;IF(AI!N71="",0,1)&amp;"; " &amp; "AI["&amp;$A71&amp;"]." &amp;N$3&amp;".V :=" &amp;IF(AI!N71="",0,AI!N71)&amp;"; "</f>
        <v xml:space="preserve">AI[67].LL.EN :=0; AI[67].LL.V :=0; </v>
      </c>
      <c r="O71" s="127" t="str">
        <f>"AI["&amp;$A71&amp;"]." &amp;O$3&amp;".EN :=" &amp;IF(AI!O71="",0,1)&amp;"; " &amp; "AI["&amp;$A71&amp;"]." &amp;O$3&amp;".V :=" &amp;IF(AI!O71="",0,AI!O71)&amp;"; "</f>
        <v xml:space="preserve">AI[67].HH.EN :=0; AI[67].HH.V :=0; </v>
      </c>
    </row>
    <row r="72" spans="1:15">
      <c r="A72" s="126">
        <f>AI!$D72</f>
        <v>68</v>
      </c>
      <c r="C72" s="127" t="str">
        <f>"AI["&amp;A72&amp;"].En := "&amp;IF(AI!E72="",0,1)&amp;";"</f>
        <v>AI[68].En := 1;</v>
      </c>
      <c r="D72" s="127" t="str">
        <f>"AI["&amp;A72&amp;"].Group := "&amp;IF(AI!T72="",0,AI!T72)&amp;";"</f>
        <v>AI[68].Group := 1;</v>
      </c>
      <c r="E72" s="127" t="str">
        <f>"AI["&amp;A72&amp;"].isInvScale := "&amp;IF(AI!V72="",0,1)&amp;";"</f>
        <v>AI[68].isInvScale := 0;</v>
      </c>
      <c r="F72" s="127" t="e">
        <f>"AI["&amp;A72&amp;"].isCut := "&amp;IF(AI!#REF!="",0,1)&amp;";   "&amp;"AI["&amp;A72&amp;"].vCut := "&amp;IF(AI!#REF!="",0,AI!#REF!)&amp;"; "</f>
        <v>#REF!</v>
      </c>
      <c r="H72" s="127" t="str">
        <f>"AI["&amp;A72&amp;"].ZL := "&amp;IF(AI!G72="",0,AI!G72)&amp;";"</f>
        <v>AI[68].ZL := 0;</v>
      </c>
      <c r="I72" s="127" t="str">
        <f>"AI["&amp;A72&amp;"].ZH := "&amp;IF(AI!H72="",0,AI!H72)&amp;";"</f>
        <v>AI[68].ZH := 150;</v>
      </c>
      <c r="J72" s="127" t="str">
        <f>"AI["&amp;$A72&amp;"]." &amp;J$3&amp;".EN :=" &amp;IF(AI!J72="",0,1)&amp;"; " &amp; "AI["&amp;$A72&amp;"]." &amp;J$3&amp;".V :=" &amp;IF(AI!J72="",0,AI!J72)&amp;"; "</f>
        <v xml:space="preserve">AI[68].RL.EN :=1; AI[68].RL.V :=35; </v>
      </c>
      <c r="K72" s="127" t="str">
        <f>"AI["&amp;$A72&amp;"]." &amp;K$3&amp;".EN :=" &amp;IF(AI!K72="",0,1)&amp;"; " &amp; "AI["&amp;$A72&amp;"]." &amp;K$3&amp;".V :=" &amp;IF(AI!K72="",0,AI!K72)&amp;"; "</f>
        <v xml:space="preserve">AI[68].RH.EN :=1; AI[68].RH.V :=80; </v>
      </c>
      <c r="L72" s="127" t="str">
        <f>"AI["&amp;$A72&amp;"]." &amp;L$3&amp;".EN :=" &amp;IF(AI!L72="",0,1)&amp;"; " &amp; "AI["&amp;$A72&amp;"]." &amp;L$3&amp;".V :=" &amp;IF(AI!L72="",0,AI!L72)&amp;"; "</f>
        <v xml:space="preserve">AI[68].L.EN :=0; AI[68].L.V :=0; </v>
      </c>
      <c r="M72" s="127" t="str">
        <f>"AI["&amp;$A72&amp;"]." &amp;M$3&amp;".EN :=" &amp;IF(AI!M72="",0,1)&amp;"; " &amp; "AI["&amp;$A72&amp;"]." &amp;M$3&amp;".V :=" &amp;IF(AI!M72="",0,AI!M72)&amp;"; "</f>
        <v xml:space="preserve">AI[68].H.EN :=0; AI[68].H.V :=0; </v>
      </c>
      <c r="N72" s="127" t="str">
        <f>"AI["&amp;$A72&amp;"]." &amp;N$3&amp;".EN :=" &amp;IF(AI!N72="",0,1)&amp;"; " &amp; "AI["&amp;$A72&amp;"]." &amp;N$3&amp;".V :=" &amp;IF(AI!N72="",0,AI!N72)&amp;"; "</f>
        <v xml:space="preserve">AI[68].LL.EN :=0; AI[68].LL.V :=0; </v>
      </c>
      <c r="O72" s="127" t="str">
        <f>"AI["&amp;$A72&amp;"]." &amp;O$3&amp;".EN :=" &amp;IF(AI!O72="",0,1)&amp;"; " &amp; "AI["&amp;$A72&amp;"]." &amp;O$3&amp;".V :=" &amp;IF(AI!O72="",0,AI!O72)&amp;"; "</f>
        <v xml:space="preserve">AI[68].HH.EN :=0; AI[68].HH.V :=0; </v>
      </c>
    </row>
    <row r="73" spans="1:15">
      <c r="A73" s="126">
        <f>AI!$D73</f>
        <v>69</v>
      </c>
      <c r="C73" s="127" t="str">
        <f>"AI["&amp;A73&amp;"].En := "&amp;IF(AI!E73="",0,1)&amp;";"</f>
        <v>AI[69].En := 1;</v>
      </c>
      <c r="D73" s="127" t="str">
        <f>"AI["&amp;A73&amp;"].Group := "&amp;IF(AI!T73="",0,AI!T73)&amp;";"</f>
        <v>AI[69].Group := 1;</v>
      </c>
      <c r="E73" s="127" t="str">
        <f>"AI["&amp;A73&amp;"].isInvScale := "&amp;IF(AI!V73="",0,1)&amp;";"</f>
        <v>AI[69].isInvScale := 0;</v>
      </c>
      <c r="F73" s="127" t="e">
        <f>"AI["&amp;A73&amp;"].isCut := "&amp;IF(AI!#REF!="",0,1)&amp;";   "&amp;"AI["&amp;A73&amp;"].vCut := "&amp;IF(AI!#REF!="",0,AI!#REF!)&amp;"; "</f>
        <v>#REF!</v>
      </c>
      <c r="H73" s="127" t="str">
        <f>"AI["&amp;A73&amp;"].ZL := "&amp;IF(AI!G73="",0,AI!G73)&amp;";"</f>
        <v>AI[69].ZL := 0;</v>
      </c>
      <c r="I73" s="127" t="str">
        <f>"AI["&amp;A73&amp;"].ZH := "&amp;IF(AI!H73="",0,AI!H73)&amp;";"</f>
        <v>AI[69].ZH := 150;</v>
      </c>
      <c r="J73" s="127" t="str">
        <f>"AI["&amp;$A73&amp;"]." &amp;J$3&amp;".EN :=" &amp;IF(AI!J73="",0,1)&amp;"; " &amp; "AI["&amp;$A73&amp;"]." &amp;J$3&amp;".V :=" &amp;IF(AI!J73="",0,AI!J73)&amp;"; "</f>
        <v xml:space="preserve">AI[69].RL.EN :=1; AI[69].RL.V :=35; </v>
      </c>
      <c r="K73" s="127" t="str">
        <f>"AI["&amp;$A73&amp;"]." &amp;K$3&amp;".EN :=" &amp;IF(AI!K73="",0,1)&amp;"; " &amp; "AI["&amp;$A73&amp;"]." &amp;K$3&amp;".V :=" &amp;IF(AI!K73="",0,AI!K73)&amp;"; "</f>
        <v xml:space="preserve">AI[69].RH.EN :=1; AI[69].RH.V :=80; </v>
      </c>
      <c r="L73" s="127" t="str">
        <f>"AI["&amp;$A73&amp;"]." &amp;L$3&amp;".EN :=" &amp;IF(AI!L73="",0,1)&amp;"; " &amp; "AI["&amp;$A73&amp;"]." &amp;L$3&amp;".V :=" &amp;IF(AI!L73="",0,AI!L73)&amp;"; "</f>
        <v xml:space="preserve">AI[69].L.EN :=0; AI[69].L.V :=0; </v>
      </c>
      <c r="M73" s="127" t="str">
        <f>"AI["&amp;$A73&amp;"]." &amp;M$3&amp;".EN :=" &amp;IF(AI!M73="",0,1)&amp;"; " &amp; "AI["&amp;$A73&amp;"]." &amp;M$3&amp;".V :=" &amp;IF(AI!M73="",0,AI!M73)&amp;"; "</f>
        <v xml:space="preserve">AI[69].H.EN :=0; AI[69].H.V :=0; </v>
      </c>
      <c r="N73" s="127" t="str">
        <f>"AI["&amp;$A73&amp;"]." &amp;N$3&amp;".EN :=" &amp;IF(AI!N73="",0,1)&amp;"; " &amp; "AI["&amp;$A73&amp;"]." &amp;N$3&amp;".V :=" &amp;IF(AI!N73="",0,AI!N73)&amp;"; "</f>
        <v xml:space="preserve">AI[69].LL.EN :=0; AI[69].LL.V :=0; </v>
      </c>
      <c r="O73" s="127" t="str">
        <f>"AI["&amp;$A73&amp;"]." &amp;O$3&amp;".EN :=" &amp;IF(AI!O73="",0,1)&amp;"; " &amp; "AI["&amp;$A73&amp;"]." &amp;O$3&amp;".V :=" &amp;IF(AI!O73="",0,AI!O73)&amp;"; "</f>
        <v xml:space="preserve">AI[69].HH.EN :=0; AI[69].HH.V :=0; </v>
      </c>
    </row>
    <row r="74" spans="1:15">
      <c r="A74" s="126">
        <f>AI!$D74</f>
        <v>70</v>
      </c>
      <c r="C74" s="127" t="str">
        <f>"AI["&amp;A74&amp;"].En := "&amp;IF(AI!E74="",0,1)&amp;";"</f>
        <v>AI[70].En := 1;</v>
      </c>
      <c r="D74" s="127" t="str">
        <f>"AI["&amp;A74&amp;"].Group := "&amp;IF(AI!T74="",0,AI!T74)&amp;";"</f>
        <v>AI[70].Group := 1;</v>
      </c>
      <c r="E74" s="127" t="str">
        <f>"AI["&amp;A74&amp;"].isInvScale := "&amp;IF(AI!V74="",0,1)&amp;";"</f>
        <v>AI[70].isInvScale := 0;</v>
      </c>
      <c r="F74" s="127" t="e">
        <f>"AI["&amp;A74&amp;"].isCut := "&amp;IF(AI!#REF!="",0,1)&amp;";   "&amp;"AI["&amp;A74&amp;"].vCut := "&amp;IF(AI!#REF!="",0,AI!#REF!)&amp;"; "</f>
        <v>#REF!</v>
      </c>
      <c r="H74" s="127" t="str">
        <f>"AI["&amp;A74&amp;"].ZL := "&amp;IF(AI!G74="",0,AI!G74)&amp;";"</f>
        <v>AI[70].ZL := 0;</v>
      </c>
      <c r="I74" s="127" t="str">
        <f>"AI["&amp;A74&amp;"].ZH := "&amp;IF(AI!H74="",0,AI!H74)&amp;";"</f>
        <v>AI[70].ZH := 150;</v>
      </c>
      <c r="J74" s="127" t="str">
        <f>"AI["&amp;$A74&amp;"]." &amp;J$3&amp;".EN :=" &amp;IF(AI!J74="",0,1)&amp;"; " &amp; "AI["&amp;$A74&amp;"]." &amp;J$3&amp;".V :=" &amp;IF(AI!J74="",0,AI!J74)&amp;"; "</f>
        <v xml:space="preserve">AI[70].RL.EN :=1; AI[70].RL.V :=35; </v>
      </c>
      <c r="K74" s="127" t="str">
        <f>"AI["&amp;$A74&amp;"]." &amp;K$3&amp;".EN :=" &amp;IF(AI!K74="",0,1)&amp;"; " &amp; "AI["&amp;$A74&amp;"]." &amp;K$3&amp;".V :=" &amp;IF(AI!K74="",0,AI!K74)&amp;"; "</f>
        <v xml:space="preserve">AI[70].RH.EN :=1; AI[70].RH.V :=80; </v>
      </c>
      <c r="L74" s="127" t="str">
        <f>"AI["&amp;$A74&amp;"]." &amp;L$3&amp;".EN :=" &amp;IF(AI!L74="",0,1)&amp;"; " &amp; "AI["&amp;$A74&amp;"]." &amp;L$3&amp;".V :=" &amp;IF(AI!L74="",0,AI!L74)&amp;"; "</f>
        <v xml:space="preserve">AI[70].L.EN :=0; AI[70].L.V :=0; </v>
      </c>
      <c r="M74" s="127" t="str">
        <f>"AI["&amp;$A74&amp;"]." &amp;M$3&amp;".EN :=" &amp;IF(AI!M74="",0,1)&amp;"; " &amp; "AI["&amp;$A74&amp;"]." &amp;M$3&amp;".V :=" &amp;IF(AI!M74="",0,AI!M74)&amp;"; "</f>
        <v xml:space="preserve">AI[70].H.EN :=0; AI[70].H.V :=0; </v>
      </c>
      <c r="N74" s="127" t="str">
        <f>"AI["&amp;$A74&amp;"]." &amp;N$3&amp;".EN :=" &amp;IF(AI!N74="",0,1)&amp;"; " &amp; "AI["&amp;$A74&amp;"]." &amp;N$3&amp;".V :=" &amp;IF(AI!N74="",0,AI!N74)&amp;"; "</f>
        <v xml:space="preserve">AI[70].LL.EN :=0; AI[70].LL.V :=0; </v>
      </c>
      <c r="O74" s="127" t="str">
        <f>"AI["&amp;$A74&amp;"]." &amp;O$3&amp;".EN :=" &amp;IF(AI!O74="",0,1)&amp;"; " &amp; "AI["&amp;$A74&amp;"]." &amp;O$3&amp;".V :=" &amp;IF(AI!O74="",0,AI!O74)&amp;"; "</f>
        <v xml:space="preserve">AI[70].HH.EN :=0; AI[70].HH.V :=0; </v>
      </c>
    </row>
    <row r="75" spans="1:15">
      <c r="A75" s="126">
        <f>AI!$D75</f>
        <v>71</v>
      </c>
      <c r="C75" s="127" t="str">
        <f>"AI["&amp;A75&amp;"].En := "&amp;IF(AI!E75="",0,1)&amp;";"</f>
        <v>AI[71].En := 1;</v>
      </c>
      <c r="D75" s="127" t="str">
        <f>"AI["&amp;A75&amp;"].Group := "&amp;IF(AI!T75="",0,AI!T75)&amp;";"</f>
        <v>AI[71].Group := 1;</v>
      </c>
      <c r="E75" s="127" t="str">
        <f>"AI["&amp;A75&amp;"].isInvScale := "&amp;IF(AI!V75="",0,1)&amp;";"</f>
        <v>AI[71].isInvScale := 0;</v>
      </c>
      <c r="F75" s="127" t="e">
        <f>"AI["&amp;A75&amp;"].isCut := "&amp;IF(AI!#REF!="",0,1)&amp;";   "&amp;"AI["&amp;A75&amp;"].vCut := "&amp;IF(AI!#REF!="",0,AI!#REF!)&amp;"; "</f>
        <v>#REF!</v>
      </c>
      <c r="H75" s="127" t="str">
        <f>"AI["&amp;A75&amp;"].ZL := "&amp;IF(AI!G75="",0,AI!G75)&amp;";"</f>
        <v>AI[71].ZL := 0;</v>
      </c>
      <c r="I75" s="127" t="str">
        <f>"AI["&amp;A75&amp;"].ZH := "&amp;IF(AI!H75="",0,AI!H75)&amp;";"</f>
        <v>AI[71].ZH := 150;</v>
      </c>
      <c r="J75" s="127" t="str">
        <f>"AI["&amp;$A75&amp;"]." &amp;J$3&amp;".EN :=" &amp;IF(AI!J75="",0,1)&amp;"; " &amp; "AI["&amp;$A75&amp;"]." &amp;J$3&amp;".V :=" &amp;IF(AI!J75="",0,AI!J75)&amp;"; "</f>
        <v xml:space="preserve">AI[71].RL.EN :=1; AI[71].RL.V :=15; </v>
      </c>
      <c r="K75" s="127" t="str">
        <f>"AI["&amp;$A75&amp;"]." &amp;K$3&amp;".EN :=" &amp;IF(AI!K75="",0,1)&amp;"; " &amp; "AI["&amp;$A75&amp;"]." &amp;K$3&amp;".V :=" &amp;IF(AI!K75="",0,AI!K75)&amp;"; "</f>
        <v xml:space="preserve">AI[71].RH.EN :=1; AI[71].RH.V :=25; </v>
      </c>
      <c r="L75" s="127" t="str">
        <f>"AI["&amp;$A75&amp;"]." &amp;L$3&amp;".EN :=" &amp;IF(AI!L75="",0,1)&amp;"; " &amp; "AI["&amp;$A75&amp;"]." &amp;L$3&amp;".V :=" &amp;IF(AI!L75="",0,AI!L75)&amp;"; "</f>
        <v xml:space="preserve">AI[71].L.EN :=0; AI[71].L.V :=0; </v>
      </c>
      <c r="M75" s="127" t="str">
        <f>"AI["&amp;$A75&amp;"]." &amp;M$3&amp;".EN :=" &amp;IF(AI!M75="",0,1)&amp;"; " &amp; "AI["&amp;$A75&amp;"]." &amp;M$3&amp;".V :=" &amp;IF(AI!M75="",0,AI!M75)&amp;"; "</f>
        <v xml:space="preserve">AI[71].H.EN :=0; AI[71].H.V :=0; </v>
      </c>
      <c r="N75" s="127" t="str">
        <f>"AI["&amp;$A75&amp;"]." &amp;N$3&amp;".EN :=" &amp;IF(AI!N75="",0,1)&amp;"; " &amp; "AI["&amp;$A75&amp;"]." &amp;N$3&amp;".V :=" &amp;IF(AI!N75="",0,AI!N75)&amp;"; "</f>
        <v xml:space="preserve">AI[71].LL.EN :=0; AI[71].LL.V :=0; </v>
      </c>
      <c r="O75" s="127" t="str">
        <f>"AI["&amp;$A75&amp;"]." &amp;O$3&amp;".EN :=" &amp;IF(AI!O75="",0,1)&amp;"; " &amp; "AI["&amp;$A75&amp;"]." &amp;O$3&amp;".V :=" &amp;IF(AI!O75="",0,AI!O75)&amp;"; "</f>
        <v xml:space="preserve">AI[71].HH.EN :=0; AI[71].HH.V :=0; </v>
      </c>
    </row>
    <row r="76" spans="1:15">
      <c r="A76" s="126">
        <f>AI!$D76</f>
        <v>72</v>
      </c>
      <c r="C76" s="127" t="str">
        <f>"AI["&amp;A76&amp;"].En := "&amp;IF(AI!E76="",0,1)&amp;";"</f>
        <v>AI[72].En := 1;</v>
      </c>
      <c r="D76" s="127" t="str">
        <f>"AI["&amp;A76&amp;"].Group := "&amp;IF(AI!T76="",0,AI!T76)&amp;";"</f>
        <v>AI[72].Group := 1;</v>
      </c>
      <c r="E76" s="127" t="str">
        <f>"AI["&amp;A76&amp;"].isInvScale := "&amp;IF(AI!V76="",0,1)&amp;";"</f>
        <v>AI[72].isInvScale := 0;</v>
      </c>
      <c r="F76" s="127" t="e">
        <f>"AI["&amp;A76&amp;"].isCut := "&amp;IF(AI!#REF!="",0,1)&amp;";   "&amp;"AI["&amp;A76&amp;"].vCut := "&amp;IF(AI!#REF!="",0,AI!#REF!)&amp;"; "</f>
        <v>#REF!</v>
      </c>
      <c r="H76" s="127" t="str">
        <f>"AI["&amp;A76&amp;"].ZL := "&amp;IF(AI!G76="",0,AI!G76)&amp;";"</f>
        <v>AI[72].ZL := 0;</v>
      </c>
      <c r="I76" s="127" t="str">
        <f>"AI["&amp;A76&amp;"].ZH := "&amp;IF(AI!H76="",0,AI!H76)&amp;";"</f>
        <v>AI[72].ZH := 150;</v>
      </c>
      <c r="J76" s="127" t="str">
        <f>"AI["&amp;$A76&amp;"]." &amp;J$3&amp;".EN :=" &amp;IF(AI!J76="",0,1)&amp;"; " &amp; "AI["&amp;$A76&amp;"]." &amp;J$3&amp;".V :=" &amp;IF(AI!J76="",0,AI!J76)&amp;"; "</f>
        <v xml:space="preserve">AI[72].RL.EN :=1; AI[72].RL.V :=30; </v>
      </c>
      <c r="K76" s="127" t="str">
        <f>"AI["&amp;$A76&amp;"]." &amp;K$3&amp;".EN :=" &amp;IF(AI!K76="",0,1)&amp;"; " &amp; "AI["&amp;$A76&amp;"]." &amp;K$3&amp;".V :=" &amp;IF(AI!K76="",0,AI!K76)&amp;"; "</f>
        <v xml:space="preserve">AI[72].RH.EN :=1; AI[72].RH.V :=70; </v>
      </c>
      <c r="L76" s="127" t="str">
        <f>"AI["&amp;$A76&amp;"]." &amp;L$3&amp;".EN :=" &amp;IF(AI!L76="",0,1)&amp;"; " &amp; "AI["&amp;$A76&amp;"]." &amp;L$3&amp;".V :=" &amp;IF(AI!L76="",0,AI!L76)&amp;"; "</f>
        <v xml:space="preserve">AI[72].L.EN :=0; AI[72].L.V :=0; </v>
      </c>
      <c r="M76" s="127" t="str">
        <f>"AI["&amp;$A76&amp;"]." &amp;M$3&amp;".EN :=" &amp;IF(AI!M76="",0,1)&amp;"; " &amp; "AI["&amp;$A76&amp;"]." &amp;M$3&amp;".V :=" &amp;IF(AI!M76="",0,AI!M76)&amp;"; "</f>
        <v xml:space="preserve">AI[72].H.EN :=0; AI[72].H.V :=0; </v>
      </c>
      <c r="N76" s="127" t="str">
        <f>"AI["&amp;$A76&amp;"]." &amp;N$3&amp;".EN :=" &amp;IF(AI!N76="",0,1)&amp;"; " &amp; "AI["&amp;$A76&amp;"]." &amp;N$3&amp;".V :=" &amp;IF(AI!N76="",0,AI!N76)&amp;"; "</f>
        <v xml:space="preserve">AI[72].LL.EN :=0; AI[72].LL.V :=0; </v>
      </c>
      <c r="O76" s="127" t="str">
        <f>"AI["&amp;$A76&amp;"]." &amp;O$3&amp;".EN :=" &amp;IF(AI!O76="",0,1)&amp;"; " &amp; "AI["&amp;$A76&amp;"]." &amp;O$3&amp;".V :=" &amp;IF(AI!O76="",0,AI!O76)&amp;"; "</f>
        <v xml:space="preserve">AI[72].HH.EN :=0; AI[72].HH.V :=0; </v>
      </c>
    </row>
    <row r="77" spans="1:15">
      <c r="A77" s="126">
        <f>AI!$D77</f>
        <v>73</v>
      </c>
      <c r="C77" s="127" t="str">
        <f>"AI["&amp;A77&amp;"].En := "&amp;IF(AI!E77="",0,1)&amp;";"</f>
        <v>AI[73].En := 1;</v>
      </c>
      <c r="D77" s="127" t="str">
        <f>"AI["&amp;A77&amp;"].Group := "&amp;IF(AI!T77="",0,AI!T77)&amp;";"</f>
        <v>AI[73].Group := 1;</v>
      </c>
      <c r="E77" s="127" t="str">
        <f>"AI["&amp;A77&amp;"].isInvScale := "&amp;IF(AI!V77="",0,1)&amp;";"</f>
        <v>AI[73].isInvScale := 0;</v>
      </c>
      <c r="F77" s="127" t="e">
        <f>"AI["&amp;A77&amp;"].isCut := "&amp;IF(AI!#REF!="",0,1)&amp;";   "&amp;"AI["&amp;A77&amp;"].vCut := "&amp;IF(AI!#REF!="",0,AI!#REF!)&amp;"; "</f>
        <v>#REF!</v>
      </c>
      <c r="H77" s="127" t="str">
        <f>"AI["&amp;A77&amp;"].ZL := "&amp;IF(AI!G77="",0,AI!G77)&amp;";"</f>
        <v>AI[73].ZL := 0;</v>
      </c>
      <c r="I77" s="127" t="str">
        <f>"AI["&amp;A77&amp;"].ZH := "&amp;IF(AI!H77="",0,AI!H77)&amp;";"</f>
        <v>AI[73].ZH := 150;</v>
      </c>
      <c r="J77" s="127" t="str">
        <f>"AI["&amp;$A77&amp;"]." &amp;J$3&amp;".EN :=" &amp;IF(AI!J77="",0,1)&amp;"; " &amp; "AI["&amp;$A77&amp;"]." &amp;J$3&amp;".V :=" &amp;IF(AI!J77="",0,AI!J77)&amp;"; "</f>
        <v xml:space="preserve">AI[73].RL.EN :=1; AI[73].RL.V :=30; </v>
      </c>
      <c r="K77" s="127" t="str">
        <f>"AI["&amp;$A77&amp;"]." &amp;K$3&amp;".EN :=" &amp;IF(AI!K77="",0,1)&amp;"; " &amp; "AI["&amp;$A77&amp;"]." &amp;K$3&amp;".V :=" &amp;IF(AI!K77="",0,AI!K77)&amp;"; "</f>
        <v xml:space="preserve">AI[73].RH.EN :=1; AI[73].RH.V :=70; </v>
      </c>
      <c r="L77" s="127" t="str">
        <f>"AI["&amp;$A77&amp;"]." &amp;L$3&amp;".EN :=" &amp;IF(AI!L77="",0,1)&amp;"; " &amp; "AI["&amp;$A77&amp;"]." &amp;L$3&amp;".V :=" &amp;IF(AI!L77="",0,AI!L77)&amp;"; "</f>
        <v xml:space="preserve">AI[73].L.EN :=0; AI[73].L.V :=0; </v>
      </c>
      <c r="M77" s="127" t="str">
        <f>"AI["&amp;$A77&amp;"]." &amp;M$3&amp;".EN :=" &amp;IF(AI!M77="",0,1)&amp;"; " &amp; "AI["&amp;$A77&amp;"]." &amp;M$3&amp;".V :=" &amp;IF(AI!M77="",0,AI!M77)&amp;"; "</f>
        <v xml:space="preserve">AI[73].H.EN :=0; AI[73].H.V :=0; </v>
      </c>
      <c r="N77" s="127" t="str">
        <f>"AI["&amp;$A77&amp;"]." &amp;N$3&amp;".EN :=" &amp;IF(AI!N77="",0,1)&amp;"; " &amp; "AI["&amp;$A77&amp;"]." &amp;N$3&amp;".V :=" &amp;IF(AI!N77="",0,AI!N77)&amp;"; "</f>
        <v xml:space="preserve">AI[73].LL.EN :=0; AI[73].LL.V :=0; </v>
      </c>
      <c r="O77" s="127" t="str">
        <f>"AI["&amp;$A77&amp;"]." &amp;O$3&amp;".EN :=" &amp;IF(AI!O77="",0,1)&amp;"; " &amp; "AI["&amp;$A77&amp;"]." &amp;O$3&amp;".V :=" &amp;IF(AI!O77="",0,AI!O77)&amp;"; "</f>
        <v xml:space="preserve">AI[73].HH.EN :=0; AI[73].HH.V :=0; </v>
      </c>
    </row>
    <row r="78" spans="1:15">
      <c r="A78" s="126">
        <f>AI!$D78</f>
        <v>74</v>
      </c>
      <c r="C78" s="127" t="str">
        <f>"AI["&amp;A78&amp;"].En := "&amp;IF(AI!E78="",0,1)&amp;";"</f>
        <v>AI[74].En := 1;</v>
      </c>
      <c r="D78" s="127" t="str">
        <f>"AI["&amp;A78&amp;"].Group := "&amp;IF(AI!T78="",0,AI!T78)&amp;";"</f>
        <v>AI[74].Group := 1;</v>
      </c>
      <c r="E78" s="127" t="str">
        <f>"AI["&amp;A78&amp;"].isInvScale := "&amp;IF(AI!V78="",0,1)&amp;";"</f>
        <v>AI[74].isInvScale := 0;</v>
      </c>
      <c r="F78" s="127" t="e">
        <f>"AI["&amp;A78&amp;"].isCut := "&amp;IF(AI!#REF!="",0,1)&amp;";   "&amp;"AI["&amp;A78&amp;"].vCut := "&amp;IF(AI!#REF!="",0,AI!#REF!)&amp;"; "</f>
        <v>#REF!</v>
      </c>
      <c r="H78" s="127" t="str">
        <f>"AI["&amp;A78&amp;"].ZL := "&amp;IF(AI!G78="",0,AI!G78)&amp;";"</f>
        <v>AI[74].ZL := 0;</v>
      </c>
      <c r="I78" s="127" t="str">
        <f>"AI["&amp;A78&amp;"].ZH := "&amp;IF(AI!H78="",0,AI!H78)&amp;";"</f>
        <v>AI[74].ZH := 150;</v>
      </c>
      <c r="J78" s="127" t="str">
        <f>"AI["&amp;$A78&amp;"]." &amp;J$3&amp;".EN :=" &amp;IF(AI!J78="",0,1)&amp;"; " &amp; "AI["&amp;$A78&amp;"]." &amp;J$3&amp;".V :=" &amp;IF(AI!J78="",0,AI!J78)&amp;"; "</f>
        <v xml:space="preserve">AI[74].RL.EN :=1; AI[74].RL.V :=30; </v>
      </c>
      <c r="K78" s="127" t="str">
        <f>"AI["&amp;$A78&amp;"]." &amp;K$3&amp;".EN :=" &amp;IF(AI!K78="",0,1)&amp;"; " &amp; "AI["&amp;$A78&amp;"]." &amp;K$3&amp;".V :=" &amp;IF(AI!K78="",0,AI!K78)&amp;"; "</f>
        <v xml:space="preserve">AI[74].RH.EN :=1; AI[74].RH.V :=70; </v>
      </c>
      <c r="L78" s="127" t="str">
        <f>"AI["&amp;$A78&amp;"]." &amp;L$3&amp;".EN :=" &amp;IF(AI!L78="",0,1)&amp;"; " &amp; "AI["&amp;$A78&amp;"]." &amp;L$3&amp;".V :=" &amp;IF(AI!L78="",0,AI!L78)&amp;"; "</f>
        <v xml:space="preserve">AI[74].L.EN :=0; AI[74].L.V :=0; </v>
      </c>
      <c r="M78" s="127" t="str">
        <f>"AI["&amp;$A78&amp;"]." &amp;M$3&amp;".EN :=" &amp;IF(AI!M78="",0,1)&amp;"; " &amp; "AI["&amp;$A78&amp;"]." &amp;M$3&amp;".V :=" &amp;IF(AI!M78="",0,AI!M78)&amp;"; "</f>
        <v xml:space="preserve">AI[74].H.EN :=0; AI[74].H.V :=0; </v>
      </c>
      <c r="N78" s="127" t="str">
        <f>"AI["&amp;$A78&amp;"]." &amp;N$3&amp;".EN :=" &amp;IF(AI!N78="",0,1)&amp;"; " &amp; "AI["&amp;$A78&amp;"]." &amp;N$3&amp;".V :=" &amp;IF(AI!N78="",0,AI!N78)&amp;"; "</f>
        <v xml:space="preserve">AI[74].LL.EN :=0; AI[74].LL.V :=0; </v>
      </c>
      <c r="O78" s="127" t="str">
        <f>"AI["&amp;$A78&amp;"]." &amp;O$3&amp;".EN :=" &amp;IF(AI!O78="",0,1)&amp;"; " &amp; "AI["&amp;$A78&amp;"]." &amp;O$3&amp;".V :=" &amp;IF(AI!O78="",0,AI!O78)&amp;"; "</f>
        <v xml:space="preserve">AI[74].HH.EN :=0; AI[74].HH.V :=0; </v>
      </c>
    </row>
    <row r="79" spans="1:15">
      <c r="A79" s="126">
        <f>AI!$D79</f>
        <v>75</v>
      </c>
      <c r="C79" s="127" t="str">
        <f>"AI["&amp;A79&amp;"].En := "&amp;IF(AI!E79="",0,1)&amp;";"</f>
        <v>AI[75].En := 1;</v>
      </c>
      <c r="D79" s="127" t="str">
        <f>"AI["&amp;A79&amp;"].Group := "&amp;IF(AI!T79="",0,AI!T79)&amp;";"</f>
        <v>AI[75].Group := 1;</v>
      </c>
      <c r="E79" s="127" t="str">
        <f>"AI["&amp;A79&amp;"].isInvScale := "&amp;IF(AI!V79="",0,1)&amp;";"</f>
        <v>AI[75].isInvScale := 0;</v>
      </c>
      <c r="F79" s="127" t="e">
        <f>"AI["&amp;A79&amp;"].isCut := "&amp;IF(AI!#REF!="",0,1)&amp;";   "&amp;"AI["&amp;A79&amp;"].vCut := "&amp;IF(AI!#REF!="",0,AI!#REF!)&amp;"; "</f>
        <v>#REF!</v>
      </c>
      <c r="H79" s="127" t="str">
        <f>"AI["&amp;A79&amp;"].ZL := "&amp;IF(AI!G79="",0,AI!G79)&amp;";"</f>
        <v>AI[75].ZL := 0;</v>
      </c>
      <c r="I79" s="127" t="str">
        <f>"AI["&amp;A79&amp;"].ZH := "&amp;IF(AI!H79="",0,AI!H79)&amp;";"</f>
        <v>AI[75].ZH := 150;</v>
      </c>
      <c r="J79" s="127" t="str">
        <f>"AI["&amp;$A79&amp;"]." &amp;J$3&amp;".EN :=" &amp;IF(AI!J79="",0,1)&amp;"; " &amp; "AI["&amp;$A79&amp;"]." &amp;J$3&amp;".V :=" &amp;IF(AI!J79="",0,AI!J79)&amp;"; "</f>
        <v xml:space="preserve">AI[75].RL.EN :=1; AI[75].RL.V :=30; </v>
      </c>
      <c r="K79" s="127" t="str">
        <f>"AI["&amp;$A79&amp;"]." &amp;K$3&amp;".EN :=" &amp;IF(AI!K79="",0,1)&amp;"; " &amp; "AI["&amp;$A79&amp;"]." &amp;K$3&amp;".V :=" &amp;IF(AI!K79="",0,AI!K79)&amp;"; "</f>
        <v xml:space="preserve">AI[75].RH.EN :=1; AI[75].RH.V :=70; </v>
      </c>
      <c r="L79" s="127" t="str">
        <f>"AI["&amp;$A79&amp;"]." &amp;L$3&amp;".EN :=" &amp;IF(AI!L79="",0,1)&amp;"; " &amp; "AI["&amp;$A79&amp;"]." &amp;L$3&amp;".V :=" &amp;IF(AI!L79="",0,AI!L79)&amp;"; "</f>
        <v xml:space="preserve">AI[75].L.EN :=0; AI[75].L.V :=0; </v>
      </c>
      <c r="M79" s="127" t="str">
        <f>"AI["&amp;$A79&amp;"]." &amp;M$3&amp;".EN :=" &amp;IF(AI!M79="",0,1)&amp;"; " &amp; "AI["&amp;$A79&amp;"]." &amp;M$3&amp;".V :=" &amp;IF(AI!M79="",0,AI!M79)&amp;"; "</f>
        <v xml:space="preserve">AI[75].H.EN :=0; AI[75].H.V :=0; </v>
      </c>
      <c r="N79" s="127" t="str">
        <f>"AI["&amp;$A79&amp;"]." &amp;N$3&amp;".EN :=" &amp;IF(AI!N79="",0,1)&amp;"; " &amp; "AI["&amp;$A79&amp;"]." &amp;N$3&amp;".V :=" &amp;IF(AI!N79="",0,AI!N79)&amp;"; "</f>
        <v xml:space="preserve">AI[75].LL.EN :=0; AI[75].LL.V :=0; </v>
      </c>
      <c r="O79" s="127" t="str">
        <f>"AI["&amp;$A79&amp;"]." &amp;O$3&amp;".EN :=" &amp;IF(AI!O79="",0,1)&amp;"; " &amp; "AI["&amp;$A79&amp;"]." &amp;O$3&amp;".V :=" &amp;IF(AI!O79="",0,AI!O79)&amp;"; "</f>
        <v xml:space="preserve">AI[75].HH.EN :=0; AI[75].HH.V :=0; </v>
      </c>
    </row>
    <row r="80" spans="1:15">
      <c r="A80" s="126">
        <f>AI!$D80</f>
        <v>76</v>
      </c>
      <c r="C80" s="127" t="str">
        <f>"AI["&amp;A80&amp;"].En := "&amp;IF(AI!E80="",0,1)&amp;";"</f>
        <v>AI[76].En := 1;</v>
      </c>
      <c r="D80" s="127" t="str">
        <f>"AI["&amp;A80&amp;"].Group := "&amp;IF(AI!T80="",0,AI!T80)&amp;";"</f>
        <v>AI[76].Group := 1;</v>
      </c>
      <c r="E80" s="127" t="str">
        <f>"AI["&amp;A80&amp;"].isInvScale := "&amp;IF(AI!V80="",0,1)&amp;";"</f>
        <v>AI[76].isInvScale := 0;</v>
      </c>
      <c r="F80" s="127" t="e">
        <f>"AI["&amp;A80&amp;"].isCut := "&amp;IF(AI!#REF!="",0,1)&amp;";   "&amp;"AI["&amp;A80&amp;"].vCut := "&amp;IF(AI!#REF!="",0,AI!#REF!)&amp;"; "</f>
        <v>#REF!</v>
      </c>
      <c r="H80" s="127" t="str">
        <f>"AI["&amp;A80&amp;"].ZL := "&amp;IF(AI!G80="",0,AI!G80)&amp;";"</f>
        <v>AI[76].ZL := 0;</v>
      </c>
      <c r="I80" s="127" t="str">
        <f>"AI["&amp;A80&amp;"].ZH := "&amp;IF(AI!H80="",0,AI!H80)&amp;";"</f>
        <v>AI[76].ZH := 150;</v>
      </c>
      <c r="J80" s="127" t="str">
        <f>"AI["&amp;$A80&amp;"]." &amp;J$3&amp;".EN :=" &amp;IF(AI!J80="",0,1)&amp;"; " &amp; "AI["&amp;$A80&amp;"]." &amp;J$3&amp;".V :=" &amp;IF(AI!J80="",0,AI!J80)&amp;"; "</f>
        <v xml:space="preserve">AI[76].RL.EN :=1; AI[76].RL.V :=30; </v>
      </c>
      <c r="K80" s="127" t="str">
        <f>"AI["&amp;$A80&amp;"]." &amp;K$3&amp;".EN :=" &amp;IF(AI!K80="",0,1)&amp;"; " &amp; "AI["&amp;$A80&amp;"]." &amp;K$3&amp;".V :=" &amp;IF(AI!K80="",0,AI!K80)&amp;"; "</f>
        <v xml:space="preserve">AI[76].RH.EN :=1; AI[76].RH.V :=65; </v>
      </c>
      <c r="L80" s="127" t="str">
        <f>"AI["&amp;$A80&amp;"]." &amp;L$3&amp;".EN :=" &amp;IF(AI!L80="",0,1)&amp;"; " &amp; "AI["&amp;$A80&amp;"]." &amp;L$3&amp;".V :=" &amp;IF(AI!L80="",0,AI!L80)&amp;"; "</f>
        <v xml:space="preserve">AI[76].L.EN :=0; AI[76].L.V :=0; </v>
      </c>
      <c r="M80" s="127" t="str">
        <f>"AI["&amp;$A80&amp;"]." &amp;M$3&amp;".EN :=" &amp;IF(AI!M80="",0,1)&amp;"; " &amp; "AI["&amp;$A80&amp;"]." &amp;M$3&amp;".V :=" &amp;IF(AI!M80="",0,AI!M80)&amp;"; "</f>
        <v xml:space="preserve">AI[76].H.EN :=0; AI[76].H.V :=0; </v>
      </c>
      <c r="N80" s="127" t="str">
        <f>"AI["&amp;$A80&amp;"]." &amp;N$3&amp;".EN :=" &amp;IF(AI!N80="",0,1)&amp;"; " &amp; "AI["&amp;$A80&amp;"]." &amp;N$3&amp;".V :=" &amp;IF(AI!N80="",0,AI!N80)&amp;"; "</f>
        <v xml:space="preserve">AI[76].LL.EN :=0; AI[76].LL.V :=0; </v>
      </c>
      <c r="O80" s="127" t="str">
        <f>"AI["&amp;$A80&amp;"]." &amp;O$3&amp;".EN :=" &amp;IF(AI!O80="",0,1)&amp;"; " &amp; "AI["&amp;$A80&amp;"]." &amp;O$3&amp;".V :=" &amp;IF(AI!O80="",0,AI!O80)&amp;"; "</f>
        <v xml:space="preserve">AI[76].HH.EN :=0; AI[76].HH.V :=0; </v>
      </c>
    </row>
    <row r="81" spans="1:15">
      <c r="A81" s="126">
        <f>AI!$D81</f>
        <v>77</v>
      </c>
      <c r="C81" s="127" t="str">
        <f>"AI["&amp;A81&amp;"].En := "&amp;IF(AI!E81="",0,1)&amp;";"</f>
        <v>AI[77].En := 1;</v>
      </c>
      <c r="D81" s="127" t="str">
        <f>"AI["&amp;A81&amp;"].Group := "&amp;IF(AI!T81="",0,AI!T81)&amp;";"</f>
        <v>AI[77].Group := 1;</v>
      </c>
      <c r="E81" s="127" t="str">
        <f>"AI["&amp;A81&amp;"].isInvScale := "&amp;IF(AI!V81="",0,1)&amp;";"</f>
        <v>AI[77].isInvScale := 0;</v>
      </c>
      <c r="F81" s="127" t="e">
        <f>"AI["&amp;A81&amp;"].isCut := "&amp;IF(AI!#REF!="",0,1)&amp;";   "&amp;"AI["&amp;A81&amp;"].vCut := "&amp;IF(AI!#REF!="",0,AI!#REF!)&amp;"; "</f>
        <v>#REF!</v>
      </c>
      <c r="H81" s="127" t="str">
        <f>"AI["&amp;A81&amp;"].ZL := "&amp;IF(AI!G81="",0,AI!G81)&amp;";"</f>
        <v>AI[77].ZL := 0;</v>
      </c>
      <c r="I81" s="127" t="str">
        <f>"AI["&amp;A81&amp;"].ZH := "&amp;IF(AI!H81="",0,AI!H81)&amp;";"</f>
        <v>AI[77].ZH := 150;</v>
      </c>
      <c r="J81" s="127" t="str">
        <f>"AI["&amp;$A81&amp;"]." &amp;J$3&amp;".EN :=" &amp;IF(AI!J81="",0,1)&amp;"; " &amp; "AI["&amp;$A81&amp;"]." &amp;J$3&amp;".V :=" &amp;IF(AI!J81="",0,AI!J81)&amp;"; "</f>
        <v xml:space="preserve">AI[77].RL.EN :=1; AI[77].RL.V :=25; </v>
      </c>
      <c r="K81" s="127" t="str">
        <f>"AI["&amp;$A81&amp;"]." &amp;K$3&amp;".EN :=" &amp;IF(AI!K81="",0,1)&amp;"; " &amp; "AI["&amp;$A81&amp;"]." &amp;K$3&amp;".V :=" &amp;IF(AI!K81="",0,AI!K81)&amp;"; "</f>
        <v xml:space="preserve">AI[77].RH.EN :=1; AI[77].RH.V :=35; </v>
      </c>
      <c r="L81" s="127" t="str">
        <f>"AI["&amp;$A81&amp;"]." &amp;L$3&amp;".EN :=" &amp;IF(AI!L81="",0,1)&amp;"; " &amp; "AI["&amp;$A81&amp;"]." &amp;L$3&amp;".V :=" &amp;IF(AI!L81="",0,AI!L81)&amp;"; "</f>
        <v xml:space="preserve">AI[77].L.EN :=0; AI[77].L.V :=0; </v>
      </c>
      <c r="M81" s="127" t="str">
        <f>"AI["&amp;$A81&amp;"]." &amp;M$3&amp;".EN :=" &amp;IF(AI!M81="",0,1)&amp;"; " &amp; "AI["&amp;$A81&amp;"]." &amp;M$3&amp;".V :=" &amp;IF(AI!M81="",0,AI!M81)&amp;"; "</f>
        <v xml:space="preserve">AI[77].H.EN :=0; AI[77].H.V :=0; </v>
      </c>
      <c r="N81" s="127" t="str">
        <f>"AI["&amp;$A81&amp;"]." &amp;N$3&amp;".EN :=" &amp;IF(AI!N81="",0,1)&amp;"; " &amp; "AI["&amp;$A81&amp;"]." &amp;N$3&amp;".V :=" &amp;IF(AI!N81="",0,AI!N81)&amp;"; "</f>
        <v xml:space="preserve">AI[77].LL.EN :=0; AI[77].LL.V :=0; </v>
      </c>
      <c r="O81" s="127" t="str">
        <f>"AI["&amp;$A81&amp;"]." &amp;O$3&amp;".EN :=" &amp;IF(AI!O81="",0,1)&amp;"; " &amp; "AI["&amp;$A81&amp;"]." &amp;O$3&amp;".V :=" &amp;IF(AI!O81="",0,AI!O81)&amp;"; "</f>
        <v xml:space="preserve">AI[77].HH.EN :=0; AI[77].HH.V :=0; </v>
      </c>
    </row>
    <row r="82" spans="1:15">
      <c r="A82" s="126">
        <f>AI!$D82</f>
        <v>78</v>
      </c>
      <c r="C82" s="127" t="str">
        <f>"AI["&amp;A82&amp;"].En := "&amp;IF(AI!E82="",0,1)&amp;";"</f>
        <v>AI[78].En := 1;</v>
      </c>
      <c r="D82" s="127" t="str">
        <f>"AI["&amp;A82&amp;"].Group := "&amp;IF(AI!T82="",0,AI!T82)&amp;";"</f>
        <v>AI[78].Group := 1;</v>
      </c>
      <c r="E82" s="127" t="str">
        <f>"AI["&amp;A82&amp;"].isInvScale := "&amp;IF(AI!V82="",0,1)&amp;";"</f>
        <v>AI[78].isInvScale := 0;</v>
      </c>
      <c r="F82" s="127" t="e">
        <f>"AI["&amp;A82&amp;"].isCut := "&amp;IF(AI!#REF!="",0,1)&amp;";   "&amp;"AI["&amp;A82&amp;"].vCut := "&amp;IF(AI!#REF!="",0,AI!#REF!)&amp;"; "</f>
        <v>#REF!</v>
      </c>
      <c r="H82" s="127" t="str">
        <f>"AI["&amp;A82&amp;"].ZL := "&amp;IF(AI!G82="",0,AI!G82)&amp;";"</f>
        <v>AI[78].ZL := 0;</v>
      </c>
      <c r="I82" s="127" t="str">
        <f>"AI["&amp;A82&amp;"].ZH := "&amp;IF(AI!H82="",0,AI!H82)&amp;";"</f>
        <v>AI[78].ZH := 150;</v>
      </c>
      <c r="J82" s="127" t="str">
        <f>"AI["&amp;$A82&amp;"]." &amp;J$3&amp;".EN :=" &amp;IF(AI!J82="",0,1)&amp;"; " &amp; "AI["&amp;$A82&amp;"]." &amp;J$3&amp;".V :=" &amp;IF(AI!J82="",0,AI!J82)&amp;"; "</f>
        <v xml:space="preserve">AI[78].RL.EN :=1; AI[78].RL.V :=15; </v>
      </c>
      <c r="K82" s="127" t="str">
        <f>"AI["&amp;$A82&amp;"]." &amp;K$3&amp;".EN :=" &amp;IF(AI!K82="",0,1)&amp;"; " &amp; "AI["&amp;$A82&amp;"]." &amp;K$3&amp;".V :=" &amp;IF(AI!K82="",0,AI!K82)&amp;"; "</f>
        <v xml:space="preserve">AI[78].RH.EN :=1; AI[78].RH.V :=40; </v>
      </c>
      <c r="L82" s="127" t="str">
        <f>"AI["&amp;$A82&amp;"]." &amp;L$3&amp;".EN :=" &amp;IF(AI!L82="",0,1)&amp;"; " &amp; "AI["&amp;$A82&amp;"]." &amp;L$3&amp;".V :=" &amp;IF(AI!L82="",0,AI!L82)&amp;"; "</f>
        <v xml:space="preserve">AI[78].L.EN :=0; AI[78].L.V :=0; </v>
      </c>
      <c r="M82" s="127" t="str">
        <f>"AI["&amp;$A82&amp;"]." &amp;M$3&amp;".EN :=" &amp;IF(AI!M82="",0,1)&amp;"; " &amp; "AI["&amp;$A82&amp;"]." &amp;M$3&amp;".V :=" &amp;IF(AI!M82="",0,AI!M82)&amp;"; "</f>
        <v xml:space="preserve">AI[78].H.EN :=0; AI[78].H.V :=0; </v>
      </c>
      <c r="N82" s="127" t="str">
        <f>"AI["&amp;$A82&amp;"]." &amp;N$3&amp;".EN :=" &amp;IF(AI!N82="",0,1)&amp;"; " &amp; "AI["&amp;$A82&amp;"]." &amp;N$3&amp;".V :=" &amp;IF(AI!N82="",0,AI!N82)&amp;"; "</f>
        <v xml:space="preserve">AI[78].LL.EN :=0; AI[78].LL.V :=0; </v>
      </c>
      <c r="O82" s="127" t="str">
        <f>"AI["&amp;$A82&amp;"]." &amp;O$3&amp;".EN :=" &amp;IF(AI!O82="",0,1)&amp;"; " &amp; "AI["&amp;$A82&amp;"]." &amp;O$3&amp;".V :=" &amp;IF(AI!O82="",0,AI!O82)&amp;"; "</f>
        <v xml:space="preserve">AI[78].HH.EN :=0; AI[78].HH.V :=0; </v>
      </c>
    </row>
    <row r="83" spans="1:15">
      <c r="A83" s="126">
        <f>AI!$D83</f>
        <v>79</v>
      </c>
      <c r="C83" s="127" t="str">
        <f>"AI["&amp;A83&amp;"].En := "&amp;IF(AI!E83="",0,1)&amp;";"</f>
        <v>AI[79].En := 1;</v>
      </c>
      <c r="D83" s="127" t="str">
        <f>"AI["&amp;A83&amp;"].Group := "&amp;IF(AI!T83="",0,AI!T83)&amp;";"</f>
        <v>AI[79].Group := 1;</v>
      </c>
      <c r="E83" s="127" t="str">
        <f>"AI["&amp;A83&amp;"].isInvScale := "&amp;IF(AI!V83="",0,1)&amp;";"</f>
        <v>AI[79].isInvScale := 0;</v>
      </c>
      <c r="F83" s="127" t="e">
        <f>"AI["&amp;A83&amp;"].isCut := "&amp;IF(AI!#REF!="",0,1)&amp;";   "&amp;"AI["&amp;A83&amp;"].vCut := "&amp;IF(AI!#REF!="",0,AI!#REF!)&amp;"; "</f>
        <v>#REF!</v>
      </c>
      <c r="H83" s="127" t="str">
        <f>"AI["&amp;A83&amp;"].ZL := "&amp;IF(AI!G83="",0,AI!G83)&amp;";"</f>
        <v>AI[79].ZL := 0;</v>
      </c>
      <c r="I83" s="127" t="str">
        <f>"AI["&amp;A83&amp;"].ZH := "&amp;IF(AI!H83="",0,AI!H83)&amp;";"</f>
        <v>AI[79].ZH := 150;</v>
      </c>
      <c r="J83" s="127" t="str">
        <f>"AI["&amp;$A83&amp;"]." &amp;J$3&amp;".EN :=" &amp;IF(AI!J83="",0,1)&amp;"; " &amp; "AI["&amp;$A83&amp;"]." &amp;J$3&amp;".V :=" &amp;IF(AI!J83="",0,AI!J83)&amp;"; "</f>
        <v xml:space="preserve">AI[79].RL.EN :=1; AI[79].RL.V :=30; </v>
      </c>
      <c r="K83" s="127" t="str">
        <f>"AI["&amp;$A83&amp;"]." &amp;K$3&amp;".EN :=" &amp;IF(AI!K83="",0,1)&amp;"; " &amp; "AI["&amp;$A83&amp;"]." &amp;K$3&amp;".V :=" &amp;IF(AI!K83="",0,AI!K83)&amp;"; "</f>
        <v xml:space="preserve">AI[79].RH.EN :=1; AI[79].RH.V :=65; </v>
      </c>
      <c r="L83" s="127" t="str">
        <f>"AI["&amp;$A83&amp;"]." &amp;L$3&amp;".EN :=" &amp;IF(AI!L83="",0,1)&amp;"; " &amp; "AI["&amp;$A83&amp;"]." &amp;L$3&amp;".V :=" &amp;IF(AI!L83="",0,AI!L83)&amp;"; "</f>
        <v xml:space="preserve">AI[79].L.EN :=0; AI[79].L.V :=0; </v>
      </c>
      <c r="M83" s="127" t="str">
        <f>"AI["&amp;$A83&amp;"]." &amp;M$3&amp;".EN :=" &amp;IF(AI!M83="",0,1)&amp;"; " &amp; "AI["&amp;$A83&amp;"]." &amp;M$3&amp;".V :=" &amp;IF(AI!M83="",0,AI!M83)&amp;"; "</f>
        <v xml:space="preserve">AI[79].H.EN :=0; AI[79].H.V :=0; </v>
      </c>
      <c r="N83" s="127" t="str">
        <f>"AI["&amp;$A83&amp;"]." &amp;N$3&amp;".EN :=" &amp;IF(AI!N83="",0,1)&amp;"; " &amp; "AI["&amp;$A83&amp;"]." &amp;N$3&amp;".V :=" &amp;IF(AI!N83="",0,AI!N83)&amp;"; "</f>
        <v xml:space="preserve">AI[79].LL.EN :=0; AI[79].LL.V :=0; </v>
      </c>
      <c r="O83" s="127" t="str">
        <f>"AI["&amp;$A83&amp;"]." &amp;O$3&amp;".EN :=" &amp;IF(AI!O83="",0,1)&amp;"; " &amp; "AI["&amp;$A83&amp;"]." &amp;O$3&amp;".V :=" &amp;IF(AI!O83="",0,AI!O83)&amp;"; "</f>
        <v xml:space="preserve">AI[79].HH.EN :=0; AI[79].HH.V :=0; </v>
      </c>
    </row>
    <row r="84" spans="1:15">
      <c r="A84" s="126">
        <f>AI!$D84</f>
        <v>80</v>
      </c>
      <c r="C84" s="127" t="str">
        <f>"AI["&amp;A84&amp;"].En := "&amp;IF(AI!E84="",0,1)&amp;";"</f>
        <v>AI[80].En := 1;</v>
      </c>
      <c r="D84" s="127" t="str">
        <f>"AI["&amp;A84&amp;"].Group := "&amp;IF(AI!T84="",0,AI!T84)&amp;";"</f>
        <v>AI[80].Group := 1;</v>
      </c>
      <c r="E84" s="127" t="str">
        <f>"AI["&amp;A84&amp;"].isInvScale := "&amp;IF(AI!V84="",0,1)&amp;";"</f>
        <v>AI[80].isInvScale := 0;</v>
      </c>
      <c r="F84" s="127" t="e">
        <f>"AI["&amp;A84&amp;"].isCut := "&amp;IF(AI!#REF!="",0,1)&amp;";   "&amp;"AI["&amp;A84&amp;"].vCut := "&amp;IF(AI!#REF!="",0,AI!#REF!)&amp;"; "</f>
        <v>#REF!</v>
      </c>
      <c r="H84" s="127" t="str">
        <f>"AI["&amp;A84&amp;"].ZL := "&amp;IF(AI!G84="",0,AI!G84)&amp;";"</f>
        <v>AI[80].ZL := 0;</v>
      </c>
      <c r="I84" s="127" t="str">
        <f>"AI["&amp;A84&amp;"].ZH := "&amp;IF(AI!H84="",0,AI!H84)&amp;";"</f>
        <v>AI[80].ZH := 150;</v>
      </c>
      <c r="J84" s="127" t="str">
        <f>"AI["&amp;$A84&amp;"]." &amp;J$3&amp;".EN :=" &amp;IF(AI!J84="",0,1)&amp;"; " &amp; "AI["&amp;$A84&amp;"]." &amp;J$3&amp;".V :=" &amp;IF(AI!J84="",0,AI!J84)&amp;"; "</f>
        <v xml:space="preserve">AI[80].RL.EN :=1; AI[80].RL.V :=25; </v>
      </c>
      <c r="K84" s="127" t="str">
        <f>"AI["&amp;$A84&amp;"]." &amp;K$3&amp;".EN :=" &amp;IF(AI!K84="",0,1)&amp;"; " &amp; "AI["&amp;$A84&amp;"]." &amp;K$3&amp;".V :=" &amp;IF(AI!K84="",0,AI!K84)&amp;"; "</f>
        <v xml:space="preserve">AI[80].RH.EN :=1; AI[80].RH.V :=30; </v>
      </c>
      <c r="L84" s="127" t="str">
        <f>"AI["&amp;$A84&amp;"]." &amp;L$3&amp;".EN :=" &amp;IF(AI!L84="",0,1)&amp;"; " &amp; "AI["&amp;$A84&amp;"]." &amp;L$3&amp;".V :=" &amp;IF(AI!L84="",0,AI!L84)&amp;"; "</f>
        <v xml:space="preserve">AI[80].L.EN :=0; AI[80].L.V :=0; </v>
      </c>
      <c r="M84" s="127" t="str">
        <f>"AI["&amp;$A84&amp;"]." &amp;M$3&amp;".EN :=" &amp;IF(AI!M84="",0,1)&amp;"; " &amp; "AI["&amp;$A84&amp;"]." &amp;M$3&amp;".V :=" &amp;IF(AI!M84="",0,AI!M84)&amp;"; "</f>
        <v xml:space="preserve">AI[80].H.EN :=0; AI[80].H.V :=0; </v>
      </c>
      <c r="N84" s="127" t="str">
        <f>"AI["&amp;$A84&amp;"]." &amp;N$3&amp;".EN :=" &amp;IF(AI!N84="",0,1)&amp;"; " &amp; "AI["&amp;$A84&amp;"]." &amp;N$3&amp;".V :=" &amp;IF(AI!N84="",0,AI!N84)&amp;"; "</f>
        <v xml:space="preserve">AI[80].LL.EN :=0; AI[80].LL.V :=0; </v>
      </c>
      <c r="O84" s="127" t="str">
        <f>"AI["&amp;$A84&amp;"]." &amp;O$3&amp;".EN :=" &amp;IF(AI!O84="",0,1)&amp;"; " &amp; "AI["&amp;$A84&amp;"]." &amp;O$3&amp;".V :=" &amp;IF(AI!O84="",0,AI!O84)&amp;"; "</f>
        <v xml:space="preserve">AI[80].HH.EN :=0; AI[80].HH.V :=0; </v>
      </c>
    </row>
    <row r="85" spans="1:15">
      <c r="A85" s="126">
        <f>AI!$D85</f>
        <v>81</v>
      </c>
      <c r="C85" s="127" t="str">
        <f>"AI["&amp;A85&amp;"].En := "&amp;IF(AI!E85="",0,1)&amp;";"</f>
        <v>AI[81].En := 1;</v>
      </c>
      <c r="D85" s="127" t="str">
        <f>"AI["&amp;A85&amp;"].Group := "&amp;IF(AI!T85="",0,AI!T85)&amp;";"</f>
        <v>AI[81].Group := 1;</v>
      </c>
      <c r="E85" s="127" t="str">
        <f>"AI["&amp;A85&amp;"].isInvScale := "&amp;IF(AI!V85="",0,1)&amp;";"</f>
        <v>AI[81].isInvScale := 0;</v>
      </c>
      <c r="F85" s="127" t="e">
        <f>"AI["&amp;A85&amp;"].isCut := "&amp;IF(AI!#REF!="",0,1)&amp;";   "&amp;"AI["&amp;A85&amp;"].vCut := "&amp;IF(AI!#REF!="",0,AI!#REF!)&amp;"; "</f>
        <v>#REF!</v>
      </c>
      <c r="H85" s="127" t="str">
        <f>"AI["&amp;A85&amp;"].ZL := "&amp;IF(AI!G85="",0,AI!G85)&amp;";"</f>
        <v>AI[81].ZL := 0;</v>
      </c>
      <c r="I85" s="127" t="str">
        <f>"AI["&amp;A85&amp;"].ZH := "&amp;IF(AI!H85="",0,AI!H85)&amp;";"</f>
        <v>AI[81].ZH := 150;</v>
      </c>
      <c r="J85" s="127" t="str">
        <f>"AI["&amp;$A85&amp;"]." &amp;J$3&amp;".EN :=" &amp;IF(AI!J85="",0,1)&amp;"; " &amp; "AI["&amp;$A85&amp;"]." &amp;J$3&amp;".V :=" &amp;IF(AI!J85="",0,AI!J85)&amp;"; "</f>
        <v xml:space="preserve">AI[81].RL.EN :=1; AI[81].RL.V :=15; </v>
      </c>
      <c r="K85" s="127" t="str">
        <f>"AI["&amp;$A85&amp;"]." &amp;K$3&amp;".EN :=" &amp;IF(AI!K85="",0,1)&amp;"; " &amp; "AI["&amp;$A85&amp;"]." &amp;K$3&amp;".V :=" &amp;IF(AI!K85="",0,AI!K85)&amp;"; "</f>
        <v xml:space="preserve">AI[81].RH.EN :=1; AI[81].RH.V :=40; </v>
      </c>
      <c r="L85" s="127" t="str">
        <f>"AI["&amp;$A85&amp;"]." &amp;L$3&amp;".EN :=" &amp;IF(AI!L85="",0,1)&amp;"; " &amp; "AI["&amp;$A85&amp;"]." &amp;L$3&amp;".V :=" &amp;IF(AI!L85="",0,AI!L85)&amp;"; "</f>
        <v xml:space="preserve">AI[81].L.EN :=0; AI[81].L.V :=0; </v>
      </c>
      <c r="M85" s="127" t="str">
        <f>"AI["&amp;$A85&amp;"]." &amp;M$3&amp;".EN :=" &amp;IF(AI!M85="",0,1)&amp;"; " &amp; "AI["&amp;$A85&amp;"]." &amp;M$3&amp;".V :=" &amp;IF(AI!M85="",0,AI!M85)&amp;"; "</f>
        <v xml:space="preserve">AI[81].H.EN :=0; AI[81].H.V :=0; </v>
      </c>
      <c r="N85" s="127" t="str">
        <f>"AI["&amp;$A85&amp;"]." &amp;N$3&amp;".EN :=" &amp;IF(AI!N85="",0,1)&amp;"; " &amp; "AI["&amp;$A85&amp;"]." &amp;N$3&amp;".V :=" &amp;IF(AI!N85="",0,AI!N85)&amp;"; "</f>
        <v xml:space="preserve">AI[81].LL.EN :=0; AI[81].LL.V :=0; </v>
      </c>
      <c r="O85" s="127" t="str">
        <f>"AI["&amp;$A85&amp;"]." &amp;O$3&amp;".EN :=" &amp;IF(AI!O85="",0,1)&amp;"; " &amp; "AI["&amp;$A85&amp;"]." &amp;O$3&amp;".V :=" &amp;IF(AI!O85="",0,AI!O85)&amp;"; "</f>
        <v xml:space="preserve">AI[81].HH.EN :=0; AI[81].HH.V :=0; </v>
      </c>
    </row>
    <row r="86" spans="1:15">
      <c r="A86" s="126">
        <f>AI!$D86</f>
        <v>82</v>
      </c>
      <c r="C86" s="127" t="str">
        <f>"AI["&amp;A86&amp;"].En := "&amp;IF(AI!E86="",0,1)&amp;";"</f>
        <v>AI[82].En := 1;</v>
      </c>
      <c r="D86" s="127" t="str">
        <f>"AI["&amp;A86&amp;"].Group := "&amp;IF(AI!T86="",0,AI!T86)&amp;";"</f>
        <v>AI[82].Group := 1;</v>
      </c>
      <c r="E86" s="127" t="str">
        <f>"AI["&amp;A86&amp;"].isInvScale := "&amp;IF(AI!V86="",0,1)&amp;";"</f>
        <v>AI[82].isInvScale := 0;</v>
      </c>
      <c r="F86" s="127" t="e">
        <f>"AI["&amp;A86&amp;"].isCut := "&amp;IF(AI!#REF!="",0,1)&amp;";   "&amp;"AI["&amp;A86&amp;"].vCut := "&amp;IF(AI!#REF!="",0,AI!#REF!)&amp;"; "</f>
        <v>#REF!</v>
      </c>
      <c r="H86" s="127" t="str">
        <f>"AI["&amp;A86&amp;"].ZL := "&amp;IF(AI!G86="",0,AI!G86)&amp;";"</f>
        <v>AI[82].ZL := 0;</v>
      </c>
      <c r="I86" s="127" t="str">
        <f>"AI["&amp;A86&amp;"].ZH := "&amp;IF(AI!H86="",0,AI!H86)&amp;";"</f>
        <v>AI[82].ZH := 150;</v>
      </c>
      <c r="J86" s="127" t="str">
        <f>"AI["&amp;$A86&amp;"]." &amp;J$3&amp;".EN :=" &amp;IF(AI!J86="",0,1)&amp;"; " &amp; "AI["&amp;$A86&amp;"]." &amp;J$3&amp;".V :=" &amp;IF(AI!J86="",0,AI!J86)&amp;"; "</f>
        <v xml:space="preserve">AI[82].RL.EN :=1; AI[82].RL.V :=17; </v>
      </c>
      <c r="K86" s="127" t="str">
        <f>"AI["&amp;$A86&amp;"]." &amp;K$3&amp;".EN :=" &amp;IF(AI!K86="",0,1)&amp;"; " &amp; "AI["&amp;$A86&amp;"]." &amp;K$3&amp;".V :=" &amp;IF(AI!K86="",0,AI!K86)&amp;"; "</f>
        <v xml:space="preserve">AI[82].RH.EN :=1; AI[82].RH.V :=25; </v>
      </c>
      <c r="L86" s="127" t="str">
        <f>"AI["&amp;$A86&amp;"]." &amp;L$3&amp;".EN :=" &amp;IF(AI!L86="",0,1)&amp;"; " &amp; "AI["&amp;$A86&amp;"]." &amp;L$3&amp;".V :=" &amp;IF(AI!L86="",0,AI!L86)&amp;"; "</f>
        <v xml:space="preserve">AI[82].L.EN :=0; AI[82].L.V :=0; </v>
      </c>
      <c r="M86" s="127" t="str">
        <f>"AI["&amp;$A86&amp;"]." &amp;M$3&amp;".EN :=" &amp;IF(AI!M86="",0,1)&amp;"; " &amp; "AI["&amp;$A86&amp;"]." &amp;M$3&amp;".V :=" &amp;IF(AI!M86="",0,AI!M86)&amp;"; "</f>
        <v xml:space="preserve">AI[82].H.EN :=0; AI[82].H.V :=0; </v>
      </c>
      <c r="N86" s="127" t="str">
        <f>"AI["&amp;$A86&amp;"]." &amp;N$3&amp;".EN :=" &amp;IF(AI!N86="",0,1)&amp;"; " &amp; "AI["&amp;$A86&amp;"]." &amp;N$3&amp;".V :=" &amp;IF(AI!N86="",0,AI!N86)&amp;"; "</f>
        <v xml:space="preserve">AI[82].LL.EN :=0; AI[82].LL.V :=0; </v>
      </c>
      <c r="O86" s="127" t="str">
        <f>"AI["&amp;$A86&amp;"]." &amp;O$3&amp;".EN :=" &amp;IF(AI!O86="",0,1)&amp;"; " &amp; "AI["&amp;$A86&amp;"]." &amp;O$3&amp;".V :=" &amp;IF(AI!O86="",0,AI!O86)&amp;"; "</f>
        <v xml:space="preserve">AI[82].HH.EN :=0; AI[82].HH.V :=0; </v>
      </c>
    </row>
    <row r="87" spans="1:15">
      <c r="A87" s="126">
        <f>AI!$D87</f>
        <v>83</v>
      </c>
      <c r="C87" s="127" t="str">
        <f>"AI["&amp;A87&amp;"].En := "&amp;IF(AI!E87="",0,1)&amp;";"</f>
        <v>AI[83].En := 1;</v>
      </c>
      <c r="D87" s="127" t="str">
        <f>"AI["&amp;A87&amp;"].Group := "&amp;IF(AI!T87="",0,AI!T87)&amp;";"</f>
        <v>AI[83].Group := 1;</v>
      </c>
      <c r="E87" s="127" t="str">
        <f>"AI["&amp;A87&amp;"].isInvScale := "&amp;IF(AI!V87="",0,1)&amp;";"</f>
        <v>AI[83].isInvScale := 0;</v>
      </c>
      <c r="F87" s="127" t="e">
        <f>"AI["&amp;A87&amp;"].isCut := "&amp;IF(AI!#REF!="",0,1)&amp;";   "&amp;"AI["&amp;A87&amp;"].vCut := "&amp;IF(AI!#REF!="",0,AI!#REF!)&amp;"; "</f>
        <v>#REF!</v>
      </c>
      <c r="H87" s="127" t="str">
        <f>"AI["&amp;A87&amp;"].ZL := "&amp;IF(AI!G87="",0,AI!G87)&amp;";"</f>
        <v>AI[83].ZL := 0;</v>
      </c>
      <c r="I87" s="127" t="str">
        <f>"AI["&amp;A87&amp;"].ZH := "&amp;IF(AI!H87="",0,AI!H87)&amp;";"</f>
        <v>AI[83].ZH := 150;</v>
      </c>
      <c r="J87" s="127" t="str">
        <f>"AI["&amp;$A87&amp;"]." &amp;J$3&amp;".EN :=" &amp;IF(AI!J87="",0,1)&amp;"; " &amp; "AI["&amp;$A87&amp;"]." &amp;J$3&amp;".V :=" &amp;IF(AI!J87="",0,AI!J87)&amp;"; "</f>
        <v xml:space="preserve">AI[83].RL.EN :=1; AI[83].RL.V :=15; </v>
      </c>
      <c r="K87" s="127" t="str">
        <f>"AI["&amp;$A87&amp;"]." &amp;K$3&amp;".EN :=" &amp;IF(AI!K87="",0,1)&amp;"; " &amp; "AI["&amp;$A87&amp;"]." &amp;K$3&amp;".V :=" &amp;IF(AI!K87="",0,AI!K87)&amp;"; "</f>
        <v xml:space="preserve">AI[83].RH.EN :=1; AI[83].RH.V :=25; </v>
      </c>
      <c r="L87" s="127" t="str">
        <f>"AI["&amp;$A87&amp;"]." &amp;L$3&amp;".EN :=" &amp;IF(AI!L87="",0,1)&amp;"; " &amp; "AI["&amp;$A87&amp;"]." &amp;L$3&amp;".V :=" &amp;IF(AI!L87="",0,AI!L87)&amp;"; "</f>
        <v xml:space="preserve">AI[83].L.EN :=0; AI[83].L.V :=0; </v>
      </c>
      <c r="M87" s="127" t="str">
        <f>"AI["&amp;$A87&amp;"]." &amp;M$3&amp;".EN :=" &amp;IF(AI!M87="",0,1)&amp;"; " &amp; "AI["&amp;$A87&amp;"]." &amp;M$3&amp;".V :=" &amp;IF(AI!M87="",0,AI!M87)&amp;"; "</f>
        <v xml:space="preserve">AI[83].H.EN :=0; AI[83].H.V :=0; </v>
      </c>
      <c r="N87" s="127" t="str">
        <f>"AI["&amp;$A87&amp;"]." &amp;N$3&amp;".EN :=" &amp;IF(AI!N87="",0,1)&amp;"; " &amp; "AI["&amp;$A87&amp;"]." &amp;N$3&amp;".V :=" &amp;IF(AI!N87="",0,AI!N87)&amp;"; "</f>
        <v xml:space="preserve">AI[83].LL.EN :=0; AI[83].LL.V :=0; </v>
      </c>
      <c r="O87" s="127" t="str">
        <f>"AI["&amp;$A87&amp;"]." &amp;O$3&amp;".EN :=" &amp;IF(AI!O87="",0,1)&amp;"; " &amp; "AI["&amp;$A87&amp;"]." &amp;O$3&amp;".V :=" &amp;IF(AI!O87="",0,AI!O87)&amp;"; "</f>
        <v xml:space="preserve">AI[83].HH.EN :=0; AI[83].HH.V :=0; </v>
      </c>
    </row>
    <row r="88" spans="1:15">
      <c r="A88" s="126">
        <f>AI!$D88</f>
        <v>84</v>
      </c>
      <c r="C88" s="127" t="str">
        <f>"AI["&amp;A88&amp;"].En := "&amp;IF(AI!E88="",0,1)&amp;";"</f>
        <v>AI[84].En := 1;</v>
      </c>
      <c r="D88" s="127" t="str">
        <f>"AI["&amp;A88&amp;"].Group := "&amp;IF(AI!T88="",0,AI!T88)&amp;";"</f>
        <v>AI[84].Group := 1;</v>
      </c>
      <c r="E88" s="127" t="str">
        <f>"AI["&amp;A88&amp;"].isInvScale := "&amp;IF(AI!V88="",0,1)&amp;";"</f>
        <v>AI[84].isInvScale := 0;</v>
      </c>
      <c r="F88" s="127" t="e">
        <f>"AI["&amp;A88&amp;"].isCut := "&amp;IF(AI!#REF!="",0,1)&amp;";   "&amp;"AI["&amp;A88&amp;"].vCut := "&amp;IF(AI!#REF!="",0,AI!#REF!)&amp;"; "</f>
        <v>#REF!</v>
      </c>
      <c r="H88" s="127" t="str">
        <f>"AI["&amp;A88&amp;"].ZL := "&amp;IF(AI!G88="",0,AI!G88)&amp;";"</f>
        <v>AI[84].ZL := 0;</v>
      </c>
      <c r="I88" s="127" t="str">
        <f>"AI["&amp;A88&amp;"].ZH := "&amp;IF(AI!H88="",0,AI!H88)&amp;";"</f>
        <v>AI[84].ZH := 150;</v>
      </c>
      <c r="J88" s="127" t="str">
        <f>"AI["&amp;$A88&amp;"]." &amp;J$3&amp;".EN :=" &amp;IF(AI!J88="",0,1)&amp;"; " &amp; "AI["&amp;$A88&amp;"]." &amp;J$3&amp;".V :=" &amp;IF(AI!J88="",0,AI!J88)&amp;"; "</f>
        <v xml:space="preserve">AI[84].RL.EN :=1; AI[84].RL.V :=10; </v>
      </c>
      <c r="K88" s="127" t="str">
        <f>"AI["&amp;$A88&amp;"]." &amp;K$3&amp;".EN :=" &amp;IF(AI!K88="",0,1)&amp;"; " &amp; "AI["&amp;$A88&amp;"]." &amp;K$3&amp;".V :=" &amp;IF(AI!K88="",0,AI!K88)&amp;"; "</f>
        <v xml:space="preserve">AI[84].RH.EN :=1; AI[84].RH.V :=30; </v>
      </c>
      <c r="L88" s="127" t="str">
        <f>"AI["&amp;$A88&amp;"]." &amp;L$3&amp;".EN :=" &amp;IF(AI!L88="",0,1)&amp;"; " &amp; "AI["&amp;$A88&amp;"]." &amp;L$3&amp;".V :=" &amp;IF(AI!L88="",0,AI!L88)&amp;"; "</f>
        <v xml:space="preserve">AI[84].L.EN :=0; AI[84].L.V :=0; </v>
      </c>
      <c r="M88" s="127" t="str">
        <f>"AI["&amp;$A88&amp;"]." &amp;M$3&amp;".EN :=" &amp;IF(AI!M88="",0,1)&amp;"; " &amp; "AI["&amp;$A88&amp;"]." &amp;M$3&amp;".V :=" &amp;IF(AI!M88="",0,AI!M88)&amp;"; "</f>
        <v xml:space="preserve">AI[84].H.EN :=0; AI[84].H.V :=0; </v>
      </c>
      <c r="N88" s="127" t="str">
        <f>"AI["&amp;$A88&amp;"]." &amp;N$3&amp;".EN :=" &amp;IF(AI!N88="",0,1)&amp;"; " &amp; "AI["&amp;$A88&amp;"]." &amp;N$3&amp;".V :=" &amp;IF(AI!N88="",0,AI!N88)&amp;"; "</f>
        <v xml:space="preserve">AI[84].LL.EN :=0; AI[84].LL.V :=0; </v>
      </c>
      <c r="O88" s="127" t="str">
        <f>"AI["&amp;$A88&amp;"]." &amp;O$3&amp;".EN :=" &amp;IF(AI!O88="",0,1)&amp;"; " &amp; "AI["&amp;$A88&amp;"]." &amp;O$3&amp;".V :=" &amp;IF(AI!O88="",0,AI!O88)&amp;"; "</f>
        <v xml:space="preserve">AI[84].HH.EN :=0; AI[84].HH.V :=0; </v>
      </c>
    </row>
    <row r="89" spans="1:15">
      <c r="A89" s="126">
        <f>AI!$D89</f>
        <v>85</v>
      </c>
      <c r="C89" s="127" t="str">
        <f>"AI["&amp;A89&amp;"].En := "&amp;IF(AI!E89="",0,1)&amp;";"</f>
        <v>AI[85].En := 1;</v>
      </c>
      <c r="D89" s="127" t="str">
        <f>"AI["&amp;A89&amp;"].Group := "&amp;IF(AI!T89="",0,AI!T89)&amp;";"</f>
        <v>AI[85].Group := 1;</v>
      </c>
      <c r="E89" s="127" t="str">
        <f>"AI["&amp;A89&amp;"].isInvScale := "&amp;IF(AI!V89="",0,1)&amp;";"</f>
        <v>AI[85].isInvScale := 0;</v>
      </c>
      <c r="F89" s="127" t="e">
        <f>"AI["&amp;A89&amp;"].isCut := "&amp;IF(AI!#REF!="",0,1)&amp;";   "&amp;"AI["&amp;A89&amp;"].vCut := "&amp;IF(AI!#REF!="",0,AI!#REF!)&amp;"; "</f>
        <v>#REF!</v>
      </c>
      <c r="H89" s="127" t="str">
        <f>"AI["&amp;A89&amp;"].ZL := "&amp;IF(AI!G89="",0,AI!G89)&amp;";"</f>
        <v>AI[85].ZL := 0;</v>
      </c>
      <c r="I89" s="127" t="str">
        <f>"AI["&amp;A89&amp;"].ZH := "&amp;IF(AI!H89="",0,AI!H89)&amp;";"</f>
        <v>AI[85].ZH := 150;</v>
      </c>
      <c r="J89" s="127" t="str">
        <f>"AI["&amp;$A89&amp;"]." &amp;J$3&amp;".EN :=" &amp;IF(AI!J89="",0,1)&amp;"; " &amp; "AI["&amp;$A89&amp;"]." &amp;J$3&amp;".V :=" &amp;IF(AI!J89="",0,AI!J89)&amp;"; "</f>
        <v xml:space="preserve">AI[85].RL.EN :=1; AI[85].RL.V :=10; </v>
      </c>
      <c r="K89" s="127" t="str">
        <f>"AI["&amp;$A89&amp;"]." &amp;K$3&amp;".EN :=" &amp;IF(AI!K89="",0,1)&amp;"; " &amp; "AI["&amp;$A89&amp;"]." &amp;K$3&amp;".V :=" &amp;IF(AI!K89="",0,AI!K89)&amp;"; "</f>
        <v xml:space="preserve">AI[85].RH.EN :=1; AI[85].RH.V :=30; </v>
      </c>
      <c r="L89" s="127" t="str">
        <f>"AI["&amp;$A89&amp;"]." &amp;L$3&amp;".EN :=" &amp;IF(AI!L89="",0,1)&amp;"; " &amp; "AI["&amp;$A89&amp;"]." &amp;L$3&amp;".V :=" &amp;IF(AI!L89="",0,AI!L89)&amp;"; "</f>
        <v xml:space="preserve">AI[85].L.EN :=0; AI[85].L.V :=0; </v>
      </c>
      <c r="M89" s="127" t="str">
        <f>"AI["&amp;$A89&amp;"]." &amp;M$3&amp;".EN :=" &amp;IF(AI!M89="",0,1)&amp;"; " &amp; "AI["&amp;$A89&amp;"]." &amp;M$3&amp;".V :=" &amp;IF(AI!M89="",0,AI!M89)&amp;"; "</f>
        <v xml:space="preserve">AI[85].H.EN :=0; AI[85].H.V :=0; </v>
      </c>
      <c r="N89" s="127" t="str">
        <f>"AI["&amp;$A89&amp;"]." &amp;N$3&amp;".EN :=" &amp;IF(AI!N89="",0,1)&amp;"; " &amp; "AI["&amp;$A89&amp;"]." &amp;N$3&amp;".V :=" &amp;IF(AI!N89="",0,AI!N89)&amp;"; "</f>
        <v xml:space="preserve">AI[85].LL.EN :=0; AI[85].LL.V :=0; </v>
      </c>
      <c r="O89" s="127" t="str">
        <f>"AI["&amp;$A89&amp;"]." &amp;O$3&amp;".EN :=" &amp;IF(AI!O89="",0,1)&amp;"; " &amp; "AI["&amp;$A89&amp;"]." &amp;O$3&amp;".V :=" &amp;IF(AI!O89="",0,AI!O89)&amp;"; "</f>
        <v xml:space="preserve">AI[85].HH.EN :=0; AI[85].HH.V :=0; </v>
      </c>
    </row>
    <row r="90" spans="1:15">
      <c r="A90" s="126">
        <f>AI!$D90</f>
        <v>86</v>
      </c>
      <c r="C90" s="127" t="str">
        <f>"AI["&amp;A90&amp;"].En := "&amp;IF(AI!E90="",0,1)&amp;";"</f>
        <v>AI[86].En := 1;</v>
      </c>
      <c r="D90" s="127" t="str">
        <f>"AI["&amp;A90&amp;"].Group := "&amp;IF(AI!T90="",0,AI!T90)&amp;";"</f>
        <v>AI[86].Group := 1;</v>
      </c>
      <c r="E90" s="127" t="str">
        <f>"AI["&amp;A90&amp;"].isInvScale := "&amp;IF(AI!V90="",0,1)&amp;";"</f>
        <v>AI[86].isInvScale := 0;</v>
      </c>
      <c r="F90" s="127" t="e">
        <f>"AI["&amp;A90&amp;"].isCut := "&amp;IF(AI!#REF!="",0,1)&amp;";   "&amp;"AI["&amp;A90&amp;"].vCut := "&amp;IF(AI!#REF!="",0,AI!#REF!)&amp;"; "</f>
        <v>#REF!</v>
      </c>
      <c r="H90" s="127" t="str">
        <f>"AI["&amp;A90&amp;"].ZL := "&amp;IF(AI!G90="",0,AI!G90)&amp;";"</f>
        <v>AI[86].ZL := 0;</v>
      </c>
      <c r="I90" s="127" t="str">
        <f>"AI["&amp;A90&amp;"].ZH := "&amp;IF(AI!H90="",0,AI!H90)&amp;";"</f>
        <v>AI[86].ZH := 150;</v>
      </c>
      <c r="J90" s="127" t="str">
        <f>"AI["&amp;$A90&amp;"]." &amp;J$3&amp;".EN :=" &amp;IF(AI!J90="",0,1)&amp;"; " &amp; "AI["&amp;$A90&amp;"]." &amp;J$3&amp;".V :=" &amp;IF(AI!J90="",0,AI!J90)&amp;"; "</f>
        <v xml:space="preserve">AI[86].RL.EN :=1; AI[86].RL.V :=15; </v>
      </c>
      <c r="K90" s="127" t="str">
        <f>"AI["&amp;$A90&amp;"]." &amp;K$3&amp;".EN :=" &amp;IF(AI!K90="",0,1)&amp;"; " &amp; "AI["&amp;$A90&amp;"]." &amp;K$3&amp;".V :=" &amp;IF(AI!K90="",0,AI!K90)&amp;"; "</f>
        <v xml:space="preserve">AI[86].RH.EN :=1; AI[86].RH.V :=25; </v>
      </c>
      <c r="L90" s="127" t="str">
        <f>"AI["&amp;$A90&amp;"]." &amp;L$3&amp;".EN :=" &amp;IF(AI!L90="",0,1)&amp;"; " &amp; "AI["&amp;$A90&amp;"]." &amp;L$3&amp;".V :=" &amp;IF(AI!L90="",0,AI!L90)&amp;"; "</f>
        <v xml:space="preserve">AI[86].L.EN :=0; AI[86].L.V :=0; </v>
      </c>
      <c r="M90" s="127" t="str">
        <f>"AI["&amp;$A90&amp;"]." &amp;M$3&amp;".EN :=" &amp;IF(AI!M90="",0,1)&amp;"; " &amp; "AI["&amp;$A90&amp;"]." &amp;M$3&amp;".V :=" &amp;IF(AI!M90="",0,AI!M90)&amp;"; "</f>
        <v xml:space="preserve">AI[86].H.EN :=0; AI[86].H.V :=0; </v>
      </c>
      <c r="N90" s="127" t="str">
        <f>"AI["&amp;$A90&amp;"]." &amp;N$3&amp;".EN :=" &amp;IF(AI!N90="",0,1)&amp;"; " &amp; "AI["&amp;$A90&amp;"]." &amp;N$3&amp;".V :=" &amp;IF(AI!N90="",0,AI!N90)&amp;"; "</f>
        <v xml:space="preserve">AI[86].LL.EN :=0; AI[86].LL.V :=0; </v>
      </c>
      <c r="O90" s="127" t="str">
        <f>"AI["&amp;$A90&amp;"]." &amp;O$3&amp;".EN :=" &amp;IF(AI!O90="",0,1)&amp;"; " &amp; "AI["&amp;$A90&amp;"]." &amp;O$3&amp;".V :=" &amp;IF(AI!O90="",0,AI!O90)&amp;"; "</f>
        <v xml:space="preserve">AI[86].HH.EN :=0; AI[86].HH.V :=0; </v>
      </c>
    </row>
    <row r="91" spans="1:15">
      <c r="A91" s="126">
        <f>AI!$D91</f>
        <v>87</v>
      </c>
      <c r="C91" s="127" t="str">
        <f>"AI["&amp;A91&amp;"].En := "&amp;IF(AI!E91="",0,1)&amp;";"</f>
        <v>AI[87].En := 1;</v>
      </c>
      <c r="D91" s="127" t="str">
        <f>"AI["&amp;A91&amp;"].Group := "&amp;IF(AI!T91="",0,AI!T91)&amp;";"</f>
        <v>AI[87].Group := 1;</v>
      </c>
      <c r="E91" s="127" t="str">
        <f>"AI["&amp;A91&amp;"].isInvScale := "&amp;IF(AI!V91="",0,1)&amp;";"</f>
        <v>AI[87].isInvScale := 0;</v>
      </c>
      <c r="F91" s="127" t="e">
        <f>"AI["&amp;A91&amp;"].isCut := "&amp;IF(AI!#REF!="",0,1)&amp;";   "&amp;"AI["&amp;A91&amp;"].vCut := "&amp;IF(AI!#REF!="",0,AI!#REF!)&amp;"; "</f>
        <v>#REF!</v>
      </c>
      <c r="H91" s="127" t="str">
        <f>"AI["&amp;A91&amp;"].ZL := "&amp;IF(AI!G91="",0,AI!G91)&amp;";"</f>
        <v>AI[87].ZL := 0;</v>
      </c>
      <c r="I91" s="127" t="str">
        <f>"AI["&amp;A91&amp;"].ZH := "&amp;IF(AI!H91="",0,AI!H91)&amp;";"</f>
        <v>AI[87].ZH := 150;</v>
      </c>
      <c r="J91" s="127" t="str">
        <f>"AI["&amp;$A91&amp;"]." &amp;J$3&amp;".EN :=" &amp;IF(AI!J91="",0,1)&amp;"; " &amp; "AI["&amp;$A91&amp;"]." &amp;J$3&amp;".V :=" &amp;IF(AI!J91="",0,AI!J91)&amp;"; "</f>
        <v xml:space="preserve">AI[87].RL.EN :=1; AI[87].RL.V :=15; </v>
      </c>
      <c r="K91" s="127" t="str">
        <f>"AI["&amp;$A91&amp;"]." &amp;K$3&amp;".EN :=" &amp;IF(AI!K91="",0,1)&amp;"; " &amp; "AI["&amp;$A91&amp;"]." &amp;K$3&amp;".V :=" &amp;IF(AI!K91="",0,AI!K91)&amp;"; "</f>
        <v xml:space="preserve">AI[87].RH.EN :=1; AI[87].RH.V :=25; </v>
      </c>
      <c r="L91" s="127" t="str">
        <f>"AI["&amp;$A91&amp;"]." &amp;L$3&amp;".EN :=" &amp;IF(AI!L91="",0,1)&amp;"; " &amp; "AI["&amp;$A91&amp;"]." &amp;L$3&amp;".V :=" &amp;IF(AI!L91="",0,AI!L91)&amp;"; "</f>
        <v xml:space="preserve">AI[87].L.EN :=0; AI[87].L.V :=0; </v>
      </c>
      <c r="M91" s="127" t="str">
        <f>"AI["&amp;$A91&amp;"]." &amp;M$3&amp;".EN :=" &amp;IF(AI!M91="",0,1)&amp;"; " &amp; "AI["&amp;$A91&amp;"]." &amp;M$3&amp;".V :=" &amp;IF(AI!M91="",0,AI!M91)&amp;"; "</f>
        <v xml:space="preserve">AI[87].H.EN :=0; AI[87].H.V :=0; </v>
      </c>
      <c r="N91" s="127" t="str">
        <f>"AI["&amp;$A91&amp;"]." &amp;N$3&amp;".EN :=" &amp;IF(AI!N91="",0,1)&amp;"; " &amp; "AI["&amp;$A91&amp;"]." &amp;N$3&amp;".V :=" &amp;IF(AI!N91="",0,AI!N91)&amp;"; "</f>
        <v xml:space="preserve">AI[87].LL.EN :=0; AI[87].LL.V :=0; </v>
      </c>
      <c r="O91" s="127" t="str">
        <f>"AI["&amp;$A91&amp;"]." &amp;O$3&amp;".EN :=" &amp;IF(AI!O91="",0,1)&amp;"; " &amp; "AI["&amp;$A91&amp;"]." &amp;O$3&amp;".V :=" &amp;IF(AI!O91="",0,AI!O91)&amp;"; "</f>
        <v xml:space="preserve">AI[87].HH.EN :=0; AI[87].HH.V :=0; </v>
      </c>
    </row>
    <row r="92" spans="1:15">
      <c r="A92" s="126">
        <f>AI!$D92</f>
        <v>88</v>
      </c>
      <c r="C92" s="127" t="str">
        <f>"AI["&amp;A92&amp;"].En := "&amp;IF(AI!E92="",0,1)&amp;";"</f>
        <v>AI[88].En := 1;</v>
      </c>
      <c r="D92" s="127" t="str">
        <f>"AI["&amp;A92&amp;"].Group := "&amp;IF(AI!T92="",0,AI!T92)&amp;";"</f>
        <v>AI[88].Group := 1;</v>
      </c>
      <c r="E92" s="127" t="str">
        <f>"AI["&amp;A92&amp;"].isInvScale := "&amp;IF(AI!V92="",0,1)&amp;";"</f>
        <v>AI[88].isInvScale := 0;</v>
      </c>
      <c r="F92" s="127" t="e">
        <f>"AI["&amp;A92&amp;"].isCut := "&amp;IF(AI!#REF!="",0,1)&amp;";   "&amp;"AI["&amp;A92&amp;"].vCut := "&amp;IF(AI!#REF!="",0,AI!#REF!)&amp;"; "</f>
        <v>#REF!</v>
      </c>
      <c r="H92" s="127" t="str">
        <f>"AI["&amp;A92&amp;"].ZL := "&amp;IF(AI!G92="",0,AI!G92)&amp;";"</f>
        <v>AI[88].ZL := 0;</v>
      </c>
      <c r="I92" s="127" t="str">
        <f>"AI["&amp;A92&amp;"].ZH := "&amp;IF(AI!H92="",0,AI!H92)&amp;";"</f>
        <v>AI[88].ZH := 150;</v>
      </c>
      <c r="J92" s="127" t="str">
        <f>"AI["&amp;$A92&amp;"]." &amp;J$3&amp;".EN :=" &amp;IF(AI!J92="",0,1)&amp;"; " &amp; "AI["&amp;$A92&amp;"]." &amp;J$3&amp;".V :=" &amp;IF(AI!J92="",0,AI!J92)&amp;"; "</f>
        <v xml:space="preserve">AI[88].RL.EN :=1; AI[88].RL.V :=30; </v>
      </c>
      <c r="K92" s="127" t="str">
        <f>"AI["&amp;$A92&amp;"]." &amp;K$3&amp;".EN :=" &amp;IF(AI!K92="",0,1)&amp;"; " &amp; "AI["&amp;$A92&amp;"]." &amp;K$3&amp;".V :=" &amp;IF(AI!K92="",0,AI!K92)&amp;"; "</f>
        <v xml:space="preserve">AI[88].RH.EN :=1; AI[88].RH.V :=90; </v>
      </c>
      <c r="L92" s="127" t="str">
        <f>"AI["&amp;$A92&amp;"]." &amp;L$3&amp;".EN :=" &amp;IF(AI!L92="",0,1)&amp;"; " &amp; "AI["&amp;$A92&amp;"]." &amp;L$3&amp;".V :=" &amp;IF(AI!L92="",0,AI!L92)&amp;"; "</f>
        <v xml:space="preserve">AI[88].L.EN :=0; AI[88].L.V :=0; </v>
      </c>
      <c r="M92" s="127" t="str">
        <f>"AI["&amp;$A92&amp;"]." &amp;M$3&amp;".EN :=" &amp;IF(AI!M92="",0,1)&amp;"; " &amp; "AI["&amp;$A92&amp;"]." &amp;M$3&amp;".V :=" &amp;IF(AI!M92="",0,AI!M92)&amp;"; "</f>
        <v xml:space="preserve">AI[88].H.EN :=0; AI[88].H.V :=0; </v>
      </c>
      <c r="N92" s="127" t="str">
        <f>"AI["&amp;$A92&amp;"]." &amp;N$3&amp;".EN :=" &amp;IF(AI!N92="",0,1)&amp;"; " &amp; "AI["&amp;$A92&amp;"]." &amp;N$3&amp;".V :=" &amp;IF(AI!N92="",0,AI!N92)&amp;"; "</f>
        <v xml:space="preserve">AI[88].LL.EN :=0; AI[88].LL.V :=0; </v>
      </c>
      <c r="O92" s="127" t="str">
        <f>"AI["&amp;$A92&amp;"]." &amp;O$3&amp;".EN :=" &amp;IF(AI!O92="",0,1)&amp;"; " &amp; "AI["&amp;$A92&amp;"]." &amp;O$3&amp;".V :=" &amp;IF(AI!O92="",0,AI!O92)&amp;"; "</f>
        <v xml:space="preserve">AI[88].HH.EN :=0; AI[88].HH.V :=0; </v>
      </c>
    </row>
    <row r="93" spans="1:15">
      <c r="A93" s="126">
        <f>AI!$D93</f>
        <v>89</v>
      </c>
      <c r="C93" s="127" t="str">
        <f>"AI["&amp;A93&amp;"].En := "&amp;IF(AI!E93="",0,1)&amp;";"</f>
        <v>AI[89].En := 1;</v>
      </c>
      <c r="D93" s="127" t="str">
        <f>"AI["&amp;A93&amp;"].Group := "&amp;IF(AI!T93="",0,AI!T93)&amp;";"</f>
        <v>AI[89].Group := 1;</v>
      </c>
      <c r="E93" s="127" t="str">
        <f>"AI["&amp;A93&amp;"].isInvScale := "&amp;IF(AI!V93="",0,1)&amp;";"</f>
        <v>AI[89].isInvScale := 0;</v>
      </c>
      <c r="F93" s="127" t="e">
        <f>"AI["&amp;A93&amp;"].isCut := "&amp;IF(AI!#REF!="",0,1)&amp;";   "&amp;"AI["&amp;A93&amp;"].vCut := "&amp;IF(AI!#REF!="",0,AI!#REF!)&amp;"; "</f>
        <v>#REF!</v>
      </c>
      <c r="H93" s="127" t="str">
        <f>"AI["&amp;A93&amp;"].ZL := "&amp;IF(AI!G93="",0,AI!G93)&amp;";"</f>
        <v>AI[89].ZL := 0;</v>
      </c>
      <c r="I93" s="127" t="str">
        <f>"AI["&amp;A93&amp;"].ZH := "&amp;IF(AI!H93="",0,AI!H93)&amp;";"</f>
        <v>AI[89].ZH := 150;</v>
      </c>
      <c r="J93" s="127" t="str">
        <f>"AI["&amp;$A93&amp;"]." &amp;J$3&amp;".EN :=" &amp;IF(AI!J93="",0,1)&amp;"; " &amp; "AI["&amp;$A93&amp;"]." &amp;J$3&amp;".V :=" &amp;IF(AI!J93="",0,AI!J93)&amp;"; "</f>
        <v xml:space="preserve">AI[89].RL.EN :=1; AI[89].RL.V :=80; </v>
      </c>
      <c r="K93" s="127" t="str">
        <f>"AI["&amp;$A93&amp;"]." &amp;K$3&amp;".EN :=" &amp;IF(AI!K93="",0,1)&amp;"; " &amp; "AI["&amp;$A93&amp;"]." &amp;K$3&amp;".V :=" &amp;IF(AI!K93="",0,AI!K93)&amp;"; "</f>
        <v xml:space="preserve">AI[89].RH.EN :=1; AI[89].RH.V :=140; </v>
      </c>
      <c r="L93" s="127" t="str">
        <f>"AI["&amp;$A93&amp;"]." &amp;L$3&amp;".EN :=" &amp;IF(AI!L93="",0,1)&amp;"; " &amp; "AI["&amp;$A93&amp;"]." &amp;L$3&amp;".V :=" &amp;IF(AI!L93="",0,AI!L93)&amp;"; "</f>
        <v xml:space="preserve">AI[89].L.EN :=0; AI[89].L.V :=0; </v>
      </c>
      <c r="M93" s="127" t="str">
        <f>"AI["&amp;$A93&amp;"]." &amp;M$3&amp;".EN :=" &amp;IF(AI!M93="",0,1)&amp;"; " &amp; "AI["&amp;$A93&amp;"]." &amp;M$3&amp;".V :=" &amp;IF(AI!M93="",0,AI!M93)&amp;"; "</f>
        <v xml:space="preserve">AI[89].H.EN :=0; AI[89].H.V :=0; </v>
      </c>
      <c r="N93" s="127" t="str">
        <f>"AI["&amp;$A93&amp;"]." &amp;N$3&amp;".EN :=" &amp;IF(AI!N93="",0,1)&amp;"; " &amp; "AI["&amp;$A93&amp;"]." &amp;N$3&amp;".V :=" &amp;IF(AI!N93="",0,AI!N93)&amp;"; "</f>
        <v xml:space="preserve">AI[89].LL.EN :=0; AI[89].LL.V :=0; </v>
      </c>
      <c r="O93" s="127" t="str">
        <f>"AI["&amp;$A93&amp;"]." &amp;O$3&amp;".EN :=" &amp;IF(AI!O93="",0,1)&amp;"; " &amp; "AI["&amp;$A93&amp;"]." &amp;O$3&amp;".V :=" &amp;IF(AI!O93="",0,AI!O93)&amp;"; "</f>
        <v xml:space="preserve">AI[89].HH.EN :=0; AI[89].HH.V :=0; </v>
      </c>
    </row>
    <row r="94" spans="1:15">
      <c r="A94" s="126">
        <f>AI!$D94</f>
        <v>90</v>
      </c>
      <c r="C94" s="127" t="str">
        <f>"AI["&amp;A94&amp;"].En := "&amp;IF(AI!E94="",0,1)&amp;";"</f>
        <v>AI[90].En := 1;</v>
      </c>
      <c r="D94" s="127" t="str">
        <f>"AI["&amp;A94&amp;"].Group := "&amp;IF(AI!T94="",0,AI!T94)&amp;";"</f>
        <v>AI[90].Group := 1;</v>
      </c>
      <c r="E94" s="127" t="str">
        <f>"AI["&amp;A94&amp;"].isInvScale := "&amp;IF(AI!V94="",0,1)&amp;";"</f>
        <v>AI[90].isInvScale := 0;</v>
      </c>
      <c r="F94" s="127" t="e">
        <f>"AI["&amp;A94&amp;"].isCut := "&amp;IF(AI!#REF!="",0,1)&amp;";   "&amp;"AI["&amp;A94&amp;"].vCut := "&amp;IF(AI!#REF!="",0,AI!#REF!)&amp;"; "</f>
        <v>#REF!</v>
      </c>
      <c r="H94" s="127" t="str">
        <f>"AI["&amp;A94&amp;"].ZL := "&amp;IF(AI!G94="",0,AI!G94)&amp;";"</f>
        <v>AI[90].ZL := 0;</v>
      </c>
      <c r="I94" s="127" t="str">
        <f>"AI["&amp;A94&amp;"].ZH := "&amp;IF(AI!H94="",0,AI!H94)&amp;";"</f>
        <v>AI[90].ZH := 150;</v>
      </c>
      <c r="J94" s="127" t="str">
        <f>"AI["&amp;$A94&amp;"]." &amp;J$3&amp;".EN :=" &amp;IF(AI!J94="",0,1)&amp;"; " &amp; "AI["&amp;$A94&amp;"]." &amp;J$3&amp;".V :=" &amp;IF(AI!J94="",0,AI!J94)&amp;"; "</f>
        <v xml:space="preserve">AI[90].RL.EN :=1; AI[90].RL.V :=18; </v>
      </c>
      <c r="K94" s="127" t="str">
        <f>"AI["&amp;$A94&amp;"]." &amp;K$3&amp;".EN :=" &amp;IF(AI!K94="",0,1)&amp;"; " &amp; "AI["&amp;$A94&amp;"]." &amp;K$3&amp;".V :=" &amp;IF(AI!K94="",0,AI!K94)&amp;"; "</f>
        <v xml:space="preserve">AI[90].RH.EN :=1; AI[90].RH.V :=30; </v>
      </c>
      <c r="L94" s="127" t="str">
        <f>"AI["&amp;$A94&amp;"]." &amp;L$3&amp;".EN :=" &amp;IF(AI!L94="",0,1)&amp;"; " &amp; "AI["&amp;$A94&amp;"]." &amp;L$3&amp;".V :=" &amp;IF(AI!L94="",0,AI!L94)&amp;"; "</f>
        <v xml:space="preserve">AI[90].L.EN :=0; AI[90].L.V :=0; </v>
      </c>
      <c r="M94" s="127" t="str">
        <f>"AI["&amp;$A94&amp;"]." &amp;M$3&amp;".EN :=" &amp;IF(AI!M94="",0,1)&amp;"; " &amp; "AI["&amp;$A94&amp;"]." &amp;M$3&amp;".V :=" &amp;IF(AI!M94="",0,AI!M94)&amp;"; "</f>
        <v xml:space="preserve">AI[90].H.EN :=1; AI[90].H.V :=30; </v>
      </c>
      <c r="N94" s="127" t="str">
        <f>"AI["&amp;$A94&amp;"]." &amp;N$3&amp;".EN :=" &amp;IF(AI!N94="",0,1)&amp;"; " &amp; "AI["&amp;$A94&amp;"]." &amp;N$3&amp;".V :=" &amp;IF(AI!N94="",0,AI!N94)&amp;"; "</f>
        <v xml:space="preserve">AI[90].LL.EN :=0; AI[90].LL.V :=0; </v>
      </c>
      <c r="O94" s="127" t="str">
        <f>"AI["&amp;$A94&amp;"]." &amp;O$3&amp;".EN :=" &amp;IF(AI!O94="",0,1)&amp;"; " &amp; "AI["&amp;$A94&amp;"]." &amp;O$3&amp;".V :=" &amp;IF(AI!O94="",0,AI!O94)&amp;"; "</f>
        <v xml:space="preserve">AI[90].HH.EN :=0; AI[90].HH.V :=0; </v>
      </c>
    </row>
    <row r="95" spans="1:15">
      <c r="A95" s="126">
        <f>AI!$D95</f>
        <v>91</v>
      </c>
      <c r="C95" s="127" t="str">
        <f>"AI["&amp;A95&amp;"].En := "&amp;IF(AI!E95="",0,1)&amp;";"</f>
        <v>AI[91].En := 1;</v>
      </c>
      <c r="D95" s="127" t="str">
        <f>"AI["&amp;A95&amp;"].Group := "&amp;IF(AI!T95="",0,AI!T95)&amp;";"</f>
        <v>AI[91].Group := 1;</v>
      </c>
      <c r="E95" s="127" t="str">
        <f>"AI["&amp;A95&amp;"].isInvScale := "&amp;IF(AI!V95="",0,1)&amp;";"</f>
        <v>AI[91].isInvScale := 0;</v>
      </c>
      <c r="F95" s="127" t="e">
        <f>"AI["&amp;A95&amp;"].isCut := "&amp;IF(AI!#REF!="",0,1)&amp;";   "&amp;"AI["&amp;A95&amp;"].vCut := "&amp;IF(AI!#REF!="",0,AI!#REF!)&amp;"; "</f>
        <v>#REF!</v>
      </c>
      <c r="H95" s="127" t="str">
        <f>"AI["&amp;A95&amp;"].ZL := "&amp;IF(AI!G95="",0,AI!G95)&amp;";"</f>
        <v>AI[91].ZL := -120;</v>
      </c>
      <c r="I95" s="127" t="str">
        <f>"AI["&amp;A95&amp;"].ZH := "&amp;IF(AI!H95="",0,AI!H95)&amp;";"</f>
        <v>AI[91].ZH := 30;</v>
      </c>
      <c r="J95" s="127" t="str">
        <f>"AI["&amp;$A95&amp;"]." &amp;J$3&amp;".EN :=" &amp;IF(AI!J95="",0,1)&amp;"; " &amp; "AI["&amp;$A95&amp;"]." &amp;J$3&amp;".V :=" &amp;IF(AI!J95="",0,AI!J95)&amp;"; "</f>
        <v xml:space="preserve">AI[91].RL.EN :=1; AI[91].RL.V :=-65; </v>
      </c>
      <c r="K95" s="127" t="str">
        <f>"AI["&amp;$A95&amp;"]." &amp;K$3&amp;".EN :=" &amp;IF(AI!K95="",0,1)&amp;"; " &amp; "AI["&amp;$A95&amp;"]." &amp;K$3&amp;".V :=" &amp;IF(AI!K95="",0,AI!K95)&amp;"; "</f>
        <v xml:space="preserve">AI[91].RH.EN :=1; AI[91].RH.V :=-55; </v>
      </c>
      <c r="L95" s="127" t="str">
        <f>"AI["&amp;$A95&amp;"]." &amp;L$3&amp;".EN :=" &amp;IF(AI!L95="",0,1)&amp;"; " &amp; "AI["&amp;$A95&amp;"]." &amp;L$3&amp;".V :=" &amp;IF(AI!L95="",0,AI!L95)&amp;"; "</f>
        <v xml:space="preserve">AI[91].L.EN :=0; AI[91].L.V :=0; </v>
      </c>
      <c r="M95" s="127" t="str">
        <f>"AI["&amp;$A95&amp;"]." &amp;M$3&amp;".EN :=" &amp;IF(AI!M95="",0,1)&amp;"; " &amp; "AI["&amp;$A95&amp;"]." &amp;M$3&amp;".V :=" &amp;IF(AI!M95="",0,AI!M95)&amp;"; "</f>
        <v xml:space="preserve">AI[91].H.EN :=1; AI[91].H.V :=-20; </v>
      </c>
      <c r="N95" s="127" t="str">
        <f>"AI["&amp;$A95&amp;"]." &amp;N$3&amp;".EN :=" &amp;IF(AI!N95="",0,1)&amp;"; " &amp; "AI["&amp;$A95&amp;"]." &amp;N$3&amp;".V :=" &amp;IF(AI!N95="",0,AI!N95)&amp;"; "</f>
        <v xml:space="preserve">AI[91].LL.EN :=0; AI[91].LL.V :=0; </v>
      </c>
      <c r="O95" s="127" t="str">
        <f>"AI["&amp;$A95&amp;"]." &amp;O$3&amp;".EN :=" &amp;IF(AI!O95="",0,1)&amp;"; " &amp; "AI["&amp;$A95&amp;"]." &amp;O$3&amp;".V :=" &amp;IF(AI!O95="",0,AI!O95)&amp;"; "</f>
        <v xml:space="preserve">AI[91].HH.EN :=0; AI[91].HH.V :=0; </v>
      </c>
    </row>
    <row r="96" spans="1:15">
      <c r="A96" s="126">
        <f>AI!$D96</f>
        <v>92</v>
      </c>
      <c r="C96" s="127" t="str">
        <f>"AI["&amp;A96&amp;"].En := "&amp;IF(AI!E96="",0,1)&amp;";"</f>
        <v>AI[92].En := 1;</v>
      </c>
      <c r="D96" s="127" t="str">
        <f>"AI["&amp;A96&amp;"].Group := "&amp;IF(AI!T96="",0,AI!T96)&amp;";"</f>
        <v>AI[92].Group := 1;</v>
      </c>
      <c r="E96" s="127" t="str">
        <f>"AI["&amp;A96&amp;"].isInvScale := "&amp;IF(AI!V96="",0,1)&amp;";"</f>
        <v>AI[92].isInvScale := 0;</v>
      </c>
      <c r="F96" s="127" t="e">
        <f>"AI["&amp;A96&amp;"].isCut := "&amp;IF(AI!#REF!="",0,1)&amp;";   "&amp;"AI["&amp;A96&amp;"].vCut := "&amp;IF(AI!#REF!="",0,AI!#REF!)&amp;"; "</f>
        <v>#REF!</v>
      </c>
      <c r="H96" s="127" t="str">
        <f>"AI["&amp;A96&amp;"].ZL := "&amp;IF(AI!G96="",0,AI!G96)&amp;";"</f>
        <v>AI[92].ZL := 0;</v>
      </c>
      <c r="I96" s="127" t="str">
        <f>"AI["&amp;A96&amp;"].ZH := "&amp;IF(AI!H96="",0,AI!H96)&amp;";"</f>
        <v>AI[92].ZH := 150;</v>
      </c>
      <c r="J96" s="127" t="str">
        <f>"AI["&amp;$A96&amp;"]." &amp;J$3&amp;".EN :=" &amp;IF(AI!J96="",0,1)&amp;"; " &amp; "AI["&amp;$A96&amp;"]." &amp;J$3&amp;".V :=" &amp;IF(AI!J96="",0,AI!J96)&amp;"; "</f>
        <v xml:space="preserve">AI[92].RL.EN :=1; AI[92].RL.V :=15; </v>
      </c>
      <c r="K96" s="127" t="str">
        <f>"AI["&amp;$A96&amp;"]." &amp;K$3&amp;".EN :=" &amp;IF(AI!K96="",0,1)&amp;"; " &amp; "AI["&amp;$A96&amp;"]." &amp;K$3&amp;".V :=" &amp;IF(AI!K96="",0,AI!K96)&amp;"; "</f>
        <v xml:space="preserve">AI[92].RH.EN :=1; AI[92].RH.V :=25; </v>
      </c>
      <c r="L96" s="127" t="str">
        <f>"AI["&amp;$A96&amp;"]." &amp;L$3&amp;".EN :=" &amp;IF(AI!L96="",0,1)&amp;"; " &amp; "AI["&amp;$A96&amp;"]." &amp;L$3&amp;".V :=" &amp;IF(AI!L96="",0,AI!L96)&amp;"; "</f>
        <v xml:space="preserve">AI[92].L.EN :=0; AI[92].L.V :=0; </v>
      </c>
      <c r="M96" s="127" t="str">
        <f>"AI["&amp;$A96&amp;"]." &amp;M$3&amp;".EN :=" &amp;IF(AI!M96="",0,1)&amp;"; " &amp; "AI["&amp;$A96&amp;"]." &amp;M$3&amp;".V :=" &amp;IF(AI!M96="",0,AI!M96)&amp;"; "</f>
        <v xml:space="preserve">AI[92].H.EN :=0; AI[92].H.V :=0; </v>
      </c>
      <c r="N96" s="127" t="str">
        <f>"AI["&amp;$A96&amp;"]." &amp;N$3&amp;".EN :=" &amp;IF(AI!N96="",0,1)&amp;"; " &amp; "AI["&amp;$A96&amp;"]." &amp;N$3&amp;".V :=" &amp;IF(AI!N96="",0,AI!N96)&amp;"; "</f>
        <v xml:space="preserve">AI[92].LL.EN :=0; AI[92].LL.V :=0; </v>
      </c>
      <c r="O96" s="127" t="str">
        <f>"AI["&amp;$A96&amp;"]." &amp;O$3&amp;".EN :=" &amp;IF(AI!O96="",0,1)&amp;"; " &amp; "AI["&amp;$A96&amp;"]." &amp;O$3&amp;".V :=" &amp;IF(AI!O96="",0,AI!O96)&amp;"; "</f>
        <v xml:space="preserve">AI[92].HH.EN :=0; AI[92].HH.V :=0; </v>
      </c>
    </row>
    <row r="97" spans="1:15">
      <c r="A97" s="126">
        <f>AI!$D97</f>
        <v>93</v>
      </c>
      <c r="C97" s="127" t="str">
        <f>"AI["&amp;A97&amp;"].En := "&amp;IF(AI!E97="",0,1)&amp;";"</f>
        <v>AI[93].En := 0;</v>
      </c>
      <c r="D97" s="127" t="str">
        <f>"AI["&amp;A97&amp;"].Group := "&amp;IF(AI!T97="",0,AI!T97)&amp;";"</f>
        <v>AI[93].Group := 0;</v>
      </c>
      <c r="E97" s="127" t="str">
        <f>"AI["&amp;A97&amp;"].isInvScale := "&amp;IF(AI!V97="",0,1)&amp;";"</f>
        <v>AI[93].isInvScale := 0;</v>
      </c>
      <c r="F97" s="127" t="e">
        <f>"AI["&amp;A97&amp;"].isCut := "&amp;IF(AI!#REF!="",0,1)&amp;";   "&amp;"AI["&amp;A97&amp;"].vCut := "&amp;IF(AI!#REF!="",0,AI!#REF!)&amp;"; "</f>
        <v>#REF!</v>
      </c>
      <c r="H97" s="127" t="str">
        <f>"AI["&amp;A97&amp;"].ZL := "&amp;IF(AI!G97="",0,AI!G97)&amp;";"</f>
        <v>AI[93].ZL := 0;</v>
      </c>
      <c r="I97" s="127" t="str">
        <f>"AI["&amp;A97&amp;"].ZH := "&amp;IF(AI!H97="",0,AI!H97)&amp;";"</f>
        <v>AI[93].ZH := 0;</v>
      </c>
      <c r="J97" s="127" t="str">
        <f>"AI["&amp;$A97&amp;"]." &amp;J$3&amp;".EN :=" &amp;IF(AI!J97="",0,1)&amp;"; " &amp; "AI["&amp;$A97&amp;"]." &amp;J$3&amp;".V :=" &amp;IF(AI!J97="",0,AI!J97)&amp;"; "</f>
        <v xml:space="preserve">AI[93].RL.EN :=0; AI[93].RL.V :=0; </v>
      </c>
      <c r="K97" s="127" t="str">
        <f>"AI["&amp;$A97&amp;"]." &amp;K$3&amp;".EN :=" &amp;IF(AI!K97="",0,1)&amp;"; " &amp; "AI["&amp;$A97&amp;"]." &amp;K$3&amp;".V :=" &amp;IF(AI!K97="",0,AI!K97)&amp;"; "</f>
        <v xml:space="preserve">AI[93].RH.EN :=0; AI[93].RH.V :=0; </v>
      </c>
      <c r="L97" s="127" t="str">
        <f>"AI["&amp;$A97&amp;"]." &amp;L$3&amp;".EN :=" &amp;IF(AI!L97="",0,1)&amp;"; " &amp; "AI["&amp;$A97&amp;"]." &amp;L$3&amp;".V :=" &amp;IF(AI!L97="",0,AI!L97)&amp;"; "</f>
        <v xml:space="preserve">AI[93].L.EN :=0; AI[93].L.V :=0; </v>
      </c>
      <c r="M97" s="127" t="str">
        <f>"AI["&amp;$A97&amp;"]." &amp;M$3&amp;".EN :=" &amp;IF(AI!M97="",0,1)&amp;"; " &amp; "AI["&amp;$A97&amp;"]." &amp;M$3&amp;".V :=" &amp;IF(AI!M97="",0,AI!M97)&amp;"; "</f>
        <v xml:space="preserve">AI[93].H.EN :=0; AI[93].H.V :=0; </v>
      </c>
      <c r="N97" s="127" t="str">
        <f>"AI["&amp;$A97&amp;"]." &amp;N$3&amp;".EN :=" &amp;IF(AI!N97="",0,1)&amp;"; " &amp; "AI["&amp;$A97&amp;"]." &amp;N$3&amp;".V :=" &amp;IF(AI!N97="",0,AI!N97)&amp;"; "</f>
        <v xml:space="preserve">AI[93].LL.EN :=0; AI[93].LL.V :=0; </v>
      </c>
      <c r="O97" s="127" t="str">
        <f>"AI["&amp;$A97&amp;"]." &amp;O$3&amp;".EN :=" &amp;IF(AI!O97="",0,1)&amp;"; " &amp; "AI["&amp;$A97&amp;"]." &amp;O$3&amp;".V :=" &amp;IF(AI!O97="",0,AI!O97)&amp;"; "</f>
        <v xml:space="preserve">AI[93].HH.EN :=0; AI[93].HH.V :=0; </v>
      </c>
    </row>
    <row r="98" spans="1:15">
      <c r="A98" s="126">
        <f>AI!$D98</f>
        <v>94</v>
      </c>
      <c r="C98" s="127" t="str">
        <f>"AI["&amp;A98&amp;"].En := "&amp;IF(AI!E98="",0,1)&amp;";"</f>
        <v>AI[94].En := 0;</v>
      </c>
      <c r="D98" s="127" t="str">
        <f>"AI["&amp;A98&amp;"].Group := "&amp;IF(AI!T98="",0,AI!T98)&amp;";"</f>
        <v>AI[94].Group := 0;</v>
      </c>
      <c r="E98" s="127" t="str">
        <f>"AI["&amp;A98&amp;"].isInvScale := "&amp;IF(AI!V98="",0,1)&amp;";"</f>
        <v>AI[94].isInvScale := 0;</v>
      </c>
      <c r="F98" s="127" t="e">
        <f>"AI["&amp;A98&amp;"].isCut := "&amp;IF(AI!#REF!="",0,1)&amp;";   "&amp;"AI["&amp;A98&amp;"].vCut := "&amp;IF(AI!#REF!="",0,AI!#REF!)&amp;"; "</f>
        <v>#REF!</v>
      </c>
      <c r="H98" s="127" t="str">
        <f>"AI["&amp;A98&amp;"].ZL := "&amp;IF(AI!G98="",0,AI!G98)&amp;";"</f>
        <v>AI[94].ZL := 0;</v>
      </c>
      <c r="I98" s="127" t="str">
        <f>"AI["&amp;A98&amp;"].ZH := "&amp;IF(AI!H98="",0,AI!H98)&amp;";"</f>
        <v>AI[94].ZH := 0;</v>
      </c>
      <c r="J98" s="127" t="str">
        <f>"AI["&amp;$A98&amp;"]." &amp;J$3&amp;".EN :=" &amp;IF(AI!J98="",0,1)&amp;"; " &amp; "AI["&amp;$A98&amp;"]." &amp;J$3&amp;".V :=" &amp;IF(AI!J98="",0,AI!J98)&amp;"; "</f>
        <v xml:space="preserve">AI[94].RL.EN :=0; AI[94].RL.V :=0; </v>
      </c>
      <c r="K98" s="127" t="str">
        <f>"AI["&amp;$A98&amp;"]." &amp;K$3&amp;".EN :=" &amp;IF(AI!K98="",0,1)&amp;"; " &amp; "AI["&amp;$A98&amp;"]." &amp;K$3&amp;".V :=" &amp;IF(AI!K98="",0,AI!K98)&amp;"; "</f>
        <v xml:space="preserve">AI[94].RH.EN :=0; AI[94].RH.V :=0; </v>
      </c>
      <c r="L98" s="127" t="str">
        <f>"AI["&amp;$A98&amp;"]." &amp;L$3&amp;".EN :=" &amp;IF(AI!L98="",0,1)&amp;"; " &amp; "AI["&amp;$A98&amp;"]." &amp;L$3&amp;".V :=" &amp;IF(AI!L98="",0,AI!L98)&amp;"; "</f>
        <v xml:space="preserve">AI[94].L.EN :=0; AI[94].L.V :=0; </v>
      </c>
      <c r="M98" s="127" t="str">
        <f>"AI["&amp;$A98&amp;"]." &amp;M$3&amp;".EN :=" &amp;IF(AI!M98="",0,1)&amp;"; " &amp; "AI["&amp;$A98&amp;"]." &amp;M$3&amp;".V :=" &amp;IF(AI!M98="",0,AI!M98)&amp;"; "</f>
        <v xml:space="preserve">AI[94].H.EN :=0; AI[94].H.V :=0; </v>
      </c>
      <c r="N98" s="127" t="str">
        <f>"AI["&amp;$A98&amp;"]." &amp;N$3&amp;".EN :=" &amp;IF(AI!N98="",0,1)&amp;"; " &amp; "AI["&amp;$A98&amp;"]." &amp;N$3&amp;".V :=" &amp;IF(AI!N98="",0,AI!N98)&amp;"; "</f>
        <v xml:space="preserve">AI[94].LL.EN :=0; AI[94].LL.V :=0; </v>
      </c>
      <c r="O98" s="127" t="str">
        <f>"AI["&amp;$A98&amp;"]." &amp;O$3&amp;".EN :=" &amp;IF(AI!O98="",0,1)&amp;"; " &amp; "AI["&amp;$A98&amp;"]." &amp;O$3&amp;".V :=" &amp;IF(AI!O98="",0,AI!O98)&amp;"; "</f>
        <v xml:space="preserve">AI[94].HH.EN :=0; AI[94].HH.V :=0; </v>
      </c>
    </row>
    <row r="99" spans="1:15">
      <c r="A99" s="126">
        <f>AI!$D99</f>
        <v>95</v>
      </c>
      <c r="C99" s="127" t="str">
        <f>"AI["&amp;A99&amp;"].En := "&amp;IF(AI!E99="",0,1)&amp;";"</f>
        <v>AI[95].En := 0;</v>
      </c>
      <c r="D99" s="127" t="str">
        <f>"AI["&amp;A99&amp;"].Group := "&amp;IF(AI!T99="",0,AI!T99)&amp;";"</f>
        <v>AI[95].Group := 0;</v>
      </c>
      <c r="E99" s="127" t="str">
        <f>"AI["&amp;A99&amp;"].isInvScale := "&amp;IF(AI!V99="",0,1)&amp;";"</f>
        <v>AI[95].isInvScale := 0;</v>
      </c>
      <c r="F99" s="127" t="e">
        <f>"AI["&amp;A99&amp;"].isCut := "&amp;IF(AI!#REF!="",0,1)&amp;";   "&amp;"AI["&amp;A99&amp;"].vCut := "&amp;IF(AI!#REF!="",0,AI!#REF!)&amp;"; "</f>
        <v>#REF!</v>
      </c>
      <c r="H99" s="127" t="str">
        <f>"AI["&amp;A99&amp;"].ZL := "&amp;IF(AI!G99="",0,AI!G99)&amp;";"</f>
        <v>AI[95].ZL := 0;</v>
      </c>
      <c r="I99" s="127" t="str">
        <f>"AI["&amp;A99&amp;"].ZH := "&amp;IF(AI!H99="",0,AI!H99)&amp;";"</f>
        <v>AI[95].ZH := 0;</v>
      </c>
      <c r="J99" s="127" t="str">
        <f>"AI["&amp;$A99&amp;"]." &amp;J$3&amp;".EN :=" &amp;IF(AI!J99="",0,1)&amp;"; " &amp; "AI["&amp;$A99&amp;"]." &amp;J$3&amp;".V :=" &amp;IF(AI!J99="",0,AI!J99)&amp;"; "</f>
        <v xml:space="preserve">AI[95].RL.EN :=0; AI[95].RL.V :=0; </v>
      </c>
      <c r="K99" s="127" t="str">
        <f>"AI["&amp;$A99&amp;"]." &amp;K$3&amp;".EN :=" &amp;IF(AI!K99="",0,1)&amp;"; " &amp; "AI["&amp;$A99&amp;"]." &amp;K$3&amp;".V :=" &amp;IF(AI!K99="",0,AI!K99)&amp;"; "</f>
        <v xml:space="preserve">AI[95].RH.EN :=0; AI[95].RH.V :=0; </v>
      </c>
      <c r="L99" s="127" t="str">
        <f>"AI["&amp;$A99&amp;"]." &amp;L$3&amp;".EN :=" &amp;IF(AI!L99="",0,1)&amp;"; " &amp; "AI["&amp;$A99&amp;"]." &amp;L$3&amp;".V :=" &amp;IF(AI!L99="",0,AI!L99)&amp;"; "</f>
        <v xml:space="preserve">AI[95].L.EN :=0; AI[95].L.V :=0; </v>
      </c>
      <c r="M99" s="127" t="str">
        <f>"AI["&amp;$A99&amp;"]." &amp;M$3&amp;".EN :=" &amp;IF(AI!M99="",0,1)&amp;"; " &amp; "AI["&amp;$A99&amp;"]." &amp;M$3&amp;".V :=" &amp;IF(AI!M99="",0,AI!M99)&amp;"; "</f>
        <v xml:space="preserve">AI[95].H.EN :=0; AI[95].H.V :=0; </v>
      </c>
      <c r="N99" s="127" t="str">
        <f>"AI["&amp;$A99&amp;"]." &amp;N$3&amp;".EN :=" &amp;IF(AI!N99="",0,1)&amp;"; " &amp; "AI["&amp;$A99&amp;"]." &amp;N$3&amp;".V :=" &amp;IF(AI!N99="",0,AI!N99)&amp;"; "</f>
        <v xml:space="preserve">AI[95].LL.EN :=0; AI[95].LL.V :=0; </v>
      </c>
      <c r="O99" s="127" t="str">
        <f>"AI["&amp;$A99&amp;"]." &amp;O$3&amp;".EN :=" &amp;IF(AI!O99="",0,1)&amp;"; " &amp; "AI["&amp;$A99&amp;"]." &amp;O$3&amp;".V :=" &amp;IF(AI!O99="",0,AI!O99)&amp;"; "</f>
        <v xml:space="preserve">AI[95].HH.EN :=0; AI[95].HH.V :=0; </v>
      </c>
    </row>
    <row r="100" spans="1:15">
      <c r="A100" s="126">
        <f>AI!$D100</f>
        <v>96</v>
      </c>
      <c r="C100" s="127" t="str">
        <f>"AI["&amp;A100&amp;"].En := "&amp;IF(AI!E100="",0,1)&amp;";"</f>
        <v>AI[96].En := 1;</v>
      </c>
      <c r="D100" s="127" t="str">
        <f>"AI["&amp;A100&amp;"].Group := "&amp;IF(AI!T100="",0,AI!T100)&amp;";"</f>
        <v>AI[96].Group := 1;</v>
      </c>
      <c r="E100" s="127" t="str">
        <f>"AI["&amp;A100&amp;"].isInvScale := "&amp;IF(AI!V100="",0,1)&amp;";"</f>
        <v>AI[96].isInvScale := 0;</v>
      </c>
      <c r="F100" s="127" t="e">
        <f>"AI["&amp;A100&amp;"].isCut := "&amp;IF(AI!#REF!="",0,1)&amp;";   "&amp;"AI["&amp;A100&amp;"].vCut := "&amp;IF(AI!#REF!="",0,AI!#REF!)&amp;"; "</f>
        <v>#REF!</v>
      </c>
      <c r="H100" s="127" t="str">
        <f>"AI["&amp;A100&amp;"].ZL := "&amp;IF(AI!G100="",0,AI!G100)&amp;";"</f>
        <v>AI[96].ZL := 0;</v>
      </c>
      <c r="I100" s="127" t="str">
        <f>"AI["&amp;A100&amp;"].ZH := "&amp;IF(AI!H100="",0,AI!H100)&amp;";"</f>
        <v>AI[96].ZH := 10;</v>
      </c>
      <c r="J100" s="127" t="str">
        <f>"AI["&amp;$A100&amp;"]." &amp;J$3&amp;".EN :=" &amp;IF(AI!J100="",0,1)&amp;"; " &amp; "AI["&amp;$A100&amp;"]." &amp;J$3&amp;".V :=" &amp;IF(AI!J100="",0,AI!J100)&amp;"; "</f>
        <v xml:space="preserve">AI[96].RL.EN :=1; AI[96].RL.V :=1; </v>
      </c>
      <c r="K100" s="127" t="str">
        <f>"AI["&amp;$A100&amp;"]." &amp;K$3&amp;".EN :=" &amp;IF(AI!K100="",0,1)&amp;"; " &amp; "AI["&amp;$A100&amp;"]." &amp;K$3&amp;".V :=" &amp;IF(AI!K100="",0,AI!K100)&amp;"; "</f>
        <v xml:space="preserve">AI[96].RH.EN :=1; AI[96].RH.V :=8; </v>
      </c>
      <c r="L100" s="127" t="str">
        <f>"AI["&amp;$A100&amp;"]." &amp;L$3&amp;".EN :=" &amp;IF(AI!L100="",0,1)&amp;"; " &amp; "AI["&amp;$A100&amp;"]." &amp;L$3&amp;".V :=" &amp;IF(AI!L100="",0,AI!L100)&amp;"; "</f>
        <v xml:space="preserve">AI[96].L.EN :=0; AI[96].L.V :=0; </v>
      </c>
      <c r="M100" s="127" t="str">
        <f>"AI["&amp;$A100&amp;"]." &amp;M$3&amp;".EN :=" &amp;IF(AI!M100="",0,1)&amp;"; " &amp; "AI["&amp;$A100&amp;"]." &amp;M$3&amp;".V :=" &amp;IF(AI!M100="",0,AI!M100)&amp;"; "</f>
        <v xml:space="preserve">AI[96].H.EN :=0; AI[96].H.V :=0; </v>
      </c>
      <c r="N100" s="127" t="str">
        <f>"AI["&amp;$A100&amp;"]." &amp;N$3&amp;".EN :=" &amp;IF(AI!N100="",0,1)&amp;"; " &amp; "AI["&amp;$A100&amp;"]." &amp;N$3&amp;".V :=" &amp;IF(AI!N100="",0,AI!N100)&amp;"; "</f>
        <v xml:space="preserve">AI[96].LL.EN :=0; AI[96].LL.V :=0; </v>
      </c>
      <c r="O100" s="127" t="str">
        <f>"AI["&amp;$A100&amp;"]." &amp;O$3&amp;".EN :=" &amp;IF(AI!O100="",0,1)&amp;"; " &amp; "AI["&amp;$A100&amp;"]." &amp;O$3&amp;".V :=" &amp;IF(AI!O100="",0,AI!O100)&amp;"; "</f>
        <v xml:space="preserve">AI[96].HH.EN :=0; AI[96].HH.V :=0; </v>
      </c>
    </row>
    <row r="101" spans="1:15">
      <c r="A101" s="126">
        <f>AI!$D101</f>
        <v>97</v>
      </c>
      <c r="C101" s="127" t="str">
        <f>"AI["&amp;A101&amp;"].En := "&amp;IF(AI!E101="",0,1)&amp;";"</f>
        <v>AI[97].En := 1;</v>
      </c>
      <c r="D101" s="127" t="str">
        <f>"AI["&amp;A101&amp;"].Group := "&amp;IF(AI!T101="",0,AI!T101)&amp;";"</f>
        <v>AI[97].Group := 1;</v>
      </c>
      <c r="E101" s="127" t="str">
        <f>"AI["&amp;A101&amp;"].isInvScale := "&amp;IF(AI!V101="",0,1)&amp;";"</f>
        <v>AI[97].isInvScale := 0;</v>
      </c>
      <c r="F101" s="127" t="e">
        <f>"AI["&amp;A101&amp;"].isCut := "&amp;IF(AI!#REF!="",0,1)&amp;";   "&amp;"AI["&amp;A101&amp;"].vCut := "&amp;IF(AI!#REF!="",0,AI!#REF!)&amp;"; "</f>
        <v>#REF!</v>
      </c>
      <c r="H101" s="127" t="str">
        <f>"AI["&amp;A101&amp;"].ZL := "&amp;IF(AI!G101="",0,AI!G101)&amp;";"</f>
        <v>AI[97].ZL := 0;</v>
      </c>
      <c r="I101" s="127" t="str">
        <f>"AI["&amp;A101&amp;"].ZH := "&amp;IF(AI!H101="",0,AI!H101)&amp;";"</f>
        <v>AI[97].ZH := 1;</v>
      </c>
      <c r="J101" s="127" t="str">
        <f>"AI["&amp;$A101&amp;"]." &amp;J$3&amp;".EN :=" &amp;IF(AI!J101="",0,1)&amp;"; " &amp; "AI["&amp;$A101&amp;"]." &amp;J$3&amp;".V :=" &amp;IF(AI!J101="",0,AI!J101)&amp;"; "</f>
        <v xml:space="preserve">AI[97].RL.EN :=1; AI[97].RL.V :=0; </v>
      </c>
      <c r="K101" s="127" t="str">
        <f>"AI["&amp;$A101&amp;"]." &amp;K$3&amp;".EN :=" &amp;IF(AI!K101="",0,1)&amp;"; " &amp; "AI["&amp;$A101&amp;"]." &amp;K$3&amp;".V :=" &amp;IF(AI!K101="",0,AI!K101)&amp;"; "</f>
        <v xml:space="preserve">AI[97].RH.EN :=1; AI[97].RH.V :=0.58; </v>
      </c>
      <c r="L101" s="127" t="str">
        <f>"AI["&amp;$A101&amp;"]." &amp;L$3&amp;".EN :=" &amp;IF(AI!L101="",0,1)&amp;"; " &amp; "AI["&amp;$A101&amp;"]." &amp;L$3&amp;".V :=" &amp;IF(AI!L101="",0,AI!L101)&amp;"; "</f>
        <v xml:space="preserve">AI[97].L.EN :=0; AI[97].L.V :=0; </v>
      </c>
      <c r="M101" s="127" t="str">
        <f>"AI["&amp;$A101&amp;"]." &amp;M$3&amp;".EN :=" &amp;IF(AI!M101="",0,1)&amp;"; " &amp; "AI["&amp;$A101&amp;"]." &amp;M$3&amp;".V :=" &amp;IF(AI!M101="",0,AI!M101)&amp;"; "</f>
        <v xml:space="preserve">AI[97].H.EN :=0; AI[97].H.V :=0; </v>
      </c>
      <c r="N101" s="127" t="str">
        <f>"AI["&amp;$A101&amp;"]." &amp;N$3&amp;".EN :=" &amp;IF(AI!N101="",0,1)&amp;"; " &amp; "AI["&amp;$A101&amp;"]." &amp;N$3&amp;".V :=" &amp;IF(AI!N101="",0,AI!N101)&amp;"; "</f>
        <v xml:space="preserve">AI[97].LL.EN :=0; AI[97].LL.V :=0; </v>
      </c>
      <c r="O101" s="127" t="str">
        <f>"AI["&amp;$A101&amp;"]." &amp;O$3&amp;".EN :=" &amp;IF(AI!O101="",0,1)&amp;"; " &amp; "AI["&amp;$A101&amp;"]." &amp;O$3&amp;".V :=" &amp;IF(AI!O101="",0,AI!O101)&amp;"; "</f>
        <v xml:space="preserve">AI[97].HH.EN :=0; AI[97].HH.V :=0; </v>
      </c>
    </row>
    <row r="102" spans="1:15">
      <c r="A102" s="126">
        <f>AI!$D102</f>
        <v>98</v>
      </c>
      <c r="C102" s="127" t="str">
        <f>"AI["&amp;A102&amp;"].En := "&amp;IF(AI!E102="",0,1)&amp;";"</f>
        <v>AI[98].En := 1;</v>
      </c>
      <c r="D102" s="127" t="str">
        <f>"AI["&amp;A102&amp;"].Group := "&amp;IF(AI!T102="",0,AI!T102)&amp;";"</f>
        <v>AI[98].Group := 1;</v>
      </c>
      <c r="E102" s="127" t="str">
        <f>"AI["&amp;A102&amp;"].isInvScale := "&amp;IF(AI!V102="",0,1)&amp;";"</f>
        <v>AI[98].isInvScale := 0;</v>
      </c>
      <c r="F102" s="127" t="e">
        <f>"AI["&amp;A102&amp;"].isCut := "&amp;IF(AI!#REF!="",0,1)&amp;";   "&amp;"AI["&amp;A102&amp;"].vCut := "&amp;IF(AI!#REF!="",0,AI!#REF!)&amp;"; "</f>
        <v>#REF!</v>
      </c>
      <c r="H102" s="127" t="str">
        <f>"AI["&amp;A102&amp;"].ZL := "&amp;IF(AI!G102="",0,AI!G102)&amp;";"</f>
        <v>AI[98].ZL := 0;</v>
      </c>
      <c r="I102" s="127" t="str">
        <f>"AI["&amp;A102&amp;"].ZH := "&amp;IF(AI!H102="",0,AI!H102)&amp;";"</f>
        <v>AI[98].ZH := 1;</v>
      </c>
      <c r="J102" s="127" t="str">
        <f>"AI["&amp;$A102&amp;"]." &amp;J$3&amp;".EN :=" &amp;IF(AI!J102="",0,1)&amp;"; " &amp; "AI["&amp;$A102&amp;"]." &amp;J$3&amp;".V :=" &amp;IF(AI!J102="",0,AI!J102)&amp;"; "</f>
        <v xml:space="preserve">AI[98].RL.EN :=1; AI[98].RL.V :=0; </v>
      </c>
      <c r="K102" s="127" t="str">
        <f>"AI["&amp;$A102&amp;"]." &amp;K$3&amp;".EN :=" &amp;IF(AI!K102="",0,1)&amp;"; " &amp; "AI["&amp;$A102&amp;"]." &amp;K$3&amp;".V :=" &amp;IF(AI!K102="",0,AI!K102)&amp;"; "</f>
        <v xml:space="preserve">AI[98].RH.EN :=1; AI[98].RH.V :=0.58; </v>
      </c>
      <c r="L102" s="127" t="str">
        <f>"AI["&amp;$A102&amp;"]." &amp;L$3&amp;".EN :=" &amp;IF(AI!L102="",0,1)&amp;"; " &amp; "AI["&amp;$A102&amp;"]." &amp;L$3&amp;".V :=" &amp;IF(AI!L102="",0,AI!L102)&amp;"; "</f>
        <v xml:space="preserve">AI[98].L.EN :=0; AI[98].L.V :=0; </v>
      </c>
      <c r="M102" s="127" t="str">
        <f>"AI["&amp;$A102&amp;"]." &amp;M$3&amp;".EN :=" &amp;IF(AI!M102="",0,1)&amp;"; " &amp; "AI["&amp;$A102&amp;"]." &amp;M$3&amp;".V :=" &amp;IF(AI!M102="",0,AI!M102)&amp;"; "</f>
        <v xml:space="preserve">AI[98].H.EN :=0; AI[98].H.V :=0; </v>
      </c>
      <c r="N102" s="127" t="str">
        <f>"AI["&amp;$A102&amp;"]." &amp;N$3&amp;".EN :=" &amp;IF(AI!N102="",0,1)&amp;"; " &amp; "AI["&amp;$A102&amp;"]." &amp;N$3&amp;".V :=" &amp;IF(AI!N102="",0,AI!N102)&amp;"; "</f>
        <v xml:space="preserve">AI[98].LL.EN :=0; AI[98].LL.V :=0; </v>
      </c>
      <c r="O102" s="127" t="str">
        <f>"AI["&amp;$A102&amp;"]." &amp;O$3&amp;".EN :=" &amp;IF(AI!O102="",0,1)&amp;"; " &amp; "AI["&amp;$A102&amp;"]." &amp;O$3&amp;".V :=" &amp;IF(AI!O102="",0,AI!O102)&amp;"; "</f>
        <v xml:space="preserve">AI[98].HH.EN :=0; AI[98].HH.V :=0; </v>
      </c>
    </row>
    <row r="103" spans="1:15">
      <c r="A103" s="126">
        <f>AI!$D103</f>
        <v>99</v>
      </c>
      <c r="C103" s="127" t="str">
        <f>"AI["&amp;A103&amp;"].En := "&amp;IF(AI!E103="",0,1)&amp;";"</f>
        <v>AI[99].En := 1;</v>
      </c>
      <c r="D103" s="127" t="str">
        <f>"AI["&amp;A103&amp;"].Group := "&amp;IF(AI!T103="",0,AI!T103)&amp;";"</f>
        <v>AI[99].Group := 1;</v>
      </c>
      <c r="E103" s="127" t="str">
        <f>"AI["&amp;A103&amp;"].isInvScale := "&amp;IF(AI!V103="",0,1)&amp;";"</f>
        <v>AI[99].isInvScale := 0;</v>
      </c>
      <c r="F103" s="127" t="e">
        <f>"AI["&amp;A103&amp;"].isCut := "&amp;IF(AI!#REF!="",0,1)&amp;";   "&amp;"AI["&amp;A103&amp;"].vCut := "&amp;IF(AI!#REF!="",0,AI!#REF!)&amp;"; "</f>
        <v>#REF!</v>
      </c>
      <c r="H103" s="127" t="str">
        <f>"AI["&amp;A103&amp;"].ZL := "&amp;IF(AI!G103="",0,AI!G103)&amp;";"</f>
        <v>AI[99].ZL := 0;</v>
      </c>
      <c r="I103" s="127" t="str">
        <f>"AI["&amp;A103&amp;"].ZH := "&amp;IF(AI!H103="",0,AI!H103)&amp;";"</f>
        <v>AI[99].ZH := 0.6;</v>
      </c>
      <c r="J103" s="127" t="str">
        <f>"AI["&amp;$A103&amp;"]." &amp;J$3&amp;".EN :=" &amp;IF(AI!J103="",0,1)&amp;"; " &amp; "AI["&amp;$A103&amp;"]." &amp;J$3&amp;".V :=" &amp;IF(AI!J103="",0,AI!J103)&amp;"; "</f>
        <v xml:space="preserve">AI[99].RL.EN :=1; AI[99].RL.V :=0; </v>
      </c>
      <c r="K103" s="127" t="str">
        <f>"AI["&amp;$A103&amp;"]." &amp;K$3&amp;".EN :=" &amp;IF(AI!K103="",0,1)&amp;"; " &amp; "AI["&amp;$A103&amp;"]." &amp;K$3&amp;".V :=" &amp;IF(AI!K103="",0,AI!K103)&amp;"; "</f>
        <v xml:space="preserve">AI[99].RH.EN :=1; AI[99].RH.V :=0.4; </v>
      </c>
      <c r="L103" s="127" t="str">
        <f>"AI["&amp;$A103&amp;"]." &amp;L$3&amp;".EN :=" &amp;IF(AI!L103="",0,1)&amp;"; " &amp; "AI["&amp;$A103&amp;"]." &amp;L$3&amp;".V :=" &amp;IF(AI!L103="",0,AI!L103)&amp;"; "</f>
        <v xml:space="preserve">AI[99].L.EN :=0; AI[99].L.V :=0; </v>
      </c>
      <c r="M103" s="127" t="str">
        <f>"AI["&amp;$A103&amp;"]." &amp;M$3&amp;".EN :=" &amp;IF(AI!M103="",0,1)&amp;"; " &amp; "AI["&amp;$A103&amp;"]." &amp;M$3&amp;".V :=" &amp;IF(AI!M103="",0,AI!M103)&amp;"; "</f>
        <v xml:space="preserve">AI[99].H.EN :=0; AI[99].H.V :=0; </v>
      </c>
      <c r="N103" s="127" t="str">
        <f>"AI["&amp;$A103&amp;"]." &amp;N$3&amp;".EN :=" &amp;IF(AI!N103="",0,1)&amp;"; " &amp; "AI["&amp;$A103&amp;"]." &amp;N$3&amp;".V :=" &amp;IF(AI!N103="",0,AI!N103)&amp;"; "</f>
        <v xml:space="preserve">AI[99].LL.EN :=0; AI[99].LL.V :=0; </v>
      </c>
      <c r="O103" s="127" t="str">
        <f>"AI["&amp;$A103&amp;"]." &amp;O$3&amp;".EN :=" &amp;IF(AI!O103="",0,1)&amp;"; " &amp; "AI["&amp;$A103&amp;"]." &amp;O$3&amp;".V :=" &amp;IF(AI!O103="",0,AI!O103)&amp;"; "</f>
        <v xml:space="preserve">AI[99].HH.EN :=0; AI[99].HH.V :=0; </v>
      </c>
    </row>
    <row r="104" spans="1:15">
      <c r="A104" s="126">
        <f>AI!$D104</f>
        <v>100</v>
      </c>
      <c r="C104" s="127" t="str">
        <f>"AI["&amp;A104&amp;"].En := "&amp;IF(AI!E104="",0,1)&amp;";"</f>
        <v>AI[100].En := 1;</v>
      </c>
      <c r="D104" s="127" t="str">
        <f>"AI["&amp;A104&amp;"].Group := "&amp;IF(AI!T104="",0,AI!T104)&amp;";"</f>
        <v>AI[100].Group := 1;</v>
      </c>
      <c r="E104" s="127" t="str">
        <f>"AI["&amp;A104&amp;"].isInvScale := "&amp;IF(AI!V104="",0,1)&amp;";"</f>
        <v>AI[100].isInvScale := 0;</v>
      </c>
      <c r="F104" s="127" t="e">
        <f>"AI["&amp;A104&amp;"].isCut := "&amp;IF(AI!#REF!="",0,1)&amp;";   "&amp;"AI["&amp;A104&amp;"].vCut := "&amp;IF(AI!#REF!="",0,AI!#REF!)&amp;"; "</f>
        <v>#REF!</v>
      </c>
      <c r="H104" s="127" t="str">
        <f>"AI["&amp;A104&amp;"].ZL := "&amp;IF(AI!G104="",0,AI!G104)&amp;";"</f>
        <v>AI[100].ZL := 0;</v>
      </c>
      <c r="I104" s="127" t="str">
        <f>"AI["&amp;A104&amp;"].ZH := "&amp;IF(AI!H104="",0,AI!H104)&amp;";"</f>
        <v>AI[100].ZH := 1;</v>
      </c>
      <c r="J104" s="127" t="str">
        <f>"AI["&amp;$A104&amp;"]." &amp;J$3&amp;".EN :=" &amp;IF(AI!J104="",0,1)&amp;"; " &amp; "AI["&amp;$A104&amp;"]." &amp;J$3&amp;".V :=" &amp;IF(AI!J104="",0,AI!J104)&amp;"; "</f>
        <v xml:space="preserve">AI[100].RL.EN :=1; AI[100].RL.V :=0; </v>
      </c>
      <c r="K104" s="127" t="str">
        <f>"AI["&amp;$A104&amp;"]." &amp;K$3&amp;".EN :=" &amp;IF(AI!K104="",0,1)&amp;"; " &amp; "AI["&amp;$A104&amp;"]." &amp;K$3&amp;".V :=" &amp;IF(AI!K104="",0,AI!K104)&amp;"; "</f>
        <v xml:space="preserve">AI[100].RH.EN :=1; AI[100].RH.V :=0.55; </v>
      </c>
      <c r="L104" s="127" t="str">
        <f>"AI["&amp;$A104&amp;"]." &amp;L$3&amp;".EN :=" &amp;IF(AI!L104="",0,1)&amp;"; " &amp; "AI["&amp;$A104&amp;"]." &amp;L$3&amp;".V :=" &amp;IF(AI!L104="",0,AI!L104)&amp;"; "</f>
        <v xml:space="preserve">AI[100].L.EN :=0; AI[100].L.V :=0; </v>
      </c>
      <c r="M104" s="127" t="str">
        <f>"AI["&amp;$A104&amp;"]." &amp;M$3&amp;".EN :=" &amp;IF(AI!M104="",0,1)&amp;"; " &amp; "AI["&amp;$A104&amp;"]." &amp;M$3&amp;".V :=" &amp;IF(AI!M104="",0,AI!M104)&amp;"; "</f>
        <v xml:space="preserve">AI[100].H.EN :=0; AI[100].H.V :=0; </v>
      </c>
      <c r="N104" s="127" t="str">
        <f>"AI["&amp;$A104&amp;"]." &amp;N$3&amp;".EN :=" &amp;IF(AI!N104="",0,1)&amp;"; " &amp; "AI["&amp;$A104&amp;"]." &amp;N$3&amp;".V :=" &amp;IF(AI!N104="",0,AI!N104)&amp;"; "</f>
        <v xml:space="preserve">AI[100].LL.EN :=0; AI[100].LL.V :=0; </v>
      </c>
      <c r="O104" s="127" t="str">
        <f>"AI["&amp;$A104&amp;"]." &amp;O$3&amp;".EN :=" &amp;IF(AI!O104="",0,1)&amp;"; " &amp; "AI["&amp;$A104&amp;"]." &amp;O$3&amp;".V :=" &amp;IF(AI!O104="",0,AI!O104)&amp;"; "</f>
        <v xml:space="preserve">AI[100].HH.EN :=0; AI[100].HH.V :=0; </v>
      </c>
    </row>
    <row r="105" spans="1:15">
      <c r="A105" s="126">
        <f>AI!$D105</f>
        <v>101</v>
      </c>
      <c r="C105" s="127" t="str">
        <f>"AI["&amp;A105&amp;"].En := "&amp;IF(AI!E105="",0,1)&amp;";"</f>
        <v>AI[101].En := 1;</v>
      </c>
      <c r="D105" s="127" t="str">
        <f>"AI["&amp;A105&amp;"].Group := "&amp;IF(AI!T105="",0,AI!T105)&amp;";"</f>
        <v>AI[101].Group := 1;</v>
      </c>
      <c r="E105" s="127" t="str">
        <f>"AI["&amp;A105&amp;"].isInvScale := "&amp;IF(AI!V105="",0,1)&amp;";"</f>
        <v>AI[101].isInvScale := 0;</v>
      </c>
      <c r="F105" s="127" t="e">
        <f>"AI["&amp;A105&amp;"].isCut := "&amp;IF(AI!#REF!="",0,1)&amp;";   "&amp;"AI["&amp;A105&amp;"].vCut := "&amp;IF(AI!#REF!="",0,AI!#REF!)&amp;"; "</f>
        <v>#REF!</v>
      </c>
      <c r="H105" s="127" t="str">
        <f>"AI["&amp;A105&amp;"].ZL := "&amp;IF(AI!G105="",0,AI!G105)&amp;";"</f>
        <v>AI[101].ZL := 0;</v>
      </c>
      <c r="I105" s="127" t="str">
        <f>"AI["&amp;A105&amp;"].ZH := "&amp;IF(AI!H105="",0,AI!H105)&amp;";"</f>
        <v>AI[101].ZH := 100;</v>
      </c>
      <c r="J105" s="127" t="str">
        <f>"AI["&amp;$A105&amp;"]." &amp;J$3&amp;".EN :=" &amp;IF(AI!J105="",0,1)&amp;"; " &amp; "AI["&amp;$A105&amp;"]." &amp;J$3&amp;".V :=" &amp;IF(AI!J105="",0,AI!J105)&amp;"; "</f>
        <v xml:space="preserve">AI[101].RL.EN :=1; AI[101].RL.V :=0; </v>
      </c>
      <c r="K105" s="127" t="str">
        <f>"AI["&amp;$A105&amp;"]." &amp;K$3&amp;".EN :=" &amp;IF(AI!K105="",0,1)&amp;"; " &amp; "AI["&amp;$A105&amp;"]." &amp;K$3&amp;".V :=" &amp;IF(AI!K105="",0,AI!K105)&amp;"; "</f>
        <v xml:space="preserve">AI[101].RH.EN :=1; AI[101].RH.V :=60; </v>
      </c>
      <c r="L105" s="127" t="str">
        <f>"AI["&amp;$A105&amp;"]." &amp;L$3&amp;".EN :=" &amp;IF(AI!L105="",0,1)&amp;"; " &amp; "AI["&amp;$A105&amp;"]." &amp;L$3&amp;".V :=" &amp;IF(AI!L105="",0,AI!L105)&amp;"; "</f>
        <v xml:space="preserve">AI[101].L.EN :=0; AI[101].L.V :=0; </v>
      </c>
      <c r="M105" s="127" t="str">
        <f>"AI["&amp;$A105&amp;"]." &amp;M$3&amp;".EN :=" &amp;IF(AI!M105="",0,1)&amp;"; " &amp; "AI["&amp;$A105&amp;"]." &amp;M$3&amp;".V :=" &amp;IF(AI!M105="",0,AI!M105)&amp;"; "</f>
        <v xml:space="preserve">AI[101].H.EN :=0; AI[101].H.V :=0; </v>
      </c>
      <c r="N105" s="127" t="str">
        <f>"AI["&amp;$A105&amp;"]." &amp;N$3&amp;".EN :=" &amp;IF(AI!N105="",0,1)&amp;"; " &amp; "AI["&amp;$A105&amp;"]." &amp;N$3&amp;".V :=" &amp;IF(AI!N105="",0,AI!N105)&amp;"; "</f>
        <v xml:space="preserve">AI[101].LL.EN :=0; AI[101].LL.V :=0; </v>
      </c>
      <c r="O105" s="127" t="str">
        <f>"AI["&amp;$A105&amp;"]." &amp;O$3&amp;".EN :=" &amp;IF(AI!O105="",0,1)&amp;"; " &amp; "AI["&amp;$A105&amp;"]." &amp;O$3&amp;".V :=" &amp;IF(AI!O105="",0,AI!O105)&amp;"; "</f>
        <v xml:space="preserve">AI[101].HH.EN :=0; AI[101].HH.V :=0; </v>
      </c>
    </row>
    <row r="106" spans="1:15">
      <c r="A106" s="126">
        <f>AI!$D106</f>
        <v>102</v>
      </c>
      <c r="C106" s="127" t="str">
        <f>"AI["&amp;A106&amp;"].En := "&amp;IF(AI!E106="",0,1)&amp;";"</f>
        <v>AI[102].En := 1;</v>
      </c>
      <c r="D106" s="127" t="str">
        <f>"AI["&amp;A106&amp;"].Group := "&amp;IF(AI!T106="",0,AI!T106)&amp;";"</f>
        <v>AI[102].Group := 0;</v>
      </c>
      <c r="E106" s="127" t="str">
        <f>"AI["&amp;A106&amp;"].isInvScale := "&amp;IF(AI!V106="",0,1)&amp;";"</f>
        <v>AI[102].isInvScale := 0;</v>
      </c>
      <c r="F106" s="127" t="e">
        <f>"AI["&amp;A106&amp;"].isCut := "&amp;IF(AI!#REF!="",0,1)&amp;";   "&amp;"AI["&amp;A106&amp;"].vCut := "&amp;IF(AI!#REF!="",0,AI!#REF!)&amp;"; "</f>
        <v>#REF!</v>
      </c>
      <c r="H106" s="127" t="str">
        <f>"AI["&amp;A106&amp;"].ZL := "&amp;IF(AI!G106="",0,AI!G106)&amp;";"</f>
        <v>AI[102].ZL := 0;</v>
      </c>
      <c r="I106" s="127" t="str">
        <f>"AI["&amp;A106&amp;"].ZH := "&amp;IF(AI!H106="",0,AI!H106)&amp;";"</f>
        <v>AI[102].ZH := 0;</v>
      </c>
      <c r="J106" s="127" t="str">
        <f>"AI["&amp;$A106&amp;"]." &amp;J$3&amp;".EN :=" &amp;IF(AI!J106="",0,1)&amp;"; " &amp; "AI["&amp;$A106&amp;"]." &amp;J$3&amp;".V :=" &amp;IF(AI!J106="",0,AI!J106)&amp;"; "</f>
        <v xml:space="preserve">AI[102].RL.EN :=0; AI[102].RL.V :=0; </v>
      </c>
      <c r="K106" s="127" t="str">
        <f>"AI["&amp;$A106&amp;"]." &amp;K$3&amp;".EN :=" &amp;IF(AI!K106="",0,1)&amp;"; " &amp; "AI["&amp;$A106&amp;"]." &amp;K$3&amp;".V :=" &amp;IF(AI!K106="",0,AI!K106)&amp;"; "</f>
        <v xml:space="preserve">AI[102].RH.EN :=0; AI[102].RH.V :=0; </v>
      </c>
      <c r="L106" s="127" t="str">
        <f>"AI["&amp;$A106&amp;"]." &amp;L$3&amp;".EN :=" &amp;IF(AI!L106="",0,1)&amp;"; " &amp; "AI["&amp;$A106&amp;"]." &amp;L$3&amp;".V :=" &amp;IF(AI!L106="",0,AI!L106)&amp;"; "</f>
        <v xml:space="preserve">AI[102].L.EN :=0; AI[102].L.V :=0; </v>
      </c>
      <c r="M106" s="127" t="str">
        <f>"AI["&amp;$A106&amp;"]." &amp;M$3&amp;".EN :=" &amp;IF(AI!M106="",0,1)&amp;"; " &amp; "AI["&amp;$A106&amp;"]." &amp;M$3&amp;".V :=" &amp;IF(AI!M106="",0,AI!M106)&amp;"; "</f>
        <v xml:space="preserve">AI[102].H.EN :=0; AI[102].H.V :=0; </v>
      </c>
      <c r="N106" s="127" t="str">
        <f>"AI["&amp;$A106&amp;"]." &amp;N$3&amp;".EN :=" &amp;IF(AI!N106="",0,1)&amp;"; " &amp; "AI["&amp;$A106&amp;"]." &amp;N$3&amp;".V :=" &amp;IF(AI!N106="",0,AI!N106)&amp;"; "</f>
        <v xml:space="preserve">AI[102].LL.EN :=0; AI[102].LL.V :=0; </v>
      </c>
      <c r="O106" s="127" t="str">
        <f>"AI["&amp;$A106&amp;"]." &amp;O$3&amp;".EN :=" &amp;IF(AI!O106="",0,1)&amp;"; " &amp; "AI["&amp;$A106&amp;"]." &amp;O$3&amp;".V :=" &amp;IF(AI!O106="",0,AI!O106)&amp;"; "</f>
        <v xml:space="preserve">AI[102].HH.EN :=0; AI[102].HH.V :=0; </v>
      </c>
    </row>
    <row r="107" spans="1:15">
      <c r="A107" s="126">
        <f>AI!$D107</f>
        <v>103</v>
      </c>
      <c r="C107" s="127" t="str">
        <f>"AI["&amp;A107&amp;"].En := "&amp;IF(AI!E107="",0,1)&amp;";"</f>
        <v>AI[103].En := 1;</v>
      </c>
      <c r="D107" s="127" t="str">
        <f>"AI["&amp;A107&amp;"].Group := "&amp;IF(AI!T107="",0,AI!T107)&amp;";"</f>
        <v>AI[103].Group := 1;</v>
      </c>
      <c r="E107" s="127" t="str">
        <f>"AI["&amp;A107&amp;"].isInvScale := "&amp;IF(AI!V107="",0,1)&amp;";"</f>
        <v>AI[103].isInvScale := 0;</v>
      </c>
      <c r="F107" s="127" t="e">
        <f>"AI["&amp;A107&amp;"].isCut := "&amp;IF(AI!#REF!="",0,1)&amp;";   "&amp;"AI["&amp;A107&amp;"].vCut := "&amp;IF(AI!#REF!="",0,AI!#REF!)&amp;"; "</f>
        <v>#REF!</v>
      </c>
      <c r="H107" s="127" t="str">
        <f>"AI["&amp;A107&amp;"].ZL := "&amp;IF(AI!G107="",0,AI!G107)&amp;";"</f>
        <v>AI[103].ZL := 0;</v>
      </c>
      <c r="I107" s="127" t="str">
        <f>"AI["&amp;A107&amp;"].ZH := "&amp;IF(AI!H107="",0,AI!H107)&amp;";"</f>
        <v>AI[103].ZH := 1600;</v>
      </c>
      <c r="J107" s="127" t="str">
        <f>"AI["&amp;$A107&amp;"]." &amp;J$3&amp;".EN :=" &amp;IF(AI!J107="",0,1)&amp;"; " &amp; "AI["&amp;$A107&amp;"]." &amp;J$3&amp;".V :=" &amp;IF(AI!J107="",0,AI!J107)&amp;"; "</f>
        <v xml:space="preserve">AI[103].RL.EN :=1; AI[103].RL.V :=0; </v>
      </c>
      <c r="K107" s="127" t="str">
        <f>"AI["&amp;$A107&amp;"]." &amp;K$3&amp;".EN :=" &amp;IF(AI!K107="",0,1)&amp;"; " &amp; "AI["&amp;$A107&amp;"]." &amp;K$3&amp;".V :=" &amp;IF(AI!K107="",0,AI!K107)&amp;"; "</f>
        <v xml:space="preserve">AI[103].RH.EN :=1; AI[103].RH.V :=1600; </v>
      </c>
      <c r="L107" s="127" t="str">
        <f>"AI["&amp;$A107&amp;"]." &amp;L$3&amp;".EN :=" &amp;IF(AI!L107="",0,1)&amp;"; " &amp; "AI["&amp;$A107&amp;"]." &amp;L$3&amp;".V :=" &amp;IF(AI!L107="",0,AI!L107)&amp;"; "</f>
        <v xml:space="preserve">AI[103].L.EN :=1; AI[103].L.V :=250; </v>
      </c>
      <c r="M107" s="127" t="str">
        <f>"AI["&amp;$A107&amp;"]." &amp;M$3&amp;".EN :=" &amp;IF(AI!M107="",0,1)&amp;"; " &amp; "AI["&amp;$A107&amp;"]." &amp;M$3&amp;".V :=" &amp;IF(AI!M107="",0,AI!M107)&amp;"; "</f>
        <v xml:space="preserve">AI[103].H.EN :=0; AI[103].H.V :=0; </v>
      </c>
      <c r="N107" s="127" t="str">
        <f>"AI["&amp;$A107&amp;"]." &amp;N$3&amp;".EN :=" &amp;IF(AI!N107="",0,1)&amp;"; " &amp; "AI["&amp;$A107&amp;"]." &amp;N$3&amp;".V :=" &amp;IF(AI!N107="",0,AI!N107)&amp;"; "</f>
        <v xml:space="preserve">AI[103].LL.EN :=0; AI[103].LL.V :=0; </v>
      </c>
      <c r="O107" s="127" t="str">
        <f>"AI["&amp;$A107&amp;"]." &amp;O$3&amp;".EN :=" &amp;IF(AI!O107="",0,1)&amp;"; " &amp; "AI["&amp;$A107&amp;"]." &amp;O$3&amp;".V :=" &amp;IF(AI!O107="",0,AI!O107)&amp;"; "</f>
        <v xml:space="preserve">AI[103].HH.EN :=0; AI[103].HH.V :=0; </v>
      </c>
    </row>
    <row r="108" spans="1:15">
      <c r="A108" s="126">
        <f>AI!$D108</f>
        <v>104</v>
      </c>
      <c r="C108" s="127" t="str">
        <f>"AI["&amp;A108&amp;"].En := "&amp;IF(AI!E108="",0,1)&amp;";"</f>
        <v>AI[104].En := 1;</v>
      </c>
      <c r="D108" s="127" t="str">
        <f>"AI["&amp;A108&amp;"].Group := "&amp;IF(AI!T108="",0,AI!T108)&amp;";"</f>
        <v>AI[104].Group := 1;</v>
      </c>
      <c r="E108" s="127" t="str">
        <f>"AI["&amp;A108&amp;"].isInvScale := "&amp;IF(AI!V108="",0,1)&amp;";"</f>
        <v>AI[104].isInvScale := 0;</v>
      </c>
      <c r="F108" s="127" t="e">
        <f>"AI["&amp;A108&amp;"].isCut := "&amp;IF(AI!#REF!="",0,1)&amp;";   "&amp;"AI["&amp;A108&amp;"].vCut := "&amp;IF(AI!#REF!="",0,AI!#REF!)&amp;"; "</f>
        <v>#REF!</v>
      </c>
      <c r="H108" s="127" t="str">
        <f>"AI["&amp;A108&amp;"].ZL := "&amp;IF(AI!G108="",0,AI!G108)&amp;";"</f>
        <v>AI[104].ZL := 0;</v>
      </c>
      <c r="I108" s="127" t="str">
        <f>"AI["&amp;A108&amp;"].ZH := "&amp;IF(AI!H108="",0,AI!H108)&amp;";"</f>
        <v>AI[104].ZH := 1600;</v>
      </c>
      <c r="J108" s="127" t="str">
        <f>"AI["&amp;$A108&amp;"]." &amp;J$3&amp;".EN :=" &amp;IF(AI!J108="",0,1)&amp;"; " &amp; "AI["&amp;$A108&amp;"]." &amp;J$3&amp;".V :=" &amp;IF(AI!J108="",0,AI!J108)&amp;"; "</f>
        <v xml:space="preserve">AI[104].RL.EN :=1; AI[104].RL.V :=0; </v>
      </c>
      <c r="K108" s="127" t="str">
        <f>"AI["&amp;$A108&amp;"]." &amp;K$3&amp;".EN :=" &amp;IF(AI!K108="",0,1)&amp;"; " &amp; "AI["&amp;$A108&amp;"]." &amp;K$3&amp;".V :=" &amp;IF(AI!K108="",0,AI!K108)&amp;"; "</f>
        <v xml:space="preserve">AI[104].RH.EN :=1; AI[104].RH.V :=1600; </v>
      </c>
      <c r="L108" s="127" t="str">
        <f>"AI["&amp;$A108&amp;"]." &amp;L$3&amp;".EN :=" &amp;IF(AI!L108="",0,1)&amp;"; " &amp; "AI["&amp;$A108&amp;"]." &amp;L$3&amp;".V :=" &amp;IF(AI!L108="",0,AI!L108)&amp;"; "</f>
        <v xml:space="preserve">AI[104].L.EN :=1; AI[104].L.V :=250; </v>
      </c>
      <c r="M108" s="127" t="str">
        <f>"AI["&amp;$A108&amp;"]." &amp;M$3&amp;".EN :=" &amp;IF(AI!M108="",0,1)&amp;"; " &amp; "AI["&amp;$A108&amp;"]." &amp;M$3&amp;".V :=" &amp;IF(AI!M108="",0,AI!M108)&amp;"; "</f>
        <v xml:space="preserve">AI[104].H.EN :=0; AI[104].H.V :=0; </v>
      </c>
      <c r="N108" s="127" t="str">
        <f>"AI["&amp;$A108&amp;"]." &amp;N$3&amp;".EN :=" &amp;IF(AI!N108="",0,1)&amp;"; " &amp; "AI["&amp;$A108&amp;"]." &amp;N$3&amp;".V :=" &amp;IF(AI!N108="",0,AI!N108)&amp;"; "</f>
        <v xml:space="preserve">AI[104].LL.EN :=0; AI[104].LL.V :=0; </v>
      </c>
      <c r="O108" s="127" t="str">
        <f>"AI["&amp;$A108&amp;"]." &amp;O$3&amp;".EN :=" &amp;IF(AI!O108="",0,1)&amp;"; " &amp; "AI["&amp;$A108&amp;"]." &amp;O$3&amp;".V :=" &amp;IF(AI!O108="",0,AI!O108)&amp;"; "</f>
        <v xml:space="preserve">AI[104].HH.EN :=0; AI[104].HH.V :=0; </v>
      </c>
    </row>
    <row r="109" spans="1:15">
      <c r="A109" s="126">
        <f>AI!$D109</f>
        <v>105</v>
      </c>
      <c r="C109" s="127" t="str">
        <f>"AI["&amp;A109&amp;"].En := "&amp;IF(AI!E109="",0,1)&amp;";"</f>
        <v>AI[105].En := 1;</v>
      </c>
      <c r="D109" s="127" t="str">
        <f>"AI["&amp;A109&amp;"].Group := "&amp;IF(AI!T109="",0,AI!T109)&amp;";"</f>
        <v>AI[105].Group := 1;</v>
      </c>
      <c r="E109" s="127" t="str">
        <f>"AI["&amp;A109&amp;"].isInvScale := "&amp;IF(AI!V109="",0,1)&amp;";"</f>
        <v>AI[105].isInvScale := 0;</v>
      </c>
      <c r="F109" s="127" t="e">
        <f>"AI["&amp;A109&amp;"].isCut := "&amp;IF(AI!#REF!="",0,1)&amp;";   "&amp;"AI["&amp;A109&amp;"].vCut := "&amp;IF(AI!#REF!="",0,AI!#REF!)&amp;"; "</f>
        <v>#REF!</v>
      </c>
      <c r="H109" s="127" t="str">
        <f>"AI["&amp;A109&amp;"].ZL := "&amp;IF(AI!G109="",0,AI!G109)&amp;";"</f>
        <v>AI[105].ZL := 0;</v>
      </c>
      <c r="I109" s="127" t="str">
        <f>"AI["&amp;A109&amp;"].ZH := "&amp;IF(AI!H109="",0,AI!H109)&amp;";"</f>
        <v>AI[105].ZH := 1600;</v>
      </c>
      <c r="J109" s="127" t="str">
        <f>"AI["&amp;$A109&amp;"]." &amp;J$3&amp;".EN :=" &amp;IF(AI!J109="",0,1)&amp;"; " &amp; "AI["&amp;$A109&amp;"]." &amp;J$3&amp;".V :=" &amp;IF(AI!J109="",0,AI!J109)&amp;"; "</f>
        <v xml:space="preserve">AI[105].RL.EN :=1; AI[105].RL.V :=0; </v>
      </c>
      <c r="K109" s="127" t="str">
        <f>"AI["&amp;$A109&amp;"]." &amp;K$3&amp;".EN :=" &amp;IF(AI!K109="",0,1)&amp;"; " &amp; "AI["&amp;$A109&amp;"]." &amp;K$3&amp;".V :=" &amp;IF(AI!K109="",0,AI!K109)&amp;"; "</f>
        <v xml:space="preserve">AI[105].RH.EN :=1; AI[105].RH.V :=1600; </v>
      </c>
      <c r="L109" s="127" t="str">
        <f>"AI["&amp;$A109&amp;"]." &amp;L$3&amp;".EN :=" &amp;IF(AI!L109="",0,1)&amp;"; " &amp; "AI["&amp;$A109&amp;"]." &amp;L$3&amp;".V :=" &amp;IF(AI!L109="",0,AI!L109)&amp;"; "</f>
        <v xml:space="preserve">AI[105].L.EN :=1; AI[105].L.V :=250; </v>
      </c>
      <c r="M109" s="127" t="str">
        <f>"AI["&amp;$A109&amp;"]." &amp;M$3&amp;".EN :=" &amp;IF(AI!M109="",0,1)&amp;"; " &amp; "AI["&amp;$A109&amp;"]." &amp;M$3&amp;".V :=" &amp;IF(AI!M109="",0,AI!M109)&amp;"; "</f>
        <v xml:space="preserve">AI[105].H.EN :=0; AI[105].H.V :=0; </v>
      </c>
      <c r="N109" s="127" t="str">
        <f>"AI["&amp;$A109&amp;"]." &amp;N$3&amp;".EN :=" &amp;IF(AI!N109="",0,1)&amp;"; " &amp; "AI["&amp;$A109&amp;"]." &amp;N$3&amp;".V :=" &amp;IF(AI!N109="",0,AI!N109)&amp;"; "</f>
        <v xml:space="preserve">AI[105].LL.EN :=0; AI[105].LL.V :=0; </v>
      </c>
      <c r="O109" s="127" t="str">
        <f>"AI["&amp;$A109&amp;"]." &amp;O$3&amp;".EN :=" &amp;IF(AI!O109="",0,1)&amp;"; " &amp; "AI["&amp;$A109&amp;"]." &amp;O$3&amp;".V :=" &amp;IF(AI!O109="",0,AI!O109)&amp;"; "</f>
        <v xml:space="preserve">AI[105].HH.EN :=0; AI[105].HH.V :=0; </v>
      </c>
    </row>
    <row r="110" spans="1:15">
      <c r="A110" s="126">
        <f>AI!$D110</f>
        <v>106</v>
      </c>
      <c r="C110" s="127" t="str">
        <f>"AI["&amp;A110&amp;"].En := "&amp;IF(AI!E110="",0,1)&amp;";"</f>
        <v>AI[106].En := 1;</v>
      </c>
      <c r="D110" s="127" t="str">
        <f>"AI["&amp;A110&amp;"].Group := "&amp;IF(AI!T110="",0,AI!T110)&amp;";"</f>
        <v>AI[106].Group := 1;</v>
      </c>
      <c r="E110" s="127" t="str">
        <f>"AI["&amp;A110&amp;"].isInvScale := "&amp;IF(AI!V110="",0,1)&amp;";"</f>
        <v>AI[106].isInvScale := 0;</v>
      </c>
      <c r="F110" s="127" t="e">
        <f>"AI["&amp;A110&amp;"].isCut := "&amp;IF(AI!#REF!="",0,1)&amp;";   "&amp;"AI["&amp;A110&amp;"].vCut := "&amp;IF(AI!#REF!="",0,AI!#REF!)&amp;"; "</f>
        <v>#REF!</v>
      </c>
      <c r="H110" s="127" t="str">
        <f>"AI["&amp;A110&amp;"].ZL := "&amp;IF(AI!G110="",0,AI!G110)&amp;";"</f>
        <v>AI[106].ZL := 0;</v>
      </c>
      <c r="I110" s="127" t="str">
        <f>"AI["&amp;A110&amp;"].ZH := "&amp;IF(AI!H110="",0,AI!H110)&amp;";"</f>
        <v>AI[106].ZH := 1;</v>
      </c>
      <c r="J110" s="127" t="str">
        <f>"AI["&amp;$A110&amp;"]." &amp;J$3&amp;".EN :=" &amp;IF(AI!J110="",0,1)&amp;"; " &amp; "AI["&amp;$A110&amp;"]." &amp;J$3&amp;".V :=" &amp;IF(AI!J110="",0,AI!J110)&amp;"; "</f>
        <v xml:space="preserve">AI[106].RL.EN :=1; AI[106].RL.V :=0; </v>
      </c>
      <c r="K110" s="127" t="str">
        <f>"AI["&amp;$A110&amp;"]." &amp;K$3&amp;".EN :=" &amp;IF(AI!K110="",0,1)&amp;"; " &amp; "AI["&amp;$A110&amp;"]." &amp;K$3&amp;".V :=" &amp;IF(AI!K110="",0,AI!K110)&amp;"; "</f>
        <v xml:space="preserve">AI[106].RH.EN :=1; AI[106].RH.V :=1; </v>
      </c>
      <c r="L110" s="127" t="str">
        <f>"AI["&amp;$A110&amp;"]." &amp;L$3&amp;".EN :=" &amp;IF(AI!L110="",0,1)&amp;"; " &amp; "AI["&amp;$A110&amp;"]." &amp;L$3&amp;".V :=" &amp;IF(AI!L110="",0,AI!L110)&amp;"; "</f>
        <v xml:space="preserve">AI[106].L.EN :=1; AI[106].L.V :=0.1; </v>
      </c>
      <c r="M110" s="127" t="str">
        <f>"AI["&amp;$A110&amp;"]." &amp;M$3&amp;".EN :=" &amp;IF(AI!M110="",0,1)&amp;"; " &amp; "AI["&amp;$A110&amp;"]." &amp;M$3&amp;".V :=" &amp;IF(AI!M110="",0,AI!M110)&amp;"; "</f>
        <v xml:space="preserve">AI[106].H.EN :=0; AI[106].H.V :=0; </v>
      </c>
      <c r="N110" s="127" t="str">
        <f>"AI["&amp;$A110&amp;"]." &amp;N$3&amp;".EN :=" &amp;IF(AI!N110="",0,1)&amp;"; " &amp; "AI["&amp;$A110&amp;"]." &amp;N$3&amp;".V :=" &amp;IF(AI!N110="",0,AI!N110)&amp;"; "</f>
        <v xml:space="preserve">AI[106].LL.EN :=0; AI[106].LL.V :=0; </v>
      </c>
      <c r="O110" s="127" t="str">
        <f>"AI["&amp;$A110&amp;"]." &amp;O$3&amp;".EN :=" &amp;IF(AI!O110="",0,1)&amp;"; " &amp; "AI["&amp;$A110&amp;"]." &amp;O$3&amp;".V :=" &amp;IF(AI!O110="",0,AI!O110)&amp;"; "</f>
        <v xml:space="preserve">AI[106].HH.EN :=0; AI[106].HH.V :=0; </v>
      </c>
    </row>
    <row r="111" spans="1:15">
      <c r="A111" s="126">
        <f>AI!$D111</f>
        <v>107</v>
      </c>
      <c r="C111" s="127" t="str">
        <f>"AI["&amp;A111&amp;"].En := "&amp;IF(AI!E111="",0,1)&amp;";"</f>
        <v>AI[107].En := 1;</v>
      </c>
      <c r="D111" s="127" t="str">
        <f>"AI["&amp;A111&amp;"].Group := "&amp;IF(AI!T111="",0,AI!T111)&amp;";"</f>
        <v>AI[107].Group := 1;</v>
      </c>
      <c r="E111" s="127" t="str">
        <f>"AI["&amp;A111&amp;"].isInvScale := "&amp;IF(AI!V111="",0,1)&amp;";"</f>
        <v>AI[107].isInvScale := 0;</v>
      </c>
      <c r="F111" s="127" t="e">
        <f>"AI["&amp;A111&amp;"].isCut := "&amp;IF(AI!#REF!="",0,1)&amp;";   "&amp;"AI["&amp;A111&amp;"].vCut := "&amp;IF(AI!#REF!="",0,AI!#REF!)&amp;"; "</f>
        <v>#REF!</v>
      </c>
      <c r="H111" s="127" t="str">
        <f>"AI["&amp;A111&amp;"].ZL := "&amp;IF(AI!G111="",0,AI!G111)&amp;";"</f>
        <v>AI[107].ZL := 0;</v>
      </c>
      <c r="I111" s="127" t="str">
        <f>"AI["&amp;A111&amp;"].ZH := "&amp;IF(AI!H111="",0,AI!H111)&amp;";"</f>
        <v>AI[107].ZH := 0.4;</v>
      </c>
      <c r="J111" s="127" t="str">
        <f>"AI["&amp;$A111&amp;"]." &amp;J$3&amp;".EN :=" &amp;IF(AI!J111="",0,1)&amp;"; " &amp; "AI["&amp;$A111&amp;"]." &amp;J$3&amp;".V :=" &amp;IF(AI!J111="",0,AI!J111)&amp;"; "</f>
        <v xml:space="preserve">AI[107].RL.EN :=1; AI[107].RL.V :=0.12; </v>
      </c>
      <c r="K111" s="127" t="str">
        <f>"AI["&amp;$A111&amp;"]." &amp;K$3&amp;".EN :=" &amp;IF(AI!K111="",0,1)&amp;"; " &amp; "AI["&amp;$A111&amp;"]." &amp;K$3&amp;".V :=" &amp;IF(AI!K111="",0,AI!K111)&amp;"; "</f>
        <v xml:space="preserve">AI[107].RH.EN :=1; AI[107].RH.V :=0.26; </v>
      </c>
      <c r="L111" s="127" t="str">
        <f>"AI["&amp;$A111&amp;"]." &amp;L$3&amp;".EN :=" &amp;IF(AI!L111="",0,1)&amp;"; " &amp; "AI["&amp;$A111&amp;"]." &amp;L$3&amp;".V :=" &amp;IF(AI!L111="",0,AI!L111)&amp;"; "</f>
        <v xml:space="preserve">AI[107].L.EN :=1; AI[107].L.V :=0.12; </v>
      </c>
      <c r="M111" s="127" t="str">
        <f>"AI["&amp;$A111&amp;"]." &amp;M$3&amp;".EN :=" &amp;IF(AI!M111="",0,1)&amp;"; " &amp; "AI["&amp;$A111&amp;"]." &amp;M$3&amp;".V :=" &amp;IF(AI!M111="",0,AI!M111)&amp;"; "</f>
        <v xml:space="preserve">AI[107].H.EN :=0; AI[107].H.V :=0; </v>
      </c>
      <c r="N111" s="127" t="str">
        <f>"AI["&amp;$A111&amp;"]." &amp;N$3&amp;".EN :=" &amp;IF(AI!N111="",0,1)&amp;"; " &amp; "AI["&amp;$A111&amp;"]." &amp;N$3&amp;".V :=" &amp;IF(AI!N111="",0,AI!N111)&amp;"; "</f>
        <v xml:space="preserve">AI[107].LL.EN :=1; AI[107].LL.V :=0.06; </v>
      </c>
      <c r="O111" s="127" t="str">
        <f>"AI["&amp;$A111&amp;"]." &amp;O$3&amp;".EN :=" &amp;IF(AI!O111="",0,1)&amp;"; " &amp; "AI["&amp;$A111&amp;"]." &amp;O$3&amp;".V :=" &amp;IF(AI!O111="",0,AI!O111)&amp;"; "</f>
        <v xml:space="preserve">AI[107].HH.EN :=0; AI[107].HH.V :=0; </v>
      </c>
    </row>
    <row r="112" spans="1:15">
      <c r="A112" s="126">
        <f>AI!$D112</f>
        <v>108</v>
      </c>
      <c r="C112" s="127" t="str">
        <f>"AI["&amp;A112&amp;"].En := "&amp;IF(AI!E112="",0,1)&amp;";"</f>
        <v>AI[108].En := 1;</v>
      </c>
      <c r="D112" s="127" t="str">
        <f>"AI["&amp;A112&amp;"].Group := "&amp;IF(AI!T112="",0,AI!T112)&amp;";"</f>
        <v>AI[108].Group := 1;</v>
      </c>
      <c r="E112" s="127" t="str">
        <f>"AI["&amp;A112&amp;"].isInvScale := "&amp;IF(AI!V112="",0,1)&amp;";"</f>
        <v>AI[108].isInvScale := 0;</v>
      </c>
      <c r="F112" s="127" t="e">
        <f>"AI["&amp;A112&amp;"].isCut := "&amp;IF(AI!#REF!="",0,1)&amp;";   "&amp;"AI["&amp;A112&amp;"].vCut := "&amp;IF(AI!#REF!="",0,AI!#REF!)&amp;"; "</f>
        <v>#REF!</v>
      </c>
      <c r="H112" s="127" t="str">
        <f>"AI["&amp;A112&amp;"].ZL := "&amp;IF(AI!G112="",0,AI!G112)&amp;";"</f>
        <v>AI[108].ZL := 0;</v>
      </c>
      <c r="I112" s="127" t="str">
        <f>"AI["&amp;A112&amp;"].ZH := "&amp;IF(AI!H112="",0,AI!H112)&amp;";"</f>
        <v>AI[108].ZH := 0.4;</v>
      </c>
      <c r="J112" s="127" t="str">
        <f>"AI["&amp;$A112&amp;"]." &amp;J$3&amp;".EN :=" &amp;IF(AI!J112="",0,1)&amp;"; " &amp; "AI["&amp;$A112&amp;"]." &amp;J$3&amp;".V :=" &amp;IF(AI!J112="",0,AI!J112)&amp;"; "</f>
        <v xml:space="preserve">AI[108].RL.EN :=1; AI[108].RL.V :=0.2; </v>
      </c>
      <c r="K112" s="127" t="str">
        <f>"AI["&amp;$A112&amp;"]." &amp;K$3&amp;".EN :=" &amp;IF(AI!K112="",0,1)&amp;"; " &amp; "AI["&amp;$A112&amp;"]." &amp;K$3&amp;".V :=" &amp;IF(AI!K112="",0,AI!K112)&amp;"; "</f>
        <v xml:space="preserve">AI[108].RH.EN :=1; AI[108].RH.V :=0.35; </v>
      </c>
      <c r="L112" s="127" t="str">
        <f>"AI["&amp;$A112&amp;"]." &amp;L$3&amp;".EN :=" &amp;IF(AI!L112="",0,1)&amp;"; " &amp; "AI["&amp;$A112&amp;"]." &amp;L$3&amp;".V :=" &amp;IF(AI!L112="",0,AI!L112)&amp;"; "</f>
        <v xml:space="preserve">AI[108].L.EN :=1; AI[108].L.V :=0.2; </v>
      </c>
      <c r="M112" s="127" t="str">
        <f>"AI["&amp;$A112&amp;"]." &amp;M$3&amp;".EN :=" &amp;IF(AI!M112="",0,1)&amp;"; " &amp; "AI["&amp;$A112&amp;"]." &amp;M$3&amp;".V :=" &amp;IF(AI!M112="",0,AI!M112)&amp;"; "</f>
        <v xml:space="preserve">AI[108].H.EN :=0; AI[108].H.V :=0; </v>
      </c>
      <c r="N112" s="127" t="str">
        <f>"AI["&amp;$A112&amp;"]." &amp;N$3&amp;".EN :=" &amp;IF(AI!N112="",0,1)&amp;"; " &amp; "AI["&amp;$A112&amp;"]." &amp;N$3&amp;".V :=" &amp;IF(AI!N112="",0,AI!N112)&amp;"; "</f>
        <v xml:space="preserve">AI[108].LL.EN :=1; AI[108].LL.V :=0.14; </v>
      </c>
      <c r="O112" s="127" t="str">
        <f>"AI["&amp;$A112&amp;"]." &amp;O$3&amp;".EN :=" &amp;IF(AI!O112="",0,1)&amp;"; " &amp; "AI["&amp;$A112&amp;"]." &amp;O$3&amp;".V :=" &amp;IF(AI!O112="",0,AI!O112)&amp;"; "</f>
        <v xml:space="preserve">AI[108].HH.EN :=0; AI[108].HH.V :=0; </v>
      </c>
    </row>
    <row r="113" spans="1:15">
      <c r="A113" s="126">
        <f>AI!$D113</f>
        <v>109</v>
      </c>
      <c r="C113" s="127" t="str">
        <f>"AI["&amp;A113&amp;"].En := "&amp;IF(AI!E113="",0,1)&amp;";"</f>
        <v>AI[109].En := 1;</v>
      </c>
      <c r="D113" s="127" t="str">
        <f>"AI["&amp;A113&amp;"].Group := "&amp;IF(AI!T113="",0,AI!T113)&amp;";"</f>
        <v>AI[109].Group := 1;</v>
      </c>
      <c r="E113" s="127" t="str">
        <f>"AI["&amp;A113&amp;"].isInvScale := "&amp;IF(AI!V113="",0,1)&amp;";"</f>
        <v>AI[109].isInvScale := 0;</v>
      </c>
      <c r="F113" s="127" t="e">
        <f>"AI["&amp;A113&amp;"].isCut := "&amp;IF(AI!#REF!="",0,1)&amp;";   "&amp;"AI["&amp;A113&amp;"].vCut := "&amp;IF(AI!#REF!="",0,AI!#REF!)&amp;"; "</f>
        <v>#REF!</v>
      </c>
      <c r="H113" s="127" t="str">
        <f>"AI["&amp;A113&amp;"].ZL := "&amp;IF(AI!G113="",0,AI!G113)&amp;";"</f>
        <v>AI[109].ZL := 0;</v>
      </c>
      <c r="I113" s="127" t="str">
        <f>"AI["&amp;A113&amp;"].ZH := "&amp;IF(AI!H113="",0,AI!H113)&amp;";"</f>
        <v>AI[109].ZH := 1;</v>
      </c>
      <c r="J113" s="127" t="str">
        <f>"AI["&amp;$A113&amp;"]." &amp;J$3&amp;".EN :=" &amp;IF(AI!J113="",0,1)&amp;"; " &amp; "AI["&amp;$A113&amp;"]." &amp;J$3&amp;".V :=" &amp;IF(AI!J113="",0,AI!J113)&amp;"; "</f>
        <v xml:space="preserve">AI[109].RL.EN :=1; AI[109].RL.V :=0; </v>
      </c>
      <c r="K113" s="127" t="str">
        <f>"AI["&amp;$A113&amp;"]." &amp;K$3&amp;".EN :=" &amp;IF(AI!K113="",0,1)&amp;"; " &amp; "AI["&amp;$A113&amp;"]." &amp;K$3&amp;".V :=" &amp;IF(AI!K113="",0,AI!K113)&amp;"; "</f>
        <v xml:space="preserve">AI[109].RH.EN :=1; AI[109].RH.V :=1; </v>
      </c>
      <c r="L113" s="127" t="str">
        <f>"AI["&amp;$A113&amp;"]." &amp;L$3&amp;".EN :=" &amp;IF(AI!L113="",0,1)&amp;"; " &amp; "AI["&amp;$A113&amp;"]." &amp;L$3&amp;".V :=" &amp;IF(AI!L113="",0,AI!L113)&amp;"; "</f>
        <v xml:space="preserve">AI[109].L.EN :=0; AI[109].L.V :=0; </v>
      </c>
      <c r="M113" s="127" t="str">
        <f>"AI["&amp;$A113&amp;"]." &amp;M$3&amp;".EN :=" &amp;IF(AI!M113="",0,1)&amp;"; " &amp; "AI["&amp;$A113&amp;"]." &amp;M$3&amp;".V :=" &amp;IF(AI!M113="",0,AI!M113)&amp;"; "</f>
        <v xml:space="preserve">AI[109].H.EN :=1; AI[109].H.V :=0.2; </v>
      </c>
      <c r="N113" s="127" t="str">
        <f>"AI["&amp;$A113&amp;"]." &amp;N$3&amp;".EN :=" &amp;IF(AI!N113="",0,1)&amp;"; " &amp; "AI["&amp;$A113&amp;"]." &amp;N$3&amp;".V :=" &amp;IF(AI!N113="",0,AI!N113)&amp;"; "</f>
        <v xml:space="preserve">AI[109].LL.EN :=0; AI[109].LL.V :=0; </v>
      </c>
      <c r="O113" s="127" t="str">
        <f>"AI["&amp;$A113&amp;"]." &amp;O$3&amp;".EN :=" &amp;IF(AI!O113="",0,1)&amp;"; " &amp; "AI["&amp;$A113&amp;"]." &amp;O$3&amp;".V :=" &amp;IF(AI!O113="",0,AI!O113)&amp;"; "</f>
        <v xml:space="preserve">AI[109].HH.EN :=1; AI[109].HH.V :=0.35; </v>
      </c>
    </row>
    <row r="114" spans="1:15">
      <c r="A114" s="126">
        <f>AI!$D114</f>
        <v>110</v>
      </c>
      <c r="C114" s="127" t="str">
        <f>"AI["&amp;A114&amp;"].En := "&amp;IF(AI!E114="",0,1)&amp;";"</f>
        <v>AI[110].En := 1;</v>
      </c>
      <c r="D114" s="127" t="str">
        <f>"AI["&amp;A114&amp;"].Group := "&amp;IF(AI!T114="",0,AI!T114)&amp;";"</f>
        <v>AI[110].Group := 1;</v>
      </c>
      <c r="E114" s="127" t="str">
        <f>"AI["&amp;A114&amp;"].isInvScale := "&amp;IF(AI!V114="",0,1)&amp;";"</f>
        <v>AI[110].isInvScale := 0;</v>
      </c>
      <c r="F114" s="127" t="e">
        <f>"AI["&amp;A114&amp;"].isCut := "&amp;IF(AI!#REF!="",0,1)&amp;";   "&amp;"AI["&amp;A114&amp;"].vCut := "&amp;IF(AI!#REF!="",0,AI!#REF!)&amp;"; "</f>
        <v>#REF!</v>
      </c>
      <c r="H114" s="127" t="str">
        <f>"AI["&amp;A114&amp;"].ZL := "&amp;IF(AI!G114="",0,AI!G114)&amp;";"</f>
        <v>AI[110].ZL := 0;</v>
      </c>
      <c r="I114" s="127" t="str">
        <f>"AI["&amp;A114&amp;"].ZH := "&amp;IF(AI!H114="",0,AI!H114)&amp;";"</f>
        <v>AI[110].ZH := 1;</v>
      </c>
      <c r="J114" s="127" t="str">
        <f>"AI["&amp;$A114&amp;"]." &amp;J$3&amp;".EN :=" &amp;IF(AI!J114="",0,1)&amp;"; " &amp; "AI["&amp;$A114&amp;"]." &amp;J$3&amp;".V :=" &amp;IF(AI!J114="",0,AI!J114)&amp;"; "</f>
        <v xml:space="preserve">AI[110].RL.EN :=1; AI[110].RL.V :=0; </v>
      </c>
      <c r="K114" s="127" t="str">
        <f>"AI["&amp;$A114&amp;"]." &amp;K$3&amp;".EN :=" &amp;IF(AI!K114="",0,1)&amp;"; " &amp; "AI["&amp;$A114&amp;"]." &amp;K$3&amp;".V :=" &amp;IF(AI!K114="",0,AI!K114)&amp;"; "</f>
        <v xml:space="preserve">AI[110].RH.EN :=1; AI[110].RH.V :=1; </v>
      </c>
      <c r="L114" s="127" t="str">
        <f>"AI["&amp;$A114&amp;"]." &amp;L$3&amp;".EN :=" &amp;IF(AI!L114="",0,1)&amp;"; " &amp; "AI["&amp;$A114&amp;"]." &amp;L$3&amp;".V :=" &amp;IF(AI!L114="",0,AI!L114)&amp;"; "</f>
        <v xml:space="preserve">AI[110].L.EN :=0; AI[110].L.V :=0; </v>
      </c>
      <c r="M114" s="127" t="str">
        <f>"AI["&amp;$A114&amp;"]." &amp;M$3&amp;".EN :=" &amp;IF(AI!M114="",0,1)&amp;"; " &amp; "AI["&amp;$A114&amp;"]." &amp;M$3&amp;".V :=" &amp;IF(AI!M114="",0,AI!M114)&amp;"; "</f>
        <v xml:space="preserve">AI[110].H.EN :=1; AI[110].H.V :=0.2; </v>
      </c>
      <c r="N114" s="127" t="str">
        <f>"AI["&amp;$A114&amp;"]." &amp;N$3&amp;".EN :=" &amp;IF(AI!N114="",0,1)&amp;"; " &amp; "AI["&amp;$A114&amp;"]." &amp;N$3&amp;".V :=" &amp;IF(AI!N114="",0,AI!N114)&amp;"; "</f>
        <v xml:space="preserve">AI[110].LL.EN :=0; AI[110].LL.V :=0; </v>
      </c>
      <c r="O114" s="127" t="str">
        <f>"AI["&amp;$A114&amp;"]." &amp;O$3&amp;".EN :=" &amp;IF(AI!O114="",0,1)&amp;"; " &amp; "AI["&amp;$A114&amp;"]." &amp;O$3&amp;".V :=" &amp;IF(AI!O114="",0,AI!O114)&amp;"; "</f>
        <v xml:space="preserve">AI[110].HH.EN :=1; AI[110].HH.V :=0.35; </v>
      </c>
    </row>
    <row r="115" spans="1:15">
      <c r="A115" s="126">
        <f>AI!$D115</f>
        <v>111</v>
      </c>
      <c r="C115" s="127" t="str">
        <f>"AI["&amp;A115&amp;"].En := "&amp;IF(AI!E115="",0,1)&amp;";"</f>
        <v>AI[111].En := 1;</v>
      </c>
      <c r="D115" s="127" t="str">
        <f>"AI["&amp;A115&amp;"].Group := "&amp;IF(AI!T115="",0,AI!T115)&amp;";"</f>
        <v>AI[111].Group := 1;</v>
      </c>
      <c r="E115" s="127" t="str">
        <f>"AI["&amp;A115&amp;"].isInvScale := "&amp;IF(AI!V115="",0,1)&amp;";"</f>
        <v>AI[111].isInvScale := 0;</v>
      </c>
      <c r="F115" s="127" t="e">
        <f>"AI["&amp;A115&amp;"].isCut := "&amp;IF(AI!#REF!="",0,1)&amp;";   "&amp;"AI["&amp;A115&amp;"].vCut := "&amp;IF(AI!#REF!="",0,AI!#REF!)&amp;"; "</f>
        <v>#REF!</v>
      </c>
      <c r="H115" s="127" t="str">
        <f>"AI["&amp;A115&amp;"].ZL := "&amp;IF(AI!G115="",0,AI!G115)&amp;";"</f>
        <v>AI[111].ZL := 0;</v>
      </c>
      <c r="I115" s="127" t="str">
        <f>"AI["&amp;A115&amp;"].ZH := "&amp;IF(AI!H115="",0,AI!H115)&amp;";"</f>
        <v>AI[111].ZH := 1;</v>
      </c>
      <c r="J115" s="127" t="str">
        <f>"AI["&amp;$A115&amp;"]." &amp;J$3&amp;".EN :=" &amp;IF(AI!J115="",0,1)&amp;"; " &amp; "AI["&amp;$A115&amp;"]." &amp;J$3&amp;".V :=" &amp;IF(AI!J115="",0,AI!J115)&amp;"; "</f>
        <v xml:space="preserve">AI[111].RL.EN :=1; AI[111].RL.V :=0; </v>
      </c>
      <c r="K115" s="127" t="str">
        <f>"AI["&amp;$A115&amp;"]." &amp;K$3&amp;".EN :=" &amp;IF(AI!K115="",0,1)&amp;"; " &amp; "AI["&amp;$A115&amp;"]." &amp;K$3&amp;".V :=" &amp;IF(AI!K115="",0,AI!K115)&amp;"; "</f>
        <v xml:space="preserve">AI[111].RH.EN :=1; AI[111].RH.V :=1; </v>
      </c>
      <c r="L115" s="127" t="str">
        <f>"AI["&amp;$A115&amp;"]." &amp;L$3&amp;".EN :=" &amp;IF(AI!L115="",0,1)&amp;"; " &amp; "AI["&amp;$A115&amp;"]." &amp;L$3&amp;".V :=" &amp;IF(AI!L115="",0,AI!L115)&amp;"; "</f>
        <v xml:space="preserve">AI[111].L.EN :=0; AI[111].L.V :=0; </v>
      </c>
      <c r="M115" s="127" t="str">
        <f>"AI["&amp;$A115&amp;"]." &amp;M$3&amp;".EN :=" &amp;IF(AI!M115="",0,1)&amp;"; " &amp; "AI["&amp;$A115&amp;"]." &amp;M$3&amp;".V :=" &amp;IF(AI!M115="",0,AI!M115)&amp;"; "</f>
        <v xml:space="preserve">AI[111].H.EN :=1; AI[111].H.V :=0.2; </v>
      </c>
      <c r="N115" s="127" t="str">
        <f>"AI["&amp;$A115&amp;"]." &amp;N$3&amp;".EN :=" &amp;IF(AI!N115="",0,1)&amp;"; " &amp; "AI["&amp;$A115&amp;"]." &amp;N$3&amp;".V :=" &amp;IF(AI!N115="",0,AI!N115)&amp;"; "</f>
        <v xml:space="preserve">AI[111].LL.EN :=0; AI[111].LL.V :=0; </v>
      </c>
      <c r="O115" s="127" t="str">
        <f>"AI["&amp;$A115&amp;"]." &amp;O$3&amp;".EN :=" &amp;IF(AI!O115="",0,1)&amp;"; " &amp; "AI["&amp;$A115&amp;"]." &amp;O$3&amp;".V :=" &amp;IF(AI!O115="",0,AI!O115)&amp;"; "</f>
        <v xml:space="preserve">AI[111].HH.EN :=1; AI[111].HH.V :=0.35; </v>
      </c>
    </row>
    <row r="116" spans="1:15">
      <c r="A116" s="126">
        <f>AI!$D116</f>
        <v>112</v>
      </c>
      <c r="C116" s="127" t="str">
        <f>"AI["&amp;A116&amp;"].En := "&amp;IF(AI!E116="",0,1)&amp;";"</f>
        <v>AI[112].En := 1;</v>
      </c>
      <c r="D116" s="127" t="str">
        <f>"AI["&amp;A116&amp;"].Group := "&amp;IF(AI!T116="",0,AI!T116)&amp;";"</f>
        <v>AI[112].Group := 1;</v>
      </c>
      <c r="E116" s="127" t="str">
        <f>"AI["&amp;A116&amp;"].isInvScale := "&amp;IF(AI!V116="",0,1)&amp;";"</f>
        <v>AI[112].isInvScale := 0;</v>
      </c>
      <c r="F116" s="127" t="e">
        <f>"AI["&amp;A116&amp;"].isCut := "&amp;IF(AI!#REF!="",0,1)&amp;";   "&amp;"AI["&amp;A116&amp;"].vCut := "&amp;IF(AI!#REF!="",0,AI!#REF!)&amp;"; "</f>
        <v>#REF!</v>
      </c>
      <c r="H116" s="127" t="str">
        <f>"AI["&amp;A116&amp;"].ZL := "&amp;IF(AI!G116="",0,AI!G116)&amp;";"</f>
        <v>AI[112].ZL := 0;</v>
      </c>
      <c r="I116" s="127" t="str">
        <f>"AI["&amp;A116&amp;"].ZH := "&amp;IF(AI!H116="",0,AI!H116)&amp;";"</f>
        <v>AI[112].ZH := 1;</v>
      </c>
      <c r="J116" s="127" t="str">
        <f>"AI["&amp;$A116&amp;"]." &amp;J$3&amp;".EN :=" &amp;IF(AI!J116="",0,1)&amp;"; " &amp; "AI["&amp;$A116&amp;"]." &amp;J$3&amp;".V :=" &amp;IF(AI!J116="",0,AI!J116)&amp;"; "</f>
        <v xml:space="preserve">AI[112].RL.EN :=1; AI[112].RL.V :=0; </v>
      </c>
      <c r="K116" s="127" t="str">
        <f>"AI["&amp;$A116&amp;"]." &amp;K$3&amp;".EN :=" &amp;IF(AI!K116="",0,1)&amp;"; " &amp; "AI["&amp;$A116&amp;"]." &amp;K$3&amp;".V :=" &amp;IF(AI!K116="",0,AI!K116)&amp;"; "</f>
        <v xml:space="preserve">AI[112].RH.EN :=1; AI[112].RH.V :=1; </v>
      </c>
      <c r="L116" s="127" t="str">
        <f>"AI["&amp;$A116&amp;"]." &amp;L$3&amp;".EN :=" &amp;IF(AI!L116="",0,1)&amp;"; " &amp; "AI["&amp;$A116&amp;"]." &amp;L$3&amp;".V :=" &amp;IF(AI!L116="",0,AI!L116)&amp;"; "</f>
        <v xml:space="preserve">AI[112].L.EN :=0; AI[112].L.V :=0; </v>
      </c>
      <c r="M116" s="127" t="str">
        <f>"AI["&amp;$A116&amp;"]." &amp;M$3&amp;".EN :=" &amp;IF(AI!M116="",0,1)&amp;"; " &amp; "AI["&amp;$A116&amp;"]." &amp;M$3&amp;".V :=" &amp;IF(AI!M116="",0,AI!M116)&amp;"; "</f>
        <v xml:space="preserve">AI[112].H.EN :=1; AI[112].H.V :=0.2; </v>
      </c>
      <c r="N116" s="127" t="str">
        <f>"AI["&amp;$A116&amp;"]." &amp;N$3&amp;".EN :=" &amp;IF(AI!N116="",0,1)&amp;"; " &amp; "AI["&amp;$A116&amp;"]." &amp;N$3&amp;".V :=" &amp;IF(AI!N116="",0,AI!N116)&amp;"; "</f>
        <v xml:space="preserve">AI[112].LL.EN :=0; AI[112].LL.V :=0; </v>
      </c>
      <c r="O116" s="127" t="str">
        <f>"AI["&amp;$A116&amp;"]." &amp;O$3&amp;".EN :=" &amp;IF(AI!O116="",0,1)&amp;"; " &amp; "AI["&amp;$A116&amp;"]." &amp;O$3&amp;".V :=" &amp;IF(AI!O116="",0,AI!O116)&amp;"; "</f>
        <v xml:space="preserve">AI[112].HH.EN :=1; AI[112].HH.V :=0.35; </v>
      </c>
    </row>
    <row r="117" spans="1:15">
      <c r="A117" s="126">
        <f>AI!$D117</f>
        <v>113</v>
      </c>
      <c r="C117" s="127" t="str">
        <f>"AI["&amp;A117&amp;"].En := "&amp;IF(AI!E117="",0,1)&amp;";"</f>
        <v>AI[113].En := 1;</v>
      </c>
      <c r="D117" s="127" t="str">
        <f>"AI["&amp;A117&amp;"].Group := "&amp;IF(AI!T117="",0,AI!T117)&amp;";"</f>
        <v>AI[113].Group := 1;</v>
      </c>
      <c r="E117" s="127" t="str">
        <f>"AI["&amp;A117&amp;"].isInvScale := "&amp;IF(AI!V117="",0,1)&amp;";"</f>
        <v>AI[113].isInvScale := 0;</v>
      </c>
      <c r="F117" s="127" t="e">
        <f>"AI["&amp;A117&amp;"].isCut := "&amp;IF(AI!#REF!="",0,1)&amp;";   "&amp;"AI["&amp;A117&amp;"].vCut := "&amp;IF(AI!#REF!="",0,AI!#REF!)&amp;"; "</f>
        <v>#REF!</v>
      </c>
      <c r="H117" s="127" t="str">
        <f>"AI["&amp;A117&amp;"].ZL := "&amp;IF(AI!G117="",0,AI!G117)&amp;";"</f>
        <v>AI[113].ZL := 0;</v>
      </c>
      <c r="I117" s="127" t="str">
        <f>"AI["&amp;A117&amp;"].ZH := "&amp;IF(AI!H117="",0,AI!H117)&amp;";"</f>
        <v>AI[113].ZH := 100;</v>
      </c>
      <c r="J117" s="127" t="str">
        <f>"AI["&amp;$A117&amp;"]." &amp;J$3&amp;".EN :=" &amp;IF(AI!J117="",0,1)&amp;"; " &amp; "AI["&amp;$A117&amp;"]." &amp;J$3&amp;".V :=" &amp;IF(AI!J117="",0,AI!J117)&amp;"; "</f>
        <v xml:space="preserve">AI[113].RL.EN :=1; AI[113].RL.V :=20; </v>
      </c>
      <c r="K117" s="127" t="str">
        <f>"AI["&amp;$A117&amp;"]." &amp;K$3&amp;".EN :=" &amp;IF(AI!K117="",0,1)&amp;"; " &amp; "AI["&amp;$A117&amp;"]." &amp;K$3&amp;".V :=" &amp;IF(AI!K117="",0,AI!K117)&amp;"; "</f>
        <v xml:space="preserve">AI[113].RH.EN :=1; AI[113].RH.V :=40; </v>
      </c>
      <c r="L117" s="127" t="str">
        <f>"AI["&amp;$A117&amp;"]." &amp;L$3&amp;".EN :=" &amp;IF(AI!L117="",0,1)&amp;"; " &amp; "AI["&amp;$A117&amp;"]." &amp;L$3&amp;".V :=" &amp;IF(AI!L117="",0,AI!L117)&amp;"; "</f>
        <v xml:space="preserve">AI[113].L.EN :=0; AI[113].L.V :=0; </v>
      </c>
      <c r="M117" s="127" t="str">
        <f>"AI["&amp;$A117&amp;"]." &amp;M$3&amp;".EN :=" &amp;IF(AI!M117="",0,1)&amp;"; " &amp; "AI["&amp;$A117&amp;"]." &amp;M$3&amp;".V :=" &amp;IF(AI!M117="",0,AI!M117)&amp;"; "</f>
        <v xml:space="preserve">AI[113].H.EN :=0; AI[113].H.V :=0; </v>
      </c>
      <c r="N117" s="127" t="str">
        <f>"AI["&amp;$A117&amp;"]." &amp;N$3&amp;".EN :=" &amp;IF(AI!N117="",0,1)&amp;"; " &amp; "AI["&amp;$A117&amp;"]." &amp;N$3&amp;".V :=" &amp;IF(AI!N117="",0,AI!N117)&amp;"; "</f>
        <v xml:space="preserve">AI[113].LL.EN :=0; AI[113].LL.V :=0; </v>
      </c>
      <c r="O117" s="127" t="str">
        <f>"AI["&amp;$A117&amp;"]." &amp;O$3&amp;".EN :=" &amp;IF(AI!O117="",0,1)&amp;"; " &amp; "AI["&amp;$A117&amp;"]." &amp;O$3&amp;".V :=" &amp;IF(AI!O117="",0,AI!O117)&amp;"; "</f>
        <v xml:space="preserve">AI[113].HH.EN :=0; AI[113].HH.V :=0; </v>
      </c>
    </row>
    <row r="118" spans="1:15">
      <c r="A118" s="126">
        <f>AI!$D118</f>
        <v>114</v>
      </c>
      <c r="C118" s="127" t="str">
        <f>"AI["&amp;A118&amp;"].En := "&amp;IF(AI!E118="",0,1)&amp;";"</f>
        <v>AI[114].En := 1;</v>
      </c>
      <c r="D118" s="127" t="str">
        <f>"AI["&amp;A118&amp;"].Group := "&amp;IF(AI!T118="",0,AI!T118)&amp;";"</f>
        <v>AI[114].Group := 1;</v>
      </c>
      <c r="E118" s="127" t="str">
        <f>"AI["&amp;A118&amp;"].isInvScale := "&amp;IF(AI!V118="",0,1)&amp;";"</f>
        <v>AI[114].isInvScale := 0;</v>
      </c>
      <c r="F118" s="127" t="e">
        <f>"AI["&amp;A118&amp;"].isCut := "&amp;IF(AI!#REF!="",0,1)&amp;";   "&amp;"AI["&amp;A118&amp;"].vCut := "&amp;IF(AI!#REF!="",0,AI!#REF!)&amp;"; "</f>
        <v>#REF!</v>
      </c>
      <c r="H118" s="127" t="str">
        <f>"AI["&amp;A118&amp;"].ZL := "&amp;IF(AI!G118="",0,AI!G118)&amp;";"</f>
        <v>AI[114].ZL := 0;</v>
      </c>
      <c r="I118" s="127" t="str">
        <f>"AI["&amp;A118&amp;"].ZH := "&amp;IF(AI!H118="",0,AI!H118)&amp;";"</f>
        <v>AI[114].ZH := 100;</v>
      </c>
      <c r="J118" s="127" t="str">
        <f>"AI["&amp;$A118&amp;"]." &amp;J$3&amp;".EN :=" &amp;IF(AI!J118="",0,1)&amp;"; " &amp; "AI["&amp;$A118&amp;"]." &amp;J$3&amp;".V :=" &amp;IF(AI!J118="",0,AI!J118)&amp;"; "</f>
        <v xml:space="preserve">AI[114].RL.EN :=1; AI[114].RL.V :=20; </v>
      </c>
      <c r="K118" s="127" t="str">
        <f>"AI["&amp;$A118&amp;"]." &amp;K$3&amp;".EN :=" &amp;IF(AI!K118="",0,1)&amp;"; " &amp; "AI["&amp;$A118&amp;"]." &amp;K$3&amp;".V :=" &amp;IF(AI!K118="",0,AI!K118)&amp;"; "</f>
        <v xml:space="preserve">AI[114].RH.EN :=1; AI[114].RH.V :=40; </v>
      </c>
      <c r="L118" s="127" t="str">
        <f>"AI["&amp;$A118&amp;"]." &amp;L$3&amp;".EN :=" &amp;IF(AI!L118="",0,1)&amp;"; " &amp; "AI["&amp;$A118&amp;"]." &amp;L$3&amp;".V :=" &amp;IF(AI!L118="",0,AI!L118)&amp;"; "</f>
        <v xml:space="preserve">AI[114].L.EN :=0; AI[114].L.V :=0; </v>
      </c>
      <c r="M118" s="127" t="str">
        <f>"AI["&amp;$A118&amp;"]." &amp;M$3&amp;".EN :=" &amp;IF(AI!M118="",0,1)&amp;"; " &amp; "AI["&amp;$A118&amp;"]." &amp;M$3&amp;".V :=" &amp;IF(AI!M118="",0,AI!M118)&amp;"; "</f>
        <v xml:space="preserve">AI[114].H.EN :=0; AI[114].H.V :=0; </v>
      </c>
      <c r="N118" s="127" t="str">
        <f>"AI["&amp;$A118&amp;"]." &amp;N$3&amp;".EN :=" &amp;IF(AI!N118="",0,1)&amp;"; " &amp; "AI["&amp;$A118&amp;"]." &amp;N$3&amp;".V :=" &amp;IF(AI!N118="",0,AI!N118)&amp;"; "</f>
        <v xml:space="preserve">AI[114].LL.EN :=0; AI[114].LL.V :=0; </v>
      </c>
      <c r="O118" s="127" t="str">
        <f>"AI["&amp;$A118&amp;"]." &amp;O$3&amp;".EN :=" &amp;IF(AI!O118="",0,1)&amp;"; " &amp; "AI["&amp;$A118&amp;"]." &amp;O$3&amp;".V :=" &amp;IF(AI!O118="",0,AI!O118)&amp;"; "</f>
        <v xml:space="preserve">AI[114].HH.EN :=0; AI[114].HH.V :=0; </v>
      </c>
    </row>
    <row r="119" spans="1:15">
      <c r="A119" s="126">
        <f>AI!$D119</f>
        <v>115</v>
      </c>
      <c r="C119" s="127" t="str">
        <f>"AI["&amp;A119&amp;"].En := "&amp;IF(AI!E119="",0,1)&amp;";"</f>
        <v>AI[115].En := 1;</v>
      </c>
      <c r="D119" s="127" t="str">
        <f>"AI["&amp;A119&amp;"].Group := "&amp;IF(AI!T119="",0,AI!T119)&amp;";"</f>
        <v>AI[115].Group := 1;</v>
      </c>
      <c r="E119" s="127" t="str">
        <f>"AI["&amp;A119&amp;"].isInvScale := "&amp;IF(AI!V119="",0,1)&amp;";"</f>
        <v>AI[115].isInvScale := 0;</v>
      </c>
      <c r="F119" s="127" t="e">
        <f>"AI["&amp;A119&amp;"].isCut := "&amp;IF(AI!#REF!="",0,1)&amp;";   "&amp;"AI["&amp;A119&amp;"].vCut := "&amp;IF(AI!#REF!="",0,AI!#REF!)&amp;"; "</f>
        <v>#REF!</v>
      </c>
      <c r="H119" s="127" t="str">
        <f>"AI["&amp;A119&amp;"].ZL := "&amp;IF(AI!G119="",0,AI!G119)&amp;";"</f>
        <v>AI[115].ZL := 0;</v>
      </c>
      <c r="I119" s="127" t="str">
        <f>"AI["&amp;A119&amp;"].ZH := "&amp;IF(AI!H119="",0,AI!H119)&amp;";"</f>
        <v>AI[115].ZH := 100;</v>
      </c>
      <c r="J119" s="127" t="str">
        <f>"AI["&amp;$A119&amp;"]." &amp;J$3&amp;".EN :=" &amp;IF(AI!J119="",0,1)&amp;"; " &amp; "AI["&amp;$A119&amp;"]." &amp;J$3&amp;".V :=" &amp;IF(AI!J119="",0,AI!J119)&amp;"; "</f>
        <v xml:space="preserve">AI[115].RL.EN :=1; AI[115].RL.V :=20; </v>
      </c>
      <c r="K119" s="127" t="str">
        <f>"AI["&amp;$A119&amp;"]." &amp;K$3&amp;".EN :=" &amp;IF(AI!K119="",0,1)&amp;"; " &amp; "AI["&amp;$A119&amp;"]." &amp;K$3&amp;".V :=" &amp;IF(AI!K119="",0,AI!K119)&amp;"; "</f>
        <v xml:space="preserve">AI[115].RH.EN :=1; AI[115].RH.V :=40; </v>
      </c>
      <c r="L119" s="127" t="str">
        <f>"AI["&amp;$A119&amp;"]." &amp;L$3&amp;".EN :=" &amp;IF(AI!L119="",0,1)&amp;"; " &amp; "AI["&amp;$A119&amp;"]." &amp;L$3&amp;".V :=" &amp;IF(AI!L119="",0,AI!L119)&amp;"; "</f>
        <v xml:space="preserve">AI[115].L.EN :=0; AI[115].L.V :=0; </v>
      </c>
      <c r="M119" s="127" t="str">
        <f>"AI["&amp;$A119&amp;"]." &amp;M$3&amp;".EN :=" &amp;IF(AI!M119="",0,1)&amp;"; " &amp; "AI["&amp;$A119&amp;"]." &amp;M$3&amp;".V :=" &amp;IF(AI!M119="",0,AI!M119)&amp;"; "</f>
        <v xml:space="preserve">AI[115].H.EN :=0; AI[115].H.V :=0; </v>
      </c>
      <c r="N119" s="127" t="str">
        <f>"AI["&amp;$A119&amp;"]." &amp;N$3&amp;".EN :=" &amp;IF(AI!N119="",0,1)&amp;"; " &amp; "AI["&amp;$A119&amp;"]." &amp;N$3&amp;".V :=" &amp;IF(AI!N119="",0,AI!N119)&amp;"; "</f>
        <v xml:space="preserve">AI[115].LL.EN :=0; AI[115].LL.V :=0; </v>
      </c>
      <c r="O119" s="127" t="str">
        <f>"AI["&amp;$A119&amp;"]." &amp;O$3&amp;".EN :=" &amp;IF(AI!O119="",0,1)&amp;"; " &amp; "AI["&amp;$A119&amp;"]." &amp;O$3&amp;".V :=" &amp;IF(AI!O119="",0,AI!O119)&amp;"; "</f>
        <v xml:space="preserve">AI[115].HH.EN :=0; AI[115].HH.V :=0; </v>
      </c>
    </row>
    <row r="120" spans="1:15">
      <c r="A120" s="126">
        <f>AI!$D120</f>
        <v>116</v>
      </c>
      <c r="C120" s="127" t="str">
        <f>"AI["&amp;A120&amp;"].En := "&amp;IF(AI!E120="",0,1)&amp;";"</f>
        <v>AI[116].En := 1;</v>
      </c>
      <c r="D120" s="127" t="str">
        <f>"AI["&amp;A120&amp;"].Group := "&amp;IF(AI!T120="",0,AI!T120)&amp;";"</f>
        <v>AI[116].Group := 1;</v>
      </c>
      <c r="E120" s="127" t="str">
        <f>"AI["&amp;A120&amp;"].isInvScale := "&amp;IF(AI!V120="",0,1)&amp;";"</f>
        <v>AI[116].isInvScale := 0;</v>
      </c>
      <c r="F120" s="127" t="e">
        <f>"AI["&amp;A120&amp;"].isCut := "&amp;IF(AI!#REF!="",0,1)&amp;";   "&amp;"AI["&amp;A120&amp;"].vCut := "&amp;IF(AI!#REF!="",0,AI!#REF!)&amp;"; "</f>
        <v>#REF!</v>
      </c>
      <c r="H120" s="127" t="str">
        <f>"AI["&amp;A120&amp;"].ZL := "&amp;IF(AI!G120="",0,AI!G120)&amp;";"</f>
        <v>AI[116].ZL := 0;</v>
      </c>
      <c r="I120" s="127" t="str">
        <f>"AI["&amp;A120&amp;"].ZH := "&amp;IF(AI!H120="",0,AI!H120)&amp;";"</f>
        <v>AI[116].ZH := 100;</v>
      </c>
      <c r="J120" s="127" t="str">
        <f>"AI["&amp;$A120&amp;"]." &amp;J$3&amp;".EN :=" &amp;IF(AI!J120="",0,1)&amp;"; " &amp; "AI["&amp;$A120&amp;"]." &amp;J$3&amp;".V :=" &amp;IF(AI!J120="",0,AI!J120)&amp;"; "</f>
        <v xml:space="preserve">AI[116].RL.EN :=1; AI[116].RL.V :=20; </v>
      </c>
      <c r="K120" s="127" t="str">
        <f>"AI["&amp;$A120&amp;"]." &amp;K$3&amp;".EN :=" &amp;IF(AI!K120="",0,1)&amp;"; " &amp; "AI["&amp;$A120&amp;"]." &amp;K$3&amp;".V :=" &amp;IF(AI!K120="",0,AI!K120)&amp;"; "</f>
        <v xml:space="preserve">AI[116].RH.EN :=1; AI[116].RH.V :=40; </v>
      </c>
      <c r="L120" s="127" t="str">
        <f>"AI["&amp;$A120&amp;"]." &amp;L$3&amp;".EN :=" &amp;IF(AI!L120="",0,1)&amp;"; " &amp; "AI["&amp;$A120&amp;"]." &amp;L$3&amp;".V :=" &amp;IF(AI!L120="",0,AI!L120)&amp;"; "</f>
        <v xml:space="preserve">AI[116].L.EN :=0; AI[116].L.V :=0; </v>
      </c>
      <c r="M120" s="127" t="str">
        <f>"AI["&amp;$A120&amp;"]." &amp;M$3&amp;".EN :=" &amp;IF(AI!M120="",0,1)&amp;"; " &amp; "AI["&amp;$A120&amp;"]." &amp;M$3&amp;".V :=" &amp;IF(AI!M120="",0,AI!M120)&amp;"; "</f>
        <v xml:space="preserve">AI[116].H.EN :=0; AI[116].H.V :=0; </v>
      </c>
      <c r="N120" s="127" t="str">
        <f>"AI["&amp;$A120&amp;"]." &amp;N$3&amp;".EN :=" &amp;IF(AI!N120="",0,1)&amp;"; " &amp; "AI["&amp;$A120&amp;"]." &amp;N$3&amp;".V :=" &amp;IF(AI!N120="",0,AI!N120)&amp;"; "</f>
        <v xml:space="preserve">AI[116].LL.EN :=0; AI[116].LL.V :=0; </v>
      </c>
      <c r="O120" s="127" t="str">
        <f>"AI["&amp;$A120&amp;"]." &amp;O$3&amp;".EN :=" &amp;IF(AI!O120="",0,1)&amp;"; " &amp; "AI["&amp;$A120&amp;"]." &amp;O$3&amp;".V :=" &amp;IF(AI!O120="",0,AI!O120)&amp;"; "</f>
        <v xml:space="preserve">AI[116].HH.EN :=0; AI[116].HH.V :=0; </v>
      </c>
    </row>
    <row r="121" spans="1:15">
      <c r="A121" s="126">
        <f>AI!$D121</f>
        <v>117</v>
      </c>
      <c r="C121" s="127" t="str">
        <f>"AI["&amp;A121&amp;"].En := "&amp;IF(AI!E121="",0,1)&amp;";"</f>
        <v>AI[117].En := 1;</v>
      </c>
      <c r="D121" s="127" t="str">
        <f>"AI["&amp;A121&amp;"].Group := "&amp;IF(AI!T121="",0,AI!T121)&amp;";"</f>
        <v>AI[117].Group := 1;</v>
      </c>
      <c r="E121" s="127" t="str">
        <f>"AI["&amp;A121&amp;"].isInvScale := "&amp;IF(AI!V121="",0,1)&amp;";"</f>
        <v>AI[117].isInvScale := 0;</v>
      </c>
      <c r="F121" s="127" t="e">
        <f>"AI["&amp;A121&amp;"].isCut := "&amp;IF(AI!#REF!="",0,1)&amp;";   "&amp;"AI["&amp;A121&amp;"].vCut := "&amp;IF(AI!#REF!="",0,AI!#REF!)&amp;"; "</f>
        <v>#REF!</v>
      </c>
      <c r="H121" s="127" t="str">
        <f>"AI["&amp;A121&amp;"].ZL := "&amp;IF(AI!G121="",0,AI!G121)&amp;";"</f>
        <v>AI[117].ZL := 0;</v>
      </c>
      <c r="I121" s="127" t="str">
        <f>"AI["&amp;A121&amp;"].ZH := "&amp;IF(AI!H121="",0,AI!H121)&amp;";"</f>
        <v>AI[117].ZH := 100;</v>
      </c>
      <c r="J121" s="127" t="str">
        <f>"AI["&amp;$A121&amp;"]." &amp;J$3&amp;".EN :=" &amp;IF(AI!J121="",0,1)&amp;"; " &amp; "AI["&amp;$A121&amp;"]." &amp;J$3&amp;".V :=" &amp;IF(AI!J121="",0,AI!J121)&amp;"; "</f>
        <v xml:space="preserve">AI[117].RL.EN :=1; AI[117].RL.V :=30; </v>
      </c>
      <c r="K121" s="127" t="str">
        <f>"AI["&amp;$A121&amp;"]." &amp;K$3&amp;".EN :=" &amp;IF(AI!K121="",0,1)&amp;"; " &amp; "AI["&amp;$A121&amp;"]." &amp;K$3&amp;".V :=" &amp;IF(AI!K121="",0,AI!K121)&amp;"; "</f>
        <v xml:space="preserve">AI[117].RH.EN :=1; AI[117].RH.V :=80; </v>
      </c>
      <c r="L121" s="127" t="str">
        <f>"AI["&amp;$A121&amp;"]." &amp;L$3&amp;".EN :=" &amp;IF(AI!L121="",0,1)&amp;"; " &amp; "AI["&amp;$A121&amp;"]." &amp;L$3&amp;".V :=" &amp;IF(AI!L121="",0,AI!L121)&amp;"; "</f>
        <v xml:space="preserve">AI[117].L.EN :=1; AI[117].L.V :=30; </v>
      </c>
      <c r="M121" s="127" t="str">
        <f>"AI["&amp;$A121&amp;"]." &amp;M$3&amp;".EN :=" &amp;IF(AI!M121="",0,1)&amp;"; " &amp; "AI["&amp;$A121&amp;"]." &amp;M$3&amp;".V :=" &amp;IF(AI!M121="",0,AI!M121)&amp;"; "</f>
        <v xml:space="preserve">AI[117].H.EN :=1; AI[117].H.V :=80; </v>
      </c>
      <c r="N121" s="127" t="str">
        <f>"AI["&amp;$A121&amp;"]." &amp;N$3&amp;".EN :=" &amp;IF(AI!N121="",0,1)&amp;"; " &amp; "AI["&amp;$A121&amp;"]." &amp;N$3&amp;".V :=" &amp;IF(AI!N121="",0,AI!N121)&amp;"; "</f>
        <v xml:space="preserve">AI[117].LL.EN :=0; AI[117].LL.V :=0; </v>
      </c>
      <c r="O121" s="127" t="str">
        <f>"AI["&amp;$A121&amp;"]." &amp;O$3&amp;".EN :=" &amp;IF(AI!O121="",0,1)&amp;"; " &amp; "AI["&amp;$A121&amp;"]." &amp;O$3&amp;".V :=" &amp;IF(AI!O121="",0,AI!O121)&amp;"; "</f>
        <v xml:space="preserve">AI[117].HH.EN :=0; AI[117].HH.V :=0; </v>
      </c>
    </row>
    <row r="122" spans="1:15">
      <c r="A122" s="126">
        <f>AI!$D122</f>
        <v>118</v>
      </c>
      <c r="C122" s="127" t="str">
        <f>"AI["&amp;A122&amp;"].En := "&amp;IF(AI!E122="",0,1)&amp;";"</f>
        <v>AI[118].En := 1;</v>
      </c>
      <c r="D122" s="127" t="str">
        <f>"AI["&amp;A122&amp;"].Group := "&amp;IF(AI!T122="",0,AI!T122)&amp;";"</f>
        <v>AI[118].Group := 1;</v>
      </c>
      <c r="E122" s="127" t="str">
        <f>"AI["&amp;A122&amp;"].isInvScale := "&amp;IF(AI!V122="",0,1)&amp;";"</f>
        <v>AI[118].isInvScale := 0;</v>
      </c>
      <c r="F122" s="127" t="e">
        <f>"AI["&amp;A122&amp;"].isCut := "&amp;IF(AI!#REF!="",0,1)&amp;";   "&amp;"AI["&amp;A122&amp;"].vCut := "&amp;IF(AI!#REF!="",0,AI!#REF!)&amp;"; "</f>
        <v>#REF!</v>
      </c>
      <c r="H122" s="127" t="str">
        <f>"AI["&amp;A122&amp;"].ZL := "&amp;IF(AI!G122="",0,AI!G122)&amp;";"</f>
        <v>AI[118].ZL := 0;</v>
      </c>
      <c r="I122" s="127" t="str">
        <f>"AI["&amp;A122&amp;"].ZH := "&amp;IF(AI!H122="",0,AI!H122)&amp;";"</f>
        <v>AI[118].ZH := 100;</v>
      </c>
      <c r="J122" s="127" t="str">
        <f>"AI["&amp;$A122&amp;"]." &amp;J$3&amp;".EN :=" &amp;IF(AI!J122="",0,1)&amp;"; " &amp; "AI["&amp;$A122&amp;"]." &amp;J$3&amp;".V :=" &amp;IF(AI!J122="",0,AI!J122)&amp;"; "</f>
        <v xml:space="preserve">AI[118].RL.EN :=1; AI[118].RL.V :=40; </v>
      </c>
      <c r="K122" s="127" t="str">
        <f>"AI["&amp;$A122&amp;"]." &amp;K$3&amp;".EN :=" &amp;IF(AI!K122="",0,1)&amp;"; " &amp; "AI["&amp;$A122&amp;"]." &amp;K$3&amp;".V :=" &amp;IF(AI!K122="",0,AI!K122)&amp;"; "</f>
        <v xml:space="preserve">AI[118].RH.EN :=1; AI[118].RH.V :=90; </v>
      </c>
      <c r="L122" s="127" t="str">
        <f>"AI["&amp;$A122&amp;"]." &amp;L$3&amp;".EN :=" &amp;IF(AI!L122="",0,1)&amp;"; " &amp; "AI["&amp;$A122&amp;"]." &amp;L$3&amp;".V :=" &amp;IF(AI!L122="",0,AI!L122)&amp;"; "</f>
        <v xml:space="preserve">AI[118].L.EN :=0; AI[118].L.V :=0; </v>
      </c>
      <c r="M122" s="127" t="str">
        <f>"AI["&amp;$A122&amp;"]." &amp;M$3&amp;".EN :=" &amp;IF(AI!M122="",0,1)&amp;"; " &amp; "AI["&amp;$A122&amp;"]." &amp;M$3&amp;".V :=" &amp;IF(AI!M122="",0,AI!M122)&amp;"; "</f>
        <v xml:space="preserve">AI[118].H.EN :=0; AI[118].H.V :=0; </v>
      </c>
      <c r="N122" s="127" t="str">
        <f>"AI["&amp;$A122&amp;"]." &amp;N$3&amp;".EN :=" &amp;IF(AI!N122="",0,1)&amp;"; " &amp; "AI["&amp;$A122&amp;"]." &amp;N$3&amp;".V :=" &amp;IF(AI!N122="",0,AI!N122)&amp;"; "</f>
        <v xml:space="preserve">AI[118].LL.EN :=0; AI[118].LL.V :=0; </v>
      </c>
      <c r="O122" s="127" t="str">
        <f>"AI["&amp;$A122&amp;"]." &amp;O$3&amp;".EN :=" &amp;IF(AI!O122="",0,1)&amp;"; " &amp; "AI["&amp;$A122&amp;"]." &amp;O$3&amp;".V :=" &amp;IF(AI!O122="",0,AI!O122)&amp;"; "</f>
        <v xml:space="preserve">AI[118].HH.EN :=0; AI[118].HH.V :=0; </v>
      </c>
    </row>
    <row r="123" spans="1:15">
      <c r="A123" s="126">
        <f>AI!$D123</f>
        <v>119</v>
      </c>
      <c r="C123" s="127" t="str">
        <f>"AI["&amp;A123&amp;"].En := "&amp;IF(AI!E123="",0,1)&amp;";"</f>
        <v>AI[119].En := 1;</v>
      </c>
      <c r="D123" s="127" t="str">
        <f>"AI["&amp;A123&amp;"].Group := "&amp;IF(AI!T123="",0,AI!T123)&amp;";"</f>
        <v>AI[119].Group := 1;</v>
      </c>
      <c r="E123" s="127" t="str">
        <f>"AI["&amp;A123&amp;"].isInvScale := "&amp;IF(AI!V123="",0,1)&amp;";"</f>
        <v>AI[119].isInvScale := 0;</v>
      </c>
      <c r="F123" s="127" t="e">
        <f>"AI["&amp;A123&amp;"].isCut := "&amp;IF(AI!#REF!="",0,1)&amp;";   "&amp;"AI["&amp;A123&amp;"].vCut := "&amp;IF(AI!#REF!="",0,AI!#REF!)&amp;"; "</f>
        <v>#REF!</v>
      </c>
      <c r="H123" s="127" t="str">
        <f>"AI["&amp;A123&amp;"].ZL := "&amp;IF(AI!G123="",0,AI!G123)&amp;";"</f>
        <v>AI[119].ZL := 0;</v>
      </c>
      <c r="I123" s="127" t="str">
        <f>"AI["&amp;A123&amp;"].ZH := "&amp;IF(AI!H123="",0,AI!H123)&amp;";"</f>
        <v>AI[119].ZH := 100;</v>
      </c>
      <c r="J123" s="127" t="str">
        <f>"AI["&amp;$A123&amp;"]." &amp;J$3&amp;".EN :=" &amp;IF(AI!J123="",0,1)&amp;"; " &amp; "AI["&amp;$A123&amp;"]." &amp;J$3&amp;".V :=" &amp;IF(AI!J123="",0,AI!J123)&amp;"; "</f>
        <v xml:space="preserve">AI[119].RL.EN :=1; AI[119].RL.V :=40; </v>
      </c>
      <c r="K123" s="127" t="str">
        <f>"AI["&amp;$A123&amp;"]." &amp;K$3&amp;".EN :=" &amp;IF(AI!K123="",0,1)&amp;"; " &amp; "AI["&amp;$A123&amp;"]." &amp;K$3&amp;".V :=" &amp;IF(AI!K123="",0,AI!K123)&amp;"; "</f>
        <v xml:space="preserve">AI[119].RH.EN :=1; AI[119].RH.V :=70; </v>
      </c>
      <c r="L123" s="127" t="str">
        <f>"AI["&amp;$A123&amp;"]." &amp;L$3&amp;".EN :=" &amp;IF(AI!L123="",0,1)&amp;"; " &amp; "AI["&amp;$A123&amp;"]." &amp;L$3&amp;".V :=" &amp;IF(AI!L123="",0,AI!L123)&amp;"; "</f>
        <v xml:space="preserve">AI[119].L.EN :=0; AI[119].L.V :=0; </v>
      </c>
      <c r="M123" s="127" t="str">
        <f>"AI["&amp;$A123&amp;"]." &amp;M$3&amp;".EN :=" &amp;IF(AI!M123="",0,1)&amp;"; " &amp; "AI["&amp;$A123&amp;"]." &amp;M$3&amp;".V :=" &amp;IF(AI!M123="",0,AI!M123)&amp;"; "</f>
        <v xml:space="preserve">AI[119].H.EN :=0; AI[119].H.V :=0; </v>
      </c>
      <c r="N123" s="127" t="str">
        <f>"AI["&amp;$A123&amp;"]." &amp;N$3&amp;".EN :=" &amp;IF(AI!N123="",0,1)&amp;"; " &amp; "AI["&amp;$A123&amp;"]." &amp;N$3&amp;".V :=" &amp;IF(AI!N123="",0,AI!N123)&amp;"; "</f>
        <v xml:space="preserve">AI[119].LL.EN :=0; AI[119].LL.V :=0; </v>
      </c>
      <c r="O123" s="127" t="str">
        <f>"AI["&amp;$A123&amp;"]." &amp;O$3&amp;".EN :=" &amp;IF(AI!O123="",0,1)&amp;"; " &amp; "AI["&amp;$A123&amp;"]." &amp;O$3&amp;".V :=" &amp;IF(AI!O123="",0,AI!O123)&amp;"; "</f>
        <v xml:space="preserve">AI[119].HH.EN :=0; AI[119].HH.V :=0; </v>
      </c>
    </row>
    <row r="124" spans="1:15">
      <c r="A124" s="126">
        <f>AI!$D124</f>
        <v>120</v>
      </c>
      <c r="C124" s="127" t="str">
        <f>"AI["&amp;A124&amp;"].En := "&amp;IF(AI!E124="",0,1)&amp;";"</f>
        <v>AI[120].En := 1;</v>
      </c>
      <c r="D124" s="127" t="str">
        <f>"AI["&amp;A124&amp;"].Group := "&amp;IF(AI!T124="",0,AI!T124)&amp;";"</f>
        <v>AI[120].Group := 1;</v>
      </c>
      <c r="E124" s="127" t="str">
        <f>"AI["&amp;A124&amp;"].isInvScale := "&amp;IF(AI!V124="",0,1)&amp;";"</f>
        <v>AI[120].isInvScale := 0;</v>
      </c>
      <c r="F124" s="127" t="e">
        <f>"AI["&amp;A124&amp;"].isCut := "&amp;IF(AI!#REF!="",0,1)&amp;";   "&amp;"AI["&amp;A124&amp;"].vCut := "&amp;IF(AI!#REF!="",0,AI!#REF!)&amp;"; "</f>
        <v>#REF!</v>
      </c>
      <c r="H124" s="127" t="str">
        <f>"AI["&amp;A124&amp;"].ZL := "&amp;IF(AI!G124="",0,AI!G124)&amp;";"</f>
        <v>AI[120].ZL := 0;</v>
      </c>
      <c r="I124" s="127" t="str">
        <f>"AI["&amp;A124&amp;"].ZH := "&amp;IF(AI!H124="",0,AI!H124)&amp;";"</f>
        <v>AI[120].ZH := 100;</v>
      </c>
      <c r="J124" s="127" t="str">
        <f>"AI["&amp;$A124&amp;"]." &amp;J$3&amp;".EN :=" &amp;IF(AI!J124="",0,1)&amp;"; " &amp; "AI["&amp;$A124&amp;"]." &amp;J$3&amp;".V :=" &amp;IF(AI!J124="",0,AI!J124)&amp;"; "</f>
        <v xml:space="preserve">AI[120].RL.EN :=1; AI[120].RL.V :=30; </v>
      </c>
      <c r="K124" s="127" t="str">
        <f>"AI["&amp;$A124&amp;"]." &amp;K$3&amp;".EN :=" &amp;IF(AI!K124="",0,1)&amp;"; " &amp; "AI["&amp;$A124&amp;"]." &amp;K$3&amp;".V :=" &amp;IF(AI!K124="",0,AI!K124)&amp;"; "</f>
        <v xml:space="preserve">AI[120].RH.EN :=1; AI[120].RH.V :=50; </v>
      </c>
      <c r="L124" s="127" t="str">
        <f>"AI["&amp;$A124&amp;"]." &amp;L$3&amp;".EN :=" &amp;IF(AI!L124="",0,1)&amp;"; " &amp; "AI["&amp;$A124&amp;"]." &amp;L$3&amp;".V :=" &amp;IF(AI!L124="",0,AI!L124)&amp;"; "</f>
        <v xml:space="preserve">AI[120].L.EN :=0; AI[120].L.V :=0; </v>
      </c>
      <c r="M124" s="127" t="str">
        <f>"AI["&amp;$A124&amp;"]." &amp;M$3&amp;".EN :=" &amp;IF(AI!M124="",0,1)&amp;"; " &amp; "AI["&amp;$A124&amp;"]." &amp;M$3&amp;".V :=" &amp;IF(AI!M124="",0,AI!M124)&amp;"; "</f>
        <v xml:space="preserve">AI[120].H.EN :=0; AI[120].H.V :=0; </v>
      </c>
      <c r="N124" s="127" t="str">
        <f>"AI["&amp;$A124&amp;"]." &amp;N$3&amp;".EN :=" &amp;IF(AI!N124="",0,1)&amp;"; " &amp; "AI["&amp;$A124&amp;"]." &amp;N$3&amp;".V :=" &amp;IF(AI!N124="",0,AI!N124)&amp;"; "</f>
        <v xml:space="preserve">AI[120].LL.EN :=0; AI[120].LL.V :=0; </v>
      </c>
      <c r="O124" s="127" t="str">
        <f>"AI["&amp;$A124&amp;"]." &amp;O$3&amp;".EN :=" &amp;IF(AI!O124="",0,1)&amp;"; " &amp; "AI["&amp;$A124&amp;"]." &amp;O$3&amp;".V :=" &amp;IF(AI!O124="",0,AI!O124)&amp;"; "</f>
        <v xml:space="preserve">AI[120].HH.EN :=0; AI[120].HH.V :=0; </v>
      </c>
    </row>
    <row r="125" spans="1:15">
      <c r="A125" s="126">
        <f>AI!$D125</f>
        <v>121</v>
      </c>
      <c r="C125" s="127" t="str">
        <f>"AI["&amp;A125&amp;"].En := "&amp;IF(AI!E125="",0,1)&amp;";"</f>
        <v>AI[121].En := 1;</v>
      </c>
      <c r="D125" s="127" t="str">
        <f>"AI["&amp;A125&amp;"].Group := "&amp;IF(AI!T125="",0,AI!T125)&amp;";"</f>
        <v>AI[121].Group := 1;</v>
      </c>
      <c r="E125" s="127" t="str">
        <f>"AI["&amp;A125&amp;"].isInvScale := "&amp;IF(AI!V125="",0,1)&amp;";"</f>
        <v>AI[121].isInvScale := 0;</v>
      </c>
      <c r="F125" s="127" t="e">
        <f>"AI["&amp;A125&amp;"].isCut := "&amp;IF(AI!#REF!="",0,1)&amp;";   "&amp;"AI["&amp;A125&amp;"].vCut := "&amp;IF(AI!#REF!="",0,AI!#REF!)&amp;"; "</f>
        <v>#REF!</v>
      </c>
      <c r="H125" s="127" t="str">
        <f>"AI["&amp;A125&amp;"].ZL := "&amp;IF(AI!G125="",0,AI!G125)&amp;";"</f>
        <v>AI[121].ZL := 0;</v>
      </c>
      <c r="I125" s="127" t="str">
        <f>"AI["&amp;A125&amp;"].ZH := "&amp;IF(AI!H125="",0,AI!H125)&amp;";"</f>
        <v>AI[121].ZH := 100;</v>
      </c>
      <c r="J125" s="127" t="str">
        <f>"AI["&amp;$A125&amp;"]." &amp;J$3&amp;".EN :=" &amp;IF(AI!J125="",0,1)&amp;"; " &amp; "AI["&amp;$A125&amp;"]." &amp;J$3&amp;".V :=" &amp;IF(AI!J125="",0,AI!J125)&amp;"; "</f>
        <v xml:space="preserve">AI[121].RL.EN :=1; AI[121].RL.V :=30; </v>
      </c>
      <c r="K125" s="127" t="str">
        <f>"AI["&amp;$A125&amp;"]." &amp;K$3&amp;".EN :=" &amp;IF(AI!K125="",0,1)&amp;"; " &amp; "AI["&amp;$A125&amp;"]." &amp;K$3&amp;".V :=" &amp;IF(AI!K125="",0,AI!K125)&amp;"; "</f>
        <v xml:space="preserve">AI[121].RH.EN :=1; AI[121].RH.V :=50; </v>
      </c>
      <c r="L125" s="127" t="str">
        <f>"AI["&amp;$A125&amp;"]." &amp;L$3&amp;".EN :=" &amp;IF(AI!L125="",0,1)&amp;"; " &amp; "AI["&amp;$A125&amp;"]." &amp;L$3&amp;".V :=" &amp;IF(AI!L125="",0,AI!L125)&amp;"; "</f>
        <v xml:space="preserve">AI[121].L.EN :=0; AI[121].L.V :=0; </v>
      </c>
      <c r="M125" s="127" t="str">
        <f>"AI["&amp;$A125&amp;"]." &amp;M$3&amp;".EN :=" &amp;IF(AI!M125="",0,1)&amp;"; " &amp; "AI["&amp;$A125&amp;"]." &amp;M$3&amp;".V :=" &amp;IF(AI!M125="",0,AI!M125)&amp;"; "</f>
        <v xml:space="preserve">AI[121].H.EN :=0; AI[121].H.V :=0; </v>
      </c>
      <c r="N125" s="127" t="str">
        <f>"AI["&amp;$A125&amp;"]." &amp;N$3&amp;".EN :=" &amp;IF(AI!N125="",0,1)&amp;"; " &amp; "AI["&amp;$A125&amp;"]." &amp;N$3&amp;".V :=" &amp;IF(AI!N125="",0,AI!N125)&amp;"; "</f>
        <v xml:space="preserve">AI[121].LL.EN :=0; AI[121].LL.V :=0; </v>
      </c>
      <c r="O125" s="127" t="str">
        <f>"AI["&amp;$A125&amp;"]." &amp;O$3&amp;".EN :=" &amp;IF(AI!O125="",0,1)&amp;"; " &amp; "AI["&amp;$A125&amp;"]." &amp;O$3&amp;".V :=" &amp;IF(AI!O125="",0,AI!O125)&amp;"; "</f>
        <v xml:space="preserve">AI[121].HH.EN :=0; AI[121].HH.V :=0; </v>
      </c>
    </row>
    <row r="126" spans="1:15">
      <c r="A126" s="126">
        <f>AI!$D126</f>
        <v>122</v>
      </c>
      <c r="C126" s="127" t="str">
        <f>"AI["&amp;A126&amp;"].En := "&amp;IF(AI!E126="",0,1)&amp;";"</f>
        <v>AI[122].En := 1;</v>
      </c>
      <c r="D126" s="127" t="str">
        <f>"AI["&amp;A126&amp;"].Group := "&amp;IF(AI!T126="",0,AI!T126)&amp;";"</f>
        <v>AI[122].Group := 1;</v>
      </c>
      <c r="E126" s="127" t="str">
        <f>"AI["&amp;A126&amp;"].isInvScale := "&amp;IF(AI!V126="",0,1)&amp;";"</f>
        <v>AI[122].isInvScale := 0;</v>
      </c>
      <c r="F126" s="127" t="e">
        <f>"AI["&amp;A126&amp;"].isCut := "&amp;IF(AI!#REF!="",0,1)&amp;";   "&amp;"AI["&amp;A126&amp;"].vCut := "&amp;IF(AI!#REF!="",0,AI!#REF!)&amp;"; "</f>
        <v>#REF!</v>
      </c>
      <c r="H126" s="127" t="str">
        <f>"AI["&amp;A126&amp;"].ZL := "&amp;IF(AI!G126="",0,AI!G126)&amp;";"</f>
        <v>AI[122].ZL := 0;</v>
      </c>
      <c r="I126" s="127" t="str">
        <f>"AI["&amp;A126&amp;"].ZH := "&amp;IF(AI!H126="",0,AI!H126)&amp;";"</f>
        <v>AI[122].ZH := 100;</v>
      </c>
      <c r="J126" s="127" t="str">
        <f>"AI["&amp;$A126&amp;"]." &amp;J$3&amp;".EN :=" &amp;IF(AI!J126="",0,1)&amp;"; " &amp; "AI["&amp;$A126&amp;"]." &amp;J$3&amp;".V :=" &amp;IF(AI!J126="",0,AI!J126)&amp;"; "</f>
        <v xml:space="preserve">AI[122].RL.EN :=1; AI[122].RL.V :=40; </v>
      </c>
      <c r="K126" s="127" t="str">
        <f>"AI["&amp;$A126&amp;"]." &amp;K$3&amp;".EN :=" &amp;IF(AI!K126="",0,1)&amp;"; " &amp; "AI["&amp;$A126&amp;"]." &amp;K$3&amp;".V :=" &amp;IF(AI!K126="",0,AI!K126)&amp;"; "</f>
        <v xml:space="preserve">AI[122].RH.EN :=1; AI[122].RH.V :=50; </v>
      </c>
      <c r="L126" s="127" t="str">
        <f>"AI["&amp;$A126&amp;"]." &amp;L$3&amp;".EN :=" &amp;IF(AI!L126="",0,1)&amp;"; " &amp; "AI["&amp;$A126&amp;"]." &amp;L$3&amp;".V :=" &amp;IF(AI!L126="",0,AI!L126)&amp;"; "</f>
        <v xml:space="preserve">AI[122].L.EN :=0; AI[122].L.V :=0; </v>
      </c>
      <c r="M126" s="127" t="str">
        <f>"AI["&amp;$A126&amp;"]." &amp;M$3&amp;".EN :=" &amp;IF(AI!M126="",0,1)&amp;"; " &amp; "AI["&amp;$A126&amp;"]." &amp;M$3&amp;".V :=" &amp;IF(AI!M126="",0,AI!M126)&amp;"; "</f>
        <v xml:space="preserve">AI[122].H.EN :=0; AI[122].H.V :=0; </v>
      </c>
      <c r="N126" s="127" t="str">
        <f>"AI["&amp;$A126&amp;"]." &amp;N$3&amp;".EN :=" &amp;IF(AI!N126="",0,1)&amp;"; " &amp; "AI["&amp;$A126&amp;"]." &amp;N$3&amp;".V :=" &amp;IF(AI!N126="",0,AI!N126)&amp;"; "</f>
        <v xml:space="preserve">AI[122].LL.EN :=0; AI[122].LL.V :=0; </v>
      </c>
      <c r="O126" s="127" t="str">
        <f>"AI["&amp;$A126&amp;"]." &amp;O$3&amp;".EN :=" &amp;IF(AI!O126="",0,1)&amp;"; " &amp; "AI["&amp;$A126&amp;"]." &amp;O$3&amp;".V :=" &amp;IF(AI!O126="",0,AI!O126)&amp;"; "</f>
        <v xml:space="preserve">AI[122].HH.EN :=0; AI[122].HH.V :=0; </v>
      </c>
    </row>
    <row r="127" spans="1:15">
      <c r="A127" s="126">
        <f>AI!$D127</f>
        <v>123</v>
      </c>
      <c r="C127" s="127" t="str">
        <f>"AI["&amp;A127&amp;"].En := "&amp;IF(AI!E127="",0,1)&amp;";"</f>
        <v>AI[123].En := 1;</v>
      </c>
      <c r="D127" s="127" t="str">
        <f>"AI["&amp;A127&amp;"].Group := "&amp;IF(AI!T127="",0,AI!T127)&amp;";"</f>
        <v>AI[123].Group := 1;</v>
      </c>
      <c r="E127" s="127" t="str">
        <f>"AI["&amp;A127&amp;"].isInvScale := "&amp;IF(AI!V127="",0,1)&amp;";"</f>
        <v>AI[123].isInvScale := 0;</v>
      </c>
      <c r="F127" s="127" t="e">
        <f>"AI["&amp;A127&amp;"].isCut := "&amp;IF(AI!#REF!="",0,1)&amp;";   "&amp;"AI["&amp;A127&amp;"].vCut := "&amp;IF(AI!#REF!="",0,AI!#REF!)&amp;"; "</f>
        <v>#REF!</v>
      </c>
      <c r="H127" s="127" t="str">
        <f>"AI["&amp;A127&amp;"].ZL := "&amp;IF(AI!G127="",0,AI!G127)&amp;";"</f>
        <v>AI[123].ZL := 0;</v>
      </c>
      <c r="I127" s="127" t="str">
        <f>"AI["&amp;A127&amp;"].ZH := "&amp;IF(AI!H127="",0,AI!H127)&amp;";"</f>
        <v>AI[123].ZH := 100;</v>
      </c>
      <c r="J127" s="127" t="str">
        <f>"AI["&amp;$A127&amp;"]." &amp;J$3&amp;".EN :=" &amp;IF(AI!J127="",0,1)&amp;"; " &amp; "AI["&amp;$A127&amp;"]." &amp;J$3&amp;".V :=" &amp;IF(AI!J127="",0,AI!J127)&amp;"; "</f>
        <v xml:space="preserve">AI[123].RL.EN :=1; AI[123].RL.V :=30; </v>
      </c>
      <c r="K127" s="127" t="str">
        <f>"AI["&amp;$A127&amp;"]." &amp;K$3&amp;".EN :=" &amp;IF(AI!K127="",0,1)&amp;"; " &amp; "AI["&amp;$A127&amp;"]." &amp;K$3&amp;".V :=" &amp;IF(AI!K127="",0,AI!K127)&amp;"; "</f>
        <v xml:space="preserve">AI[123].RH.EN :=1; AI[123].RH.V :=50; </v>
      </c>
      <c r="L127" s="127" t="str">
        <f>"AI["&amp;$A127&amp;"]." &amp;L$3&amp;".EN :=" &amp;IF(AI!L127="",0,1)&amp;"; " &amp; "AI["&amp;$A127&amp;"]." &amp;L$3&amp;".V :=" &amp;IF(AI!L127="",0,AI!L127)&amp;"; "</f>
        <v xml:space="preserve">AI[123].L.EN :=0; AI[123].L.V :=0; </v>
      </c>
      <c r="M127" s="127" t="str">
        <f>"AI["&amp;$A127&amp;"]." &amp;M$3&amp;".EN :=" &amp;IF(AI!M127="",0,1)&amp;"; " &amp; "AI["&amp;$A127&amp;"]." &amp;M$3&amp;".V :=" &amp;IF(AI!M127="",0,AI!M127)&amp;"; "</f>
        <v xml:space="preserve">AI[123].H.EN :=0; AI[123].H.V :=0; </v>
      </c>
      <c r="N127" s="127" t="str">
        <f>"AI["&amp;$A127&amp;"]." &amp;N$3&amp;".EN :=" &amp;IF(AI!N127="",0,1)&amp;"; " &amp; "AI["&amp;$A127&amp;"]." &amp;N$3&amp;".V :=" &amp;IF(AI!N127="",0,AI!N127)&amp;"; "</f>
        <v xml:space="preserve">AI[123].LL.EN :=0; AI[123].LL.V :=0; </v>
      </c>
      <c r="O127" s="127" t="str">
        <f>"AI["&amp;$A127&amp;"]." &amp;O$3&amp;".EN :=" &amp;IF(AI!O127="",0,1)&amp;"; " &amp; "AI["&amp;$A127&amp;"]." &amp;O$3&amp;".V :=" &amp;IF(AI!O127="",0,AI!O127)&amp;"; "</f>
        <v xml:space="preserve">AI[123].HH.EN :=0; AI[123].HH.V :=0; </v>
      </c>
    </row>
    <row r="128" spans="1:15">
      <c r="A128" s="126">
        <f>AI!$D128</f>
        <v>124</v>
      </c>
      <c r="C128" s="127" t="str">
        <f>"AI["&amp;A128&amp;"].En := "&amp;IF(AI!E128="",0,1)&amp;";"</f>
        <v>AI[124].En := 1;</v>
      </c>
      <c r="D128" s="127" t="str">
        <f>"AI["&amp;A128&amp;"].Group := "&amp;IF(AI!T128="",0,AI!T128)&amp;";"</f>
        <v>AI[124].Group := 1;</v>
      </c>
      <c r="E128" s="127" t="str">
        <f>"AI["&amp;A128&amp;"].isInvScale := "&amp;IF(AI!V128="",0,1)&amp;";"</f>
        <v>AI[124].isInvScale := 0;</v>
      </c>
      <c r="F128" s="127" t="e">
        <f>"AI["&amp;A128&amp;"].isCut := "&amp;IF(AI!#REF!="",0,1)&amp;";   "&amp;"AI["&amp;A128&amp;"].vCut := "&amp;IF(AI!#REF!="",0,AI!#REF!)&amp;"; "</f>
        <v>#REF!</v>
      </c>
      <c r="H128" s="127" t="str">
        <f>"AI["&amp;A128&amp;"].ZL := "&amp;IF(AI!G128="",0,AI!G128)&amp;";"</f>
        <v>AI[124].ZL := 0;</v>
      </c>
      <c r="I128" s="127" t="str">
        <f>"AI["&amp;A128&amp;"].ZH := "&amp;IF(AI!H128="",0,AI!H128)&amp;";"</f>
        <v>AI[124].ZH := 100;</v>
      </c>
      <c r="J128" s="127" t="str">
        <f>"AI["&amp;$A128&amp;"]." &amp;J$3&amp;".EN :=" &amp;IF(AI!J128="",0,1)&amp;"; " &amp; "AI["&amp;$A128&amp;"]." &amp;J$3&amp;".V :=" &amp;IF(AI!J128="",0,AI!J128)&amp;"; "</f>
        <v xml:space="preserve">AI[124].RL.EN :=1; AI[124].RL.V :=25; </v>
      </c>
      <c r="K128" s="127" t="str">
        <f>"AI["&amp;$A128&amp;"]." &amp;K$3&amp;".EN :=" &amp;IF(AI!K128="",0,1)&amp;"; " &amp; "AI["&amp;$A128&amp;"]." &amp;K$3&amp;".V :=" &amp;IF(AI!K128="",0,AI!K128)&amp;"; "</f>
        <v xml:space="preserve">AI[124].RH.EN :=1; AI[124].RH.V :=50; </v>
      </c>
      <c r="L128" s="127" t="str">
        <f>"AI["&amp;$A128&amp;"]." &amp;L$3&amp;".EN :=" &amp;IF(AI!L128="",0,1)&amp;"; " &amp; "AI["&amp;$A128&amp;"]." &amp;L$3&amp;".V :=" &amp;IF(AI!L128="",0,AI!L128)&amp;"; "</f>
        <v xml:space="preserve">AI[124].L.EN :=0; AI[124].L.V :=0; </v>
      </c>
      <c r="M128" s="127" t="str">
        <f>"AI["&amp;$A128&amp;"]." &amp;M$3&amp;".EN :=" &amp;IF(AI!M128="",0,1)&amp;"; " &amp; "AI["&amp;$A128&amp;"]." &amp;M$3&amp;".V :=" &amp;IF(AI!M128="",0,AI!M128)&amp;"; "</f>
        <v xml:space="preserve">AI[124].H.EN :=0; AI[124].H.V :=0; </v>
      </c>
      <c r="N128" s="127" t="str">
        <f>"AI["&amp;$A128&amp;"]." &amp;N$3&amp;".EN :=" &amp;IF(AI!N128="",0,1)&amp;"; " &amp; "AI["&amp;$A128&amp;"]." &amp;N$3&amp;".V :=" &amp;IF(AI!N128="",0,AI!N128)&amp;"; "</f>
        <v xml:space="preserve">AI[124].LL.EN :=1; AI[124].LL.V :=25; </v>
      </c>
      <c r="O128" s="127" t="str">
        <f>"AI["&amp;$A128&amp;"]." &amp;O$3&amp;".EN :=" &amp;IF(AI!O128="",0,1)&amp;"; " &amp; "AI["&amp;$A128&amp;"]." &amp;O$3&amp;".V :=" &amp;IF(AI!O128="",0,AI!O128)&amp;"; "</f>
        <v xml:space="preserve">AI[124].HH.EN :=0; AI[124].HH.V :=0; </v>
      </c>
    </row>
    <row r="129" spans="1:15">
      <c r="A129" s="126">
        <f>AI!$D129</f>
        <v>125</v>
      </c>
      <c r="C129" s="127" t="str">
        <f>"AI["&amp;A129&amp;"].En := "&amp;IF(AI!E129="",0,1)&amp;";"</f>
        <v>AI[125].En := 1;</v>
      </c>
      <c r="D129" s="127" t="str">
        <f>"AI["&amp;A129&amp;"].Group := "&amp;IF(AI!T129="",0,AI!T129)&amp;";"</f>
        <v>AI[125].Group := 1;</v>
      </c>
      <c r="E129" s="127" t="str">
        <f>"AI["&amp;A129&amp;"].isInvScale := "&amp;IF(AI!V129="",0,1)&amp;";"</f>
        <v>AI[125].isInvScale := 0;</v>
      </c>
      <c r="F129" s="127" t="e">
        <f>"AI["&amp;A129&amp;"].isCut := "&amp;IF(AI!#REF!="",0,1)&amp;";   "&amp;"AI["&amp;A129&amp;"].vCut := "&amp;IF(AI!#REF!="",0,AI!#REF!)&amp;"; "</f>
        <v>#REF!</v>
      </c>
      <c r="H129" s="127" t="str">
        <f>"AI["&amp;A129&amp;"].ZL := "&amp;IF(AI!G129="",0,AI!G129)&amp;";"</f>
        <v>AI[125].ZL := 0;</v>
      </c>
      <c r="I129" s="127" t="str">
        <f>"AI["&amp;A129&amp;"].ZH := "&amp;IF(AI!H129="",0,AI!H129)&amp;";"</f>
        <v>AI[125].ZH := 25;</v>
      </c>
      <c r="J129" s="127" t="str">
        <f>"AI["&amp;$A129&amp;"]." &amp;J$3&amp;".EN :=" &amp;IF(AI!J129="",0,1)&amp;"; " &amp; "AI["&amp;$A129&amp;"]." &amp;J$3&amp;".V :=" &amp;IF(AI!J129="",0,AI!J129)&amp;"; "</f>
        <v xml:space="preserve">AI[125].RL.EN :=1; AI[125].RL.V :=4; </v>
      </c>
      <c r="K129" s="127" t="str">
        <f>"AI["&amp;$A129&amp;"]." &amp;K$3&amp;".EN :=" &amp;IF(AI!K129="",0,1)&amp;"; " &amp; "AI["&amp;$A129&amp;"]." &amp;K$3&amp;".V :=" &amp;IF(AI!K129="",0,AI!K129)&amp;"; "</f>
        <v xml:space="preserve">AI[125].RH.EN :=1; AI[125].RH.V :=24; </v>
      </c>
      <c r="L129" s="127" t="str">
        <f>"AI["&amp;$A129&amp;"]." &amp;L$3&amp;".EN :=" &amp;IF(AI!L129="",0,1)&amp;"; " &amp; "AI["&amp;$A129&amp;"]." &amp;L$3&amp;".V :=" &amp;IF(AI!L129="",0,AI!L129)&amp;"; "</f>
        <v xml:space="preserve">AI[125].L.EN :=0; AI[125].L.V :=0; </v>
      </c>
      <c r="M129" s="127" t="str">
        <f>"AI["&amp;$A129&amp;"]." &amp;M$3&amp;".EN :=" &amp;IF(AI!M129="",0,1)&amp;"; " &amp; "AI["&amp;$A129&amp;"]." &amp;M$3&amp;".V :=" &amp;IF(AI!M129="",0,AI!M129)&amp;"; "</f>
        <v xml:space="preserve">AI[125].H.EN :=0; AI[125].H.V :=0; </v>
      </c>
      <c r="N129" s="127" t="str">
        <f>"AI["&amp;$A129&amp;"]." &amp;N$3&amp;".EN :=" &amp;IF(AI!N129="",0,1)&amp;"; " &amp; "AI["&amp;$A129&amp;"]." &amp;N$3&amp;".V :=" &amp;IF(AI!N129="",0,AI!N129)&amp;"; "</f>
        <v xml:space="preserve">AI[125].LL.EN :=0; AI[125].LL.V :=0; </v>
      </c>
      <c r="O129" s="127" t="str">
        <f>"AI["&amp;$A129&amp;"]." &amp;O$3&amp;".EN :=" &amp;IF(AI!O129="",0,1)&amp;"; " &amp; "AI["&amp;$A129&amp;"]." &amp;O$3&amp;".V :=" &amp;IF(AI!O129="",0,AI!O129)&amp;"; "</f>
        <v xml:space="preserve">AI[125].HH.EN :=0; AI[125].HH.V :=0; </v>
      </c>
    </row>
    <row r="130" spans="1:15">
      <c r="A130" s="126">
        <f>AI!$D130</f>
        <v>126</v>
      </c>
      <c r="C130" s="127" t="str">
        <f>"AI["&amp;A130&amp;"].En := "&amp;IF(AI!E130="",0,1)&amp;";"</f>
        <v>AI[126].En := 1;</v>
      </c>
      <c r="D130" s="127" t="str">
        <f>"AI["&amp;A130&amp;"].Group := "&amp;IF(AI!T130="",0,AI!T130)&amp;";"</f>
        <v>AI[126].Group := 1;</v>
      </c>
      <c r="E130" s="127" t="str">
        <f>"AI["&amp;A130&amp;"].isInvScale := "&amp;IF(AI!V130="",0,1)&amp;";"</f>
        <v>AI[126].isInvScale := 0;</v>
      </c>
      <c r="F130" s="127" t="e">
        <f>"AI["&amp;A130&amp;"].isCut := "&amp;IF(AI!#REF!="",0,1)&amp;";   "&amp;"AI["&amp;A130&amp;"].vCut := "&amp;IF(AI!#REF!="",0,AI!#REF!)&amp;"; "</f>
        <v>#REF!</v>
      </c>
      <c r="H130" s="127" t="str">
        <f>"AI["&amp;A130&amp;"].ZL := "&amp;IF(AI!G130="",0,AI!G130)&amp;";"</f>
        <v>AI[126].ZL := 0;</v>
      </c>
      <c r="I130" s="127" t="str">
        <f>"AI["&amp;A130&amp;"].ZH := "&amp;IF(AI!H130="",0,AI!H130)&amp;";"</f>
        <v>AI[126].ZH := 16;</v>
      </c>
      <c r="J130" s="127" t="str">
        <f>"AI["&amp;$A130&amp;"]." &amp;J$3&amp;".EN :=" &amp;IF(AI!J130="",0,1)&amp;"; " &amp; "AI["&amp;$A130&amp;"]." &amp;J$3&amp;".V :=" &amp;IF(AI!J130="",0,AI!J130)&amp;"; "</f>
        <v xml:space="preserve">AI[126].RL.EN :=1; AI[126].RL.V :=2; </v>
      </c>
      <c r="K130" s="127" t="str">
        <f>"AI["&amp;$A130&amp;"]." &amp;K$3&amp;".EN :=" &amp;IF(AI!K130="",0,1)&amp;"; " &amp; "AI["&amp;$A130&amp;"]." &amp;K$3&amp;".V :=" &amp;IF(AI!K130="",0,AI!K130)&amp;"; "</f>
        <v xml:space="preserve">AI[126].RH.EN :=1; AI[126].RH.V :=15; </v>
      </c>
      <c r="L130" s="127" t="str">
        <f>"AI["&amp;$A130&amp;"]." &amp;L$3&amp;".EN :=" &amp;IF(AI!L130="",0,1)&amp;"; " &amp; "AI["&amp;$A130&amp;"]." &amp;L$3&amp;".V :=" &amp;IF(AI!L130="",0,AI!L130)&amp;"; "</f>
        <v xml:space="preserve">AI[126].L.EN :=0; AI[126].L.V :=0; </v>
      </c>
      <c r="M130" s="127" t="str">
        <f>"AI["&amp;$A130&amp;"]." &amp;M$3&amp;".EN :=" &amp;IF(AI!M130="",0,1)&amp;"; " &amp; "AI["&amp;$A130&amp;"]." &amp;M$3&amp;".V :=" &amp;IF(AI!M130="",0,AI!M130)&amp;"; "</f>
        <v xml:space="preserve">AI[126].H.EN :=0; AI[126].H.V :=0; </v>
      </c>
      <c r="N130" s="127" t="str">
        <f>"AI["&amp;$A130&amp;"]." &amp;N$3&amp;".EN :=" &amp;IF(AI!N130="",0,1)&amp;"; " &amp; "AI["&amp;$A130&amp;"]." &amp;N$3&amp;".V :=" &amp;IF(AI!N130="",0,AI!N130)&amp;"; "</f>
        <v xml:space="preserve">AI[126].LL.EN :=0; AI[126].LL.V :=0; </v>
      </c>
      <c r="O130" s="127" t="str">
        <f>"AI["&amp;$A130&amp;"]." &amp;O$3&amp;".EN :=" &amp;IF(AI!O130="",0,1)&amp;"; " &amp; "AI["&amp;$A130&amp;"]." &amp;O$3&amp;".V :=" &amp;IF(AI!O130="",0,AI!O130)&amp;"; "</f>
        <v xml:space="preserve">AI[126].HH.EN :=0; AI[126].HH.V :=0; </v>
      </c>
    </row>
    <row r="131" spans="1:15">
      <c r="A131" s="126">
        <f>AI!$D131</f>
        <v>127</v>
      </c>
      <c r="C131" s="127" t="str">
        <f>"AI["&amp;A131&amp;"].En := "&amp;IF(AI!E131="",0,1)&amp;";"</f>
        <v>AI[127].En := 1;</v>
      </c>
      <c r="D131" s="127" t="str">
        <f>"AI["&amp;A131&amp;"].Group := "&amp;IF(AI!T131="",0,AI!T131)&amp;";"</f>
        <v>AI[127].Group := 1;</v>
      </c>
      <c r="E131" s="127" t="str">
        <f>"AI["&amp;A131&amp;"].isInvScale := "&amp;IF(AI!V131="",0,1)&amp;";"</f>
        <v>AI[127].isInvScale := 0;</v>
      </c>
      <c r="F131" s="127" t="e">
        <f>"AI["&amp;A131&amp;"].isCut := "&amp;IF(AI!#REF!="",0,1)&amp;";   "&amp;"AI["&amp;A131&amp;"].vCut := "&amp;IF(AI!#REF!="",0,AI!#REF!)&amp;"; "</f>
        <v>#REF!</v>
      </c>
      <c r="H131" s="127" t="str">
        <f>"AI["&amp;A131&amp;"].ZL := "&amp;IF(AI!G131="",0,AI!G131)&amp;";"</f>
        <v>AI[127].ZL := 0;</v>
      </c>
      <c r="I131" s="127" t="str">
        <f>"AI["&amp;A131&amp;"].ZH := "&amp;IF(AI!H131="",0,AI!H131)&amp;";"</f>
        <v>AI[127].ZH := 1;</v>
      </c>
      <c r="J131" s="127" t="str">
        <f>"AI["&amp;$A131&amp;"]." &amp;J$3&amp;".EN :=" &amp;IF(AI!J131="",0,1)&amp;"; " &amp; "AI["&amp;$A131&amp;"]." &amp;J$3&amp;".V :=" &amp;IF(AI!J131="",0,AI!J131)&amp;"; "</f>
        <v xml:space="preserve">AI[127].RL.EN :=1; AI[127].RL.V :=0.6; </v>
      </c>
      <c r="K131" s="127" t="str">
        <f>"AI["&amp;$A131&amp;"]." &amp;K$3&amp;".EN :=" &amp;IF(AI!K131="",0,1)&amp;"; " &amp; "AI["&amp;$A131&amp;"]." &amp;K$3&amp;".V :=" &amp;IF(AI!K131="",0,AI!K131)&amp;"; "</f>
        <v xml:space="preserve">AI[127].RH.EN :=1; AI[127].RH.V :=0.75; </v>
      </c>
      <c r="L131" s="127" t="str">
        <f>"AI["&amp;$A131&amp;"]." &amp;L$3&amp;".EN :=" &amp;IF(AI!L131="",0,1)&amp;"; " &amp; "AI["&amp;$A131&amp;"]." &amp;L$3&amp;".V :=" &amp;IF(AI!L131="",0,AI!L131)&amp;"; "</f>
        <v xml:space="preserve">AI[127].L.EN :=0; AI[127].L.V :=0; </v>
      </c>
      <c r="M131" s="127" t="str">
        <f>"AI["&amp;$A131&amp;"]." &amp;M$3&amp;".EN :=" &amp;IF(AI!M131="",0,1)&amp;"; " &amp; "AI["&amp;$A131&amp;"]." &amp;M$3&amp;".V :=" &amp;IF(AI!M131="",0,AI!M131)&amp;"; "</f>
        <v xml:space="preserve">AI[127].H.EN :=0; AI[127].H.V :=0; </v>
      </c>
      <c r="N131" s="127" t="str">
        <f>"AI["&amp;$A131&amp;"]." &amp;N$3&amp;".EN :=" &amp;IF(AI!N131="",0,1)&amp;"; " &amp; "AI["&amp;$A131&amp;"]." &amp;N$3&amp;".V :=" &amp;IF(AI!N131="",0,AI!N131)&amp;"; "</f>
        <v xml:space="preserve">AI[127].LL.EN :=0; AI[127].LL.V :=0; </v>
      </c>
      <c r="O131" s="127" t="str">
        <f>"AI["&amp;$A131&amp;"]." &amp;O$3&amp;".EN :=" &amp;IF(AI!O131="",0,1)&amp;"; " &amp; "AI["&amp;$A131&amp;"]." &amp;O$3&amp;".V :=" &amp;IF(AI!O131="",0,AI!O131)&amp;"; "</f>
        <v xml:space="preserve">AI[127].HH.EN :=0; AI[127].HH.V :=0; </v>
      </c>
    </row>
    <row r="132" spans="1:15">
      <c r="A132" s="126">
        <f>AI!$D132</f>
        <v>128</v>
      </c>
      <c r="C132" s="127" t="str">
        <f>"AI["&amp;A132&amp;"].En := "&amp;IF(AI!E132="",0,1)&amp;";"</f>
        <v>AI[128].En := 1;</v>
      </c>
      <c r="D132" s="127" t="str">
        <f>"AI["&amp;A132&amp;"].Group := "&amp;IF(AI!T132="",0,AI!T132)&amp;";"</f>
        <v>AI[128].Group := 1;</v>
      </c>
      <c r="E132" s="127" t="str">
        <f>"AI["&amp;A132&amp;"].isInvScale := "&amp;IF(AI!V132="",0,1)&amp;";"</f>
        <v>AI[128].isInvScale := 0;</v>
      </c>
      <c r="F132" s="127" t="e">
        <f>"AI["&amp;A132&amp;"].isCut := "&amp;IF(AI!#REF!="",0,1)&amp;";   "&amp;"AI["&amp;A132&amp;"].vCut := "&amp;IF(AI!#REF!="",0,AI!#REF!)&amp;"; "</f>
        <v>#REF!</v>
      </c>
      <c r="H132" s="127" t="str">
        <f>"AI["&amp;A132&amp;"].ZL := "&amp;IF(AI!G132="",0,AI!G132)&amp;";"</f>
        <v>AI[128].ZL := 0;</v>
      </c>
      <c r="I132" s="127" t="str">
        <f>"AI["&amp;A132&amp;"].ZH := "&amp;IF(AI!H132="",0,AI!H132)&amp;";"</f>
        <v>AI[128].ZH := 50;</v>
      </c>
      <c r="J132" s="127" t="str">
        <f>"AI["&amp;$A132&amp;"]." &amp;J$3&amp;".EN :=" &amp;IF(AI!J132="",0,1)&amp;"; " &amp; "AI["&amp;$A132&amp;"]." &amp;J$3&amp;".V :=" &amp;IF(AI!J132="",0,AI!J132)&amp;"; "</f>
        <v xml:space="preserve">AI[128].RL.EN :=1; AI[128].RL.V :=30; </v>
      </c>
      <c r="K132" s="127" t="str">
        <f>"AI["&amp;$A132&amp;"]." &amp;K$3&amp;".EN :=" &amp;IF(AI!K132="",0,1)&amp;"; " &amp; "AI["&amp;$A132&amp;"]." &amp;K$3&amp;".V :=" &amp;IF(AI!K132="",0,AI!K132)&amp;"; "</f>
        <v xml:space="preserve">AI[128].RH.EN :=1; AI[128].RH.V :=50; </v>
      </c>
      <c r="L132" s="127" t="str">
        <f>"AI["&amp;$A132&amp;"]." &amp;L$3&amp;".EN :=" &amp;IF(AI!L132="",0,1)&amp;"; " &amp; "AI["&amp;$A132&amp;"]." &amp;L$3&amp;".V :=" &amp;IF(AI!L132="",0,AI!L132)&amp;"; "</f>
        <v xml:space="preserve">AI[128].L.EN :=0; AI[128].L.V :=0; </v>
      </c>
      <c r="M132" s="127" t="str">
        <f>"AI["&amp;$A132&amp;"]." &amp;M$3&amp;".EN :=" &amp;IF(AI!M132="",0,1)&amp;"; " &amp; "AI["&amp;$A132&amp;"]." &amp;M$3&amp;".V :=" &amp;IF(AI!M132="",0,AI!M132)&amp;"; "</f>
        <v xml:space="preserve">AI[128].H.EN :=0; AI[128].H.V :=0; </v>
      </c>
      <c r="N132" s="127" t="str">
        <f>"AI["&amp;$A132&amp;"]." &amp;N$3&amp;".EN :=" &amp;IF(AI!N132="",0,1)&amp;"; " &amp; "AI["&amp;$A132&amp;"]." &amp;N$3&amp;".V :=" &amp;IF(AI!N132="",0,AI!N132)&amp;"; "</f>
        <v xml:space="preserve">AI[128].LL.EN :=0; AI[128].LL.V :=0; </v>
      </c>
      <c r="O132" s="127" t="str">
        <f>"AI["&amp;$A132&amp;"]." &amp;O$3&amp;".EN :=" &amp;IF(AI!O132="",0,1)&amp;"; " &amp; "AI["&amp;$A132&amp;"]." &amp;O$3&amp;".V :=" &amp;IF(AI!O132="",0,AI!O132)&amp;"; "</f>
        <v xml:space="preserve">AI[128].HH.EN :=0; AI[128].HH.V :=0; </v>
      </c>
    </row>
    <row r="133" spans="1:15">
      <c r="A133" s="126">
        <f>AI!$D133</f>
        <v>129</v>
      </c>
      <c r="C133" s="127" t="str">
        <f>"AI["&amp;A133&amp;"].En := "&amp;IF(AI!E133="",0,1)&amp;";"</f>
        <v>AI[129].En := 1;</v>
      </c>
      <c r="D133" s="127" t="str">
        <f>"AI["&amp;A133&amp;"].Group := "&amp;IF(AI!T133="",0,AI!T133)&amp;";"</f>
        <v>AI[129].Group := 1;</v>
      </c>
      <c r="E133" s="127" t="str">
        <f>"AI["&amp;A133&amp;"].isInvScale := "&amp;IF(AI!V133="",0,1)&amp;";"</f>
        <v>AI[129].isInvScale := 0;</v>
      </c>
      <c r="F133" s="127" t="e">
        <f>"AI["&amp;A133&amp;"].isCut := "&amp;IF(AI!#REF!="",0,1)&amp;";   "&amp;"AI["&amp;A133&amp;"].vCut := "&amp;IF(AI!#REF!="",0,AI!#REF!)&amp;"; "</f>
        <v>#REF!</v>
      </c>
      <c r="H133" s="127" t="str">
        <f>"AI["&amp;A133&amp;"].ZL := "&amp;IF(AI!G133="",0,AI!G133)&amp;";"</f>
        <v>AI[129].ZL := 0;</v>
      </c>
      <c r="I133" s="127" t="str">
        <f>"AI["&amp;A133&amp;"].ZH := "&amp;IF(AI!H133="",0,AI!H133)&amp;";"</f>
        <v>AI[129].ZH := 80;</v>
      </c>
      <c r="J133" s="127" t="str">
        <f>"AI["&amp;$A133&amp;"]." &amp;J$3&amp;".EN :=" &amp;IF(AI!J133="",0,1)&amp;"; " &amp; "AI["&amp;$A133&amp;"]." &amp;J$3&amp;".V :=" &amp;IF(AI!J133="",0,AI!J133)&amp;"; "</f>
        <v xml:space="preserve">AI[129].RL.EN :=1; AI[129].RL.V :=70; </v>
      </c>
      <c r="K133" s="127" t="str">
        <f>"AI["&amp;$A133&amp;"]." &amp;K$3&amp;".EN :=" &amp;IF(AI!K133="",0,1)&amp;"; " &amp; "AI["&amp;$A133&amp;"]." &amp;K$3&amp;".V :=" &amp;IF(AI!K133="",0,AI!K133)&amp;"; "</f>
        <v xml:space="preserve">AI[129].RH.EN :=1; AI[129].RH.V :=78; </v>
      </c>
      <c r="L133" s="127" t="str">
        <f>"AI["&amp;$A133&amp;"]." &amp;L$3&amp;".EN :=" &amp;IF(AI!L133="",0,1)&amp;"; " &amp; "AI["&amp;$A133&amp;"]." &amp;L$3&amp;".V :=" &amp;IF(AI!L133="",0,AI!L133)&amp;"; "</f>
        <v xml:space="preserve">AI[129].L.EN :=1; AI[129].L.V :=37.5; </v>
      </c>
      <c r="M133" s="127" t="str">
        <f>"AI["&amp;$A133&amp;"]." &amp;M$3&amp;".EN :=" &amp;IF(AI!M133="",0,1)&amp;"; " &amp; "AI["&amp;$A133&amp;"]." &amp;M$3&amp;".V :=" &amp;IF(AI!M133="",0,AI!M133)&amp;"; "</f>
        <v xml:space="preserve">AI[129].H.EN :=0; AI[129].H.V :=0; </v>
      </c>
      <c r="N133" s="127" t="str">
        <f>"AI["&amp;$A133&amp;"]." &amp;N$3&amp;".EN :=" &amp;IF(AI!N133="",0,1)&amp;"; " &amp; "AI["&amp;$A133&amp;"]." &amp;N$3&amp;".V :=" &amp;IF(AI!N133="",0,AI!N133)&amp;"; "</f>
        <v xml:space="preserve">AI[129].LL.EN :=1; AI[129].LL.V :=37.5; </v>
      </c>
      <c r="O133" s="127" t="str">
        <f>"AI["&amp;$A133&amp;"]." &amp;O$3&amp;".EN :=" &amp;IF(AI!O133="",0,1)&amp;"; " &amp; "AI["&amp;$A133&amp;"]." &amp;O$3&amp;".V :=" &amp;IF(AI!O133="",0,AI!O133)&amp;"; "</f>
        <v xml:space="preserve">AI[129].HH.EN :=0; AI[129].HH.V :=0; </v>
      </c>
    </row>
    <row r="134" spans="1:15">
      <c r="A134" s="126">
        <f>AI!$D134</f>
        <v>130</v>
      </c>
      <c r="C134" s="127" t="str">
        <f>"AI["&amp;A134&amp;"].En := "&amp;IF(AI!E134="",0,1)&amp;";"</f>
        <v>AI[130].En := 1;</v>
      </c>
      <c r="D134" s="127" t="str">
        <f>"AI["&amp;A134&amp;"].Group := "&amp;IF(AI!T134="",0,AI!T134)&amp;";"</f>
        <v>AI[130].Group := 1;</v>
      </c>
      <c r="E134" s="127" t="str">
        <f>"AI["&amp;A134&amp;"].isInvScale := "&amp;IF(AI!V134="",0,1)&amp;";"</f>
        <v>AI[130].isInvScale := 0;</v>
      </c>
      <c r="F134" s="127" t="e">
        <f>"AI["&amp;A134&amp;"].isCut := "&amp;IF(AI!#REF!="",0,1)&amp;";   "&amp;"AI["&amp;A134&amp;"].vCut := "&amp;IF(AI!#REF!="",0,AI!#REF!)&amp;"; "</f>
        <v>#REF!</v>
      </c>
      <c r="H134" s="127" t="str">
        <f>"AI["&amp;A134&amp;"].ZL := "&amp;IF(AI!G134="",0,AI!G134)&amp;";"</f>
        <v>AI[130].ZL := 0;</v>
      </c>
      <c r="I134" s="127" t="str">
        <f>"AI["&amp;A134&amp;"].ZH := "&amp;IF(AI!H134="",0,AI!H134)&amp;";"</f>
        <v>AI[130].ZH := 80;</v>
      </c>
      <c r="J134" s="127" t="str">
        <f>"AI["&amp;$A134&amp;"]." &amp;J$3&amp;".EN :=" &amp;IF(AI!J134="",0,1)&amp;"; " &amp; "AI["&amp;$A134&amp;"]." &amp;J$3&amp;".V :=" &amp;IF(AI!J134="",0,AI!J134)&amp;"; "</f>
        <v xml:space="preserve">AI[130].RL.EN :=1; AI[130].RL.V :=70; </v>
      </c>
      <c r="K134" s="127" t="str">
        <f>"AI["&amp;$A134&amp;"]." &amp;K$3&amp;".EN :=" &amp;IF(AI!K134="",0,1)&amp;"; " &amp; "AI["&amp;$A134&amp;"]." &amp;K$3&amp;".V :=" &amp;IF(AI!K134="",0,AI!K134)&amp;"; "</f>
        <v xml:space="preserve">AI[130].RH.EN :=1; AI[130].RH.V :=75; </v>
      </c>
      <c r="L134" s="127" t="str">
        <f>"AI["&amp;$A134&amp;"]." &amp;L$3&amp;".EN :=" &amp;IF(AI!L134="",0,1)&amp;"; " &amp; "AI["&amp;$A134&amp;"]." &amp;L$3&amp;".V :=" &amp;IF(AI!L134="",0,AI!L134)&amp;"; "</f>
        <v xml:space="preserve">AI[130].L.EN :=0; AI[130].L.V :=0; </v>
      </c>
      <c r="M134" s="127" t="str">
        <f>"AI["&amp;$A134&amp;"]." &amp;M$3&amp;".EN :=" &amp;IF(AI!M134="",0,1)&amp;"; " &amp; "AI["&amp;$A134&amp;"]." &amp;M$3&amp;".V :=" &amp;IF(AI!M134="",0,AI!M134)&amp;"; "</f>
        <v xml:space="preserve">AI[130].H.EN :=0; AI[130].H.V :=0; </v>
      </c>
      <c r="N134" s="127" t="str">
        <f>"AI["&amp;$A134&amp;"]." &amp;N$3&amp;".EN :=" &amp;IF(AI!N134="",0,1)&amp;"; " &amp; "AI["&amp;$A134&amp;"]." &amp;N$3&amp;".V :=" &amp;IF(AI!N134="",0,AI!N134)&amp;"; "</f>
        <v xml:space="preserve">AI[130].LL.EN :=0; AI[130].LL.V :=0; </v>
      </c>
      <c r="O134" s="127" t="str">
        <f>"AI["&amp;$A134&amp;"]." &amp;O$3&amp;".EN :=" &amp;IF(AI!O134="",0,1)&amp;"; " &amp; "AI["&amp;$A134&amp;"]." &amp;O$3&amp;".V :=" &amp;IF(AI!O134="",0,AI!O134)&amp;"; "</f>
        <v xml:space="preserve">AI[130].HH.EN :=0; AI[130].HH.V :=0; </v>
      </c>
    </row>
    <row r="135" spans="1:15">
      <c r="A135" s="126">
        <f>AI!$D135</f>
        <v>131</v>
      </c>
      <c r="C135" s="127" t="str">
        <f>"AI["&amp;A135&amp;"].En := "&amp;IF(AI!E135="",0,1)&amp;";"</f>
        <v>AI[131].En := 1;</v>
      </c>
      <c r="D135" s="127" t="str">
        <f>"AI["&amp;A135&amp;"].Group := "&amp;IF(AI!T135="",0,AI!T135)&amp;";"</f>
        <v>AI[131].Group := 1;</v>
      </c>
      <c r="E135" s="127" t="str">
        <f>"AI["&amp;A135&amp;"].isInvScale := "&amp;IF(AI!V135="",0,1)&amp;";"</f>
        <v>AI[131].isInvScale := 0;</v>
      </c>
      <c r="F135" s="127" t="e">
        <f>"AI["&amp;A135&amp;"].isCut := "&amp;IF(AI!#REF!="",0,1)&amp;";   "&amp;"AI["&amp;A135&amp;"].vCut := "&amp;IF(AI!#REF!="",0,AI!#REF!)&amp;"; "</f>
        <v>#REF!</v>
      </c>
      <c r="H135" s="127" t="str">
        <f>"AI["&amp;A135&amp;"].ZL := "&amp;IF(AI!G135="",0,AI!G135)&amp;";"</f>
        <v>AI[131].ZL := 0;</v>
      </c>
      <c r="I135" s="127" t="str">
        <f>"AI["&amp;A135&amp;"].ZH := "&amp;IF(AI!H135="",0,AI!H135)&amp;";"</f>
        <v>AI[131].ZH := 5;</v>
      </c>
      <c r="J135" s="127" t="str">
        <f>"AI["&amp;$A135&amp;"]." &amp;J$3&amp;".EN :=" &amp;IF(AI!J135="",0,1)&amp;"; " &amp; "AI["&amp;$A135&amp;"]." &amp;J$3&amp;".V :=" &amp;IF(AI!J135="",0,AI!J135)&amp;"; "</f>
        <v xml:space="preserve">AI[131].RL.EN :=1; AI[131].RL.V :=2; </v>
      </c>
      <c r="K135" s="127" t="str">
        <f>"AI["&amp;$A135&amp;"]." &amp;K$3&amp;".EN :=" &amp;IF(AI!K135="",0,1)&amp;"; " &amp; "AI["&amp;$A135&amp;"]." &amp;K$3&amp;".V :=" &amp;IF(AI!K135="",0,AI!K135)&amp;"; "</f>
        <v xml:space="preserve">AI[131].RH.EN :=1; AI[131].RH.V :=3; </v>
      </c>
      <c r="L135" s="127" t="str">
        <f>"AI["&amp;$A135&amp;"]." &amp;L$3&amp;".EN :=" &amp;IF(AI!L135="",0,1)&amp;"; " &amp; "AI["&amp;$A135&amp;"]." &amp;L$3&amp;".V :=" &amp;IF(AI!L135="",0,AI!L135)&amp;"; "</f>
        <v xml:space="preserve">AI[131].L.EN :=0; AI[131].L.V :=0; </v>
      </c>
      <c r="M135" s="127" t="str">
        <f>"AI["&amp;$A135&amp;"]." &amp;M$3&amp;".EN :=" &amp;IF(AI!M135="",0,1)&amp;"; " &amp; "AI["&amp;$A135&amp;"]." &amp;M$3&amp;".V :=" &amp;IF(AI!M135="",0,AI!M135)&amp;"; "</f>
        <v xml:space="preserve">AI[131].H.EN :=0; AI[131].H.V :=0; </v>
      </c>
      <c r="N135" s="127" t="str">
        <f>"AI["&amp;$A135&amp;"]." &amp;N$3&amp;".EN :=" &amp;IF(AI!N135="",0,1)&amp;"; " &amp; "AI["&amp;$A135&amp;"]." &amp;N$3&amp;".V :=" &amp;IF(AI!N135="",0,AI!N135)&amp;"; "</f>
        <v xml:space="preserve">AI[131].LL.EN :=0; AI[131].LL.V :=0; </v>
      </c>
      <c r="O135" s="127" t="str">
        <f>"AI["&amp;$A135&amp;"]." &amp;O$3&amp;".EN :=" &amp;IF(AI!O135="",0,1)&amp;"; " &amp; "AI["&amp;$A135&amp;"]." &amp;O$3&amp;".V :=" &amp;IF(AI!O135="",0,AI!O135)&amp;"; "</f>
        <v xml:space="preserve">AI[131].HH.EN :=0; AI[131].HH.V :=0; </v>
      </c>
    </row>
    <row r="136" spans="1:15">
      <c r="A136" s="126">
        <f>AI!$D136</f>
        <v>132</v>
      </c>
      <c r="C136" s="127" t="str">
        <f>"AI["&amp;A136&amp;"].En := "&amp;IF(AI!E136="",0,1)&amp;";"</f>
        <v>AI[132].En := 1;</v>
      </c>
      <c r="D136" s="127" t="str">
        <f>"AI["&amp;A136&amp;"].Group := "&amp;IF(AI!T136="",0,AI!T136)&amp;";"</f>
        <v>AI[132].Group := 1;</v>
      </c>
      <c r="E136" s="127" t="str">
        <f>"AI["&amp;A136&amp;"].isInvScale := "&amp;IF(AI!V136="",0,1)&amp;";"</f>
        <v>AI[132].isInvScale := 0;</v>
      </c>
      <c r="F136" s="127" t="e">
        <f>"AI["&amp;A136&amp;"].isCut := "&amp;IF(AI!#REF!="",0,1)&amp;";   "&amp;"AI["&amp;A136&amp;"].vCut := "&amp;IF(AI!#REF!="",0,AI!#REF!)&amp;"; "</f>
        <v>#REF!</v>
      </c>
      <c r="H136" s="127" t="str">
        <f>"AI["&amp;A136&amp;"].ZL := "&amp;IF(AI!G136="",0,AI!G136)&amp;";"</f>
        <v>AI[132].ZL := 0;</v>
      </c>
      <c r="I136" s="127" t="str">
        <f>"AI["&amp;A136&amp;"].ZH := "&amp;IF(AI!H136="",0,AI!H136)&amp;";"</f>
        <v>AI[132].ZH := 80;</v>
      </c>
      <c r="J136" s="127" t="str">
        <f>"AI["&amp;$A136&amp;"]." &amp;J$3&amp;".EN :=" &amp;IF(AI!J136="",0,1)&amp;"; " &amp; "AI["&amp;$A136&amp;"]." &amp;J$3&amp;".V :=" &amp;IF(AI!J136="",0,AI!J136)&amp;"; "</f>
        <v xml:space="preserve">AI[132].RL.EN :=1; AI[132].RL.V :=70; </v>
      </c>
      <c r="K136" s="127" t="str">
        <f>"AI["&amp;$A136&amp;"]." &amp;K$3&amp;".EN :=" &amp;IF(AI!K136="",0,1)&amp;"; " &amp; "AI["&amp;$A136&amp;"]." &amp;K$3&amp;".V :=" &amp;IF(AI!K136="",0,AI!K136)&amp;"; "</f>
        <v xml:space="preserve">AI[132].RH.EN :=1; AI[132].RH.V :=75; </v>
      </c>
      <c r="L136" s="127" t="str">
        <f>"AI["&amp;$A136&amp;"]." &amp;L$3&amp;".EN :=" &amp;IF(AI!L136="",0,1)&amp;"; " &amp; "AI["&amp;$A136&amp;"]." &amp;L$3&amp;".V :=" &amp;IF(AI!L136="",0,AI!L136)&amp;"; "</f>
        <v xml:space="preserve">AI[132].L.EN :=1; AI[132].L.V :=24; </v>
      </c>
      <c r="M136" s="127" t="str">
        <f>"AI["&amp;$A136&amp;"]." &amp;M$3&amp;".EN :=" &amp;IF(AI!M136="",0,1)&amp;"; " &amp; "AI["&amp;$A136&amp;"]." &amp;M$3&amp;".V :=" &amp;IF(AI!M136="",0,AI!M136)&amp;"; "</f>
        <v xml:space="preserve">AI[132].H.EN :=0; AI[132].H.V :=0; </v>
      </c>
      <c r="N136" s="127" t="str">
        <f>"AI["&amp;$A136&amp;"]." &amp;N$3&amp;".EN :=" &amp;IF(AI!N136="",0,1)&amp;"; " &amp; "AI["&amp;$A136&amp;"]." &amp;N$3&amp;".V :=" &amp;IF(AI!N136="",0,AI!N136)&amp;"; "</f>
        <v xml:space="preserve">AI[132].LL.EN :=1; AI[132].LL.V :=24; </v>
      </c>
      <c r="O136" s="127" t="str">
        <f>"AI["&amp;$A136&amp;"]." &amp;O$3&amp;".EN :=" &amp;IF(AI!O136="",0,1)&amp;"; " &amp; "AI["&amp;$A136&amp;"]." &amp;O$3&amp;".V :=" &amp;IF(AI!O136="",0,AI!O136)&amp;"; "</f>
        <v xml:space="preserve">AI[132].HH.EN :=0; AI[132].HH.V :=0; </v>
      </c>
    </row>
    <row r="137" spans="1:15">
      <c r="A137" s="126">
        <f>AI!$D137</f>
        <v>133</v>
      </c>
      <c r="C137" s="127" t="str">
        <f>"AI["&amp;A137&amp;"].En := "&amp;IF(AI!E137="",0,1)&amp;";"</f>
        <v>AI[133].En := 1;</v>
      </c>
      <c r="D137" s="127" t="str">
        <f>"AI["&amp;A137&amp;"].Group := "&amp;IF(AI!T137="",0,AI!T137)&amp;";"</f>
        <v>AI[133].Group := 1;</v>
      </c>
      <c r="E137" s="127" t="str">
        <f>"AI["&amp;A137&amp;"].isInvScale := "&amp;IF(AI!V137="",0,1)&amp;";"</f>
        <v>AI[133].isInvScale := 0;</v>
      </c>
      <c r="F137" s="127" t="e">
        <f>"AI["&amp;A137&amp;"].isCut := "&amp;IF(AI!#REF!="",0,1)&amp;";   "&amp;"AI["&amp;A137&amp;"].vCut := "&amp;IF(AI!#REF!="",0,AI!#REF!)&amp;"; "</f>
        <v>#REF!</v>
      </c>
      <c r="H137" s="127" t="str">
        <f>"AI["&amp;A137&amp;"].ZL := "&amp;IF(AI!G137="",0,AI!G137)&amp;";"</f>
        <v>AI[133].ZL := 0;</v>
      </c>
      <c r="I137" s="127" t="str">
        <f>"AI["&amp;A137&amp;"].ZH := "&amp;IF(AI!H137="",0,AI!H137)&amp;";"</f>
        <v>AI[133].ZH := 1;</v>
      </c>
      <c r="J137" s="127" t="str">
        <f>"AI["&amp;$A137&amp;"]." &amp;J$3&amp;".EN :=" &amp;IF(AI!J137="",0,1)&amp;"; " &amp; "AI["&amp;$A137&amp;"]." &amp;J$3&amp;".V :=" &amp;IF(AI!J137="",0,AI!J137)&amp;"; "</f>
        <v xml:space="preserve">AI[133].RL.EN :=1; AI[133].RL.V :=0; </v>
      </c>
      <c r="K137" s="127" t="str">
        <f>"AI["&amp;$A137&amp;"]." &amp;K$3&amp;".EN :=" &amp;IF(AI!K137="",0,1)&amp;"; " &amp; "AI["&amp;$A137&amp;"]." &amp;K$3&amp;".V :=" &amp;IF(AI!K137="",0,AI!K137)&amp;"; "</f>
        <v xml:space="preserve">AI[133].RH.EN :=1; AI[133].RH.V :=1; </v>
      </c>
      <c r="L137" s="127" t="str">
        <f>"AI["&amp;$A137&amp;"]." &amp;L$3&amp;".EN :=" &amp;IF(AI!L137="",0,1)&amp;"; " &amp; "AI["&amp;$A137&amp;"]." &amp;L$3&amp;".V :=" &amp;IF(AI!L137="",0,AI!L137)&amp;"; "</f>
        <v xml:space="preserve">AI[133].L.EN :=0; AI[133].L.V :=0; </v>
      </c>
      <c r="M137" s="127" t="str">
        <f>"AI["&amp;$A137&amp;"]." &amp;M$3&amp;".EN :=" &amp;IF(AI!M137="",0,1)&amp;"; " &amp; "AI["&amp;$A137&amp;"]." &amp;M$3&amp;".V :=" &amp;IF(AI!M137="",0,AI!M137)&amp;"; "</f>
        <v xml:space="preserve">AI[133].H.EN :=0; AI[133].H.V :=0; </v>
      </c>
      <c r="N137" s="127" t="str">
        <f>"AI["&amp;$A137&amp;"]." &amp;N$3&amp;".EN :=" &amp;IF(AI!N137="",0,1)&amp;"; " &amp; "AI["&amp;$A137&amp;"]." &amp;N$3&amp;".V :=" &amp;IF(AI!N137="",0,AI!N137)&amp;"; "</f>
        <v xml:space="preserve">AI[133].LL.EN :=0; AI[133].LL.V :=0; </v>
      </c>
      <c r="O137" s="127" t="str">
        <f>"AI["&amp;$A137&amp;"]." &amp;O$3&amp;".EN :=" &amp;IF(AI!O137="",0,1)&amp;"; " &amp; "AI["&amp;$A137&amp;"]." &amp;O$3&amp;".V :=" &amp;IF(AI!O137="",0,AI!O137)&amp;"; "</f>
        <v xml:space="preserve">AI[133].HH.EN :=0; AI[133].HH.V :=0; </v>
      </c>
    </row>
    <row r="138" spans="1:15">
      <c r="A138" s="126">
        <f>AI!$D138</f>
        <v>134</v>
      </c>
      <c r="C138" s="127" t="str">
        <f>"AI["&amp;A138&amp;"].En := "&amp;IF(AI!E138="",0,1)&amp;";"</f>
        <v>AI[134].En := 1;</v>
      </c>
      <c r="D138" s="127" t="str">
        <f>"AI["&amp;A138&amp;"].Group := "&amp;IF(AI!T138="",0,AI!T138)&amp;";"</f>
        <v>AI[134].Group := 1;</v>
      </c>
      <c r="E138" s="127" t="str">
        <f>"AI["&amp;A138&amp;"].isInvScale := "&amp;IF(AI!V138="",0,1)&amp;";"</f>
        <v>AI[134].isInvScale := 0;</v>
      </c>
      <c r="F138" s="127" t="e">
        <f>"AI["&amp;A138&amp;"].isCut := "&amp;IF(AI!#REF!="",0,1)&amp;";   "&amp;"AI["&amp;A138&amp;"].vCut := "&amp;IF(AI!#REF!="",0,AI!#REF!)&amp;"; "</f>
        <v>#REF!</v>
      </c>
      <c r="H138" s="127" t="str">
        <f>"AI["&amp;A138&amp;"].ZL := "&amp;IF(AI!G138="",0,AI!G138)&amp;";"</f>
        <v>AI[134].ZL := -20;</v>
      </c>
      <c r="I138" s="127" t="str">
        <f>"AI["&amp;A138&amp;"].ZH := "&amp;IF(AI!H138="",0,AI!H138)&amp;";"</f>
        <v>AI[134].ZH := 80;</v>
      </c>
      <c r="J138" s="127" t="str">
        <f>"AI["&amp;$A138&amp;"]." &amp;J$3&amp;".EN :=" &amp;IF(AI!J138="",0,1)&amp;"; " &amp; "AI["&amp;$A138&amp;"]." &amp;J$3&amp;".V :=" &amp;IF(AI!J138="",0,AI!J138)&amp;"; "</f>
        <v xml:space="preserve">AI[134].RL.EN :=1; AI[134].RL.V :=5; </v>
      </c>
      <c r="K138" s="127" t="str">
        <f>"AI["&amp;$A138&amp;"]." &amp;K$3&amp;".EN :=" &amp;IF(AI!K138="",0,1)&amp;"; " &amp; "AI["&amp;$A138&amp;"]." &amp;K$3&amp;".V :=" &amp;IF(AI!K138="",0,AI!K138)&amp;"; "</f>
        <v xml:space="preserve">AI[134].RH.EN :=1; AI[134].RH.V :=50; </v>
      </c>
      <c r="L138" s="127" t="str">
        <f>"AI["&amp;$A138&amp;"]." &amp;L$3&amp;".EN :=" &amp;IF(AI!L138="",0,1)&amp;"; " &amp; "AI["&amp;$A138&amp;"]." &amp;L$3&amp;".V :=" &amp;IF(AI!L138="",0,AI!L138)&amp;"; "</f>
        <v xml:space="preserve">AI[134].L.EN :=0; AI[134].L.V :=0; </v>
      </c>
      <c r="M138" s="127" t="str">
        <f>"AI["&amp;$A138&amp;"]." &amp;M$3&amp;".EN :=" &amp;IF(AI!M138="",0,1)&amp;"; " &amp; "AI["&amp;$A138&amp;"]." &amp;M$3&amp;".V :=" &amp;IF(AI!M138="",0,AI!M138)&amp;"; "</f>
        <v xml:space="preserve">AI[134].H.EN :=0; AI[134].H.V :=0; </v>
      </c>
      <c r="N138" s="127" t="str">
        <f>"AI["&amp;$A138&amp;"]." &amp;N$3&amp;".EN :=" &amp;IF(AI!N138="",0,1)&amp;"; " &amp; "AI["&amp;$A138&amp;"]." &amp;N$3&amp;".V :=" &amp;IF(AI!N138="",0,AI!N138)&amp;"; "</f>
        <v xml:space="preserve">AI[134].LL.EN :=0; AI[134].LL.V :=0; </v>
      </c>
      <c r="O138" s="127" t="str">
        <f>"AI["&amp;$A138&amp;"]." &amp;O$3&amp;".EN :=" &amp;IF(AI!O138="",0,1)&amp;"; " &amp; "AI["&amp;$A138&amp;"]." &amp;O$3&amp;".V :=" &amp;IF(AI!O138="",0,AI!O138)&amp;"; "</f>
        <v xml:space="preserve">AI[134].HH.EN :=0; AI[134].HH.V :=0; </v>
      </c>
    </row>
    <row r="139" spans="1:15">
      <c r="A139" s="126">
        <f>AI!$D139</f>
        <v>135</v>
      </c>
      <c r="C139" s="127" t="str">
        <f>"AI["&amp;A139&amp;"].En := "&amp;IF(AI!E139="",0,1)&amp;";"</f>
        <v>AI[135].En := 1;</v>
      </c>
      <c r="D139" s="127" t="str">
        <f>"AI["&amp;A139&amp;"].Group := "&amp;IF(AI!T139="",0,AI!T139)&amp;";"</f>
        <v>AI[135].Group := 1;</v>
      </c>
      <c r="E139" s="127" t="str">
        <f>"AI["&amp;A139&amp;"].isInvScale := "&amp;IF(AI!V139="",0,1)&amp;";"</f>
        <v>AI[135].isInvScale := 0;</v>
      </c>
      <c r="F139" s="127" t="e">
        <f>"AI["&amp;A139&amp;"].isCut := "&amp;IF(AI!#REF!="",0,1)&amp;";   "&amp;"AI["&amp;A139&amp;"].vCut := "&amp;IF(AI!#REF!="",0,AI!#REF!)&amp;"; "</f>
        <v>#REF!</v>
      </c>
      <c r="H139" s="127" t="str">
        <f>"AI["&amp;A139&amp;"].ZL := "&amp;IF(AI!G139="",0,AI!G139)&amp;";"</f>
        <v>AI[135].ZL := 0;</v>
      </c>
      <c r="I139" s="127" t="str">
        <f>"AI["&amp;A139&amp;"].ZH := "&amp;IF(AI!H139="",0,AI!H139)&amp;";"</f>
        <v>AI[135].ZH := 1;</v>
      </c>
      <c r="J139" s="127" t="str">
        <f>"AI["&amp;$A139&amp;"]." &amp;J$3&amp;".EN :=" &amp;IF(AI!J139="",0,1)&amp;"; " &amp; "AI["&amp;$A139&amp;"]." &amp;J$3&amp;".V :=" &amp;IF(AI!J139="",0,AI!J139)&amp;"; "</f>
        <v xml:space="preserve">AI[135].RL.EN :=1; AI[135].RL.V :=0.3; </v>
      </c>
      <c r="K139" s="127" t="str">
        <f>"AI["&amp;$A139&amp;"]." &amp;K$3&amp;".EN :=" &amp;IF(AI!K139="",0,1)&amp;"; " &amp; "AI["&amp;$A139&amp;"]." &amp;K$3&amp;".V :=" &amp;IF(AI!K139="",0,AI!K139)&amp;"; "</f>
        <v xml:space="preserve">AI[135].RH.EN :=1; AI[135].RH.V :=0.5; </v>
      </c>
      <c r="L139" s="127" t="str">
        <f>"AI["&amp;$A139&amp;"]." &amp;L$3&amp;".EN :=" &amp;IF(AI!L139="",0,1)&amp;"; " &amp; "AI["&amp;$A139&amp;"]." &amp;L$3&amp;".V :=" &amp;IF(AI!L139="",0,AI!L139)&amp;"; "</f>
        <v xml:space="preserve">AI[135].L.EN :=0; AI[135].L.V :=0; </v>
      </c>
      <c r="M139" s="127" t="str">
        <f>"AI["&amp;$A139&amp;"]." &amp;M$3&amp;".EN :=" &amp;IF(AI!M139="",0,1)&amp;"; " &amp; "AI["&amp;$A139&amp;"]." &amp;M$3&amp;".V :=" &amp;IF(AI!M139="",0,AI!M139)&amp;"; "</f>
        <v xml:space="preserve">AI[135].H.EN :=0; AI[135].H.V :=0; </v>
      </c>
      <c r="N139" s="127" t="str">
        <f>"AI["&amp;$A139&amp;"]." &amp;N$3&amp;".EN :=" &amp;IF(AI!N139="",0,1)&amp;"; " &amp; "AI["&amp;$A139&amp;"]." &amp;N$3&amp;".V :=" &amp;IF(AI!N139="",0,AI!N139)&amp;"; "</f>
        <v xml:space="preserve">AI[135].LL.EN :=0; AI[135].LL.V :=0; </v>
      </c>
      <c r="O139" s="127" t="str">
        <f>"AI["&amp;$A139&amp;"]." &amp;O$3&amp;".EN :=" &amp;IF(AI!O139="",0,1)&amp;"; " &amp; "AI["&amp;$A139&amp;"]." &amp;O$3&amp;".V :=" &amp;IF(AI!O139="",0,AI!O139)&amp;"; "</f>
        <v xml:space="preserve">AI[135].HH.EN :=0; AI[135].HH.V :=0; </v>
      </c>
    </row>
    <row r="140" spans="1:15">
      <c r="A140" s="126">
        <f>AI!$D140</f>
        <v>136</v>
      </c>
      <c r="C140" s="127" t="str">
        <f>"AI["&amp;A140&amp;"].En := "&amp;IF(AI!E140="",0,1)&amp;";"</f>
        <v>AI[136].En := 1;</v>
      </c>
      <c r="D140" s="127" t="str">
        <f>"AI["&amp;A140&amp;"].Group := "&amp;IF(AI!T140="",0,AI!T140)&amp;";"</f>
        <v>AI[136].Group := 1;</v>
      </c>
      <c r="E140" s="127" t="str">
        <f>"AI["&amp;A140&amp;"].isInvScale := "&amp;IF(AI!V140="",0,1)&amp;";"</f>
        <v>AI[136].isInvScale := 0;</v>
      </c>
      <c r="F140" s="127" t="e">
        <f>"AI["&amp;A140&amp;"].isCut := "&amp;IF(AI!#REF!="",0,1)&amp;";   "&amp;"AI["&amp;A140&amp;"].vCut := "&amp;IF(AI!#REF!="",0,AI!#REF!)&amp;"; "</f>
        <v>#REF!</v>
      </c>
      <c r="H140" s="127" t="str">
        <f>"AI["&amp;A140&amp;"].ZL := "&amp;IF(AI!G140="",0,AI!G140)&amp;";"</f>
        <v>AI[136].ZL := 0;</v>
      </c>
      <c r="I140" s="127" t="str">
        <f>"AI["&amp;A140&amp;"].ZH := "&amp;IF(AI!H140="",0,AI!H140)&amp;";"</f>
        <v>AI[136].ZH := 100;</v>
      </c>
      <c r="J140" s="127" t="str">
        <f>"AI["&amp;$A140&amp;"]." &amp;J$3&amp;".EN :=" &amp;IF(AI!J140="",0,1)&amp;"; " &amp; "AI["&amp;$A140&amp;"]." &amp;J$3&amp;".V :=" &amp;IF(AI!J140="",0,AI!J140)&amp;"; "</f>
        <v xml:space="preserve">AI[136].RL.EN :=1; AI[136].RL.V :=30; </v>
      </c>
      <c r="K140" s="127" t="str">
        <f>"AI["&amp;$A140&amp;"]." &amp;K$3&amp;".EN :=" &amp;IF(AI!K140="",0,1)&amp;"; " &amp; "AI["&amp;$A140&amp;"]." &amp;K$3&amp;".V :=" &amp;IF(AI!K140="",0,AI!K140)&amp;"; "</f>
        <v xml:space="preserve">AI[136].RH.EN :=1; AI[136].RH.V :=60; </v>
      </c>
      <c r="L140" s="127" t="str">
        <f>"AI["&amp;$A140&amp;"]." &amp;L$3&amp;".EN :=" &amp;IF(AI!L140="",0,1)&amp;"; " &amp; "AI["&amp;$A140&amp;"]." &amp;L$3&amp;".V :=" &amp;IF(AI!L140="",0,AI!L140)&amp;"; "</f>
        <v xml:space="preserve">AI[136].L.EN :=1; AI[136].L.V :=30; </v>
      </c>
      <c r="M140" s="127" t="str">
        <f>"AI["&amp;$A140&amp;"]." &amp;M$3&amp;".EN :=" &amp;IF(AI!M140="",0,1)&amp;"; " &amp; "AI["&amp;$A140&amp;"]." &amp;M$3&amp;".V :=" &amp;IF(AI!M140="",0,AI!M140)&amp;"; "</f>
        <v xml:space="preserve">AI[136].H.EN :=1; AI[136].H.V :=60; </v>
      </c>
      <c r="N140" s="127" t="str">
        <f>"AI["&amp;$A140&amp;"]." &amp;N$3&amp;".EN :=" &amp;IF(AI!N140="",0,1)&amp;"; " &amp; "AI["&amp;$A140&amp;"]." &amp;N$3&amp;".V :=" &amp;IF(AI!N140="",0,AI!N140)&amp;"; "</f>
        <v xml:space="preserve">AI[136].LL.EN :=0; AI[136].LL.V :=0; </v>
      </c>
      <c r="O140" s="127" t="str">
        <f>"AI["&amp;$A140&amp;"]." &amp;O$3&amp;".EN :=" &amp;IF(AI!O140="",0,1)&amp;"; " &amp; "AI["&amp;$A140&amp;"]." &amp;O$3&amp;".V :=" &amp;IF(AI!O140="",0,AI!O140)&amp;"; "</f>
        <v xml:space="preserve">AI[136].HH.EN :=0; AI[136].HH.V :=0; </v>
      </c>
    </row>
    <row r="141" spans="1:15">
      <c r="A141" s="126">
        <f>AI!$D141</f>
        <v>137</v>
      </c>
      <c r="C141" s="127" t="str">
        <f>"AI["&amp;A141&amp;"].En := "&amp;IF(AI!E141="",0,1)&amp;";"</f>
        <v>AI[137].En := 1;</v>
      </c>
      <c r="D141" s="127" t="str">
        <f>"AI["&amp;A141&amp;"].Group := "&amp;IF(AI!T141="",0,AI!T141)&amp;";"</f>
        <v>AI[137].Group := 1;</v>
      </c>
      <c r="E141" s="127" t="str">
        <f>"AI["&amp;A141&amp;"].isInvScale := "&amp;IF(AI!V141="",0,1)&amp;";"</f>
        <v>AI[137].isInvScale := 0;</v>
      </c>
      <c r="F141" s="127" t="e">
        <f>"AI["&amp;A141&amp;"].isCut := "&amp;IF(AI!#REF!="",0,1)&amp;";   "&amp;"AI["&amp;A141&amp;"].vCut := "&amp;IF(AI!#REF!="",0,AI!#REF!)&amp;"; "</f>
        <v>#REF!</v>
      </c>
      <c r="H141" s="127" t="str">
        <f>"AI["&amp;A141&amp;"].ZL := "&amp;IF(AI!G141="",0,AI!G141)&amp;";"</f>
        <v>AI[137].ZL := 0;</v>
      </c>
      <c r="I141" s="127" t="str">
        <f>"AI["&amp;A141&amp;"].ZH := "&amp;IF(AI!H141="",0,AI!H141)&amp;";"</f>
        <v>AI[137].ZH := 100;</v>
      </c>
      <c r="J141" s="127" t="str">
        <f>"AI["&amp;$A141&amp;"]." &amp;J$3&amp;".EN :=" &amp;IF(AI!J141="",0,1)&amp;"; " &amp; "AI["&amp;$A141&amp;"]." &amp;J$3&amp;".V :=" &amp;IF(AI!J141="",0,AI!J141)&amp;"; "</f>
        <v xml:space="preserve">AI[137].RL.EN :=1; AI[137].RL.V :=30; </v>
      </c>
      <c r="K141" s="127" t="str">
        <f>"AI["&amp;$A141&amp;"]." &amp;K$3&amp;".EN :=" &amp;IF(AI!K141="",0,1)&amp;"; " &amp; "AI["&amp;$A141&amp;"]." &amp;K$3&amp;".V :=" &amp;IF(AI!K141="",0,AI!K141)&amp;"; "</f>
        <v xml:space="preserve">AI[137].RH.EN :=1; AI[137].RH.V :=60; </v>
      </c>
      <c r="L141" s="127" t="str">
        <f>"AI["&amp;$A141&amp;"]." &amp;L$3&amp;".EN :=" &amp;IF(AI!L141="",0,1)&amp;"; " &amp; "AI["&amp;$A141&amp;"]." &amp;L$3&amp;".V :=" &amp;IF(AI!L141="",0,AI!L141)&amp;"; "</f>
        <v xml:space="preserve">AI[137].L.EN :=1; AI[137].L.V :=30; </v>
      </c>
      <c r="M141" s="127" t="str">
        <f>"AI["&amp;$A141&amp;"]." &amp;M$3&amp;".EN :=" &amp;IF(AI!M141="",0,1)&amp;"; " &amp; "AI["&amp;$A141&amp;"]." &amp;M$3&amp;".V :=" &amp;IF(AI!M141="",0,AI!M141)&amp;"; "</f>
        <v xml:space="preserve">AI[137].H.EN :=0; AI[137].H.V :=0; </v>
      </c>
      <c r="N141" s="127" t="str">
        <f>"AI["&amp;$A141&amp;"]." &amp;N$3&amp;".EN :=" &amp;IF(AI!N141="",0,1)&amp;"; " &amp; "AI["&amp;$A141&amp;"]." &amp;N$3&amp;".V :=" &amp;IF(AI!N141="",0,AI!N141)&amp;"; "</f>
        <v xml:space="preserve">AI[137].LL.EN :=0; AI[137].LL.V :=0; </v>
      </c>
      <c r="O141" s="127" t="str">
        <f>"AI["&amp;$A141&amp;"]." &amp;O$3&amp;".EN :=" &amp;IF(AI!O141="",0,1)&amp;"; " &amp; "AI["&amp;$A141&amp;"]." &amp;O$3&amp;".V :=" &amp;IF(AI!O141="",0,AI!O141)&amp;"; "</f>
        <v xml:space="preserve">AI[137].HH.EN :=0; AI[137].HH.V :=0; </v>
      </c>
    </row>
    <row r="142" spans="1:15">
      <c r="A142" s="126">
        <f>AI!$D142</f>
        <v>138</v>
      </c>
      <c r="C142" s="127" t="str">
        <f>"AI["&amp;A142&amp;"].En := "&amp;IF(AI!E142="",0,1)&amp;";"</f>
        <v>AI[138].En := 1;</v>
      </c>
      <c r="D142" s="127" t="str">
        <f>"AI["&amp;A142&amp;"].Group := "&amp;IF(AI!T142="",0,AI!T142)&amp;";"</f>
        <v>AI[138].Group := 1;</v>
      </c>
      <c r="E142" s="127" t="str">
        <f>"AI["&amp;A142&amp;"].isInvScale := "&amp;IF(AI!V142="",0,1)&amp;";"</f>
        <v>AI[138].isInvScale := 0;</v>
      </c>
      <c r="F142" s="127" t="e">
        <f>"AI["&amp;A142&amp;"].isCut := "&amp;IF(AI!#REF!="",0,1)&amp;";   "&amp;"AI["&amp;A142&amp;"].vCut := "&amp;IF(AI!#REF!="",0,AI!#REF!)&amp;"; "</f>
        <v>#REF!</v>
      </c>
      <c r="H142" s="127" t="str">
        <f>"AI["&amp;A142&amp;"].ZL := "&amp;IF(AI!G142="",0,AI!G142)&amp;";"</f>
        <v>AI[138].ZL := 0;</v>
      </c>
      <c r="I142" s="127" t="str">
        <f>"AI["&amp;A142&amp;"].ZH := "&amp;IF(AI!H142="",0,AI!H142)&amp;";"</f>
        <v>AI[138].ZH := 0.1;</v>
      </c>
      <c r="J142" s="127" t="str">
        <f>"AI["&amp;$A142&amp;"]." &amp;J$3&amp;".EN :=" &amp;IF(AI!J142="",0,1)&amp;"; " &amp; "AI["&amp;$A142&amp;"]." &amp;J$3&amp;".V :=" &amp;IF(AI!J142="",0,AI!J142)&amp;"; "</f>
        <v xml:space="preserve">AI[138].RL.EN :=1; AI[138].RL.V :=0.02; </v>
      </c>
      <c r="K142" s="127" t="str">
        <f>"AI["&amp;$A142&amp;"]." &amp;K$3&amp;".EN :=" &amp;IF(AI!K142="",0,1)&amp;"; " &amp; "AI["&amp;$A142&amp;"]." &amp;K$3&amp;".V :=" &amp;IF(AI!K142="",0,AI!K142)&amp;"; "</f>
        <v xml:space="preserve">AI[138].RH.EN :=1; AI[138].RH.V :=0.09; </v>
      </c>
      <c r="L142" s="127" t="str">
        <f>"AI["&amp;$A142&amp;"]." &amp;L$3&amp;".EN :=" &amp;IF(AI!L142="",0,1)&amp;"; " &amp; "AI["&amp;$A142&amp;"]." &amp;L$3&amp;".V :=" &amp;IF(AI!L142="",0,AI!L142)&amp;"; "</f>
        <v xml:space="preserve">AI[138].L.EN :=0; AI[138].L.V :=0; </v>
      </c>
      <c r="M142" s="127" t="str">
        <f>"AI["&amp;$A142&amp;"]." &amp;M$3&amp;".EN :=" &amp;IF(AI!M142="",0,1)&amp;"; " &amp; "AI["&amp;$A142&amp;"]." &amp;M$3&amp;".V :=" &amp;IF(AI!M142="",0,AI!M142)&amp;"; "</f>
        <v xml:space="preserve">AI[138].H.EN :=0; AI[138].H.V :=0; </v>
      </c>
      <c r="N142" s="127" t="str">
        <f>"AI["&amp;$A142&amp;"]." &amp;N$3&amp;".EN :=" &amp;IF(AI!N142="",0,1)&amp;"; " &amp; "AI["&amp;$A142&amp;"]." &amp;N$3&amp;".V :=" &amp;IF(AI!N142="",0,AI!N142)&amp;"; "</f>
        <v xml:space="preserve">AI[138].LL.EN :=0; AI[138].LL.V :=0; </v>
      </c>
      <c r="O142" s="127" t="str">
        <f>"AI["&amp;$A142&amp;"]." &amp;O$3&amp;".EN :=" &amp;IF(AI!O142="",0,1)&amp;"; " &amp; "AI["&amp;$A142&amp;"]." &amp;O$3&amp;".V :=" &amp;IF(AI!O142="",0,AI!O142)&amp;"; "</f>
        <v xml:space="preserve">AI[138].HH.EN :=0; AI[138].HH.V :=0; </v>
      </c>
    </row>
    <row r="143" spans="1:15">
      <c r="A143" s="126">
        <f>AI!$D143</f>
        <v>139</v>
      </c>
      <c r="C143" s="127" t="str">
        <f>"AI["&amp;A143&amp;"].En := "&amp;IF(AI!E143="",0,1)&amp;";"</f>
        <v>AI[139].En := 1;</v>
      </c>
      <c r="D143" s="127" t="str">
        <f>"AI["&amp;A143&amp;"].Group := "&amp;IF(AI!T143="",0,AI!T143)&amp;";"</f>
        <v>AI[139].Group := 1;</v>
      </c>
      <c r="E143" s="127" t="str">
        <f>"AI["&amp;A143&amp;"].isInvScale := "&amp;IF(AI!V143="",0,1)&amp;";"</f>
        <v>AI[139].isInvScale := 0;</v>
      </c>
      <c r="F143" s="127" t="e">
        <f>"AI["&amp;A143&amp;"].isCut := "&amp;IF(AI!#REF!="",0,1)&amp;";   "&amp;"AI["&amp;A143&amp;"].vCut := "&amp;IF(AI!#REF!="",0,AI!#REF!)&amp;"; "</f>
        <v>#REF!</v>
      </c>
      <c r="H143" s="127" t="str">
        <f>"AI["&amp;A143&amp;"].ZL := "&amp;IF(AI!G143="",0,AI!G143)&amp;";"</f>
        <v>AI[139].ZL := 0;</v>
      </c>
      <c r="I143" s="127" t="str">
        <f>"AI["&amp;A143&amp;"].ZH := "&amp;IF(AI!H143="",0,AI!H143)&amp;";"</f>
        <v>AI[139].ZH := 0.6;</v>
      </c>
      <c r="J143" s="127" t="str">
        <f>"AI["&amp;$A143&amp;"]." &amp;J$3&amp;".EN :=" &amp;IF(AI!J143="",0,1)&amp;"; " &amp; "AI["&amp;$A143&amp;"]." &amp;J$3&amp;".V :=" &amp;IF(AI!J143="",0,AI!J143)&amp;"; "</f>
        <v xml:space="preserve">AI[139].RL.EN :=1; AI[139].RL.V :=0.2; </v>
      </c>
      <c r="K143" s="127" t="str">
        <f>"AI["&amp;$A143&amp;"]." &amp;K$3&amp;".EN :=" &amp;IF(AI!K143="",0,1)&amp;"; " &amp; "AI["&amp;$A143&amp;"]." &amp;K$3&amp;".V :=" &amp;IF(AI!K143="",0,AI!K143)&amp;"; "</f>
        <v xml:space="preserve">AI[139].RH.EN :=1; AI[139].RH.V :=0.37; </v>
      </c>
      <c r="L143" s="127" t="str">
        <f>"AI["&amp;$A143&amp;"]." &amp;L$3&amp;".EN :=" &amp;IF(AI!L143="",0,1)&amp;"; " &amp; "AI["&amp;$A143&amp;"]." &amp;L$3&amp;".V :=" &amp;IF(AI!L143="",0,AI!L143)&amp;"; "</f>
        <v xml:space="preserve">AI[139].L.EN :=0; AI[139].L.V :=0; </v>
      </c>
      <c r="M143" s="127" t="str">
        <f>"AI["&amp;$A143&amp;"]." &amp;M$3&amp;".EN :=" &amp;IF(AI!M143="",0,1)&amp;"; " &amp; "AI["&amp;$A143&amp;"]." &amp;M$3&amp;".V :=" &amp;IF(AI!M143="",0,AI!M143)&amp;"; "</f>
        <v xml:space="preserve">AI[139].H.EN :=0; AI[139].H.V :=0; </v>
      </c>
      <c r="N143" s="127" t="str">
        <f>"AI["&amp;$A143&amp;"]." &amp;N$3&amp;".EN :=" &amp;IF(AI!N143="",0,1)&amp;"; " &amp; "AI["&amp;$A143&amp;"]." &amp;N$3&amp;".V :=" &amp;IF(AI!N143="",0,AI!N143)&amp;"; "</f>
        <v xml:space="preserve">AI[139].LL.EN :=0; AI[139].LL.V :=0; </v>
      </c>
      <c r="O143" s="127" t="str">
        <f>"AI["&amp;$A143&amp;"]." &amp;O$3&amp;".EN :=" &amp;IF(AI!O143="",0,1)&amp;"; " &amp; "AI["&amp;$A143&amp;"]." &amp;O$3&amp;".V :=" &amp;IF(AI!O143="",0,AI!O143)&amp;"; "</f>
        <v xml:space="preserve">AI[139].HH.EN :=0; AI[139].HH.V :=0; </v>
      </c>
    </row>
    <row r="144" spans="1:15">
      <c r="A144" s="126">
        <f>AI!$D144</f>
        <v>140</v>
      </c>
      <c r="C144" s="127" t="str">
        <f>"AI["&amp;A144&amp;"].En := "&amp;IF(AI!E144="",0,1)&amp;";"</f>
        <v>AI[140].En := 1;</v>
      </c>
      <c r="D144" s="127" t="str">
        <f>"AI["&amp;A144&amp;"].Group := "&amp;IF(AI!T144="",0,AI!T144)&amp;";"</f>
        <v>AI[140].Group := 1;</v>
      </c>
      <c r="E144" s="127" t="str">
        <f>"AI["&amp;A144&amp;"].isInvScale := "&amp;IF(AI!V144="",0,1)&amp;";"</f>
        <v>AI[140].isInvScale := 0;</v>
      </c>
      <c r="F144" s="127" t="e">
        <f>"AI["&amp;A144&amp;"].isCut := "&amp;IF(AI!#REF!="",0,1)&amp;";   "&amp;"AI["&amp;A144&amp;"].vCut := "&amp;IF(AI!#REF!="",0,AI!#REF!)&amp;"; "</f>
        <v>#REF!</v>
      </c>
      <c r="H144" s="127" t="str">
        <f>"AI["&amp;A144&amp;"].ZL := "&amp;IF(AI!G144="",0,AI!G144)&amp;";"</f>
        <v>AI[140].ZL := 0;</v>
      </c>
      <c r="I144" s="127" t="str">
        <f>"AI["&amp;A144&amp;"].ZH := "&amp;IF(AI!H144="",0,AI!H144)&amp;";"</f>
        <v>AI[140].ZH := 2.5;</v>
      </c>
      <c r="J144" s="127" t="str">
        <f>"AI["&amp;$A144&amp;"]." &amp;J$3&amp;".EN :=" &amp;IF(AI!J144="",0,1)&amp;"; " &amp; "AI["&amp;$A144&amp;"]." &amp;J$3&amp;".V :=" &amp;IF(AI!J144="",0,AI!J144)&amp;"; "</f>
        <v xml:space="preserve">AI[140].RL.EN :=1; AI[140].RL.V :=1.1; </v>
      </c>
      <c r="K144" s="127" t="str">
        <f>"AI["&amp;$A144&amp;"]." &amp;K$3&amp;".EN :=" &amp;IF(AI!K144="",0,1)&amp;"; " &amp; "AI["&amp;$A144&amp;"]." &amp;K$3&amp;".V :=" &amp;IF(AI!K144="",0,AI!K144)&amp;"; "</f>
        <v xml:space="preserve">AI[140].RH.EN :=1; AI[140].RH.V :=1.5; </v>
      </c>
      <c r="L144" s="127" t="str">
        <f>"AI["&amp;$A144&amp;"]." &amp;L$3&amp;".EN :=" &amp;IF(AI!L144="",0,1)&amp;"; " &amp; "AI["&amp;$A144&amp;"]." &amp;L$3&amp;".V :=" &amp;IF(AI!L144="",0,AI!L144)&amp;"; "</f>
        <v xml:space="preserve">AI[140].L.EN :=0; AI[140].L.V :=0; </v>
      </c>
      <c r="M144" s="127" t="str">
        <f>"AI["&amp;$A144&amp;"]." &amp;M$3&amp;".EN :=" &amp;IF(AI!M144="",0,1)&amp;"; " &amp; "AI["&amp;$A144&amp;"]." &amp;M$3&amp;".V :=" &amp;IF(AI!M144="",0,AI!M144)&amp;"; "</f>
        <v xml:space="preserve">AI[140].H.EN :=0; AI[140].H.V :=0; </v>
      </c>
      <c r="N144" s="127" t="str">
        <f>"AI["&amp;$A144&amp;"]." &amp;N$3&amp;".EN :=" &amp;IF(AI!N144="",0,1)&amp;"; " &amp; "AI["&amp;$A144&amp;"]." &amp;N$3&amp;".V :=" &amp;IF(AI!N144="",0,AI!N144)&amp;"; "</f>
        <v xml:space="preserve">AI[140].LL.EN :=0; AI[140].LL.V :=0; </v>
      </c>
      <c r="O144" s="127" t="str">
        <f>"AI["&amp;$A144&amp;"]." &amp;O$3&amp;".EN :=" &amp;IF(AI!O144="",0,1)&amp;"; " &amp; "AI["&amp;$A144&amp;"]." &amp;O$3&amp;".V :=" &amp;IF(AI!O144="",0,AI!O144)&amp;"; "</f>
        <v xml:space="preserve">AI[140].HH.EN :=0; AI[140].HH.V :=0; </v>
      </c>
    </row>
    <row r="145" spans="1:15">
      <c r="A145" s="126">
        <f>AI!$D145</f>
        <v>141</v>
      </c>
      <c r="C145" s="127" t="str">
        <f>"AI["&amp;A145&amp;"].En := "&amp;IF(AI!E145="",0,1)&amp;";"</f>
        <v>AI[141].En := 1;</v>
      </c>
      <c r="D145" s="127" t="str">
        <f>"AI["&amp;A145&amp;"].Group := "&amp;IF(AI!T145="",0,AI!T145)&amp;";"</f>
        <v>AI[141].Group := 1;</v>
      </c>
      <c r="E145" s="127" t="str">
        <f>"AI["&amp;A145&amp;"].isInvScale := "&amp;IF(AI!V145="",0,1)&amp;";"</f>
        <v>AI[141].isInvScale := 0;</v>
      </c>
      <c r="F145" s="127" t="e">
        <f>"AI["&amp;A145&amp;"].isCut := "&amp;IF(AI!#REF!="",0,1)&amp;";   "&amp;"AI["&amp;A145&amp;"].vCut := "&amp;IF(AI!#REF!="",0,AI!#REF!)&amp;"; "</f>
        <v>#REF!</v>
      </c>
      <c r="H145" s="127" t="str">
        <f>"AI["&amp;A145&amp;"].ZL := "&amp;IF(AI!G145="",0,AI!G145)&amp;";"</f>
        <v>AI[141].ZL := 0;</v>
      </c>
      <c r="I145" s="127" t="str">
        <f>"AI["&amp;A145&amp;"].ZH := "&amp;IF(AI!H145="",0,AI!H145)&amp;";"</f>
        <v>AI[141].ZH := 1.6;</v>
      </c>
      <c r="J145" s="127" t="str">
        <f>"AI["&amp;$A145&amp;"]." &amp;J$3&amp;".EN :=" &amp;IF(AI!J145="",0,1)&amp;"; " &amp; "AI["&amp;$A145&amp;"]." &amp;J$3&amp;".V :=" &amp;IF(AI!J145="",0,AI!J145)&amp;"; "</f>
        <v xml:space="preserve">AI[141].RL.EN :=1; AI[141].RL.V :=0.95; </v>
      </c>
      <c r="K145" s="127" t="str">
        <f>"AI["&amp;$A145&amp;"]." &amp;K$3&amp;".EN :=" &amp;IF(AI!K145="",0,1)&amp;"; " &amp; "AI["&amp;$A145&amp;"]." &amp;K$3&amp;".V :=" &amp;IF(AI!K145="",0,AI!K145)&amp;"; "</f>
        <v xml:space="preserve">AI[141].RH.EN :=1; AI[141].RH.V :=1.2; </v>
      </c>
      <c r="L145" s="127" t="str">
        <f>"AI["&amp;$A145&amp;"]." &amp;L$3&amp;".EN :=" &amp;IF(AI!L145="",0,1)&amp;"; " &amp; "AI["&amp;$A145&amp;"]." &amp;L$3&amp;".V :=" &amp;IF(AI!L145="",0,AI!L145)&amp;"; "</f>
        <v xml:space="preserve">AI[141].L.EN :=0; AI[141].L.V :=0; </v>
      </c>
      <c r="M145" s="127" t="str">
        <f>"AI["&amp;$A145&amp;"]." &amp;M$3&amp;".EN :=" &amp;IF(AI!M145="",0,1)&amp;"; " &amp; "AI["&amp;$A145&amp;"]." &amp;M$3&amp;".V :=" &amp;IF(AI!M145="",0,AI!M145)&amp;"; "</f>
        <v xml:space="preserve">AI[141].H.EN :=0; AI[141].H.V :=0; </v>
      </c>
      <c r="N145" s="127" t="str">
        <f>"AI["&amp;$A145&amp;"]." &amp;N$3&amp;".EN :=" &amp;IF(AI!N145="",0,1)&amp;"; " &amp; "AI["&amp;$A145&amp;"]." &amp;N$3&amp;".V :=" &amp;IF(AI!N145="",0,AI!N145)&amp;"; "</f>
        <v xml:space="preserve">AI[141].LL.EN :=0; AI[141].LL.V :=0; </v>
      </c>
      <c r="O145" s="127" t="str">
        <f>"AI["&amp;$A145&amp;"]." &amp;O$3&amp;".EN :=" &amp;IF(AI!O145="",0,1)&amp;"; " &amp; "AI["&amp;$A145&amp;"]." &amp;O$3&amp;".V :=" &amp;IF(AI!O145="",0,AI!O145)&amp;"; "</f>
        <v xml:space="preserve">AI[141].HH.EN :=0; AI[141].HH.V :=0; </v>
      </c>
    </row>
    <row r="146" spans="1:15">
      <c r="A146" s="126">
        <f>AI!$D146</f>
        <v>142</v>
      </c>
      <c r="C146" s="127" t="str">
        <f>"AI["&amp;A146&amp;"].En := "&amp;IF(AI!E146="",0,1)&amp;";"</f>
        <v>AI[142].En := 1;</v>
      </c>
      <c r="D146" s="127" t="str">
        <f>"AI["&amp;A146&amp;"].Group := "&amp;IF(AI!T146="",0,AI!T146)&amp;";"</f>
        <v>AI[142].Group := 1;</v>
      </c>
      <c r="E146" s="127" t="str">
        <f>"AI["&amp;A146&amp;"].isInvScale := "&amp;IF(AI!V146="",0,1)&amp;";"</f>
        <v>AI[142].isInvScale := 0;</v>
      </c>
      <c r="F146" s="127" t="e">
        <f>"AI["&amp;A146&amp;"].isCut := "&amp;IF(AI!#REF!="",0,1)&amp;";   "&amp;"AI["&amp;A146&amp;"].vCut := "&amp;IF(AI!#REF!="",0,AI!#REF!)&amp;"; "</f>
        <v>#REF!</v>
      </c>
      <c r="H146" s="127" t="str">
        <f>"AI["&amp;A146&amp;"].ZL := "&amp;IF(AI!G146="",0,AI!G146)&amp;";"</f>
        <v>AI[142].ZL := 0;</v>
      </c>
      <c r="I146" s="127" t="str">
        <f>"AI["&amp;A146&amp;"].ZH := "&amp;IF(AI!H146="",0,AI!H146)&amp;";"</f>
        <v>AI[142].ZH := 0.4;</v>
      </c>
      <c r="J146" s="127" t="str">
        <f>"AI["&amp;$A146&amp;"]." &amp;J$3&amp;".EN :=" &amp;IF(AI!J146="",0,1)&amp;"; " &amp; "AI["&amp;$A146&amp;"]." &amp;J$3&amp;".V :=" &amp;IF(AI!J146="",0,AI!J146)&amp;"; "</f>
        <v xml:space="preserve">AI[142].RL.EN :=1; AI[142].RL.V :=0.15; </v>
      </c>
      <c r="K146" s="127" t="str">
        <f>"AI["&amp;$A146&amp;"]." &amp;K$3&amp;".EN :=" &amp;IF(AI!K146="",0,1)&amp;"; " &amp; "AI["&amp;$A146&amp;"]." &amp;K$3&amp;".V :=" &amp;IF(AI!K146="",0,AI!K146)&amp;"; "</f>
        <v xml:space="preserve">AI[142].RH.EN :=1; AI[142].RH.V :=0.22; </v>
      </c>
      <c r="L146" s="127" t="str">
        <f>"AI["&amp;$A146&amp;"]." &amp;L$3&amp;".EN :=" &amp;IF(AI!L146="",0,1)&amp;"; " &amp; "AI["&amp;$A146&amp;"]." &amp;L$3&amp;".V :=" &amp;IF(AI!L146="",0,AI!L146)&amp;"; "</f>
        <v xml:space="preserve">AI[142].L.EN :=1; AI[142].L.V :=0.14; </v>
      </c>
      <c r="M146" s="127" t="str">
        <f>"AI["&amp;$A146&amp;"]." &amp;M$3&amp;".EN :=" &amp;IF(AI!M146="",0,1)&amp;"; " &amp; "AI["&amp;$A146&amp;"]." &amp;M$3&amp;".V :=" &amp;IF(AI!M146="",0,AI!M146)&amp;"; "</f>
        <v xml:space="preserve">AI[142].H.EN :=0; AI[142].H.V :=0; </v>
      </c>
      <c r="N146" s="127" t="str">
        <f>"AI["&amp;$A146&amp;"]." &amp;N$3&amp;".EN :=" &amp;IF(AI!N146="",0,1)&amp;"; " &amp; "AI["&amp;$A146&amp;"]." &amp;N$3&amp;".V :=" &amp;IF(AI!N146="",0,AI!N146)&amp;"; "</f>
        <v xml:space="preserve">AI[142].LL.EN :=1; AI[142].LL.V :=0.14; </v>
      </c>
      <c r="O146" s="127" t="str">
        <f>"AI["&amp;$A146&amp;"]." &amp;O$3&amp;".EN :=" &amp;IF(AI!O146="",0,1)&amp;"; " &amp; "AI["&amp;$A146&amp;"]." &amp;O$3&amp;".V :=" &amp;IF(AI!O146="",0,AI!O146)&amp;"; "</f>
        <v xml:space="preserve">AI[142].HH.EN :=0; AI[142].HH.V :=0; </v>
      </c>
    </row>
    <row r="147" spans="1:15">
      <c r="A147" s="126">
        <f>AI!$D147</f>
        <v>143</v>
      </c>
      <c r="C147" s="127" t="str">
        <f>"AI["&amp;A147&amp;"].En := "&amp;IF(AI!E147="",0,1)&amp;";"</f>
        <v>AI[143].En := 0;</v>
      </c>
      <c r="D147" s="127" t="str">
        <f>"AI["&amp;A147&amp;"].Group := "&amp;IF(AI!T147="",0,AI!T147)&amp;";"</f>
        <v>AI[143].Group := 0;</v>
      </c>
      <c r="E147" s="127" t="str">
        <f>"AI["&amp;A147&amp;"].isInvScale := "&amp;IF(AI!V147="",0,1)&amp;";"</f>
        <v>AI[143].isInvScale := 0;</v>
      </c>
      <c r="F147" s="127" t="e">
        <f>"AI["&amp;A147&amp;"].isCut := "&amp;IF(AI!#REF!="",0,1)&amp;";   "&amp;"AI["&amp;A147&amp;"].vCut := "&amp;IF(AI!#REF!="",0,AI!#REF!)&amp;"; "</f>
        <v>#REF!</v>
      </c>
      <c r="H147" s="127" t="str">
        <f>"AI["&amp;A147&amp;"].ZL := "&amp;IF(AI!G147="",0,AI!G147)&amp;";"</f>
        <v>AI[143].ZL := 0;</v>
      </c>
      <c r="I147" s="127" t="str">
        <f>"AI["&amp;A147&amp;"].ZH := "&amp;IF(AI!H147="",0,AI!H147)&amp;";"</f>
        <v>AI[143].ZH := 0;</v>
      </c>
      <c r="J147" s="127" t="str">
        <f>"AI["&amp;$A147&amp;"]." &amp;J$3&amp;".EN :=" &amp;IF(AI!J147="",0,1)&amp;"; " &amp; "AI["&amp;$A147&amp;"]." &amp;J$3&amp;".V :=" &amp;IF(AI!J147="",0,AI!J147)&amp;"; "</f>
        <v xml:space="preserve">AI[143].RL.EN :=0; AI[143].RL.V :=0; </v>
      </c>
      <c r="K147" s="127" t="str">
        <f>"AI["&amp;$A147&amp;"]." &amp;K$3&amp;".EN :=" &amp;IF(AI!K147="",0,1)&amp;"; " &amp; "AI["&amp;$A147&amp;"]." &amp;K$3&amp;".V :=" &amp;IF(AI!K147="",0,AI!K147)&amp;"; "</f>
        <v xml:space="preserve">AI[143].RH.EN :=0; AI[143].RH.V :=0; </v>
      </c>
      <c r="L147" s="127" t="str">
        <f>"AI["&amp;$A147&amp;"]." &amp;L$3&amp;".EN :=" &amp;IF(AI!L147="",0,1)&amp;"; " &amp; "AI["&amp;$A147&amp;"]." &amp;L$3&amp;".V :=" &amp;IF(AI!L147="",0,AI!L147)&amp;"; "</f>
        <v xml:space="preserve">AI[143].L.EN :=0; AI[143].L.V :=0; </v>
      </c>
      <c r="M147" s="127" t="str">
        <f>"AI["&amp;$A147&amp;"]." &amp;M$3&amp;".EN :=" &amp;IF(AI!M147="",0,1)&amp;"; " &amp; "AI["&amp;$A147&amp;"]." &amp;M$3&amp;".V :=" &amp;IF(AI!M147="",0,AI!M147)&amp;"; "</f>
        <v xml:space="preserve">AI[143].H.EN :=0; AI[143].H.V :=0; </v>
      </c>
      <c r="N147" s="127" t="str">
        <f>"AI["&amp;$A147&amp;"]." &amp;N$3&amp;".EN :=" &amp;IF(AI!N147="",0,1)&amp;"; " &amp; "AI["&amp;$A147&amp;"]." &amp;N$3&amp;".V :=" &amp;IF(AI!N147="",0,AI!N147)&amp;"; "</f>
        <v xml:space="preserve">AI[143].LL.EN :=0; AI[143].LL.V :=0; </v>
      </c>
      <c r="O147" s="127" t="str">
        <f>"AI["&amp;$A147&amp;"]." &amp;O$3&amp;".EN :=" &amp;IF(AI!O147="",0,1)&amp;"; " &amp; "AI["&amp;$A147&amp;"]." &amp;O$3&amp;".V :=" &amp;IF(AI!O147="",0,AI!O147)&amp;"; "</f>
        <v xml:space="preserve">AI[143].HH.EN :=0; AI[143].HH.V :=0; </v>
      </c>
    </row>
    <row r="148" spans="1:15">
      <c r="A148" s="126">
        <f>AI!$D148</f>
        <v>144</v>
      </c>
      <c r="C148" s="127" t="str">
        <f>"AI["&amp;A148&amp;"].En := "&amp;IF(AI!E148="",0,1)&amp;";"</f>
        <v>AI[144].En := 1;</v>
      </c>
      <c r="D148" s="127" t="str">
        <f>"AI["&amp;A148&amp;"].Group := "&amp;IF(AI!T148="",0,AI!T148)&amp;";"</f>
        <v>AI[144].Group := 0;</v>
      </c>
      <c r="E148" s="127" t="str">
        <f>"AI["&amp;A148&amp;"].isInvScale := "&amp;IF(AI!V148="",0,1)&amp;";"</f>
        <v>AI[144].isInvScale := 0;</v>
      </c>
      <c r="F148" s="127" t="e">
        <f>"AI["&amp;A148&amp;"].isCut := "&amp;IF(AI!#REF!="",0,1)&amp;";   "&amp;"AI["&amp;A148&amp;"].vCut := "&amp;IF(AI!#REF!="",0,AI!#REF!)&amp;"; "</f>
        <v>#REF!</v>
      </c>
      <c r="H148" s="127" t="str">
        <f>"AI["&amp;A148&amp;"].ZL := "&amp;IF(AI!G148="",0,AI!G148)&amp;";"</f>
        <v>AI[144].ZL := 0;</v>
      </c>
      <c r="I148" s="127" t="str">
        <f>"AI["&amp;A148&amp;"].ZH := "&amp;IF(AI!H148="",0,AI!H148)&amp;";"</f>
        <v>AI[144].ZH := 0;</v>
      </c>
      <c r="J148" s="127" t="str">
        <f>"AI["&amp;$A148&amp;"]." &amp;J$3&amp;".EN :=" &amp;IF(AI!J148="",0,1)&amp;"; " &amp; "AI["&amp;$A148&amp;"]." &amp;J$3&amp;".V :=" &amp;IF(AI!J148="",0,AI!J148)&amp;"; "</f>
        <v xml:space="preserve">AI[144].RL.EN :=0; AI[144].RL.V :=0; </v>
      </c>
      <c r="K148" s="127" t="str">
        <f>"AI["&amp;$A148&amp;"]." &amp;K$3&amp;".EN :=" &amp;IF(AI!K148="",0,1)&amp;"; " &amp; "AI["&amp;$A148&amp;"]." &amp;K$3&amp;".V :=" &amp;IF(AI!K148="",0,AI!K148)&amp;"; "</f>
        <v xml:space="preserve">AI[144].RH.EN :=0; AI[144].RH.V :=0; </v>
      </c>
      <c r="L148" s="127" t="str">
        <f>"AI["&amp;$A148&amp;"]." &amp;L$3&amp;".EN :=" &amp;IF(AI!L148="",0,1)&amp;"; " &amp; "AI["&amp;$A148&amp;"]." &amp;L$3&amp;".V :=" &amp;IF(AI!L148="",0,AI!L148)&amp;"; "</f>
        <v xml:space="preserve">AI[144].L.EN :=0; AI[144].L.V :=0; </v>
      </c>
      <c r="M148" s="127" t="str">
        <f>"AI["&amp;$A148&amp;"]." &amp;M$3&amp;".EN :=" &amp;IF(AI!M148="",0,1)&amp;"; " &amp; "AI["&amp;$A148&amp;"]." &amp;M$3&amp;".V :=" &amp;IF(AI!M148="",0,AI!M148)&amp;"; "</f>
        <v xml:space="preserve">AI[144].H.EN :=0; AI[144].H.V :=0; </v>
      </c>
      <c r="N148" s="127" t="str">
        <f>"AI["&amp;$A148&amp;"]." &amp;N$3&amp;".EN :=" &amp;IF(AI!N148="",0,1)&amp;"; " &amp; "AI["&amp;$A148&amp;"]." &amp;N$3&amp;".V :=" &amp;IF(AI!N148="",0,AI!N148)&amp;"; "</f>
        <v xml:space="preserve">AI[144].LL.EN :=1; AI[144].LL.V :=0.8; </v>
      </c>
      <c r="O148" s="127" t="str">
        <f>"AI["&amp;$A148&amp;"]." &amp;O$3&amp;".EN :=" &amp;IF(AI!O148="",0,1)&amp;"; " &amp; "AI["&amp;$A148&amp;"]." &amp;O$3&amp;".V :=" &amp;IF(AI!O148="",0,AI!O148)&amp;"; "</f>
        <v xml:space="preserve">AI[144].HH.EN :=0; AI[144].HH.V :=0; </v>
      </c>
    </row>
    <row r="149" spans="1:15">
      <c r="A149" s="126">
        <f>AI!$D149</f>
        <v>145</v>
      </c>
      <c r="C149" s="127" t="str">
        <f>"AI["&amp;A149&amp;"].En := "&amp;IF(AI!E149="",0,1)&amp;";"</f>
        <v>AI[145].En := 1;</v>
      </c>
      <c r="D149" s="127" t="str">
        <f>"AI["&amp;A149&amp;"].Group := "&amp;IF(AI!T149="",0,AI!T149)&amp;";"</f>
        <v>AI[145].Group := 0;</v>
      </c>
      <c r="E149" s="127" t="str">
        <f>"AI["&amp;A149&amp;"].isInvScale := "&amp;IF(AI!V149="",0,1)&amp;";"</f>
        <v>AI[145].isInvScale := 0;</v>
      </c>
      <c r="F149" s="127" t="e">
        <f>"AI["&amp;A149&amp;"].isCut := "&amp;IF(AI!#REF!="",0,1)&amp;";   "&amp;"AI["&amp;A149&amp;"].vCut := "&amp;IF(AI!#REF!="",0,AI!#REF!)&amp;"; "</f>
        <v>#REF!</v>
      </c>
      <c r="H149" s="127" t="str">
        <f>"AI["&amp;A149&amp;"].ZL := "&amp;IF(AI!G149="",0,AI!G149)&amp;";"</f>
        <v>AI[145].ZL := 0;</v>
      </c>
      <c r="I149" s="127" t="str">
        <f>"AI["&amp;A149&amp;"].ZH := "&amp;IF(AI!H149="",0,AI!H149)&amp;";"</f>
        <v>AI[145].ZH := 0;</v>
      </c>
      <c r="J149" s="127" t="str">
        <f>"AI["&amp;$A149&amp;"]." &amp;J$3&amp;".EN :=" &amp;IF(AI!J149="",0,1)&amp;"; " &amp; "AI["&amp;$A149&amp;"]." &amp;J$3&amp;".V :=" &amp;IF(AI!J149="",0,AI!J149)&amp;"; "</f>
        <v xml:space="preserve">AI[145].RL.EN :=0; AI[145].RL.V :=0; </v>
      </c>
      <c r="K149" s="127" t="str">
        <f>"AI["&amp;$A149&amp;"]." &amp;K$3&amp;".EN :=" &amp;IF(AI!K149="",0,1)&amp;"; " &amp; "AI["&amp;$A149&amp;"]." &amp;K$3&amp;".V :=" &amp;IF(AI!K149="",0,AI!K149)&amp;"; "</f>
        <v xml:space="preserve">AI[145].RH.EN :=0; AI[145].RH.V :=0; </v>
      </c>
      <c r="L149" s="127" t="str">
        <f>"AI["&amp;$A149&amp;"]." &amp;L$3&amp;".EN :=" &amp;IF(AI!L149="",0,1)&amp;"; " &amp; "AI["&amp;$A149&amp;"]." &amp;L$3&amp;".V :=" &amp;IF(AI!L149="",0,AI!L149)&amp;"; "</f>
        <v xml:space="preserve">AI[145].L.EN :=0; AI[145].L.V :=0; </v>
      </c>
      <c r="M149" s="127" t="str">
        <f>"AI["&amp;$A149&amp;"]." &amp;M$3&amp;".EN :=" &amp;IF(AI!M149="",0,1)&amp;"; " &amp; "AI["&amp;$A149&amp;"]." &amp;M$3&amp;".V :=" &amp;IF(AI!M149="",0,AI!M149)&amp;"; "</f>
        <v xml:space="preserve">AI[145].H.EN :=0; AI[145].H.V :=0; </v>
      </c>
      <c r="N149" s="127" t="str">
        <f>"AI["&amp;$A149&amp;"]." &amp;N$3&amp;".EN :=" &amp;IF(AI!N149="",0,1)&amp;"; " &amp; "AI["&amp;$A149&amp;"]." &amp;N$3&amp;".V :=" &amp;IF(AI!N149="",0,AI!N149)&amp;"; "</f>
        <v xml:space="preserve">AI[145].LL.EN :=1; AI[145].LL.V :=0.8; </v>
      </c>
      <c r="O149" s="127" t="str">
        <f>"AI["&amp;$A149&amp;"]." &amp;O$3&amp;".EN :=" &amp;IF(AI!O149="",0,1)&amp;"; " &amp; "AI["&amp;$A149&amp;"]." &amp;O$3&amp;".V :=" &amp;IF(AI!O149="",0,AI!O149)&amp;"; "</f>
        <v xml:space="preserve">AI[145].HH.EN :=0; AI[145].HH.V :=0; </v>
      </c>
    </row>
    <row r="150" spans="1:15">
      <c r="A150" s="126">
        <f>AI!$D150</f>
        <v>146</v>
      </c>
      <c r="C150" s="127" t="str">
        <f>"AI["&amp;A150&amp;"].En := "&amp;IF(AI!E150="",0,1)&amp;";"</f>
        <v>AI[146].En := 1;</v>
      </c>
      <c r="D150" s="127" t="str">
        <f>"AI["&amp;A150&amp;"].Group := "&amp;IF(AI!T150="",0,AI!T150)&amp;";"</f>
        <v>AI[146].Group := 0;</v>
      </c>
      <c r="E150" s="127" t="str">
        <f>"AI["&amp;A150&amp;"].isInvScale := "&amp;IF(AI!V150="",0,1)&amp;";"</f>
        <v>AI[146].isInvScale := 0;</v>
      </c>
      <c r="F150" s="127" t="e">
        <f>"AI["&amp;A150&amp;"].isCut := "&amp;IF(AI!#REF!="",0,1)&amp;";   "&amp;"AI["&amp;A150&amp;"].vCut := "&amp;IF(AI!#REF!="",0,AI!#REF!)&amp;"; "</f>
        <v>#REF!</v>
      </c>
      <c r="H150" s="127" t="str">
        <f>"AI["&amp;A150&amp;"].ZL := "&amp;IF(AI!G150="",0,AI!G150)&amp;";"</f>
        <v>AI[146].ZL := 0;</v>
      </c>
      <c r="I150" s="127" t="str">
        <f>"AI["&amp;A150&amp;"].ZH := "&amp;IF(AI!H150="",0,AI!H150)&amp;";"</f>
        <v>AI[146].ZH := 0;</v>
      </c>
      <c r="J150" s="127" t="str">
        <f>"AI["&amp;$A150&amp;"]." &amp;J$3&amp;".EN :=" &amp;IF(AI!J150="",0,1)&amp;"; " &amp; "AI["&amp;$A150&amp;"]." &amp;J$3&amp;".V :=" &amp;IF(AI!J150="",0,AI!J150)&amp;"; "</f>
        <v xml:space="preserve">AI[146].RL.EN :=0; AI[146].RL.V :=0; </v>
      </c>
      <c r="K150" s="127" t="str">
        <f>"AI["&amp;$A150&amp;"]." &amp;K$3&amp;".EN :=" &amp;IF(AI!K150="",0,1)&amp;"; " &amp; "AI["&amp;$A150&amp;"]." &amp;K$3&amp;".V :=" &amp;IF(AI!K150="",0,AI!K150)&amp;"; "</f>
        <v xml:space="preserve">AI[146].RH.EN :=0; AI[146].RH.V :=0; </v>
      </c>
      <c r="L150" s="127" t="str">
        <f>"AI["&amp;$A150&amp;"]." &amp;L$3&amp;".EN :=" &amp;IF(AI!L150="",0,1)&amp;"; " &amp; "AI["&amp;$A150&amp;"]." &amp;L$3&amp;".V :=" &amp;IF(AI!L150="",0,AI!L150)&amp;"; "</f>
        <v xml:space="preserve">AI[146].L.EN :=0; AI[146].L.V :=0; </v>
      </c>
      <c r="M150" s="127" t="str">
        <f>"AI["&amp;$A150&amp;"]." &amp;M$3&amp;".EN :=" &amp;IF(AI!M150="",0,1)&amp;"; " &amp; "AI["&amp;$A150&amp;"]." &amp;M$3&amp;".V :=" &amp;IF(AI!M150="",0,AI!M150)&amp;"; "</f>
        <v xml:space="preserve">AI[146].H.EN :=0; AI[146].H.V :=0; </v>
      </c>
      <c r="N150" s="127" t="str">
        <f>"AI["&amp;$A150&amp;"]." &amp;N$3&amp;".EN :=" &amp;IF(AI!N150="",0,1)&amp;"; " &amp; "AI["&amp;$A150&amp;"]." &amp;N$3&amp;".V :=" &amp;IF(AI!N150="",0,AI!N150)&amp;"; "</f>
        <v xml:space="preserve">AI[146].LL.EN :=0; AI[146].LL.V :=0; </v>
      </c>
      <c r="O150" s="127" t="str">
        <f>"AI["&amp;$A150&amp;"]." &amp;O$3&amp;".EN :=" &amp;IF(AI!O150="",0,1)&amp;"; " &amp; "AI["&amp;$A150&amp;"]." &amp;O$3&amp;".V :=" &amp;IF(AI!O150="",0,AI!O150)&amp;"; "</f>
        <v xml:space="preserve">AI[146].HH.EN :=0; AI[146].HH.V :=0; </v>
      </c>
    </row>
    <row r="151" spans="1:15">
      <c r="A151" s="126">
        <f>AI!$D151</f>
        <v>147</v>
      </c>
      <c r="C151" s="127" t="str">
        <f>"AI["&amp;A151&amp;"].En := "&amp;IF(AI!E151="",0,1)&amp;";"</f>
        <v>AI[147].En := 1;</v>
      </c>
      <c r="D151" s="127" t="str">
        <f>"AI["&amp;A151&amp;"].Group := "&amp;IF(AI!T151="",0,AI!T151)&amp;";"</f>
        <v>AI[147].Group := 0;</v>
      </c>
      <c r="E151" s="127" t="str">
        <f>"AI["&amp;A151&amp;"].isInvScale := "&amp;IF(AI!V151="",0,1)&amp;";"</f>
        <v>AI[147].isInvScale := 0;</v>
      </c>
      <c r="F151" s="127" t="e">
        <f>"AI["&amp;A151&amp;"].isCut := "&amp;IF(AI!#REF!="",0,1)&amp;";   "&amp;"AI["&amp;A151&amp;"].vCut := "&amp;IF(AI!#REF!="",0,AI!#REF!)&amp;"; "</f>
        <v>#REF!</v>
      </c>
      <c r="H151" s="127" t="str">
        <f>"AI["&amp;A151&amp;"].ZL := "&amp;IF(AI!G151="",0,AI!G151)&amp;";"</f>
        <v>AI[147].ZL := 0;</v>
      </c>
      <c r="I151" s="127" t="str">
        <f>"AI["&amp;A151&amp;"].ZH := "&amp;IF(AI!H151="",0,AI!H151)&amp;";"</f>
        <v>AI[147].ZH := 0;</v>
      </c>
      <c r="J151" s="127" t="str">
        <f>"AI["&amp;$A151&amp;"]." &amp;J$3&amp;".EN :=" &amp;IF(AI!J151="",0,1)&amp;"; " &amp; "AI["&amp;$A151&amp;"]." &amp;J$3&amp;".V :=" &amp;IF(AI!J151="",0,AI!J151)&amp;"; "</f>
        <v xml:space="preserve">AI[147].RL.EN :=0; AI[147].RL.V :=0; </v>
      </c>
      <c r="K151" s="127" t="str">
        <f>"AI["&amp;$A151&amp;"]." &amp;K$3&amp;".EN :=" &amp;IF(AI!K151="",0,1)&amp;"; " &amp; "AI["&amp;$A151&amp;"]." &amp;K$3&amp;".V :=" &amp;IF(AI!K151="",0,AI!K151)&amp;"; "</f>
        <v xml:space="preserve">AI[147].RH.EN :=0; AI[147].RH.V :=0; </v>
      </c>
      <c r="L151" s="127" t="str">
        <f>"AI["&amp;$A151&amp;"]." &amp;L$3&amp;".EN :=" &amp;IF(AI!L151="",0,1)&amp;"; " &amp; "AI["&amp;$A151&amp;"]." &amp;L$3&amp;".V :=" &amp;IF(AI!L151="",0,AI!L151)&amp;"; "</f>
        <v xml:space="preserve">AI[147].L.EN :=0; AI[147].L.V :=0; </v>
      </c>
      <c r="M151" s="127" t="str">
        <f>"AI["&amp;$A151&amp;"]." &amp;M$3&amp;".EN :=" &amp;IF(AI!M151="",0,1)&amp;"; " &amp; "AI["&amp;$A151&amp;"]." &amp;M$3&amp;".V :=" &amp;IF(AI!M151="",0,AI!M151)&amp;"; "</f>
        <v xml:space="preserve">AI[147].H.EN :=0; AI[147].H.V :=0; </v>
      </c>
      <c r="N151" s="127" t="str">
        <f>"AI["&amp;$A151&amp;"]." &amp;N$3&amp;".EN :=" &amp;IF(AI!N151="",0,1)&amp;"; " &amp; "AI["&amp;$A151&amp;"]." &amp;N$3&amp;".V :=" &amp;IF(AI!N151="",0,AI!N151)&amp;"; "</f>
        <v xml:space="preserve">AI[147].LL.EN :=0; AI[147].LL.V :=0; </v>
      </c>
      <c r="O151" s="127" t="str">
        <f>"AI["&amp;$A151&amp;"]." &amp;O$3&amp;".EN :=" &amp;IF(AI!O151="",0,1)&amp;"; " &amp; "AI["&amp;$A151&amp;"]." &amp;O$3&amp;".V :=" &amp;IF(AI!O151="",0,AI!O151)&amp;"; "</f>
        <v xml:space="preserve">AI[147].HH.EN :=0; AI[147].HH.V :=0; </v>
      </c>
    </row>
    <row r="152" spans="1:15">
      <c r="A152" s="126">
        <f>AI!$D152</f>
        <v>148</v>
      </c>
      <c r="C152" s="127" t="str">
        <f>"AI["&amp;A152&amp;"].En := "&amp;IF(AI!E152="",0,1)&amp;";"</f>
        <v>AI[148].En := 1;</v>
      </c>
      <c r="D152" s="127" t="str">
        <f>"AI["&amp;A152&amp;"].Group := "&amp;IF(AI!T152="",0,AI!T152)&amp;";"</f>
        <v>AI[148].Group := 0;</v>
      </c>
      <c r="E152" s="127" t="str">
        <f>"AI["&amp;A152&amp;"].isInvScale := "&amp;IF(AI!V152="",0,1)&amp;";"</f>
        <v>AI[148].isInvScale := 0;</v>
      </c>
      <c r="F152" s="127" t="e">
        <f>"AI["&amp;A152&amp;"].isCut := "&amp;IF(AI!#REF!="",0,1)&amp;";   "&amp;"AI["&amp;A152&amp;"].vCut := "&amp;IF(AI!#REF!="",0,AI!#REF!)&amp;"; "</f>
        <v>#REF!</v>
      </c>
      <c r="H152" s="127" t="str">
        <f>"AI["&amp;A152&amp;"].ZL := "&amp;IF(AI!G152="",0,AI!G152)&amp;";"</f>
        <v>AI[148].ZL := 0;</v>
      </c>
      <c r="I152" s="127" t="str">
        <f>"AI["&amp;A152&amp;"].ZH := "&amp;IF(AI!H152="",0,AI!H152)&amp;";"</f>
        <v>AI[148].ZH := 0;</v>
      </c>
      <c r="J152" s="127" t="str">
        <f>"AI["&amp;$A152&amp;"]." &amp;J$3&amp;".EN :=" &amp;IF(AI!J152="",0,1)&amp;"; " &amp; "AI["&amp;$A152&amp;"]." &amp;J$3&amp;".V :=" &amp;IF(AI!J152="",0,AI!J152)&amp;"; "</f>
        <v xml:space="preserve">AI[148].RL.EN :=0; AI[148].RL.V :=0; </v>
      </c>
      <c r="K152" s="127" t="str">
        <f>"AI["&amp;$A152&amp;"]." &amp;K$3&amp;".EN :=" &amp;IF(AI!K152="",0,1)&amp;"; " &amp; "AI["&amp;$A152&amp;"]." &amp;K$3&amp;".V :=" &amp;IF(AI!K152="",0,AI!K152)&amp;"; "</f>
        <v xml:space="preserve">AI[148].RH.EN :=0; AI[148].RH.V :=0; </v>
      </c>
      <c r="L152" s="127" t="str">
        <f>"AI["&amp;$A152&amp;"]." &amp;L$3&amp;".EN :=" &amp;IF(AI!L152="",0,1)&amp;"; " &amp; "AI["&amp;$A152&amp;"]." &amp;L$3&amp;".V :=" &amp;IF(AI!L152="",0,AI!L152)&amp;"; "</f>
        <v xml:space="preserve">AI[148].L.EN :=0; AI[148].L.V :=0; </v>
      </c>
      <c r="M152" s="127" t="str">
        <f>"AI["&amp;$A152&amp;"]." &amp;M$3&amp;".EN :=" &amp;IF(AI!M152="",0,1)&amp;"; " &amp; "AI["&amp;$A152&amp;"]." &amp;M$3&amp;".V :=" &amp;IF(AI!M152="",0,AI!M152)&amp;"; "</f>
        <v xml:space="preserve">AI[148].H.EN :=0; AI[148].H.V :=0; </v>
      </c>
      <c r="N152" s="127" t="str">
        <f>"AI["&amp;$A152&amp;"]." &amp;N$3&amp;".EN :=" &amp;IF(AI!N152="",0,1)&amp;"; " &amp; "AI["&amp;$A152&amp;"]." &amp;N$3&amp;".V :=" &amp;IF(AI!N152="",0,AI!N152)&amp;"; "</f>
        <v xml:space="preserve">AI[148].LL.EN :=0; AI[148].LL.V :=0; </v>
      </c>
      <c r="O152" s="127" t="str">
        <f>"AI["&amp;$A152&amp;"]." &amp;O$3&amp;".EN :=" &amp;IF(AI!O152="",0,1)&amp;"; " &amp; "AI["&amp;$A152&amp;"]." &amp;O$3&amp;".V :=" &amp;IF(AI!O152="",0,AI!O152)&amp;"; "</f>
        <v xml:space="preserve">AI[148].HH.EN :=0; AI[148].HH.V :=0; </v>
      </c>
    </row>
    <row r="153" spans="1:15">
      <c r="A153" s="126">
        <f>AI!$D153</f>
        <v>149</v>
      </c>
      <c r="C153" s="127" t="str">
        <f>"AI["&amp;A153&amp;"].En := "&amp;IF(AI!E153="",0,1)&amp;";"</f>
        <v>AI[149].En := 1;</v>
      </c>
      <c r="D153" s="127" t="str">
        <f>"AI["&amp;A153&amp;"].Group := "&amp;IF(AI!T153="",0,AI!T153)&amp;";"</f>
        <v>AI[149].Group := 0;</v>
      </c>
      <c r="E153" s="127" t="str">
        <f>"AI["&amp;A153&amp;"].isInvScale := "&amp;IF(AI!V153="",0,1)&amp;";"</f>
        <v>AI[149].isInvScale := 0;</v>
      </c>
      <c r="F153" s="127" t="e">
        <f>"AI["&amp;A153&amp;"].isCut := "&amp;IF(AI!#REF!="",0,1)&amp;";   "&amp;"AI["&amp;A153&amp;"].vCut := "&amp;IF(AI!#REF!="",0,AI!#REF!)&amp;"; "</f>
        <v>#REF!</v>
      </c>
      <c r="H153" s="127" t="str">
        <f>"AI["&amp;A153&amp;"].ZL := "&amp;IF(AI!G153="",0,AI!G153)&amp;";"</f>
        <v>AI[149].ZL := 0;</v>
      </c>
      <c r="I153" s="127" t="str">
        <f>"AI["&amp;A153&amp;"].ZH := "&amp;IF(AI!H153="",0,AI!H153)&amp;";"</f>
        <v>AI[149].ZH := 0;</v>
      </c>
      <c r="J153" s="127" t="str">
        <f>"AI["&amp;$A153&amp;"]." &amp;J$3&amp;".EN :=" &amp;IF(AI!J153="",0,1)&amp;"; " &amp; "AI["&amp;$A153&amp;"]." &amp;J$3&amp;".V :=" &amp;IF(AI!J153="",0,AI!J153)&amp;"; "</f>
        <v xml:space="preserve">AI[149].RL.EN :=0; AI[149].RL.V :=0; </v>
      </c>
      <c r="K153" s="127" t="str">
        <f>"AI["&amp;$A153&amp;"]." &amp;K$3&amp;".EN :=" &amp;IF(AI!K153="",0,1)&amp;"; " &amp; "AI["&amp;$A153&amp;"]." &amp;K$3&amp;".V :=" &amp;IF(AI!K153="",0,AI!K153)&amp;"; "</f>
        <v xml:space="preserve">AI[149].RH.EN :=0; AI[149].RH.V :=0; </v>
      </c>
      <c r="L153" s="127" t="str">
        <f>"AI["&amp;$A153&amp;"]." &amp;L$3&amp;".EN :=" &amp;IF(AI!L153="",0,1)&amp;"; " &amp; "AI["&amp;$A153&amp;"]." &amp;L$3&amp;".V :=" &amp;IF(AI!L153="",0,AI!L153)&amp;"; "</f>
        <v xml:space="preserve">AI[149].L.EN :=0; AI[149].L.V :=0; </v>
      </c>
      <c r="M153" s="127" t="str">
        <f>"AI["&amp;$A153&amp;"]." &amp;M$3&amp;".EN :=" &amp;IF(AI!M153="",0,1)&amp;"; " &amp; "AI["&amp;$A153&amp;"]." &amp;M$3&amp;".V :=" &amp;IF(AI!M153="",0,AI!M153)&amp;"; "</f>
        <v xml:space="preserve">AI[149].H.EN :=0; AI[149].H.V :=0; </v>
      </c>
      <c r="N153" s="127" t="str">
        <f>"AI["&amp;$A153&amp;"]." &amp;N$3&amp;".EN :=" &amp;IF(AI!N153="",0,1)&amp;"; " &amp; "AI["&amp;$A153&amp;"]." &amp;N$3&amp;".V :=" &amp;IF(AI!N153="",0,AI!N153)&amp;"; "</f>
        <v xml:space="preserve">AI[149].LL.EN :=0; AI[149].LL.V :=0; </v>
      </c>
      <c r="O153" s="127" t="str">
        <f>"AI["&amp;$A153&amp;"]." &amp;O$3&amp;".EN :=" &amp;IF(AI!O153="",0,1)&amp;"; " &amp; "AI["&amp;$A153&amp;"]." &amp;O$3&amp;".V :=" &amp;IF(AI!O153="",0,AI!O153)&amp;"; "</f>
        <v xml:space="preserve">AI[149].HH.EN :=0; AI[149].HH.V :=0; </v>
      </c>
    </row>
    <row r="154" spans="1:15">
      <c r="A154" s="126">
        <f>AI!$D154</f>
        <v>150</v>
      </c>
      <c r="C154" s="127" t="str">
        <f>"AI["&amp;A154&amp;"].En := "&amp;IF(AI!E154="",0,1)&amp;";"</f>
        <v>AI[150].En := 1;</v>
      </c>
      <c r="D154" s="127" t="str">
        <f>"AI["&amp;A154&amp;"].Group := "&amp;IF(AI!T154="",0,AI!T154)&amp;";"</f>
        <v>AI[150].Group := 0;</v>
      </c>
      <c r="E154" s="127" t="str">
        <f>"AI["&amp;A154&amp;"].isInvScale := "&amp;IF(AI!V154="",0,1)&amp;";"</f>
        <v>AI[150].isInvScale := 0;</v>
      </c>
      <c r="F154" s="127" t="e">
        <f>"AI["&amp;A154&amp;"].isCut := "&amp;IF(AI!#REF!="",0,1)&amp;";   "&amp;"AI["&amp;A154&amp;"].vCut := "&amp;IF(AI!#REF!="",0,AI!#REF!)&amp;"; "</f>
        <v>#REF!</v>
      </c>
      <c r="H154" s="127" t="str">
        <f>"AI["&amp;A154&amp;"].ZL := "&amp;IF(AI!G154="",0,AI!G154)&amp;";"</f>
        <v>AI[150].ZL := 0;</v>
      </c>
      <c r="I154" s="127" t="str">
        <f>"AI["&amp;A154&amp;"].ZH := "&amp;IF(AI!H154="",0,AI!H154)&amp;";"</f>
        <v>AI[150].ZH := 0;</v>
      </c>
      <c r="J154" s="127" t="str">
        <f>"AI["&amp;$A154&amp;"]." &amp;J$3&amp;".EN :=" &amp;IF(AI!J154="",0,1)&amp;"; " &amp; "AI["&amp;$A154&amp;"]." &amp;J$3&amp;".V :=" &amp;IF(AI!J154="",0,AI!J154)&amp;"; "</f>
        <v xml:space="preserve">AI[150].RL.EN :=0; AI[150].RL.V :=0; </v>
      </c>
      <c r="K154" s="127" t="str">
        <f>"AI["&amp;$A154&amp;"]." &amp;K$3&amp;".EN :=" &amp;IF(AI!K154="",0,1)&amp;"; " &amp; "AI["&amp;$A154&amp;"]." &amp;K$3&amp;".V :=" &amp;IF(AI!K154="",0,AI!K154)&amp;"; "</f>
        <v xml:space="preserve">AI[150].RH.EN :=0; AI[150].RH.V :=0; </v>
      </c>
      <c r="L154" s="127" t="str">
        <f>"AI["&amp;$A154&amp;"]." &amp;L$3&amp;".EN :=" &amp;IF(AI!L154="",0,1)&amp;"; " &amp; "AI["&amp;$A154&amp;"]." &amp;L$3&amp;".V :=" &amp;IF(AI!L154="",0,AI!L154)&amp;"; "</f>
        <v xml:space="preserve">AI[150].L.EN :=0; AI[150].L.V :=0; </v>
      </c>
      <c r="M154" s="127" t="str">
        <f>"AI["&amp;$A154&amp;"]." &amp;M$3&amp;".EN :=" &amp;IF(AI!M154="",0,1)&amp;"; " &amp; "AI["&amp;$A154&amp;"]." &amp;M$3&amp;".V :=" &amp;IF(AI!M154="",0,AI!M154)&amp;"; "</f>
        <v xml:space="preserve">AI[150].H.EN :=0; AI[150].H.V :=0; </v>
      </c>
      <c r="N154" s="127" t="str">
        <f>"AI["&amp;$A154&amp;"]." &amp;N$3&amp;".EN :=" &amp;IF(AI!N154="",0,1)&amp;"; " &amp; "AI["&amp;$A154&amp;"]." &amp;N$3&amp;".V :=" &amp;IF(AI!N154="",0,AI!N154)&amp;"; "</f>
        <v xml:space="preserve">AI[150].LL.EN :=0; AI[150].LL.V :=0; </v>
      </c>
      <c r="O154" s="127" t="str">
        <f>"AI["&amp;$A154&amp;"]." &amp;O$3&amp;".EN :=" &amp;IF(AI!O154="",0,1)&amp;"; " &amp; "AI["&amp;$A154&amp;"]." &amp;O$3&amp;".V :=" &amp;IF(AI!O154="",0,AI!O154)&amp;"; "</f>
        <v xml:space="preserve">AI[150].HH.EN :=0; AI[150].HH.V :=0; </v>
      </c>
    </row>
    <row r="155" spans="1:15">
      <c r="A155" s="126">
        <f>AI!$D155</f>
        <v>151</v>
      </c>
      <c r="C155" s="127" t="str">
        <f>"AI["&amp;A155&amp;"].En := "&amp;IF(AI!E155="",0,1)&amp;";"</f>
        <v>AI[151].En := 1;</v>
      </c>
      <c r="D155" s="127" t="str">
        <f>"AI["&amp;A155&amp;"].Group := "&amp;IF(AI!T155="",0,AI!T155)&amp;";"</f>
        <v>AI[151].Group := 0;</v>
      </c>
      <c r="E155" s="127" t="str">
        <f>"AI["&amp;A155&amp;"].isInvScale := "&amp;IF(AI!V155="",0,1)&amp;";"</f>
        <v>AI[151].isInvScale := 0;</v>
      </c>
      <c r="F155" s="127" t="e">
        <f>"AI["&amp;A155&amp;"].isCut := "&amp;IF(AI!#REF!="",0,1)&amp;";   "&amp;"AI["&amp;A155&amp;"].vCut := "&amp;IF(AI!#REF!="",0,AI!#REF!)&amp;"; "</f>
        <v>#REF!</v>
      </c>
      <c r="H155" s="127" t="str">
        <f>"AI["&amp;A155&amp;"].ZL := "&amp;IF(AI!G155="",0,AI!G155)&amp;";"</f>
        <v>AI[151].ZL := 0;</v>
      </c>
      <c r="I155" s="127" t="str">
        <f>"AI["&amp;A155&amp;"].ZH := "&amp;IF(AI!H155="",0,AI!H155)&amp;";"</f>
        <v>AI[151].ZH := 0;</v>
      </c>
      <c r="J155" s="127" t="str">
        <f>"AI["&amp;$A155&amp;"]." &amp;J$3&amp;".EN :=" &amp;IF(AI!J155="",0,1)&amp;"; " &amp; "AI["&amp;$A155&amp;"]." &amp;J$3&amp;".V :=" &amp;IF(AI!J155="",0,AI!J155)&amp;"; "</f>
        <v xml:space="preserve">AI[151].RL.EN :=0; AI[151].RL.V :=0; </v>
      </c>
      <c r="K155" s="127" t="str">
        <f>"AI["&amp;$A155&amp;"]." &amp;K$3&amp;".EN :=" &amp;IF(AI!K155="",0,1)&amp;"; " &amp; "AI["&amp;$A155&amp;"]." &amp;K$3&amp;".V :=" &amp;IF(AI!K155="",0,AI!K155)&amp;"; "</f>
        <v xml:space="preserve">AI[151].RH.EN :=0; AI[151].RH.V :=0; </v>
      </c>
      <c r="L155" s="127" t="str">
        <f>"AI["&amp;$A155&amp;"]." &amp;L$3&amp;".EN :=" &amp;IF(AI!L155="",0,1)&amp;"; " &amp; "AI["&amp;$A155&amp;"]." &amp;L$3&amp;".V :=" &amp;IF(AI!L155="",0,AI!L155)&amp;"; "</f>
        <v xml:space="preserve">AI[151].L.EN :=0; AI[151].L.V :=0; </v>
      </c>
      <c r="M155" s="127" t="str">
        <f>"AI["&amp;$A155&amp;"]." &amp;M$3&amp;".EN :=" &amp;IF(AI!M155="",0,1)&amp;"; " &amp; "AI["&amp;$A155&amp;"]." &amp;M$3&amp;".V :=" &amp;IF(AI!M155="",0,AI!M155)&amp;"; "</f>
        <v xml:space="preserve">AI[151].H.EN :=0; AI[151].H.V :=0; </v>
      </c>
      <c r="N155" s="127" t="str">
        <f>"AI["&amp;$A155&amp;"]." &amp;N$3&amp;".EN :=" &amp;IF(AI!N155="",0,1)&amp;"; " &amp; "AI["&amp;$A155&amp;"]." &amp;N$3&amp;".V :=" &amp;IF(AI!N155="",0,AI!N155)&amp;"; "</f>
        <v xml:space="preserve">AI[151].LL.EN :=0; AI[151].LL.V :=0; </v>
      </c>
      <c r="O155" s="127" t="str">
        <f>"AI["&amp;$A155&amp;"]." &amp;O$3&amp;".EN :=" &amp;IF(AI!O155="",0,1)&amp;"; " &amp; "AI["&amp;$A155&amp;"]." &amp;O$3&amp;".V :=" &amp;IF(AI!O155="",0,AI!O155)&amp;"; "</f>
        <v xml:space="preserve">AI[151].HH.EN :=0; AI[151].HH.V :=0; </v>
      </c>
    </row>
    <row r="156" spans="1:15">
      <c r="A156" s="126">
        <f>AI!$D156</f>
        <v>152</v>
      </c>
      <c r="C156" s="127" t="str">
        <f>"AI["&amp;A156&amp;"].En := "&amp;IF(AI!E156="",0,1)&amp;";"</f>
        <v>AI[152].En := 1;</v>
      </c>
      <c r="D156" s="127" t="str">
        <f>"AI["&amp;A156&amp;"].Group := "&amp;IF(AI!T156="",0,AI!T156)&amp;";"</f>
        <v>AI[152].Group := 0;</v>
      </c>
      <c r="E156" s="127" t="str">
        <f>"AI["&amp;A156&amp;"].isInvScale := "&amp;IF(AI!V156="",0,1)&amp;";"</f>
        <v>AI[152].isInvScale := 0;</v>
      </c>
      <c r="F156" s="127" t="e">
        <f>"AI["&amp;A156&amp;"].isCut := "&amp;IF(AI!#REF!="",0,1)&amp;";   "&amp;"AI["&amp;A156&amp;"].vCut := "&amp;IF(AI!#REF!="",0,AI!#REF!)&amp;"; "</f>
        <v>#REF!</v>
      </c>
      <c r="H156" s="127" t="str">
        <f>"AI["&amp;A156&amp;"].ZL := "&amp;IF(AI!G156="",0,AI!G156)&amp;";"</f>
        <v>AI[152].ZL := 0;</v>
      </c>
      <c r="I156" s="127" t="str">
        <f>"AI["&amp;A156&amp;"].ZH := "&amp;IF(AI!H156="",0,AI!H156)&amp;";"</f>
        <v>AI[152].ZH := 0;</v>
      </c>
      <c r="J156" s="127" t="str">
        <f>"AI["&amp;$A156&amp;"]." &amp;J$3&amp;".EN :=" &amp;IF(AI!J156="",0,1)&amp;"; " &amp; "AI["&amp;$A156&amp;"]." &amp;J$3&amp;".V :=" &amp;IF(AI!J156="",0,AI!J156)&amp;"; "</f>
        <v xml:space="preserve">AI[152].RL.EN :=0; AI[152].RL.V :=0; </v>
      </c>
      <c r="K156" s="127" t="str">
        <f>"AI["&amp;$A156&amp;"]." &amp;K$3&amp;".EN :=" &amp;IF(AI!K156="",0,1)&amp;"; " &amp; "AI["&amp;$A156&amp;"]." &amp;K$3&amp;".V :=" &amp;IF(AI!K156="",0,AI!K156)&amp;"; "</f>
        <v xml:space="preserve">AI[152].RH.EN :=0; AI[152].RH.V :=0; </v>
      </c>
      <c r="L156" s="127" t="str">
        <f>"AI["&amp;$A156&amp;"]." &amp;L$3&amp;".EN :=" &amp;IF(AI!L156="",0,1)&amp;"; " &amp; "AI["&amp;$A156&amp;"]." &amp;L$3&amp;".V :=" &amp;IF(AI!L156="",0,AI!L156)&amp;"; "</f>
        <v xml:space="preserve">AI[152].L.EN :=0; AI[152].L.V :=0; </v>
      </c>
      <c r="M156" s="127" t="str">
        <f>"AI["&amp;$A156&amp;"]." &amp;M$3&amp;".EN :=" &amp;IF(AI!M156="",0,1)&amp;"; " &amp; "AI["&amp;$A156&amp;"]." &amp;M$3&amp;".V :=" &amp;IF(AI!M156="",0,AI!M156)&amp;"; "</f>
        <v xml:space="preserve">AI[152].H.EN :=0; AI[152].H.V :=0; </v>
      </c>
      <c r="N156" s="127" t="str">
        <f>"AI["&amp;$A156&amp;"]." &amp;N$3&amp;".EN :=" &amp;IF(AI!N156="",0,1)&amp;"; " &amp; "AI["&amp;$A156&amp;"]." &amp;N$3&amp;".V :=" &amp;IF(AI!N156="",0,AI!N156)&amp;"; "</f>
        <v xml:space="preserve">AI[152].LL.EN :=0; AI[152].LL.V :=0; </v>
      </c>
      <c r="O156" s="127" t="str">
        <f>"AI["&amp;$A156&amp;"]." &amp;O$3&amp;".EN :=" &amp;IF(AI!O156="",0,1)&amp;"; " &amp; "AI["&amp;$A156&amp;"]." &amp;O$3&amp;".V :=" &amp;IF(AI!O156="",0,AI!O156)&amp;"; "</f>
        <v xml:space="preserve">AI[152].HH.EN :=0; AI[152].HH.V :=0; </v>
      </c>
    </row>
    <row r="157" spans="1:15">
      <c r="A157" s="126">
        <f>AI!$D157</f>
        <v>153</v>
      </c>
      <c r="C157" s="127" t="str">
        <f>"AI["&amp;A157&amp;"].En := "&amp;IF(AI!E157="",0,1)&amp;";"</f>
        <v>AI[153].En := 1;</v>
      </c>
      <c r="D157" s="127" t="str">
        <f>"AI["&amp;A157&amp;"].Group := "&amp;IF(AI!T157="",0,AI!T157)&amp;";"</f>
        <v>AI[153].Group := 0;</v>
      </c>
      <c r="E157" s="127" t="str">
        <f>"AI["&amp;A157&amp;"].isInvScale := "&amp;IF(AI!V157="",0,1)&amp;";"</f>
        <v>AI[153].isInvScale := 0;</v>
      </c>
      <c r="F157" s="127" t="e">
        <f>"AI["&amp;A157&amp;"].isCut := "&amp;IF(AI!#REF!="",0,1)&amp;";   "&amp;"AI["&amp;A157&amp;"].vCut := "&amp;IF(AI!#REF!="",0,AI!#REF!)&amp;"; "</f>
        <v>#REF!</v>
      </c>
      <c r="H157" s="127" t="str">
        <f>"AI["&amp;A157&amp;"].ZL := "&amp;IF(AI!G157="",0,AI!G157)&amp;";"</f>
        <v>AI[153].ZL := 0;</v>
      </c>
      <c r="I157" s="127" t="str">
        <f>"AI["&amp;A157&amp;"].ZH := "&amp;IF(AI!H157="",0,AI!H157)&amp;";"</f>
        <v>AI[153].ZH := 0;</v>
      </c>
      <c r="J157" s="127" t="str">
        <f>"AI["&amp;$A157&amp;"]." &amp;J$3&amp;".EN :=" &amp;IF(AI!J157="",0,1)&amp;"; " &amp; "AI["&amp;$A157&amp;"]." &amp;J$3&amp;".V :=" &amp;IF(AI!J157="",0,AI!J157)&amp;"; "</f>
        <v xml:space="preserve">AI[153].RL.EN :=0; AI[153].RL.V :=0; </v>
      </c>
      <c r="K157" s="127" t="str">
        <f>"AI["&amp;$A157&amp;"]." &amp;K$3&amp;".EN :=" &amp;IF(AI!K157="",0,1)&amp;"; " &amp; "AI["&amp;$A157&amp;"]." &amp;K$3&amp;".V :=" &amp;IF(AI!K157="",0,AI!K157)&amp;"; "</f>
        <v xml:space="preserve">AI[153].RH.EN :=0; AI[153].RH.V :=0; </v>
      </c>
      <c r="L157" s="127" t="str">
        <f>"AI["&amp;$A157&amp;"]." &amp;L$3&amp;".EN :=" &amp;IF(AI!L157="",0,1)&amp;"; " &amp; "AI["&amp;$A157&amp;"]." &amp;L$3&amp;".V :=" &amp;IF(AI!L157="",0,AI!L157)&amp;"; "</f>
        <v xml:space="preserve">AI[153].L.EN :=0; AI[153].L.V :=0; </v>
      </c>
      <c r="M157" s="127" t="str">
        <f>"AI["&amp;$A157&amp;"]." &amp;M$3&amp;".EN :=" &amp;IF(AI!M157="",0,1)&amp;"; " &amp; "AI["&amp;$A157&amp;"]." &amp;M$3&amp;".V :=" &amp;IF(AI!M157="",0,AI!M157)&amp;"; "</f>
        <v xml:space="preserve">AI[153].H.EN :=0; AI[153].H.V :=0; </v>
      </c>
      <c r="N157" s="127" t="str">
        <f>"AI["&amp;$A157&amp;"]." &amp;N$3&amp;".EN :=" &amp;IF(AI!N157="",0,1)&amp;"; " &amp; "AI["&amp;$A157&amp;"]." &amp;N$3&amp;".V :=" &amp;IF(AI!N157="",0,AI!N157)&amp;"; "</f>
        <v xml:space="preserve">AI[153].LL.EN :=0; AI[153].LL.V :=0; </v>
      </c>
      <c r="O157" s="127" t="str">
        <f>"AI["&amp;$A157&amp;"]." &amp;O$3&amp;".EN :=" &amp;IF(AI!O157="",0,1)&amp;"; " &amp; "AI["&amp;$A157&amp;"]." &amp;O$3&amp;".V :=" &amp;IF(AI!O157="",0,AI!O157)&amp;"; "</f>
        <v xml:space="preserve">AI[153].HH.EN :=0; AI[153].HH.V :=0; </v>
      </c>
    </row>
    <row r="158" spans="1:15">
      <c r="A158" s="126">
        <f>AI!$D158</f>
        <v>154</v>
      </c>
      <c r="C158" s="127" t="str">
        <f>"AI["&amp;A158&amp;"].En := "&amp;IF(AI!E158="",0,1)&amp;";"</f>
        <v>AI[154].En := 1;</v>
      </c>
      <c r="D158" s="127" t="str">
        <f>"AI["&amp;A158&amp;"].Group := "&amp;IF(AI!T158="",0,AI!T158)&amp;";"</f>
        <v>AI[154].Group := 0;</v>
      </c>
      <c r="E158" s="127" t="str">
        <f>"AI["&amp;A158&amp;"].isInvScale := "&amp;IF(AI!V158="",0,1)&amp;";"</f>
        <v>AI[154].isInvScale := 0;</v>
      </c>
      <c r="F158" s="127" t="e">
        <f>"AI["&amp;A158&amp;"].isCut := "&amp;IF(AI!#REF!="",0,1)&amp;";   "&amp;"AI["&amp;A158&amp;"].vCut := "&amp;IF(AI!#REF!="",0,AI!#REF!)&amp;"; "</f>
        <v>#REF!</v>
      </c>
      <c r="H158" s="127" t="str">
        <f>"AI["&amp;A158&amp;"].ZL := "&amp;IF(AI!G158="",0,AI!G158)&amp;";"</f>
        <v>AI[154].ZL := 0;</v>
      </c>
      <c r="I158" s="127" t="str">
        <f>"AI["&amp;A158&amp;"].ZH := "&amp;IF(AI!H158="",0,AI!H158)&amp;";"</f>
        <v>AI[154].ZH := 0;</v>
      </c>
      <c r="J158" s="127" t="str">
        <f>"AI["&amp;$A158&amp;"]." &amp;J$3&amp;".EN :=" &amp;IF(AI!J158="",0,1)&amp;"; " &amp; "AI["&amp;$A158&amp;"]." &amp;J$3&amp;".V :=" &amp;IF(AI!J158="",0,AI!J158)&amp;"; "</f>
        <v xml:space="preserve">AI[154].RL.EN :=0; AI[154].RL.V :=0; </v>
      </c>
      <c r="K158" s="127" t="str">
        <f>"AI["&amp;$A158&amp;"]." &amp;K$3&amp;".EN :=" &amp;IF(AI!K158="",0,1)&amp;"; " &amp; "AI["&amp;$A158&amp;"]." &amp;K$3&amp;".V :=" &amp;IF(AI!K158="",0,AI!K158)&amp;"; "</f>
        <v xml:space="preserve">AI[154].RH.EN :=0; AI[154].RH.V :=0; </v>
      </c>
      <c r="L158" s="127" t="str">
        <f>"AI["&amp;$A158&amp;"]." &amp;L$3&amp;".EN :=" &amp;IF(AI!L158="",0,1)&amp;"; " &amp; "AI["&amp;$A158&amp;"]." &amp;L$3&amp;".V :=" &amp;IF(AI!L158="",0,AI!L158)&amp;"; "</f>
        <v xml:space="preserve">AI[154].L.EN :=0; AI[154].L.V :=0; </v>
      </c>
      <c r="M158" s="127" t="str">
        <f>"AI["&amp;$A158&amp;"]." &amp;M$3&amp;".EN :=" &amp;IF(AI!M158="",0,1)&amp;"; " &amp; "AI["&amp;$A158&amp;"]." &amp;M$3&amp;".V :=" &amp;IF(AI!M158="",0,AI!M158)&amp;"; "</f>
        <v xml:space="preserve">AI[154].H.EN :=0; AI[154].H.V :=0; </v>
      </c>
      <c r="N158" s="127" t="str">
        <f>"AI["&amp;$A158&amp;"]." &amp;N$3&amp;".EN :=" &amp;IF(AI!N158="",0,1)&amp;"; " &amp; "AI["&amp;$A158&amp;"]." &amp;N$3&amp;".V :=" &amp;IF(AI!N158="",0,AI!N158)&amp;"; "</f>
        <v xml:space="preserve">AI[154].LL.EN :=0; AI[154].LL.V :=0; </v>
      </c>
      <c r="O158" s="127" t="str">
        <f>"AI["&amp;$A158&amp;"]." &amp;O$3&amp;".EN :=" &amp;IF(AI!O158="",0,1)&amp;"; " &amp; "AI["&amp;$A158&amp;"]." &amp;O$3&amp;".V :=" &amp;IF(AI!O158="",0,AI!O158)&amp;"; "</f>
        <v xml:space="preserve">AI[154].HH.EN :=0; AI[154].HH.V :=0; </v>
      </c>
    </row>
    <row r="159" spans="1:15">
      <c r="A159" s="126">
        <f>AI!$D159</f>
        <v>155</v>
      </c>
      <c r="C159" s="127" t="str">
        <f>"AI["&amp;A159&amp;"].En := "&amp;IF(AI!E159="",0,1)&amp;";"</f>
        <v>AI[155].En := 1;</v>
      </c>
      <c r="D159" s="127" t="str">
        <f>"AI["&amp;A159&amp;"].Group := "&amp;IF(AI!T159="",0,AI!T159)&amp;";"</f>
        <v>AI[155].Group := 0;</v>
      </c>
      <c r="E159" s="127" t="str">
        <f>"AI["&amp;A159&amp;"].isInvScale := "&amp;IF(AI!V159="",0,1)&amp;";"</f>
        <v>AI[155].isInvScale := 0;</v>
      </c>
      <c r="F159" s="127" t="e">
        <f>"AI["&amp;A159&amp;"].isCut := "&amp;IF(AI!#REF!="",0,1)&amp;";   "&amp;"AI["&amp;A159&amp;"].vCut := "&amp;IF(AI!#REF!="",0,AI!#REF!)&amp;"; "</f>
        <v>#REF!</v>
      </c>
      <c r="H159" s="127" t="str">
        <f>"AI["&amp;A159&amp;"].ZL := "&amp;IF(AI!G159="",0,AI!G159)&amp;";"</f>
        <v>AI[155].ZL := 0;</v>
      </c>
      <c r="I159" s="127" t="str">
        <f>"AI["&amp;A159&amp;"].ZH := "&amp;IF(AI!H159="",0,AI!H159)&amp;";"</f>
        <v>AI[155].ZH := 0;</v>
      </c>
      <c r="J159" s="127" t="str">
        <f>"AI["&amp;$A159&amp;"]." &amp;J$3&amp;".EN :=" &amp;IF(AI!J159="",0,1)&amp;"; " &amp; "AI["&amp;$A159&amp;"]." &amp;J$3&amp;".V :=" &amp;IF(AI!J159="",0,AI!J159)&amp;"; "</f>
        <v xml:space="preserve">AI[155].RL.EN :=0; AI[155].RL.V :=0; </v>
      </c>
      <c r="K159" s="127" t="str">
        <f>"AI["&amp;$A159&amp;"]." &amp;K$3&amp;".EN :=" &amp;IF(AI!K159="",0,1)&amp;"; " &amp; "AI["&amp;$A159&amp;"]." &amp;K$3&amp;".V :=" &amp;IF(AI!K159="",0,AI!K159)&amp;"; "</f>
        <v xml:space="preserve">AI[155].RH.EN :=0; AI[155].RH.V :=0; </v>
      </c>
      <c r="L159" s="127" t="str">
        <f>"AI["&amp;$A159&amp;"]." &amp;L$3&amp;".EN :=" &amp;IF(AI!L159="",0,1)&amp;"; " &amp; "AI["&amp;$A159&amp;"]." &amp;L$3&amp;".V :=" &amp;IF(AI!L159="",0,AI!L159)&amp;"; "</f>
        <v xml:space="preserve">AI[155].L.EN :=0; AI[155].L.V :=0; </v>
      </c>
      <c r="M159" s="127" t="str">
        <f>"AI["&amp;$A159&amp;"]." &amp;M$3&amp;".EN :=" &amp;IF(AI!M159="",0,1)&amp;"; " &amp; "AI["&amp;$A159&amp;"]." &amp;M$3&amp;".V :=" &amp;IF(AI!M159="",0,AI!M159)&amp;"; "</f>
        <v xml:space="preserve">AI[155].H.EN :=0; AI[155].H.V :=0; </v>
      </c>
      <c r="N159" s="127" t="str">
        <f>"AI["&amp;$A159&amp;"]." &amp;N$3&amp;".EN :=" &amp;IF(AI!N159="",0,1)&amp;"; " &amp; "AI["&amp;$A159&amp;"]." &amp;N$3&amp;".V :=" &amp;IF(AI!N159="",0,AI!N159)&amp;"; "</f>
        <v xml:space="preserve">AI[155].LL.EN :=0; AI[155].LL.V :=0; </v>
      </c>
      <c r="O159" s="127" t="str">
        <f>"AI["&amp;$A159&amp;"]." &amp;O$3&amp;".EN :=" &amp;IF(AI!O159="",0,1)&amp;"; " &amp; "AI["&amp;$A159&amp;"]." &amp;O$3&amp;".V :=" &amp;IF(AI!O159="",0,AI!O159)&amp;"; "</f>
        <v xml:space="preserve">AI[155].HH.EN :=0; AI[155].HH.V :=0; </v>
      </c>
    </row>
    <row r="160" spans="1:15">
      <c r="A160" s="126">
        <f>AI!$D160</f>
        <v>156</v>
      </c>
      <c r="C160" s="127" t="str">
        <f>"AI["&amp;A160&amp;"].En := "&amp;IF(AI!E160="",0,1)&amp;";"</f>
        <v>AI[156].En := 1;</v>
      </c>
      <c r="D160" s="127" t="str">
        <f>"AI["&amp;A160&amp;"].Group := "&amp;IF(AI!T160="",0,AI!T160)&amp;";"</f>
        <v>AI[156].Group := 0;</v>
      </c>
      <c r="E160" s="127" t="str">
        <f>"AI["&amp;A160&amp;"].isInvScale := "&amp;IF(AI!V160="",0,1)&amp;";"</f>
        <v>AI[156].isInvScale := 0;</v>
      </c>
      <c r="F160" s="127" t="e">
        <f>"AI["&amp;A160&amp;"].isCut := "&amp;IF(AI!#REF!="",0,1)&amp;";   "&amp;"AI["&amp;A160&amp;"].vCut := "&amp;IF(AI!#REF!="",0,AI!#REF!)&amp;"; "</f>
        <v>#REF!</v>
      </c>
      <c r="H160" s="127" t="str">
        <f>"AI["&amp;A160&amp;"].ZL := "&amp;IF(AI!G160="",0,AI!G160)&amp;";"</f>
        <v>AI[156].ZL := 0;</v>
      </c>
      <c r="I160" s="127" t="str">
        <f>"AI["&amp;A160&amp;"].ZH := "&amp;IF(AI!H160="",0,AI!H160)&amp;";"</f>
        <v>AI[156].ZH := 400;</v>
      </c>
      <c r="J160" s="127" t="str">
        <f>"AI["&amp;$A160&amp;"]." &amp;J$3&amp;".EN :=" &amp;IF(AI!J160="",0,1)&amp;"; " &amp; "AI["&amp;$A160&amp;"]." &amp;J$3&amp;".V :=" &amp;IF(AI!J160="",0,AI!J160)&amp;"; "</f>
        <v xml:space="preserve">AI[156].RL.EN :=0; AI[156].RL.V :=0; </v>
      </c>
      <c r="K160" s="127" t="str">
        <f>"AI["&amp;$A160&amp;"]." &amp;K$3&amp;".EN :=" &amp;IF(AI!K160="",0,1)&amp;"; " &amp; "AI["&amp;$A160&amp;"]." &amp;K$3&amp;".V :=" &amp;IF(AI!K160="",0,AI!K160)&amp;"; "</f>
        <v xml:space="preserve">AI[156].RH.EN :=0; AI[156].RH.V :=0; </v>
      </c>
      <c r="L160" s="127" t="str">
        <f>"AI["&amp;$A160&amp;"]." &amp;L$3&amp;".EN :=" &amp;IF(AI!L160="",0,1)&amp;"; " &amp; "AI["&amp;$A160&amp;"]." &amp;L$3&amp;".V :=" &amp;IF(AI!L160="",0,AI!L160)&amp;"; "</f>
        <v xml:space="preserve">AI[156].L.EN :=0; AI[156].L.V :=0; </v>
      </c>
      <c r="M160" s="127" t="str">
        <f>"AI["&amp;$A160&amp;"]." &amp;M$3&amp;".EN :=" &amp;IF(AI!M160="",0,1)&amp;"; " &amp; "AI["&amp;$A160&amp;"]." &amp;M$3&amp;".V :=" &amp;IF(AI!M160="",0,AI!M160)&amp;"; "</f>
        <v xml:space="preserve">AI[156].H.EN :=0; AI[156].H.V :=0; </v>
      </c>
      <c r="N160" s="127" t="str">
        <f>"AI["&amp;$A160&amp;"]." &amp;N$3&amp;".EN :=" &amp;IF(AI!N160="",0,1)&amp;"; " &amp; "AI["&amp;$A160&amp;"]." &amp;N$3&amp;".V :=" &amp;IF(AI!N160="",0,AI!N160)&amp;"; "</f>
        <v xml:space="preserve">AI[156].LL.EN :=0; AI[156].LL.V :=0; </v>
      </c>
      <c r="O160" s="127" t="str">
        <f>"AI["&amp;$A160&amp;"]." &amp;O$3&amp;".EN :=" &amp;IF(AI!O160="",0,1)&amp;"; " &amp; "AI["&amp;$A160&amp;"]." &amp;O$3&amp;".V :=" &amp;IF(AI!O160="",0,AI!O160)&amp;"; "</f>
        <v xml:space="preserve">AI[156].HH.EN :=0; AI[156].HH.V :=0; </v>
      </c>
    </row>
    <row r="161" spans="1:15">
      <c r="A161" s="126">
        <f>AI!$D161</f>
        <v>157</v>
      </c>
      <c r="C161" s="127" t="str">
        <f>"AI["&amp;A161&amp;"].En := "&amp;IF(AI!E161="",0,1)&amp;";"</f>
        <v>AI[157].En := 1;</v>
      </c>
      <c r="D161" s="127" t="str">
        <f>"AI["&amp;A161&amp;"].Group := "&amp;IF(AI!T161="",0,AI!T161)&amp;";"</f>
        <v>AI[157].Group := 0;</v>
      </c>
      <c r="E161" s="127" t="str">
        <f>"AI["&amp;A161&amp;"].isInvScale := "&amp;IF(AI!V161="",0,1)&amp;";"</f>
        <v>AI[157].isInvScale := 0;</v>
      </c>
      <c r="F161" s="127" t="e">
        <f>"AI["&amp;A161&amp;"].isCut := "&amp;IF(AI!#REF!="",0,1)&amp;";   "&amp;"AI["&amp;A161&amp;"].vCut := "&amp;IF(AI!#REF!="",0,AI!#REF!)&amp;"; "</f>
        <v>#REF!</v>
      </c>
      <c r="H161" s="127" t="str">
        <f>"AI["&amp;A161&amp;"].ZL := "&amp;IF(AI!G161="",0,AI!G161)&amp;";"</f>
        <v>AI[157].ZL := 0;</v>
      </c>
      <c r="I161" s="127" t="str">
        <f>"AI["&amp;A161&amp;"].ZH := "&amp;IF(AI!H161="",0,AI!H161)&amp;";"</f>
        <v>AI[157].ZH := 1;</v>
      </c>
      <c r="J161" s="127" t="str">
        <f>"AI["&amp;$A161&amp;"]." &amp;J$3&amp;".EN :=" &amp;IF(AI!J161="",0,1)&amp;"; " &amp; "AI["&amp;$A161&amp;"]." &amp;J$3&amp;".V :=" &amp;IF(AI!J161="",0,AI!J161)&amp;"; "</f>
        <v xml:space="preserve">AI[157].RL.EN :=0; AI[157].RL.V :=0; </v>
      </c>
      <c r="K161" s="127" t="str">
        <f>"AI["&amp;$A161&amp;"]." &amp;K$3&amp;".EN :=" &amp;IF(AI!K161="",0,1)&amp;"; " &amp; "AI["&amp;$A161&amp;"]." &amp;K$3&amp;".V :=" &amp;IF(AI!K161="",0,AI!K161)&amp;"; "</f>
        <v xml:space="preserve">AI[157].RH.EN :=0; AI[157].RH.V :=0; </v>
      </c>
      <c r="L161" s="127" t="str">
        <f>"AI["&amp;$A161&amp;"]." &amp;L$3&amp;".EN :=" &amp;IF(AI!L161="",0,1)&amp;"; " &amp; "AI["&amp;$A161&amp;"]." &amp;L$3&amp;".V :=" &amp;IF(AI!L161="",0,AI!L161)&amp;"; "</f>
        <v xml:space="preserve">AI[157].L.EN :=0; AI[157].L.V :=0; </v>
      </c>
      <c r="M161" s="127" t="str">
        <f>"AI["&amp;$A161&amp;"]." &amp;M$3&amp;".EN :=" &amp;IF(AI!M161="",0,1)&amp;"; " &amp; "AI["&amp;$A161&amp;"]." &amp;M$3&amp;".V :=" &amp;IF(AI!M161="",0,AI!M161)&amp;"; "</f>
        <v xml:space="preserve">AI[157].H.EN :=0; AI[157].H.V :=0; </v>
      </c>
      <c r="N161" s="127" t="str">
        <f>"AI["&amp;$A161&amp;"]." &amp;N$3&amp;".EN :=" &amp;IF(AI!N161="",0,1)&amp;"; " &amp; "AI["&amp;$A161&amp;"]." &amp;N$3&amp;".V :=" &amp;IF(AI!N161="",0,AI!N161)&amp;"; "</f>
        <v xml:space="preserve">AI[157].LL.EN :=0; AI[157].LL.V :=0; </v>
      </c>
      <c r="O161" s="127" t="str">
        <f>"AI["&amp;$A161&amp;"]." &amp;O$3&amp;".EN :=" &amp;IF(AI!O161="",0,1)&amp;"; " &amp; "AI["&amp;$A161&amp;"]." &amp;O$3&amp;".V :=" &amp;IF(AI!O161="",0,AI!O161)&amp;"; "</f>
        <v xml:space="preserve">AI[157].HH.EN :=0; AI[157].HH.V :=0; </v>
      </c>
    </row>
    <row r="162" spans="1:15">
      <c r="A162" s="126">
        <f>AI!$D162</f>
        <v>158</v>
      </c>
      <c r="C162" s="127" t="str">
        <f>"AI["&amp;A162&amp;"].En := "&amp;IF(AI!E162="",0,1)&amp;";"</f>
        <v>AI[158].En := 1;</v>
      </c>
      <c r="D162" s="127" t="str">
        <f>"AI["&amp;A162&amp;"].Group := "&amp;IF(AI!T162="",0,AI!T162)&amp;";"</f>
        <v>AI[158].Group := 0;</v>
      </c>
      <c r="E162" s="127" t="str">
        <f>"AI["&amp;A162&amp;"].isInvScale := "&amp;IF(AI!V162="",0,1)&amp;";"</f>
        <v>AI[158].isInvScale := 0;</v>
      </c>
      <c r="F162" s="127" t="e">
        <f>"AI["&amp;A162&amp;"].isCut := "&amp;IF(AI!#REF!="",0,1)&amp;";   "&amp;"AI["&amp;A162&amp;"].vCut := "&amp;IF(AI!#REF!="",0,AI!#REF!)&amp;"; "</f>
        <v>#REF!</v>
      </c>
      <c r="H162" s="127" t="str">
        <f>"AI["&amp;A162&amp;"].ZL := "&amp;IF(AI!G162="",0,AI!G162)&amp;";"</f>
        <v>AI[158].ZL := 0;</v>
      </c>
      <c r="I162" s="127" t="str">
        <f>"AI["&amp;A162&amp;"].ZH := "&amp;IF(AI!H162="",0,AI!H162)&amp;";"</f>
        <v>AI[158].ZH := 6;</v>
      </c>
      <c r="J162" s="127" t="str">
        <f>"AI["&amp;$A162&amp;"]." &amp;J$3&amp;".EN :=" &amp;IF(AI!J162="",0,1)&amp;"; " &amp; "AI["&amp;$A162&amp;"]." &amp;J$3&amp;".V :=" &amp;IF(AI!J162="",0,AI!J162)&amp;"; "</f>
        <v xml:space="preserve">AI[158].RL.EN :=0; AI[158].RL.V :=0; </v>
      </c>
      <c r="K162" s="127" t="str">
        <f>"AI["&amp;$A162&amp;"]." &amp;K$3&amp;".EN :=" &amp;IF(AI!K162="",0,1)&amp;"; " &amp; "AI["&amp;$A162&amp;"]." &amp;K$3&amp;".V :=" &amp;IF(AI!K162="",0,AI!K162)&amp;"; "</f>
        <v xml:space="preserve">AI[158].RH.EN :=0; AI[158].RH.V :=0; </v>
      </c>
      <c r="L162" s="127" t="str">
        <f>"AI["&amp;$A162&amp;"]." &amp;L$3&amp;".EN :=" &amp;IF(AI!L162="",0,1)&amp;"; " &amp; "AI["&amp;$A162&amp;"]." &amp;L$3&amp;".V :=" &amp;IF(AI!L162="",0,AI!L162)&amp;"; "</f>
        <v xml:space="preserve">AI[158].L.EN :=0; AI[158].L.V :=0; </v>
      </c>
      <c r="M162" s="127" t="str">
        <f>"AI["&amp;$A162&amp;"]." &amp;M$3&amp;".EN :=" &amp;IF(AI!M162="",0,1)&amp;"; " &amp; "AI["&amp;$A162&amp;"]." &amp;M$3&amp;".V :=" &amp;IF(AI!M162="",0,AI!M162)&amp;"; "</f>
        <v xml:space="preserve">AI[158].H.EN :=0; AI[158].H.V :=0; </v>
      </c>
      <c r="N162" s="127" t="str">
        <f>"AI["&amp;$A162&amp;"]." &amp;N$3&amp;".EN :=" &amp;IF(AI!N162="",0,1)&amp;"; " &amp; "AI["&amp;$A162&amp;"]." &amp;N$3&amp;".V :=" &amp;IF(AI!N162="",0,AI!N162)&amp;"; "</f>
        <v xml:space="preserve">AI[158].LL.EN :=0; AI[158].LL.V :=0; </v>
      </c>
      <c r="O162" s="127" t="str">
        <f>"AI["&amp;$A162&amp;"]." &amp;O$3&amp;".EN :=" &amp;IF(AI!O162="",0,1)&amp;"; " &amp; "AI["&amp;$A162&amp;"]." &amp;O$3&amp;".V :=" &amp;IF(AI!O162="",0,AI!O162)&amp;"; "</f>
        <v xml:space="preserve">AI[158].HH.EN :=0; AI[158].HH.V :=0; </v>
      </c>
    </row>
    <row r="163" spans="1:15">
      <c r="A163" s="126">
        <f>AI!$D163</f>
        <v>159</v>
      </c>
      <c r="C163" s="127" t="str">
        <f>"AI["&amp;A163&amp;"].En := "&amp;IF(AI!E163="",0,1)&amp;";"</f>
        <v>AI[159].En := 1;</v>
      </c>
      <c r="D163" s="127" t="str">
        <f>"AI["&amp;A163&amp;"].Group := "&amp;IF(AI!T163="",0,AI!T163)&amp;";"</f>
        <v>AI[159].Group := 0;</v>
      </c>
      <c r="E163" s="127" t="str">
        <f>"AI["&amp;A163&amp;"].isInvScale := "&amp;IF(AI!V163="",0,1)&amp;";"</f>
        <v>AI[159].isInvScale := 0;</v>
      </c>
      <c r="F163" s="127" t="e">
        <f>"AI["&amp;A163&amp;"].isCut := "&amp;IF(AI!#REF!="",0,1)&amp;";   "&amp;"AI["&amp;A163&amp;"].vCut := "&amp;IF(AI!#REF!="",0,AI!#REF!)&amp;"; "</f>
        <v>#REF!</v>
      </c>
      <c r="H163" s="127" t="str">
        <f>"AI["&amp;A163&amp;"].ZL := "&amp;IF(AI!G163="",0,AI!G163)&amp;";"</f>
        <v>AI[159].ZL := -50;</v>
      </c>
      <c r="I163" s="127" t="str">
        <f>"AI["&amp;A163&amp;"].ZH := "&amp;IF(AI!H163="",0,AI!H163)&amp;";"</f>
        <v>AI[159].ZH := 50;</v>
      </c>
      <c r="J163" s="127" t="str">
        <f>"AI["&amp;$A163&amp;"]." &amp;J$3&amp;".EN :=" &amp;IF(AI!J163="",0,1)&amp;"; " &amp; "AI["&amp;$A163&amp;"]." &amp;J$3&amp;".V :=" &amp;IF(AI!J163="",0,AI!J163)&amp;"; "</f>
        <v xml:space="preserve">AI[159].RL.EN :=0; AI[159].RL.V :=0; </v>
      </c>
      <c r="K163" s="127" t="str">
        <f>"AI["&amp;$A163&amp;"]." &amp;K$3&amp;".EN :=" &amp;IF(AI!K163="",0,1)&amp;"; " &amp; "AI["&amp;$A163&amp;"]." &amp;K$3&amp;".V :=" &amp;IF(AI!K163="",0,AI!K163)&amp;"; "</f>
        <v xml:space="preserve">AI[159].RH.EN :=0; AI[159].RH.V :=0; </v>
      </c>
      <c r="L163" s="127" t="str">
        <f>"AI["&amp;$A163&amp;"]." &amp;L$3&amp;".EN :=" &amp;IF(AI!L163="",0,1)&amp;"; " &amp; "AI["&amp;$A163&amp;"]." &amp;L$3&amp;".V :=" &amp;IF(AI!L163="",0,AI!L163)&amp;"; "</f>
        <v xml:space="preserve">AI[159].L.EN :=0; AI[159].L.V :=0; </v>
      </c>
      <c r="M163" s="127" t="str">
        <f>"AI["&amp;$A163&amp;"]." &amp;M$3&amp;".EN :=" &amp;IF(AI!M163="",0,1)&amp;"; " &amp; "AI["&amp;$A163&amp;"]." &amp;M$3&amp;".V :=" &amp;IF(AI!M163="",0,AI!M163)&amp;"; "</f>
        <v xml:space="preserve">AI[159].H.EN :=0; AI[159].H.V :=0; </v>
      </c>
      <c r="N163" s="127" t="str">
        <f>"AI["&amp;$A163&amp;"]." &amp;N$3&amp;".EN :=" &amp;IF(AI!N163="",0,1)&amp;"; " &amp; "AI["&amp;$A163&amp;"]." &amp;N$3&amp;".V :=" &amp;IF(AI!N163="",0,AI!N163)&amp;"; "</f>
        <v xml:space="preserve">AI[159].LL.EN :=0; AI[159].LL.V :=0; </v>
      </c>
      <c r="O163" s="127" t="str">
        <f>"AI["&amp;$A163&amp;"]." &amp;O$3&amp;".EN :=" &amp;IF(AI!O163="",0,1)&amp;"; " &amp; "AI["&amp;$A163&amp;"]." &amp;O$3&amp;".V :=" &amp;IF(AI!O163="",0,AI!O163)&amp;"; "</f>
        <v xml:space="preserve">AI[159].HH.EN :=0; AI[159].HH.V :=0; 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3"/>
  <sheetViews>
    <sheetView workbookViewId="0">
      <selection activeCell="E25" sqref="E25"/>
    </sheetView>
  </sheetViews>
  <sheetFormatPr defaultRowHeight="10.5" customHeight="1"/>
  <cols>
    <col min="1" max="1" width="2.7109375" style="169" bestFit="1" customWidth="1"/>
    <col min="2" max="2" width="2.42578125" style="169" bestFit="1" customWidth="1"/>
    <col min="3" max="3" width="10.42578125" style="168" bestFit="1" customWidth="1"/>
    <col min="4" max="4" width="16.7109375" style="168" customWidth="1"/>
    <col min="5" max="5" width="15.85546875" style="168" bestFit="1" customWidth="1"/>
    <col min="6" max="6" width="15" style="168" bestFit="1" customWidth="1"/>
    <col min="7" max="7" width="5" style="168" customWidth="1"/>
    <col min="8" max="8" width="12" style="168" bestFit="1" customWidth="1"/>
    <col min="9" max="16384" width="9.140625" style="168"/>
  </cols>
  <sheetData>
    <row r="1" spans="1:8" s="123" customFormat="1" ht="10.5" customHeight="1">
      <c r="A1" s="126"/>
      <c r="B1" s="126"/>
      <c r="C1" s="125"/>
      <c r="D1" s="125"/>
    </row>
    <row r="2" spans="1:8" s="123" customFormat="1" ht="10.5" customHeight="1">
      <c r="A2" s="126"/>
      <c r="B2" s="126"/>
      <c r="C2" s="125"/>
      <c r="D2" s="125"/>
    </row>
    <row r="3" spans="1:8" s="128" customFormat="1" ht="10.5" customHeight="1">
      <c r="B3" s="131" t="s">
        <v>387</v>
      </c>
      <c r="C3" s="130" t="s">
        <v>386</v>
      </c>
      <c r="D3" s="129" t="s">
        <v>388</v>
      </c>
      <c r="E3" s="166" t="s">
        <v>389</v>
      </c>
      <c r="F3" s="166" t="s">
        <v>390</v>
      </c>
      <c r="H3" s="167" t="s">
        <v>391</v>
      </c>
    </row>
    <row r="4" spans="1:8" s="123" customFormat="1" ht="10.5" customHeight="1">
      <c r="A4" s="126">
        <f>[1]AO!$D4</f>
        <v>0</v>
      </c>
      <c r="B4" s="126"/>
      <c r="C4" s="127" t="str">
        <f>"AO["&amp;$A4&amp;"].En := "&amp;IF(OR(ISBLANK(AO!F4),AO!F4=""),0,1)&amp;";"</f>
        <v>AO[0].En := 1;</v>
      </c>
      <c r="D4" s="127" t="str">
        <f>"AO["&amp;A4&amp;"].AiNum := "&amp;IF(OR(ISBLANK(AO!D4),AO!D4=""),-1,AO!D4)&amp;";"</f>
        <v>AO[0].AiNum := 23;</v>
      </c>
      <c r="E4" s="127" t="str">
        <f>"AO["&amp;$A4&amp;"].isCascade := "&amp;IF(OR(ISBLANK(AO!K4),AO!K4=""),0,AO!K4)&amp;";"</f>
        <v>AO[0].isCascade := 0;</v>
      </c>
      <c r="F4" s="127" t="str">
        <f>"AO["&amp;$A4&amp;"].isMaster := "&amp;IF(OR(ISBLANK(AO!L4),AO!L4=""),0,AO!L4)&amp;";"</f>
        <v>AO[0].isMaster := 0;</v>
      </c>
      <c r="H4" s="127" t="str">
        <f>"AO["&amp;$A4&amp;"].sppv := "&amp;IF(OR(ISBLANK(AO!J4),AO!J4=""),0,AO!J4)&amp;";"</f>
        <v>AO[0].sppv := 0;</v>
      </c>
    </row>
    <row r="5" spans="1:8" ht="10.5" customHeight="1">
      <c r="A5" s="126">
        <f>[1]AO!$D5</f>
        <v>1</v>
      </c>
      <c r="B5" s="126"/>
      <c r="C5" s="127" t="str">
        <f>"AO["&amp;$A5&amp;"].En := "&amp;IF(OR(ISBLANK(AO!F5),AO!F5=""),0,1)&amp;";"</f>
        <v>AO[1].En := 1;</v>
      </c>
      <c r="D5" s="127" t="str">
        <f>"AO["&amp;A5&amp;"].AiNum := "&amp;IF(OR(ISBLANK(AO!D5),AO!D5=""),-1,AO!D5)&amp;";"</f>
        <v>AO[1].AiNum := 0;</v>
      </c>
      <c r="E5" s="127" t="str">
        <f>"AO["&amp;$A5&amp;"].isCascade := "&amp;IF(OR(ISBLANK(AO!K5),AO!K5=""),0,AO!K5)&amp;";"</f>
        <v>AO[1].isCascade := 0;</v>
      </c>
      <c r="F5" s="127" t="str">
        <f>"AO["&amp;$A5&amp;"].isMaster := "&amp;IF(OR(ISBLANK(AO!L5),AO!L5=""),0,AO!L5)&amp;";"</f>
        <v>AO[1].isMaster := 0;</v>
      </c>
      <c r="G5" s="123"/>
      <c r="H5" s="127" t="str">
        <f>"AO["&amp;$A5&amp;"].sppv := "&amp;IF(OR(ISBLANK(AO!J5),AO!J5=""),0,AO!J5)&amp;";"</f>
        <v>AO[1].sppv := 0;</v>
      </c>
    </row>
    <row r="6" spans="1:8" ht="10.5" customHeight="1">
      <c r="A6" s="126">
        <f>[1]AO!$D6</f>
        <v>2</v>
      </c>
      <c r="B6" s="126"/>
      <c r="C6" s="127" t="str">
        <f>"AO["&amp;$A6&amp;"].En := "&amp;IF(OR(ISBLANK(AO!F6),AO!F6=""),0,1)&amp;";"</f>
        <v>AO[2].En := 1;</v>
      </c>
      <c r="D6" s="127" t="str">
        <f>"AO["&amp;A6&amp;"].AiNum := "&amp;IF(OR(ISBLANK(AO!D6),AO!D6=""),-1,AO!D6)&amp;";"</f>
        <v>AO[2].AiNum := 23;</v>
      </c>
      <c r="E6" s="127" t="str">
        <f>"AO["&amp;$A6&amp;"].isCascade := "&amp;IF(OR(ISBLANK(AO!K6),AO!K6=""),0,AO!K6)&amp;";"</f>
        <v>AO[2].isCascade := 0;</v>
      </c>
      <c r="F6" s="127" t="str">
        <f>"AO["&amp;$A6&amp;"].isMaster := "&amp;IF(OR(ISBLANK(AO!L6),AO!L6=""),0,AO!L6)&amp;";"</f>
        <v>AO[2].isMaster := 0;</v>
      </c>
      <c r="G6" s="123"/>
      <c r="H6" s="127" t="str">
        <f>"AO["&amp;$A6&amp;"].sppv := "&amp;IF(OR(ISBLANK(AO!J6),AO!J6=""),0,AO!J6)&amp;";"</f>
        <v>AO[2].sppv := 0;</v>
      </c>
    </row>
    <row r="7" spans="1:8" ht="10.5" customHeight="1">
      <c r="A7" s="126">
        <f>[1]AO!$D7</f>
        <v>3</v>
      </c>
      <c r="B7" s="126"/>
      <c r="C7" s="127" t="str">
        <f>"AO["&amp;$A7&amp;"].En := "&amp;IF(OR(ISBLANK(AO!F7),AO!F7=""),0,1)&amp;";"</f>
        <v>AO[3].En := 1;</v>
      </c>
      <c r="D7" s="127" t="str">
        <f>"AO["&amp;A7&amp;"].AiNum := "&amp;IF(OR(ISBLANK(AO!D7),AO!D7=""),-1,AO!D7)&amp;";"</f>
        <v>AO[3].AiNum := 31;</v>
      </c>
      <c r="E7" s="127" t="str">
        <f>"AO["&amp;$A7&amp;"].isCascade := "&amp;IF(OR(ISBLANK(AO!K7),AO!K7=""),0,AO!K7)&amp;";"</f>
        <v>AO[3].isCascade := 0;</v>
      </c>
      <c r="F7" s="127" t="str">
        <f>"AO["&amp;$A7&amp;"].isMaster := "&amp;IF(OR(ISBLANK(AO!L7),AO!L7=""),0,AO!L7)&amp;";"</f>
        <v>AO[3].isMaster := 0;</v>
      </c>
      <c r="G7" s="123"/>
      <c r="H7" s="127" t="str">
        <f>"AO["&amp;$A7&amp;"].sppv := "&amp;IF(OR(ISBLANK(AO!J7),AO!J7=""),0,AO!J7)&amp;";"</f>
        <v>AO[3].sppv := 0;</v>
      </c>
    </row>
    <row r="8" spans="1:8" ht="10.5" customHeight="1">
      <c r="A8" s="126">
        <f>[1]AO!$D8</f>
        <v>4</v>
      </c>
      <c r="B8" s="126"/>
      <c r="C8" s="127" t="str">
        <f>"AO["&amp;$A8&amp;"].En := "&amp;IF(OR(ISBLANK(AO!F8),AO!F8=""),0,1)&amp;";"</f>
        <v>AO[4].En := 1;</v>
      </c>
      <c r="D8" s="127" t="str">
        <f>"AO["&amp;A8&amp;"].AiNum := "&amp;IF(OR(ISBLANK(AO!D8),AO!D8=""),-1,AO!D8)&amp;";"</f>
        <v>AO[4].AiNum := 26;</v>
      </c>
      <c r="E8" s="127" t="str">
        <f>"AO["&amp;$A8&amp;"].isCascade := "&amp;IF(OR(ISBLANK(AO!K8),AO!K8=""),0,AO!K8)&amp;";"</f>
        <v>AO[4].isCascade := 0;</v>
      </c>
      <c r="F8" s="127" t="str">
        <f>"AO["&amp;$A8&amp;"].isMaster := "&amp;IF(OR(ISBLANK(AO!L8),AO!L8=""),0,AO!L8)&amp;";"</f>
        <v>AO[4].isMaster := 0;</v>
      </c>
      <c r="G8" s="123"/>
      <c r="H8" s="127" t="str">
        <f>"AO["&amp;$A8&amp;"].sppv := "&amp;IF(OR(ISBLANK(AO!J8),AO!J8=""),0,AO!J8)&amp;";"</f>
        <v>AO[4].sppv := 0;</v>
      </c>
    </row>
    <row r="9" spans="1:8" ht="10.5" customHeight="1">
      <c r="A9" s="126">
        <f>[1]AO!$D9</f>
        <v>5</v>
      </c>
      <c r="B9" s="126"/>
      <c r="C9" s="127" t="str">
        <f>"AO["&amp;$A9&amp;"].En := "&amp;IF(OR(ISBLANK(AO!F9),AO!F9=""),0,1)&amp;";"</f>
        <v>AO[5].En := 1;</v>
      </c>
      <c r="D9" s="127" t="str">
        <f>"AO["&amp;A9&amp;"].AiNum := "&amp;IF(OR(ISBLANK(AO!D9),AO!D9=""),-1,AO!D9)&amp;";"</f>
        <v>AO[5].AiNum := 134;</v>
      </c>
      <c r="E9" s="127" t="str">
        <f>"AO["&amp;$A9&amp;"].isCascade := "&amp;IF(OR(ISBLANK(AO!K9),AO!K9=""),0,AO!K9)&amp;";"</f>
        <v>AO[5].isCascade := 0;</v>
      </c>
      <c r="F9" s="127" t="str">
        <f>"AO["&amp;$A9&amp;"].isMaster := "&amp;IF(OR(ISBLANK(AO!L9),AO!L9=""),0,AO!L9)&amp;";"</f>
        <v>AO[5].isMaster := 0;</v>
      </c>
      <c r="G9" s="123"/>
      <c r="H9" s="127" t="str">
        <f>"AO["&amp;$A9&amp;"].sppv := "&amp;IF(OR(ISBLANK(AO!J9),AO!J9=""),0,AO!J9)&amp;";"</f>
        <v>AO[5].sppv := 0;</v>
      </c>
    </row>
    <row r="10" spans="1:8" ht="10.5" customHeight="1">
      <c r="A10" s="126">
        <f>[1]AO!$D10</f>
        <v>6</v>
      </c>
      <c r="B10" s="126"/>
      <c r="C10" s="127" t="str">
        <f>"AO["&amp;$A10&amp;"].En := "&amp;IF(OR(ISBLANK(AO!F10),AO!F10=""),0,1)&amp;";"</f>
        <v>AO[6].En := 1;</v>
      </c>
      <c r="D10" s="127" t="str">
        <f>"AO["&amp;A10&amp;"].AiNum := "&amp;IF(OR(ISBLANK(AO!D10),AO!D10=""),-1,AO!D10)&amp;";"</f>
        <v>AO[6].AiNum := 135;</v>
      </c>
      <c r="E10" s="127" t="str">
        <f>"AO["&amp;$A10&amp;"].isCascade := "&amp;IF(OR(ISBLANK(AO!K10),AO!K10=""),0,AO!K10)&amp;";"</f>
        <v>AO[6].isCascade := 0;</v>
      </c>
      <c r="F10" s="127" t="str">
        <f>"AO["&amp;$A10&amp;"].isMaster := "&amp;IF(OR(ISBLANK(AO!L10),AO!L10=""),0,AO!L10)&amp;";"</f>
        <v>AO[6].isMaster := 0;</v>
      </c>
      <c r="G10" s="123"/>
      <c r="H10" s="127" t="str">
        <f>"AO["&amp;$A10&amp;"].sppv := "&amp;IF(OR(ISBLANK(AO!J10),AO!J10=""),0,AO!J10)&amp;";"</f>
        <v>AO[6].sppv := 0;</v>
      </c>
    </row>
    <row r="11" spans="1:8" ht="10.5" customHeight="1">
      <c r="A11" s="126">
        <f>[1]AO!$D11</f>
        <v>7</v>
      </c>
      <c r="B11" s="126"/>
      <c r="C11" s="127" t="str">
        <f>"AO["&amp;$A11&amp;"].En := "&amp;IF(OR(ISBLANK(AO!F11),AO!F11=""),0,1)&amp;";"</f>
        <v>AO[7].En := 1;</v>
      </c>
      <c r="D11" s="127" t="str">
        <f>"AO["&amp;A11&amp;"].AiNum := "&amp;IF(OR(ISBLANK(AO!D11),AO!D11=""),-1,AO!D11)&amp;";"</f>
        <v>AO[7].AiNum := 132;</v>
      </c>
      <c r="E11" s="127" t="str">
        <f>"AO["&amp;$A11&amp;"].isCascade := "&amp;IF(OR(ISBLANK(AO!K11),AO!K11=""),0,AO!K11)&amp;";"</f>
        <v>AO[7].isCascade := 0;</v>
      </c>
      <c r="F11" s="127" t="str">
        <f>"AO["&amp;$A11&amp;"].isMaster := "&amp;IF(OR(ISBLANK(AO!L11),AO!L11=""),0,AO!L11)&amp;";"</f>
        <v>AO[7].isMaster := 0;</v>
      </c>
      <c r="G11" s="123"/>
      <c r="H11" s="127" t="str">
        <f>"AO["&amp;$A11&amp;"].sppv := "&amp;IF(OR(ISBLANK(AO!J11),AO!J11=""),0,AO!J11)&amp;";"</f>
        <v>AO[7].sppv := 0;</v>
      </c>
    </row>
    <row r="12" spans="1:8" ht="10.5" customHeight="1">
      <c r="A12" s="126">
        <f>[1]AO!$D12</f>
        <v>8</v>
      </c>
      <c r="B12" s="126"/>
      <c r="C12" s="127" t="str">
        <f>"AO["&amp;$A12&amp;"].En := "&amp;IF(OR(ISBLANK(AO!F12),AO!F12=""),0,1)&amp;";"</f>
        <v>AO[8].En := 1;</v>
      </c>
      <c r="D12" s="127" t="str">
        <f>"AO["&amp;A12&amp;"].AiNum := "&amp;IF(OR(ISBLANK(AO!D12),AO!D12=""),-1,AO!D12)&amp;";"</f>
        <v>AO[8].AiNum := 127;</v>
      </c>
      <c r="E12" s="127" t="str">
        <f>"AO["&amp;$A12&amp;"].isCascade := "&amp;IF(OR(ISBLANK(AO!K12),AO!K12=""),0,AO!K12)&amp;";"</f>
        <v>AO[8].isCascade := 0;</v>
      </c>
      <c r="F12" s="127" t="str">
        <f>"AO["&amp;$A12&amp;"].isMaster := "&amp;IF(OR(ISBLANK(AO!L12),AO!L12=""),0,AO!L12)&amp;";"</f>
        <v>AO[8].isMaster := 0;</v>
      </c>
      <c r="G12" s="123"/>
      <c r="H12" s="127" t="str">
        <f>"AO["&amp;$A12&amp;"].sppv := "&amp;IF(OR(ISBLANK(AO!J12),AO!J12=""),0,AO!J12)&amp;";"</f>
        <v>AO[8].sppv := 0;</v>
      </c>
    </row>
    <row r="13" spans="1:8" ht="10.5" customHeight="1">
      <c r="A13" s="126">
        <f>[1]AO!$D13</f>
        <v>9</v>
      </c>
      <c r="B13" s="126"/>
      <c r="C13" s="127" t="str">
        <f>"AO["&amp;$A13&amp;"].En := "&amp;IF(OR(ISBLANK(AO!F13),AO!F13=""),0,1)&amp;";"</f>
        <v>AO[9].En := 1;</v>
      </c>
      <c r="D13" s="127" t="str">
        <f>"AO["&amp;A13&amp;"].AiNum := "&amp;IF(OR(ISBLANK(AO!D13),AO!D13=""),-1,AO!D13)&amp;";"</f>
        <v>AO[9].AiNum := 100;</v>
      </c>
      <c r="E13" s="127" t="str">
        <f>"AO["&amp;$A13&amp;"].isCascade := "&amp;IF(OR(ISBLANK(AO!K13),AO!K13=""),0,AO!K13)&amp;";"</f>
        <v>AO[9].isCascade := 0;</v>
      </c>
      <c r="F13" s="127" t="str">
        <f>"AO["&amp;$A13&amp;"].isMaster := "&amp;IF(OR(ISBLANK(AO!L13),AO!L13=""),0,AO!L13)&amp;";"</f>
        <v>AO[9].isMaster := 0;</v>
      </c>
      <c r="G13" s="123"/>
      <c r="H13" s="127" t="str">
        <f>"AO["&amp;$A13&amp;"].sppv := "&amp;IF(OR(ISBLANK(AO!J13),AO!J13=""),0,AO!J13)&amp;";"</f>
        <v>AO[9].sppv := 0;</v>
      </c>
    </row>
    <row r="14" spans="1:8" ht="10.5" customHeight="1">
      <c r="A14" s="126">
        <f>[1]AO!$D14</f>
        <v>10</v>
      </c>
      <c r="B14" s="126"/>
      <c r="C14" s="127" t="str">
        <f>"AO["&amp;$A14&amp;"].En := "&amp;IF(OR(ISBLANK(AO!F14),AO!F14=""),0,1)&amp;";"</f>
        <v>AO[10].En := 1;</v>
      </c>
      <c r="D14" s="127" t="str">
        <f>"AO["&amp;A14&amp;"].AiNum := "&amp;IF(OR(ISBLANK(AO!D14),AO!D14=""),-1,AO!D14)&amp;";"</f>
        <v>AO[10].AiNum := 117;</v>
      </c>
      <c r="E14" s="127" t="str">
        <f>"AO["&amp;$A14&amp;"].isCascade := "&amp;IF(OR(ISBLANK(AO!K14),AO!K14=""),0,AO!K14)&amp;";"</f>
        <v>AO[10].isCascade := 0;</v>
      </c>
      <c r="F14" s="127" t="str">
        <f>"AO["&amp;$A14&amp;"].isMaster := "&amp;IF(OR(ISBLANK(AO!L14),AO!L14=""),0,AO!L14)&amp;";"</f>
        <v>AO[10].isMaster := 0;</v>
      </c>
      <c r="G14" s="123"/>
      <c r="H14" s="127" t="str">
        <f>"AO["&amp;$A14&amp;"].sppv := "&amp;IF(OR(ISBLANK(AO!J14),AO!J14=""),0,AO!J14)&amp;";"</f>
        <v>AO[10].sppv := 0;</v>
      </c>
    </row>
    <row r="15" spans="1:8" ht="10.5" customHeight="1">
      <c r="A15" s="126">
        <f>[1]AO!$D15</f>
        <v>11</v>
      </c>
      <c r="B15" s="126"/>
      <c r="C15" s="127" t="str">
        <f>"AO["&amp;$A15&amp;"].En := "&amp;IF(OR(ISBLANK(AO!F15),AO!F15=""),0,1)&amp;";"</f>
        <v>AO[11].En := 1;</v>
      </c>
      <c r="D15" s="127" t="str">
        <f>"AO["&amp;A15&amp;"].AiNum := "&amp;IF(OR(ISBLANK(AO!D15),AO!D15=""),-1,AO!D15)&amp;";"</f>
        <v>AO[11].AiNum := 118;</v>
      </c>
      <c r="E15" s="127" t="str">
        <f>"AO["&amp;$A15&amp;"].isCascade := "&amp;IF(OR(ISBLANK(AO!K15),AO!K15=""),0,AO!K15)&amp;";"</f>
        <v>AO[11].isCascade := 0;</v>
      </c>
      <c r="F15" s="127" t="str">
        <f>"AO["&amp;$A15&amp;"].isMaster := "&amp;IF(OR(ISBLANK(AO!L15),AO!L15=""),0,AO!L15)&amp;";"</f>
        <v>AO[11].isMaster := 0;</v>
      </c>
      <c r="G15" s="123"/>
      <c r="H15" s="127" t="str">
        <f>"AO["&amp;$A15&amp;"].sppv := "&amp;IF(OR(ISBLANK(AO!J15),AO!J15=""),0,AO!J15)&amp;";"</f>
        <v>AO[11].sppv := 0;</v>
      </c>
    </row>
    <row r="16" spans="1:8" ht="10.5" customHeight="1">
      <c r="A16" s="126">
        <f>[1]AO!$D16</f>
        <v>12</v>
      </c>
      <c r="B16" s="126"/>
      <c r="C16" s="127" t="str">
        <f>"AO["&amp;$A16&amp;"].En := "&amp;IF(OR(ISBLANK(AO!F16),AO!F16=""),0,1)&amp;";"</f>
        <v>AO[12].En := 1;</v>
      </c>
      <c r="D16" s="127" t="str">
        <f>"AO["&amp;A16&amp;"].AiNum := "&amp;IF(OR(ISBLANK(AO!D16),AO!D16=""),-1,AO!D16)&amp;";"</f>
        <v>AO[12].AiNum := 121;</v>
      </c>
      <c r="E16" s="127" t="str">
        <f>"AO["&amp;$A16&amp;"].isCascade := "&amp;IF(OR(ISBLANK(AO!K16),AO!K16=""),0,AO!K16)&amp;";"</f>
        <v>AO[12].isCascade := 0;</v>
      </c>
      <c r="F16" s="127" t="str">
        <f>"AO["&amp;$A16&amp;"].isMaster := "&amp;IF(OR(ISBLANK(AO!L16),AO!L16=""),0,AO!L16)&amp;";"</f>
        <v>AO[12].isMaster := 0;</v>
      </c>
      <c r="G16" s="123"/>
      <c r="H16" s="127" t="str">
        <f>"AO["&amp;$A16&amp;"].sppv := "&amp;IF(OR(ISBLANK(AO!J16),AO!J16=""),0,AO!J16)&amp;";"</f>
        <v>AO[12].sppv := 0;</v>
      </c>
    </row>
    <row r="17" spans="1:8" ht="10.5" customHeight="1">
      <c r="A17" s="126">
        <f>[1]AO!$D17</f>
        <v>13</v>
      </c>
      <c r="B17" s="126"/>
      <c r="C17" s="127" t="str">
        <f>"AO["&amp;$A17&amp;"].En := "&amp;IF(OR(ISBLANK(AO!F17),AO!F17=""),0,1)&amp;";"</f>
        <v>AO[13].En := 1;</v>
      </c>
      <c r="D17" s="127" t="str">
        <f>"AO["&amp;A17&amp;"].AiNum := "&amp;IF(OR(ISBLANK(AO!D17),AO!D17=""),-1,AO!D17)&amp;";"</f>
        <v>AO[13].AiNum := 122;</v>
      </c>
      <c r="E17" s="127" t="str">
        <f>"AO["&amp;$A17&amp;"].isCascade := "&amp;IF(OR(ISBLANK(AO!K17),AO!K17=""),0,AO!K17)&amp;";"</f>
        <v>AO[13].isCascade := 0;</v>
      </c>
      <c r="F17" s="127" t="str">
        <f>"AO["&amp;$A17&amp;"].isMaster := "&amp;IF(OR(ISBLANK(AO!L17),AO!L17=""),0,AO!L17)&amp;";"</f>
        <v>AO[13].isMaster := 0;</v>
      </c>
      <c r="G17" s="123"/>
      <c r="H17" s="127" t="str">
        <f>"AO["&amp;$A17&amp;"].sppv := "&amp;IF(OR(ISBLANK(AO!J17),AO!J17=""),0,AO!J17)&amp;";"</f>
        <v>AO[13].sppv := 0;</v>
      </c>
    </row>
    <row r="18" spans="1:8" ht="10.5" customHeight="1">
      <c r="A18" s="126">
        <f>[1]AO!$D18</f>
        <v>14</v>
      </c>
      <c r="B18" s="126"/>
      <c r="C18" s="127" t="str">
        <f>"AO["&amp;$A18&amp;"].En := "&amp;IF(OR(ISBLANK(AO!F18),AO!F18=""),0,1)&amp;";"</f>
        <v>AO[14].En := 1;</v>
      </c>
      <c r="D18" s="127" t="str">
        <f>"AO["&amp;A18&amp;"].AiNum := "&amp;IF(OR(ISBLANK(AO!D18),AO!D18=""),-1,AO!D18)&amp;";"</f>
        <v>AO[14].AiNum := 123;</v>
      </c>
      <c r="E18" s="127" t="str">
        <f>"AO["&amp;$A18&amp;"].isCascade := "&amp;IF(OR(ISBLANK(AO!K18),AO!K18=""),0,AO!K18)&amp;";"</f>
        <v>AO[14].isCascade := 0;</v>
      </c>
      <c r="F18" s="127" t="str">
        <f>"AO["&amp;$A18&amp;"].isMaster := "&amp;IF(OR(ISBLANK(AO!L18),AO!L18=""),0,AO!L18)&amp;";"</f>
        <v>AO[14].isMaster := 0;</v>
      </c>
      <c r="G18" s="123"/>
      <c r="H18" s="127" t="str">
        <f>"AO["&amp;$A18&amp;"].sppv := "&amp;IF(OR(ISBLANK(AO!J18),AO!J18=""),0,AO!J18)&amp;";"</f>
        <v>AO[14].sppv := 0;</v>
      </c>
    </row>
    <row r="19" spans="1:8" ht="10.5" customHeight="1">
      <c r="A19" s="126">
        <f>[1]AO!$D19</f>
        <v>15</v>
      </c>
      <c r="B19" s="126"/>
      <c r="C19" s="127" t="str">
        <f>"AO["&amp;$A19&amp;"].En := "&amp;IF(OR(ISBLANK(AO!F19),AO!F19=""),0,1)&amp;";"</f>
        <v>AO[15].En := 1;</v>
      </c>
      <c r="D19" s="127" t="str">
        <f>"AO["&amp;A19&amp;"].AiNum := "&amp;IF(OR(ISBLANK(AO!D19),AO!D19=""),-1,AO!D19)&amp;";"</f>
        <v>AO[15].AiNum := -1;</v>
      </c>
      <c r="E19" s="127" t="str">
        <f>"AO["&amp;$A19&amp;"].isCascade := "&amp;IF(OR(ISBLANK(AO!K19),AO!K19=""),0,AO!K19)&amp;";"</f>
        <v>AO[15].isCascade := 0;</v>
      </c>
      <c r="F19" s="127" t="str">
        <f>"AO["&amp;$A19&amp;"].isMaster := "&amp;IF(OR(ISBLANK(AO!L19),AO!L19=""),0,AO!L19)&amp;";"</f>
        <v>AO[15].isMaster := 0;</v>
      </c>
      <c r="G19" s="123"/>
      <c r="H19" s="127" t="str">
        <f>"AO["&amp;$A19&amp;"].sppv := "&amp;IF(OR(ISBLANK(AO!J19),AO!J19=""),0,AO!J19)&amp;";"</f>
        <v>AO[15].sppv := 0;</v>
      </c>
    </row>
    <row r="20" spans="1:8" ht="10.5" customHeight="1">
      <c r="A20" s="126">
        <f>[1]AO!$D20</f>
        <v>16</v>
      </c>
      <c r="B20" s="126"/>
      <c r="C20" s="127" t="str">
        <f>"AO["&amp;$A20&amp;"].En := "&amp;IF(OR(ISBLANK(AO!F20),AO!F20=""),0,1)&amp;";"</f>
        <v>AO[16].En := 1;</v>
      </c>
      <c r="D20" s="127" t="str">
        <f>"AO["&amp;A20&amp;"].AiNum := "&amp;IF(OR(ISBLANK(AO!D20),AO!D20=""),-1,AO!D20)&amp;";"</f>
        <v>AO[16].AiNum := 131;</v>
      </c>
      <c r="E20" s="127" t="str">
        <f>"AO["&amp;$A20&amp;"].isCascade := "&amp;IF(OR(ISBLANK(AO!K20),AO!K20=""),0,AO!K20)&amp;";"</f>
        <v>AO[16].isCascade := 0;</v>
      </c>
      <c r="F20" s="127" t="str">
        <f>"AO["&amp;$A20&amp;"].isMaster := "&amp;IF(OR(ISBLANK(AO!L20),AO!L20=""),0,AO!L20)&amp;";"</f>
        <v>AO[16].isMaster := 0;</v>
      </c>
      <c r="G20" s="123"/>
      <c r="H20" s="127" t="str">
        <f>"AO["&amp;$A20&amp;"].sppv := "&amp;IF(OR(ISBLANK(AO!J20),AO!J20=""),0,AO!J20)&amp;";"</f>
        <v>AO[16].sppv := 0;</v>
      </c>
    </row>
    <row r="21" spans="1:8" ht="10.5" customHeight="1">
      <c r="A21" s="126">
        <f>[1]AO!$D21</f>
        <v>17</v>
      </c>
      <c r="B21" s="126"/>
      <c r="C21" s="127" t="str">
        <f>"AO["&amp;$A21&amp;"].En := "&amp;IF(OR(ISBLANK(AO!F21),AO!F21=""),0,1)&amp;";"</f>
        <v>AO[17].En := 1;</v>
      </c>
      <c r="D21" s="127" t="str">
        <f>"AO["&amp;A21&amp;"].AiNum := "&amp;IF(OR(ISBLANK(AO!D21),AO!D21=""),-1,AO!D21)&amp;";"</f>
        <v>AO[17].AiNum := 119;</v>
      </c>
      <c r="E21" s="127" t="str">
        <f>"AO["&amp;$A21&amp;"].isCascade := "&amp;IF(OR(ISBLANK(AO!K21),AO!K21=""),0,AO!K21)&amp;";"</f>
        <v>AO[17].isCascade := 0;</v>
      </c>
      <c r="F21" s="127" t="str">
        <f>"AO["&amp;$A21&amp;"].isMaster := "&amp;IF(OR(ISBLANK(AO!L21),AO!L21=""),0,AO!L21)&amp;";"</f>
        <v>AO[17].isMaster := 0;</v>
      </c>
      <c r="G21" s="123"/>
      <c r="H21" s="127" t="str">
        <f>"AO["&amp;$A21&amp;"].sppv := "&amp;IF(OR(ISBLANK(AO!J21),AO!J21=""),0,AO!J21)&amp;";"</f>
        <v>AO[17].sppv := 0;</v>
      </c>
    </row>
    <row r="22" spans="1:8" ht="10.5" customHeight="1">
      <c r="A22" s="126">
        <f>[1]AO!$D22</f>
        <v>18</v>
      </c>
      <c r="B22" s="126"/>
      <c r="C22" s="127" t="str">
        <f>"AO["&amp;$A22&amp;"].En := "&amp;IF(OR(ISBLANK(AO!F22),AO!F22=""),0,1)&amp;";"</f>
        <v>AO[18].En := 1;</v>
      </c>
      <c r="D22" s="127" t="str">
        <f>"AO["&amp;A22&amp;"].AiNum := "&amp;IF(OR(ISBLANK(AO!D22),AO!D22=""),-1,AO!D22)&amp;";"</f>
        <v>AO[18].AiNum := 124;</v>
      </c>
      <c r="E22" s="127" t="str">
        <f>"AO["&amp;$A22&amp;"].isCascade := "&amp;IF(OR(ISBLANK(AO!K22),AO!K22=""),0,AO!K22)&amp;";"</f>
        <v>AO[18].isCascade := 0;</v>
      </c>
      <c r="F22" s="127" t="str">
        <f>"AO["&amp;$A22&amp;"].isMaster := "&amp;IF(OR(ISBLANK(AO!L22),AO!L22=""),0,AO!L22)&amp;";"</f>
        <v>AO[18].isMaster := 0;</v>
      </c>
      <c r="G22" s="123"/>
      <c r="H22" s="127" t="str">
        <f>"AO["&amp;$A22&amp;"].sppv := "&amp;IF(OR(ISBLANK(AO!J22),AO!J22=""),0,AO!J22)&amp;";"</f>
        <v>AO[18].sppv := 0;</v>
      </c>
    </row>
    <row r="23" spans="1:8" ht="10.5" customHeight="1">
      <c r="A23" s="126">
        <f>[1]AO!$D23</f>
        <v>19</v>
      </c>
      <c r="B23" s="126"/>
      <c r="C23" s="127" t="str">
        <f>"AO["&amp;$A23&amp;"].En := "&amp;IF(OR(ISBLANK(AO!F23),AO!F23=""),0,1)&amp;";"</f>
        <v>AO[19].En := 1;</v>
      </c>
      <c r="D23" s="127" t="str">
        <f>"AO["&amp;A23&amp;"].AiNum := "&amp;IF(OR(ISBLANK(AO!D23),AO!D23=""),-1,AO!D23)&amp;";"</f>
        <v>AO[19].AiNum := 120;</v>
      </c>
      <c r="E23" s="127" t="str">
        <f>"AO["&amp;$A23&amp;"].isCascade := "&amp;IF(OR(ISBLANK(AO!K23),AO!K23=""),0,AO!K23)&amp;";"</f>
        <v>AO[19].isCascade := 0;</v>
      </c>
      <c r="F23" s="127" t="str">
        <f>"AO["&amp;$A23&amp;"].isMaster := "&amp;IF(OR(ISBLANK(AO!L23),AO!L23=""),0,AO!L23)&amp;";"</f>
        <v>AO[19].isMaster := 0;</v>
      </c>
      <c r="G23" s="123"/>
      <c r="H23" s="127" t="str">
        <f>"AO["&amp;$A23&amp;"].sppv := "&amp;IF(OR(ISBLANK(AO!J23),AO!J23=""),0,AO!J23)&amp;";"</f>
        <v>AO[19].sppv := 0;</v>
      </c>
    </row>
    <row r="24" spans="1:8" ht="10.5" customHeight="1">
      <c r="A24" s="126">
        <f>[1]AO!$D24</f>
        <v>20</v>
      </c>
      <c r="B24" s="126"/>
      <c r="C24" s="127" t="str">
        <f>"AO["&amp;$A24&amp;"].En := "&amp;IF(OR(ISBLANK(AO!F24),AO!F24=""),0,1)&amp;";"</f>
        <v>AO[20].En := 1;</v>
      </c>
      <c r="D24" s="127" t="str">
        <f>"AO["&amp;A24&amp;"].AiNum := "&amp;IF(OR(ISBLANK(AO!D24),AO!D24=""),-1,AO!D24)&amp;";"</f>
        <v>AO[20].AiNum := 97;</v>
      </c>
      <c r="E24" s="127" t="str">
        <f>"AO["&amp;$A24&amp;"].isCascade := "&amp;IF(OR(ISBLANK(AO!K24),AO!K24=""),0,AO!K24)&amp;";"</f>
        <v>AO[20].isCascade := 0;</v>
      </c>
      <c r="F24" s="127" t="str">
        <f>"AO["&amp;$A24&amp;"].isMaster := "&amp;IF(OR(ISBLANK(AO!L24),AO!L24=""),0,AO!L24)&amp;";"</f>
        <v>AO[20].isMaster := 0;</v>
      </c>
      <c r="G24" s="123"/>
      <c r="H24" s="127" t="str">
        <f>"AO["&amp;$A24&amp;"].sppv := "&amp;IF(OR(ISBLANK(AO!J24),AO!J24=""),0,AO!J24)&amp;";"</f>
        <v>AO[20].sppv := 0;</v>
      </c>
    </row>
    <row r="25" spans="1:8" ht="10.5" customHeight="1">
      <c r="A25" s="126">
        <f>[1]AO!$D25</f>
        <v>21</v>
      </c>
      <c r="B25" s="126"/>
      <c r="C25" s="127" t="str">
        <f>"AO["&amp;$A25&amp;"].En := "&amp;IF(OR(ISBLANK(AO!F25),AO!F25=""),0,1)&amp;";"</f>
        <v>AO[21].En := 1;</v>
      </c>
      <c r="D25" s="127" t="str">
        <f>"AO["&amp;A25&amp;"].AiNum := "&amp;IF(OR(ISBLANK(AO!D25),AO!D25=""),-1,AO!D25)&amp;";"</f>
        <v>AO[21].AiNum := 98;</v>
      </c>
      <c r="E25" s="127" t="str">
        <f>"AO["&amp;$A25&amp;"].isCascade := "&amp;IF(OR(ISBLANK(AO!K25),AO!K25=""),0,AO!K25)&amp;";"</f>
        <v>AO[21].isCascade := 0;</v>
      </c>
      <c r="F25" s="127" t="str">
        <f>"AO["&amp;$A25&amp;"].isMaster := "&amp;IF(OR(ISBLANK(AO!L25),AO!L25=""),0,AO!L25)&amp;";"</f>
        <v>AO[21].isMaster := 0;</v>
      </c>
      <c r="G25" s="123"/>
      <c r="H25" s="127" t="str">
        <f>"AO["&amp;$A25&amp;"].sppv := "&amp;IF(OR(ISBLANK(AO!J25),AO!J25=""),0,AO!J25)&amp;";"</f>
        <v>AO[21].sppv := 0;</v>
      </c>
    </row>
    <row r="26" spans="1:8" ht="10.5" customHeight="1">
      <c r="A26" s="126">
        <f>[1]AO!$D26</f>
        <v>22</v>
      </c>
      <c r="B26" s="126"/>
      <c r="C26" s="127" t="str">
        <f>"AO["&amp;$A26&amp;"].En := "&amp;IF(OR(ISBLANK(AO!F26),AO!F26=""),0,1)&amp;";"</f>
        <v>AO[22].En := 1;</v>
      </c>
      <c r="D26" s="127" t="str">
        <f>"AO["&amp;A26&amp;"].AiNum := "&amp;IF(OR(ISBLANK(AO!D26),AO!D26=""),-1,AO!D26)&amp;";"</f>
        <v>AO[22].AiNum := 99;</v>
      </c>
      <c r="E26" s="127" t="str">
        <f>"AO["&amp;$A26&amp;"].isCascade := "&amp;IF(OR(ISBLANK(AO!K26),AO!K26=""),0,AO!K26)&amp;";"</f>
        <v>AO[22].isCascade := 0;</v>
      </c>
      <c r="F26" s="127" t="str">
        <f>"AO["&amp;$A26&amp;"].isMaster := "&amp;IF(OR(ISBLANK(AO!L26),AO!L26=""),0,AO!L26)&amp;";"</f>
        <v>AO[22].isMaster := 0;</v>
      </c>
      <c r="G26" s="123"/>
      <c r="H26" s="127" t="str">
        <f>"AO["&amp;$A26&amp;"].sppv := "&amp;IF(OR(ISBLANK(AO!J26),AO!J26=""),0,AO!J26)&amp;";"</f>
        <v>AO[22].sppv := 0;</v>
      </c>
    </row>
    <row r="27" spans="1:8" ht="10.5" customHeight="1">
      <c r="A27" s="126">
        <f>[1]AO!$D27</f>
        <v>23</v>
      </c>
      <c r="B27" s="126"/>
      <c r="C27" s="127" t="str">
        <f>"AO["&amp;$A27&amp;"].En := "&amp;IF(OR(ISBLANK(AO!F27),AO!F27=""),0,1)&amp;";"</f>
        <v>AO[23].En := 1;</v>
      </c>
      <c r="D27" s="127" t="str">
        <f>"AO["&amp;A27&amp;"].AiNum := "&amp;IF(OR(ISBLANK(AO!D27),AO!D27=""),-1,AO!D27)&amp;";"</f>
        <v>AO[23].AiNum := 142;</v>
      </c>
      <c r="E27" s="127" t="str">
        <f>"AO["&amp;$A27&amp;"].isCascade := "&amp;IF(OR(ISBLANK(AO!K27),AO!K27=""),0,AO!K27)&amp;";"</f>
        <v>AO[23].isCascade := 0;</v>
      </c>
      <c r="F27" s="127" t="str">
        <f>"AO["&amp;$A27&amp;"].isMaster := "&amp;IF(OR(ISBLANK(AO!L27),AO!L27=""),0,AO!L27)&amp;";"</f>
        <v>AO[23].isMaster := 0;</v>
      </c>
      <c r="G27" s="123"/>
      <c r="H27" s="127" t="str">
        <f>"AO["&amp;$A27&amp;"].sppv := "&amp;IF(OR(ISBLANK(AO!J27),AO!J27=""),0,AO!J27)&amp;";"</f>
        <v>AO[23].sppv := 0;</v>
      </c>
    </row>
    <row r="28" spans="1:8" ht="10.5" customHeight="1">
      <c r="A28" s="126"/>
      <c r="B28" s="126"/>
      <c r="C28" s="127"/>
      <c r="D28" s="127"/>
      <c r="E28" s="127"/>
      <c r="F28" s="127"/>
      <c r="H28" s="127"/>
    </row>
    <row r="29" spans="1:8" ht="10.5" customHeight="1">
      <c r="A29" s="126"/>
      <c r="B29" s="126"/>
      <c r="C29" s="127"/>
      <c r="D29" s="127"/>
      <c r="E29" s="127"/>
      <c r="F29" s="127"/>
      <c r="H29" s="127"/>
    </row>
    <row r="30" spans="1:8" ht="10.5" customHeight="1">
      <c r="A30" s="126"/>
      <c r="B30" s="126"/>
      <c r="C30" s="127"/>
      <c r="D30" s="127"/>
      <c r="E30" s="127"/>
      <c r="F30" s="127"/>
      <c r="H30" s="127"/>
    </row>
    <row r="31" spans="1:8" ht="10.5" customHeight="1">
      <c r="A31" s="126"/>
      <c r="B31" s="126"/>
      <c r="C31" s="127"/>
      <c r="D31" s="127"/>
      <c r="E31" s="127"/>
      <c r="F31" s="127"/>
      <c r="H31" s="127"/>
    </row>
    <row r="32" spans="1:8" ht="10.5" customHeight="1">
      <c r="A32" s="126"/>
      <c r="B32" s="126"/>
      <c r="C32" s="127"/>
      <c r="D32" s="127"/>
      <c r="E32" s="127"/>
      <c r="F32" s="127"/>
      <c r="H32" s="127"/>
    </row>
    <row r="33" spans="1:8" ht="10.5" customHeight="1">
      <c r="A33" s="126"/>
      <c r="B33" s="126"/>
      <c r="C33" s="127"/>
      <c r="D33" s="127"/>
      <c r="E33" s="127"/>
      <c r="F33" s="127"/>
      <c r="H33" s="127"/>
    </row>
    <row r="34" spans="1:8" ht="10.5" customHeight="1">
      <c r="A34" s="126"/>
      <c r="B34" s="126"/>
      <c r="C34" s="127"/>
      <c r="D34" s="127"/>
      <c r="E34" s="127"/>
      <c r="F34" s="127"/>
      <c r="H34" s="127"/>
    </row>
    <row r="35" spans="1:8" ht="10.5" customHeight="1">
      <c r="A35" s="126"/>
      <c r="B35" s="126"/>
      <c r="C35" s="127"/>
      <c r="D35" s="127"/>
      <c r="E35" s="127"/>
      <c r="F35" s="127"/>
      <c r="H35" s="127"/>
    </row>
    <row r="36" spans="1:8" ht="10.5" customHeight="1">
      <c r="A36" s="126"/>
      <c r="B36" s="126"/>
      <c r="C36" s="127"/>
      <c r="D36" s="127"/>
      <c r="E36" s="127"/>
      <c r="F36" s="127"/>
      <c r="H36" s="127"/>
    </row>
    <row r="37" spans="1:8" ht="10.5" customHeight="1">
      <c r="A37" s="126"/>
      <c r="B37" s="126"/>
      <c r="C37" s="127"/>
      <c r="D37" s="127"/>
      <c r="E37" s="127"/>
      <c r="F37" s="127"/>
      <c r="H37" s="127"/>
    </row>
    <row r="38" spans="1:8" ht="10.5" customHeight="1">
      <c r="A38" s="126"/>
      <c r="B38" s="126"/>
      <c r="C38" s="127"/>
      <c r="D38" s="127"/>
      <c r="E38" s="127"/>
      <c r="F38" s="127"/>
      <c r="H38" s="127"/>
    </row>
    <row r="39" spans="1:8" ht="10.5" customHeight="1">
      <c r="A39" s="126"/>
      <c r="B39" s="126"/>
      <c r="C39" s="127"/>
      <c r="D39" s="127"/>
      <c r="E39" s="127"/>
      <c r="F39" s="127"/>
      <c r="H39" s="127"/>
    </row>
    <row r="40" spans="1:8" ht="10.5" customHeight="1">
      <c r="A40" s="126"/>
      <c r="B40" s="126"/>
      <c r="C40" s="127"/>
      <c r="D40" s="127"/>
      <c r="E40" s="127"/>
      <c r="F40" s="127"/>
      <c r="H40" s="127"/>
    </row>
    <row r="41" spans="1:8" ht="10.5" customHeight="1">
      <c r="A41" s="126"/>
      <c r="B41" s="126"/>
      <c r="C41" s="127"/>
      <c r="D41" s="127"/>
      <c r="E41" s="127"/>
      <c r="F41" s="127"/>
      <c r="H41" s="127"/>
    </row>
    <row r="42" spans="1:8" ht="10.5" customHeight="1">
      <c r="A42" s="126"/>
      <c r="B42" s="126"/>
      <c r="C42" s="127"/>
      <c r="D42" s="127"/>
      <c r="E42" s="127"/>
      <c r="F42" s="127"/>
      <c r="H42" s="127"/>
    </row>
    <row r="43" spans="1:8" ht="10.5" customHeight="1">
      <c r="A43" s="126"/>
      <c r="B43" s="126"/>
      <c r="C43" s="127"/>
      <c r="D43" s="127"/>
      <c r="E43" s="127"/>
      <c r="F43" s="127"/>
      <c r="H43" s="127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17"/>
  <sheetViews>
    <sheetView workbookViewId="0">
      <selection activeCell="D11" sqref="D11"/>
    </sheetView>
  </sheetViews>
  <sheetFormatPr defaultRowHeight="15"/>
  <cols>
    <col min="1" max="1" width="10.28515625" style="169" customWidth="1"/>
    <col min="2" max="2" width="4.28515625" style="169" customWidth="1"/>
    <col min="3" max="3" width="13" style="168" customWidth="1"/>
    <col min="4" max="4" width="15.85546875" style="168" customWidth="1"/>
    <col min="5" max="5" width="15.42578125" style="168" customWidth="1"/>
    <col min="6" max="6" width="4.140625" style="168" customWidth="1"/>
    <col min="7" max="7" width="21.7109375" style="168" customWidth="1"/>
    <col min="8" max="16384" width="9.140625" style="168"/>
  </cols>
  <sheetData>
    <row r="1" spans="1:11" s="123" customFormat="1" ht="11.25">
      <c r="A1" s="126"/>
      <c r="B1" s="126"/>
      <c r="C1" s="125"/>
      <c r="D1" s="125"/>
      <c r="E1" s="125"/>
      <c r="F1" s="125"/>
      <c r="G1" s="124"/>
      <c r="H1" s="124"/>
      <c r="I1" s="124"/>
      <c r="J1" s="124"/>
    </row>
    <row r="2" spans="1:11" s="123" customFormat="1" ht="11.25">
      <c r="A2" s="126"/>
      <c r="B2" s="126"/>
      <c r="C2" s="125"/>
      <c r="D2" s="125"/>
      <c r="E2" s="125"/>
      <c r="F2" s="125"/>
      <c r="G2" s="124"/>
      <c r="H2" s="124"/>
      <c r="I2" s="124"/>
      <c r="J2" s="124"/>
    </row>
    <row r="3" spans="1:11" s="128" customFormat="1" ht="11.25">
      <c r="B3" s="131" t="s">
        <v>387</v>
      </c>
      <c r="C3" s="130" t="s">
        <v>386</v>
      </c>
      <c r="D3" s="129" t="s">
        <v>385</v>
      </c>
      <c r="E3" s="129" t="s">
        <v>392</v>
      </c>
      <c r="F3" s="129"/>
      <c r="G3" s="129" t="s">
        <v>393</v>
      </c>
      <c r="H3" s="129"/>
      <c r="I3" s="129"/>
      <c r="J3" s="129"/>
    </row>
    <row r="4" spans="1:11" s="123" customFormat="1" ht="16.5" customHeight="1">
      <c r="A4" s="126">
        <f>DI!$D4</f>
        <v>0</v>
      </c>
      <c r="B4" s="126"/>
      <c r="C4" s="127" t="str">
        <f>"dio["&amp;A4&amp;"].En := "&amp;IF(OR(ISBLANK(DI!F4),DI!F4=""),0,1)&amp;";"</f>
        <v>dio[0].En := 1;</v>
      </c>
      <c r="D4" s="127" t="str">
        <f>"DIO["&amp;A4&amp;"].Group := "&amp;IF(OR(ISBLANK(DI!K4),DI!K4=""),0,DI!K4)&amp;";"</f>
        <v>DIO[0].Group := 0;</v>
      </c>
      <c r="E4" s="127" t="str">
        <f>"DIO["&amp;A4&amp;"].vNorm := "&amp;IF(OR(ISBLANK(DI!H4),DI!H4=""),0,DI!H4)&amp;";"</f>
        <v>DIO[0].vNorm := 0;</v>
      </c>
      <c r="F4" s="127"/>
      <c r="G4" s="127" t="str">
        <f>"DIO["&amp;$A4&amp;"]." &amp;G$3&amp;".en :=" &amp;IF(OR(ISBLANK(DI!I4),DI!I4=""),0,DI!I4)&amp;"; "</f>
        <v xml:space="preserve">DIO[0].ALARM.en :=0; </v>
      </c>
      <c r="H4" s="127"/>
      <c r="I4" s="127"/>
      <c r="J4" s="127"/>
    </row>
    <row r="5" spans="1:11">
      <c r="A5" s="126">
        <f>DI!$D5</f>
        <v>1</v>
      </c>
      <c r="B5" s="126"/>
      <c r="C5" s="127" t="str">
        <f>"dio["&amp;A5&amp;"].En := "&amp;IF(OR(ISBLANK(DI!F5),DI!F5=""),0,1)&amp;";"</f>
        <v>dio[1].En := 1;</v>
      </c>
      <c r="D5" s="127" t="str">
        <f>"DIO["&amp;A5&amp;"].Group := "&amp;IF(OR(ISBLANK(DI!K5),DI!K5=""),0,DI!K5)&amp;";"</f>
        <v>DIO[1].Group := 0;</v>
      </c>
      <c r="E5" s="127" t="str">
        <f>"DIO["&amp;A5&amp;"].vNorm := "&amp;IF(OR(ISBLANK(DI!H5),DI!H5=""),0,DI!H5)&amp;";"</f>
        <v>DIO[1].vNorm := 0;</v>
      </c>
      <c r="F5" s="127"/>
      <c r="G5" s="127" t="str">
        <f>"DIO["&amp;$A5&amp;"]." &amp;G$3&amp;".en :=" &amp;IF(OR(ISBLANK(DI!I5),DI!I5=""),0,DI!I5)&amp;"; "</f>
        <v xml:space="preserve">DIO[1].ALARM.en :=0; </v>
      </c>
      <c r="H5" s="127"/>
      <c r="I5" s="127"/>
      <c r="J5" s="127"/>
      <c r="K5" s="123"/>
    </row>
    <row r="6" spans="1:11">
      <c r="A6" s="126">
        <f>DI!$D6</f>
        <v>2</v>
      </c>
      <c r="B6" s="126"/>
      <c r="C6" s="127" t="str">
        <f>"dio["&amp;A6&amp;"].En := "&amp;IF(OR(ISBLANK(DI!F6),DI!F6=""),0,1)&amp;";"</f>
        <v>dio[2].En := 0;</v>
      </c>
      <c r="D6" s="127" t="str">
        <f>"DIO["&amp;A6&amp;"].Group := "&amp;IF(OR(ISBLANK(DI!K6),DI!K6=""),0,DI!K6)&amp;";"</f>
        <v>DIO[2].Group := 0;</v>
      </c>
      <c r="E6" s="127" t="str">
        <f>"DIO["&amp;A6&amp;"].vNorm := "&amp;IF(OR(ISBLANK(DI!H6),DI!H6=""),0,DI!H6)&amp;";"</f>
        <v>DIO[2].vNorm := 0;</v>
      </c>
      <c r="F6" s="127"/>
      <c r="G6" s="127" t="str">
        <f>"DIO["&amp;$A6&amp;"]." &amp;G$3&amp;".en :=" &amp;IF(OR(ISBLANK(DI!I6),DI!I6=""),0,DI!I6)&amp;"; "</f>
        <v xml:space="preserve">DIO[2].ALARM.en :=0; </v>
      </c>
      <c r="H6" s="127"/>
      <c r="I6" s="127"/>
      <c r="J6" s="127"/>
      <c r="K6" s="123"/>
    </row>
    <row r="7" spans="1:11">
      <c r="A7" s="126">
        <f>DI!$D7</f>
        <v>3</v>
      </c>
      <c r="B7" s="126"/>
      <c r="C7" s="127" t="str">
        <f>"dio["&amp;A7&amp;"].En := "&amp;IF(OR(ISBLANK(DI!F7),DI!F7=""),0,1)&amp;";"</f>
        <v>dio[3].En := 1;</v>
      </c>
      <c r="D7" s="127" t="str">
        <f>"DIO["&amp;A7&amp;"].Group := "&amp;IF(OR(ISBLANK(DI!K7),DI!K7=""),0,DI!K7)&amp;";"</f>
        <v>DIO[3].Group := 1;</v>
      </c>
      <c r="E7" s="127" t="str">
        <f>"DIO["&amp;A7&amp;"].vNorm := "&amp;IF(OR(ISBLANK(DI!H7),DI!H7=""),0,DI!H7)&amp;";"</f>
        <v>DIO[3].vNorm := 1;</v>
      </c>
      <c r="F7" s="127"/>
      <c r="G7" s="127" t="str">
        <f>"DIO["&amp;$A7&amp;"]." &amp;G$3&amp;".en :=" &amp;IF(OR(ISBLANK(DI!I7),DI!I7=""),0,DI!I7)&amp;"; "</f>
        <v xml:space="preserve">DIO[3].ALARM.en :=0; </v>
      </c>
      <c r="H7" s="127"/>
      <c r="I7" s="127"/>
      <c r="J7" s="127"/>
      <c r="K7" s="123"/>
    </row>
    <row r="8" spans="1:11">
      <c r="A8" s="126">
        <f>DI!$D8</f>
        <v>4</v>
      </c>
      <c r="B8" s="126"/>
      <c r="C8" s="127" t="str">
        <f>"dio["&amp;A8&amp;"].En := "&amp;IF(OR(ISBLANK(DI!F8),DI!F8=""),0,1)&amp;";"</f>
        <v>dio[4].En := 1;</v>
      </c>
      <c r="D8" s="127" t="str">
        <f>"DIO["&amp;A8&amp;"].Group := "&amp;IF(OR(ISBLANK(DI!K8),DI!K8=""),0,DI!K8)&amp;";"</f>
        <v>DIO[4].Group := 1;</v>
      </c>
      <c r="E8" s="127" t="str">
        <f>"DIO["&amp;A8&amp;"].vNorm := "&amp;IF(OR(ISBLANK(DI!H8),DI!H8=""),0,DI!H8)&amp;";"</f>
        <v>DIO[4].vNorm := 1;</v>
      </c>
      <c r="F8" s="127"/>
      <c r="G8" s="127" t="str">
        <f>"DIO["&amp;$A8&amp;"]." &amp;G$3&amp;".en :=" &amp;IF(OR(ISBLANK(DI!I8),DI!I8=""),0,DI!I8)&amp;"; "</f>
        <v xml:space="preserve">DIO[4].ALARM.en :=0; </v>
      </c>
      <c r="H8" s="127"/>
      <c r="I8" s="127"/>
      <c r="J8" s="127"/>
      <c r="K8" s="123"/>
    </row>
    <row r="9" spans="1:11">
      <c r="A9" s="126">
        <f>DI!$D9</f>
        <v>5</v>
      </c>
      <c r="B9" s="126"/>
      <c r="C9" s="127" t="str">
        <f>"dio["&amp;A9&amp;"].En := "&amp;IF(OR(ISBLANK(DI!F9),DI!F9=""),0,1)&amp;";"</f>
        <v>dio[5].En := 1;</v>
      </c>
      <c r="D9" s="127" t="str">
        <f>"DIO["&amp;A9&amp;"].Group := "&amp;IF(OR(ISBLANK(DI!K9),DI!K9=""),0,DI!K9)&amp;";"</f>
        <v>DIO[5].Group := 1;</v>
      </c>
      <c r="E9" s="127" t="str">
        <f>"DIO["&amp;A9&amp;"].vNorm := "&amp;IF(OR(ISBLANK(DI!H9),DI!H9=""),0,DI!H9)&amp;";"</f>
        <v>DIO[5].vNorm := 1;</v>
      </c>
      <c r="F9" s="127"/>
      <c r="G9" s="127" t="str">
        <f>"DIO["&amp;$A9&amp;"]." &amp;G$3&amp;".en :=" &amp;IF(OR(ISBLANK(DI!I9),DI!I9=""),0,DI!I9)&amp;"; "</f>
        <v xml:space="preserve">DIO[5].ALARM.en :=0; </v>
      </c>
      <c r="H9" s="127"/>
      <c r="I9" s="127"/>
      <c r="J9" s="127"/>
      <c r="K9" s="123"/>
    </row>
    <row r="10" spans="1:11">
      <c r="A10" s="126">
        <f>DI!$D10</f>
        <v>6</v>
      </c>
      <c r="B10" s="126"/>
      <c r="C10" s="127" t="str">
        <f>"dio["&amp;A10&amp;"].En := "&amp;IF(OR(ISBLANK(DI!F10),DI!F10=""),0,1)&amp;";"</f>
        <v>dio[6].En := 1;</v>
      </c>
      <c r="D10" s="127" t="str">
        <f>"DIO["&amp;A10&amp;"].Group := "&amp;IF(OR(ISBLANK(DI!K10),DI!K10=""),0,DI!K10)&amp;";"</f>
        <v>DIO[6].Group := 1;</v>
      </c>
      <c r="E10" s="127" t="str">
        <f>"DIO["&amp;A10&amp;"].vNorm := "&amp;IF(OR(ISBLANK(DI!H10),DI!H10=""),0,DI!H10)&amp;";"</f>
        <v>DIO[6].vNorm := 1;</v>
      </c>
      <c r="F10" s="127"/>
      <c r="G10" s="127" t="str">
        <f>"DIO["&amp;$A10&amp;"]." &amp;G$3&amp;".en :=" &amp;IF(OR(ISBLANK(DI!I10),DI!I10=""),0,DI!I10)&amp;"; "</f>
        <v xml:space="preserve">DIO[6].ALARM.en :=0; </v>
      </c>
      <c r="H10" s="127"/>
      <c r="I10" s="127"/>
      <c r="J10" s="127"/>
      <c r="K10" s="123"/>
    </row>
    <row r="11" spans="1:11">
      <c r="A11" s="126">
        <f>DI!$D11</f>
        <v>7</v>
      </c>
      <c r="B11" s="126"/>
      <c r="C11" s="127" t="str">
        <f>"dio["&amp;A11&amp;"].En := "&amp;IF(OR(ISBLANK(DI!F11),DI!F11=""),0,1)&amp;";"</f>
        <v>dio[7].En := 0;</v>
      </c>
      <c r="D11" s="127" t="str">
        <f>"DIO["&amp;A11&amp;"].Group := "&amp;IF(OR(ISBLANK(DI!K11),DI!K11=""),0,DI!K11)&amp;";"</f>
        <v>DIO[7].Group := 0;</v>
      </c>
      <c r="E11" s="127" t="str">
        <f>"DIO["&amp;A11&amp;"].vNorm := "&amp;IF(OR(ISBLANK(DI!H11),DI!H11=""),0,DI!H11)&amp;";"</f>
        <v>DIO[7].vNorm := 0;</v>
      </c>
      <c r="F11" s="127"/>
      <c r="G11" s="127" t="str">
        <f>"DIO["&amp;$A11&amp;"]." &amp;G$3&amp;".en :=" &amp;IF(OR(ISBLANK(DI!I11),DI!I11=""),0,DI!I11)&amp;"; "</f>
        <v xml:space="preserve">DIO[7].ALARM.en :=0; </v>
      </c>
      <c r="H11" s="127"/>
      <c r="I11" s="127"/>
      <c r="J11" s="127"/>
      <c r="K11" s="123"/>
    </row>
    <row r="12" spans="1:11">
      <c r="A12" s="126">
        <f>DI!$D12</f>
        <v>8</v>
      </c>
      <c r="B12" s="126"/>
      <c r="C12" s="127" t="str">
        <f>"dio["&amp;A12&amp;"].En := "&amp;IF(OR(ISBLANK(DI!F12),DI!F12=""),0,1)&amp;";"</f>
        <v>dio[8].En := 0;</v>
      </c>
      <c r="D12" s="127" t="str">
        <f>"DIO["&amp;A12&amp;"].Group := "&amp;IF(OR(ISBLANK(DI!K12),DI!K12=""),0,DI!K12)&amp;";"</f>
        <v>DIO[8].Group := 0;</v>
      </c>
      <c r="E12" s="127" t="str">
        <f>"DIO["&amp;A12&amp;"].vNorm := "&amp;IF(OR(ISBLANK(DI!H12),DI!H12=""),0,DI!H12)&amp;";"</f>
        <v>DIO[8].vNorm := 0;</v>
      </c>
      <c r="F12" s="127"/>
      <c r="G12" s="127" t="str">
        <f>"DIO["&amp;$A12&amp;"]." &amp;G$3&amp;".en :=" &amp;IF(OR(ISBLANK(DI!I12),DI!I12=""),0,DI!I12)&amp;"; "</f>
        <v xml:space="preserve">DIO[8].ALARM.en :=0; </v>
      </c>
      <c r="H12" s="127"/>
      <c r="I12" s="127"/>
      <c r="J12" s="127"/>
      <c r="K12" s="123"/>
    </row>
    <row r="13" spans="1:11">
      <c r="A13" s="126">
        <f>DI!$D13</f>
        <v>9</v>
      </c>
      <c r="B13" s="126"/>
      <c r="C13" s="127" t="str">
        <f>"dio["&amp;A13&amp;"].En := "&amp;IF(OR(ISBLANK(DI!F13),DI!F13=""),0,1)&amp;";"</f>
        <v>dio[9].En := 0;</v>
      </c>
      <c r="D13" s="127" t="str">
        <f>"DIO["&amp;A13&amp;"].Group := "&amp;IF(OR(ISBLANK(DI!K13),DI!K13=""),0,DI!K13)&amp;";"</f>
        <v>DIO[9].Group := 0;</v>
      </c>
      <c r="E13" s="127" t="str">
        <f>"DIO["&amp;A13&amp;"].vNorm := "&amp;IF(OR(ISBLANK(DI!H13),DI!H13=""),0,DI!H13)&amp;";"</f>
        <v>DIO[9].vNorm := 0;</v>
      </c>
      <c r="F13" s="127"/>
      <c r="G13" s="127" t="str">
        <f>"DIO["&amp;$A13&amp;"]." &amp;G$3&amp;".en :=" &amp;IF(OR(ISBLANK(DI!I13),DI!I13=""),0,DI!I13)&amp;"; "</f>
        <v xml:space="preserve">DIO[9].ALARM.en :=0; </v>
      </c>
      <c r="H13" s="127"/>
      <c r="I13" s="127"/>
      <c r="J13" s="127"/>
      <c r="K13" s="123"/>
    </row>
    <row r="14" spans="1:11">
      <c r="A14" s="126">
        <f>DI!$D14</f>
        <v>10</v>
      </c>
      <c r="B14" s="126"/>
      <c r="C14" s="127" t="str">
        <f>"dio["&amp;A14&amp;"].En := "&amp;IF(OR(ISBLANK(DI!F14),DI!F14=""),0,1)&amp;";"</f>
        <v>dio[10].En := 0;</v>
      </c>
      <c r="D14" s="127" t="str">
        <f>"DIO["&amp;A14&amp;"].Group := "&amp;IF(OR(ISBLANK(DI!K14),DI!K14=""),0,DI!K14)&amp;";"</f>
        <v>DIO[10].Group := 0;</v>
      </c>
      <c r="E14" s="127" t="str">
        <f>"DIO["&amp;A14&amp;"].vNorm := "&amp;IF(OR(ISBLANK(DI!H14),DI!H14=""),0,DI!H14)&amp;";"</f>
        <v>DIO[10].vNorm := 0;</v>
      </c>
      <c r="F14" s="127"/>
      <c r="G14" s="127" t="str">
        <f>"DIO["&amp;$A14&amp;"]." &amp;G$3&amp;".en :=" &amp;IF(OR(ISBLANK(DI!I14),DI!I14=""),0,DI!I14)&amp;"; "</f>
        <v xml:space="preserve">DIO[10].ALARM.en :=0; </v>
      </c>
      <c r="H14" s="127"/>
      <c r="I14" s="127"/>
      <c r="J14" s="127"/>
      <c r="K14" s="123"/>
    </row>
    <row r="15" spans="1:11">
      <c r="A15" s="126">
        <f>DI!$D15</f>
        <v>11</v>
      </c>
      <c r="B15" s="126"/>
      <c r="C15" s="127" t="str">
        <f>"dio["&amp;A15&amp;"].En := "&amp;IF(OR(ISBLANK(DI!F15),DI!F15=""),0,1)&amp;";"</f>
        <v>dio[11].En := 1;</v>
      </c>
      <c r="D15" s="127" t="str">
        <f>"DIO["&amp;A15&amp;"].Group := "&amp;IF(OR(ISBLANK(DI!K15),DI!K15=""),0,DI!K15)&amp;";"</f>
        <v>DIO[11].Group := 1;</v>
      </c>
      <c r="E15" s="127" t="str">
        <f>"DIO["&amp;A15&amp;"].vNorm := "&amp;IF(OR(ISBLANK(DI!H15),DI!H15=""),0,DI!H15)&amp;";"</f>
        <v>DIO[11].vNorm := 0;</v>
      </c>
      <c r="F15" s="127"/>
      <c r="G15" s="127" t="str">
        <f>"DIO["&amp;$A15&amp;"]." &amp;G$3&amp;".en :=" &amp;IF(OR(ISBLANK(DI!I15),DI!I15=""),0,DI!I15)&amp;"; "</f>
        <v xml:space="preserve">DIO[11].ALARM.en :=1; </v>
      </c>
      <c r="H15" s="127"/>
      <c r="I15" s="127"/>
      <c r="J15" s="127"/>
      <c r="K15" s="123"/>
    </row>
    <row r="16" spans="1:11">
      <c r="A16" s="126">
        <f>DI!$D16</f>
        <v>12</v>
      </c>
      <c r="B16" s="126"/>
      <c r="C16" s="127" t="str">
        <f>"dio["&amp;A16&amp;"].En := "&amp;IF(OR(ISBLANK(DI!F16),DI!F16=""),0,1)&amp;";"</f>
        <v>dio[12].En := 1;</v>
      </c>
      <c r="D16" s="127" t="str">
        <f>"DIO["&amp;A16&amp;"].Group := "&amp;IF(OR(ISBLANK(DI!K16),DI!K16=""),0,DI!K16)&amp;";"</f>
        <v>DIO[12].Group := 1;</v>
      </c>
      <c r="E16" s="127" t="str">
        <f>"DIO["&amp;A16&amp;"].vNorm := "&amp;IF(OR(ISBLANK(DI!H16),DI!H16=""),0,DI!H16)&amp;";"</f>
        <v>DIO[12].vNorm := 0;</v>
      </c>
      <c r="F16" s="127"/>
      <c r="G16" s="127" t="str">
        <f>"DIO["&amp;$A16&amp;"]." &amp;G$3&amp;".en :=" &amp;IF(OR(ISBLANK(DI!I16),DI!I16=""),0,DI!I16)&amp;"; "</f>
        <v xml:space="preserve">DIO[12].ALARM.en :=1; </v>
      </c>
      <c r="H16" s="127"/>
      <c r="I16" s="127"/>
      <c r="J16" s="127"/>
      <c r="K16" s="123"/>
    </row>
    <row r="17" spans="1:11">
      <c r="A17" s="126">
        <f>DI!$D17</f>
        <v>13</v>
      </c>
      <c r="B17" s="126"/>
      <c r="C17" s="127" t="str">
        <f>"dio["&amp;A17&amp;"].En := "&amp;IF(OR(ISBLANK(DI!F17),DI!F17=""),0,1)&amp;";"</f>
        <v>dio[13].En := 1;</v>
      </c>
      <c r="D17" s="127" t="str">
        <f>"DIO["&amp;A17&amp;"].Group := "&amp;IF(OR(ISBLANK(DI!K17),DI!K17=""),0,DI!K17)&amp;";"</f>
        <v>DIO[13].Group := 1;</v>
      </c>
      <c r="E17" s="127" t="str">
        <f>"DIO["&amp;A17&amp;"].vNorm := "&amp;IF(OR(ISBLANK(DI!H17),DI!H17=""),0,DI!H17)&amp;";"</f>
        <v>DIO[13].vNorm := 0;</v>
      </c>
      <c r="F17" s="127"/>
      <c r="G17" s="127" t="str">
        <f>"DIO["&amp;$A17&amp;"]." &amp;G$3&amp;".en :=" &amp;IF(OR(ISBLANK(DI!I17),DI!I17=""),0,DI!I17)&amp;"; "</f>
        <v xml:space="preserve">DIO[13].ALARM.en :=1; </v>
      </c>
      <c r="H17" s="127"/>
      <c r="I17" s="127"/>
      <c r="J17" s="127"/>
      <c r="K17" s="123"/>
    </row>
    <row r="18" spans="1:11">
      <c r="A18" s="126">
        <f>DI!$D18</f>
        <v>14</v>
      </c>
      <c r="B18" s="126"/>
      <c r="C18" s="127" t="str">
        <f>"dio["&amp;A18&amp;"].En := "&amp;IF(OR(ISBLANK(DI!F18),DI!F18=""),0,1)&amp;";"</f>
        <v>dio[14].En := 1;</v>
      </c>
      <c r="D18" s="127" t="str">
        <f>"DIO["&amp;A18&amp;"].Group := "&amp;IF(OR(ISBLANK(DI!K18),DI!K18=""),0,DI!K18)&amp;";"</f>
        <v>DIO[14].Group := 1;</v>
      </c>
      <c r="E18" s="127" t="str">
        <f>"DIO["&amp;A18&amp;"].vNorm := "&amp;IF(OR(ISBLANK(DI!H18),DI!H18=""),0,DI!H18)&amp;";"</f>
        <v>DIO[14].vNorm := 0;</v>
      </c>
      <c r="F18" s="127"/>
      <c r="G18" s="127" t="str">
        <f>"DIO["&amp;$A18&amp;"]." &amp;G$3&amp;".en :=" &amp;IF(OR(ISBLANK(DI!I18),DI!I18=""),0,DI!I18)&amp;"; "</f>
        <v xml:space="preserve">DIO[14].ALARM.en :=1; </v>
      </c>
      <c r="H18" s="127"/>
      <c r="I18" s="127"/>
      <c r="J18" s="127"/>
      <c r="K18" s="123"/>
    </row>
    <row r="19" spans="1:11">
      <c r="A19" s="126">
        <f>DI!$D19</f>
        <v>15</v>
      </c>
      <c r="B19" s="126"/>
      <c r="C19" s="127" t="str">
        <f>"dio["&amp;A19&amp;"].En := "&amp;IF(OR(ISBLANK(DI!F19),DI!F19=""),0,1)&amp;";"</f>
        <v>dio[15].En := 1;</v>
      </c>
      <c r="D19" s="127" t="str">
        <f>"DIO["&amp;A19&amp;"].Group := "&amp;IF(OR(ISBLANK(DI!K19),DI!K19=""),0,DI!K19)&amp;";"</f>
        <v>DIO[15].Group := 1;</v>
      </c>
      <c r="E19" s="127" t="str">
        <f>"DIO["&amp;A19&amp;"].vNorm := "&amp;IF(OR(ISBLANK(DI!H19),DI!H19=""),0,DI!H19)&amp;";"</f>
        <v>DIO[15].vNorm := 0;</v>
      </c>
      <c r="F19" s="127"/>
      <c r="G19" s="127" t="str">
        <f>"DIO["&amp;$A19&amp;"]." &amp;G$3&amp;".en :=" &amp;IF(OR(ISBLANK(DI!I19),DI!I19=""),0,DI!I19)&amp;"; "</f>
        <v xml:space="preserve">DIO[15].ALARM.en :=1; </v>
      </c>
      <c r="H19" s="127"/>
      <c r="I19" s="127"/>
      <c r="J19" s="127"/>
      <c r="K19" s="123"/>
    </row>
    <row r="20" spans="1:11">
      <c r="A20" s="126">
        <f>DI!$D20</f>
        <v>16</v>
      </c>
      <c r="B20" s="126"/>
      <c r="C20" s="127" t="str">
        <f>"dio["&amp;A20&amp;"].En := "&amp;IF(OR(ISBLANK(DI!F20),DI!F20=""),0,1)&amp;";"</f>
        <v>dio[16].En := 1;</v>
      </c>
      <c r="D20" s="127" t="str">
        <f>"DIO["&amp;A20&amp;"].Group := "&amp;IF(OR(ISBLANK(DI!K20),DI!K20=""),0,DI!K20)&amp;";"</f>
        <v>DIO[16].Group := 1;</v>
      </c>
      <c r="E20" s="127" t="str">
        <f>"DIO["&amp;A20&amp;"].vNorm := "&amp;IF(OR(ISBLANK(DI!H20),DI!H20=""),0,DI!H20)&amp;";"</f>
        <v>DIO[16].vNorm := 0;</v>
      </c>
      <c r="F20" s="127"/>
      <c r="G20" s="127" t="str">
        <f>"DIO["&amp;$A20&amp;"]." &amp;G$3&amp;".en :=" &amp;IF(OR(ISBLANK(DI!I20),DI!I20=""),0,DI!I20)&amp;"; "</f>
        <v xml:space="preserve">DIO[16].ALARM.en :=1; </v>
      </c>
      <c r="H20" s="127"/>
      <c r="I20" s="127"/>
      <c r="J20" s="127"/>
      <c r="K20" s="123"/>
    </row>
    <row r="21" spans="1:11">
      <c r="A21" s="126">
        <f>DI!$D21</f>
        <v>17</v>
      </c>
      <c r="B21" s="126"/>
      <c r="C21" s="127" t="str">
        <f>"dio["&amp;A21&amp;"].En := "&amp;IF(OR(ISBLANK(DI!F21),DI!F21=""),0,1)&amp;";"</f>
        <v>dio[17].En := 1;</v>
      </c>
      <c r="D21" s="127" t="str">
        <f>"DIO["&amp;A21&amp;"].Group := "&amp;IF(OR(ISBLANK(DI!K21),DI!K21=""),0,DI!K21)&amp;";"</f>
        <v>DIO[17].Group := 1;</v>
      </c>
      <c r="E21" s="127" t="str">
        <f>"DIO["&amp;A21&amp;"].vNorm := "&amp;IF(OR(ISBLANK(DI!H21),DI!H21=""),0,DI!H21)&amp;";"</f>
        <v>DIO[17].vNorm := 0;</v>
      </c>
      <c r="F21" s="127"/>
      <c r="G21" s="127" t="str">
        <f>"DIO["&amp;$A21&amp;"]." &amp;G$3&amp;".en :=" &amp;IF(OR(ISBLANK(DI!I21),DI!I21=""),0,DI!I21)&amp;"; "</f>
        <v xml:space="preserve">DIO[17].ALARM.en :=1; </v>
      </c>
      <c r="H21" s="127"/>
      <c r="I21" s="127"/>
      <c r="J21" s="127"/>
      <c r="K21" s="123"/>
    </row>
    <row r="22" spans="1:11">
      <c r="A22" s="126">
        <f>DI!$D22</f>
        <v>18</v>
      </c>
      <c r="B22" s="126"/>
      <c r="C22" s="127" t="str">
        <f>"dio["&amp;A22&amp;"].En := "&amp;IF(OR(ISBLANK(DI!F22),DI!F22=""),0,1)&amp;";"</f>
        <v>dio[18].En := 1;</v>
      </c>
      <c r="D22" s="127" t="str">
        <f>"DIO["&amp;A22&amp;"].Group := "&amp;IF(OR(ISBLANK(DI!K22),DI!K22=""),0,DI!K22)&amp;";"</f>
        <v>DIO[18].Group := 1;</v>
      </c>
      <c r="E22" s="127" t="str">
        <f>"DIO["&amp;A22&amp;"].vNorm := "&amp;IF(OR(ISBLANK(DI!H22),DI!H22=""),0,DI!H22)&amp;";"</f>
        <v>DIO[18].vNorm := 0;</v>
      </c>
      <c r="F22" s="127"/>
      <c r="G22" s="127" t="str">
        <f>"DIO["&amp;$A22&amp;"]." &amp;G$3&amp;".en :=" &amp;IF(OR(ISBLANK(DI!I22),DI!I22=""),0,DI!I22)&amp;"; "</f>
        <v xml:space="preserve">DIO[18].ALARM.en :=1; </v>
      </c>
      <c r="H22" s="127"/>
      <c r="I22" s="127"/>
      <c r="J22" s="127"/>
      <c r="K22" s="123"/>
    </row>
    <row r="23" spans="1:11">
      <c r="A23" s="126">
        <f>DI!$D23</f>
        <v>19</v>
      </c>
      <c r="B23" s="126"/>
      <c r="C23" s="127" t="str">
        <f>"dio["&amp;A23&amp;"].En := "&amp;IF(OR(ISBLANK(DI!F23),DI!F23=""),0,1)&amp;";"</f>
        <v>dio[19].En := 1;</v>
      </c>
      <c r="D23" s="127" t="str">
        <f>"DIO["&amp;A23&amp;"].Group := "&amp;IF(OR(ISBLANK(DI!K23),DI!K23=""),0,DI!K23)&amp;";"</f>
        <v>DIO[19].Group := 1;</v>
      </c>
      <c r="E23" s="127" t="str">
        <f>"DIO["&amp;A23&amp;"].vNorm := "&amp;IF(OR(ISBLANK(DI!H23),DI!H23=""),0,DI!H23)&amp;";"</f>
        <v>DIO[19].vNorm := 0;</v>
      </c>
      <c r="F23" s="127"/>
      <c r="G23" s="127" t="str">
        <f>"DIO["&amp;$A23&amp;"]." &amp;G$3&amp;".en :=" &amp;IF(OR(ISBLANK(DI!I23),DI!I23=""),0,DI!I23)&amp;"; "</f>
        <v xml:space="preserve">DIO[19].ALARM.en :=1; </v>
      </c>
      <c r="H23" s="127"/>
      <c r="I23" s="127"/>
      <c r="J23" s="127"/>
      <c r="K23" s="123"/>
    </row>
    <row r="24" spans="1:11">
      <c r="A24" s="126">
        <f>DI!$D24</f>
        <v>20</v>
      </c>
      <c r="B24" s="126"/>
      <c r="C24" s="127" t="str">
        <f>"dio["&amp;A24&amp;"].En := "&amp;IF(OR(ISBLANK(DI!F24),DI!F24=""),0,1)&amp;";"</f>
        <v>dio[20].En := 1;</v>
      </c>
      <c r="D24" s="127" t="str">
        <f>"DIO["&amp;A24&amp;"].Group := "&amp;IF(OR(ISBLANK(DI!K24),DI!K24=""),0,DI!K24)&amp;";"</f>
        <v>DIO[20].Group := 0;</v>
      </c>
      <c r="E24" s="127" t="str">
        <f>"DIO["&amp;A24&amp;"].vNorm := "&amp;IF(OR(ISBLANK(DI!H24),DI!H24=""),0,DI!H24)&amp;";"</f>
        <v>DIO[20].vNorm := 1;</v>
      </c>
      <c r="F24" s="127"/>
      <c r="G24" s="127" t="str">
        <f>"DIO["&amp;$A24&amp;"]." &amp;G$3&amp;".en :=" &amp;IF(OR(ISBLANK(DI!I24),DI!I24=""),0,DI!I24)&amp;"; "</f>
        <v xml:space="preserve">DIO[20].ALARM.en :=1; </v>
      </c>
      <c r="H24" s="127"/>
      <c r="I24" s="127"/>
      <c r="J24" s="127"/>
      <c r="K24" s="123"/>
    </row>
    <row r="25" spans="1:11">
      <c r="A25" s="126">
        <f>DI!$D25</f>
        <v>21</v>
      </c>
      <c r="B25" s="126"/>
      <c r="C25" s="127" t="str">
        <f>"dio["&amp;A25&amp;"].En := "&amp;IF(OR(ISBLANK(DI!F25),DI!F25=""),0,1)&amp;";"</f>
        <v>dio[21].En := 1;</v>
      </c>
      <c r="D25" s="127" t="str">
        <f>"DIO["&amp;A25&amp;"].Group := "&amp;IF(OR(ISBLANK(DI!K25),DI!K25=""),0,DI!K25)&amp;";"</f>
        <v>DIO[21].Group := 0;</v>
      </c>
      <c r="E25" s="127" t="str">
        <f>"DIO["&amp;A25&amp;"].vNorm := "&amp;IF(OR(ISBLANK(DI!H25),DI!H25=""),0,DI!H25)&amp;";"</f>
        <v>DIO[21].vNorm := 1;</v>
      </c>
      <c r="F25" s="127"/>
      <c r="G25" s="127" t="str">
        <f>"DIO["&amp;$A25&amp;"]." &amp;G$3&amp;".en :=" &amp;IF(OR(ISBLANK(DI!I25),DI!I25=""),0,DI!I25)&amp;"; "</f>
        <v xml:space="preserve">DIO[21].ALARM.en :=1; </v>
      </c>
      <c r="H25" s="127"/>
      <c r="I25" s="127"/>
      <c r="J25" s="127"/>
      <c r="K25" s="123"/>
    </row>
    <row r="26" spans="1:11">
      <c r="A26" s="126">
        <f>DI!$D26</f>
        <v>22</v>
      </c>
      <c r="B26" s="126"/>
      <c r="C26" s="127" t="str">
        <f>"dio["&amp;A26&amp;"].En := "&amp;IF(OR(ISBLANK(DI!F26),DI!F26=""),0,1)&amp;";"</f>
        <v>dio[22].En := 1;</v>
      </c>
      <c r="D26" s="127" t="str">
        <f>"DIO["&amp;A26&amp;"].Group := "&amp;IF(OR(ISBLANK(DI!K26),DI!K26=""),0,DI!K26)&amp;";"</f>
        <v>DIO[22].Group := 1;</v>
      </c>
      <c r="E26" s="127" t="str">
        <f>"DIO["&amp;A26&amp;"].vNorm := "&amp;IF(OR(ISBLANK(DI!H26),DI!H26=""),0,DI!H26)&amp;";"</f>
        <v>DIO[22].vNorm := 0;</v>
      </c>
      <c r="F26" s="127"/>
      <c r="G26" s="127" t="str">
        <f>"DIO["&amp;$A26&amp;"]." &amp;G$3&amp;".en :=" &amp;IF(OR(ISBLANK(DI!I26),DI!I26=""),0,DI!I26)&amp;"; "</f>
        <v xml:space="preserve">DIO[22].ALARM.en :=1; </v>
      </c>
      <c r="H26" s="127"/>
      <c r="I26" s="127"/>
      <c r="J26" s="127"/>
      <c r="K26" s="123"/>
    </row>
    <row r="27" spans="1:11">
      <c r="A27" s="126">
        <f>DI!$D27</f>
        <v>23</v>
      </c>
      <c r="B27" s="126"/>
      <c r="C27" s="127" t="str">
        <f>"dio["&amp;A27&amp;"].En := "&amp;IF(OR(ISBLANK(DI!F27),DI!F27=""),0,1)&amp;";"</f>
        <v>dio[23].En := 1;</v>
      </c>
      <c r="D27" s="127" t="str">
        <f>"DIO["&amp;A27&amp;"].Group := "&amp;IF(OR(ISBLANK(DI!K27),DI!K27=""),0,DI!K27)&amp;";"</f>
        <v>DIO[23].Group := 1;</v>
      </c>
      <c r="E27" s="127" t="str">
        <f>"DIO["&amp;A27&amp;"].vNorm := "&amp;IF(OR(ISBLANK(DI!H27),DI!H27=""),0,DI!H27)&amp;";"</f>
        <v>DIO[23].vNorm := 0;</v>
      </c>
      <c r="F27" s="127"/>
      <c r="G27" s="127" t="str">
        <f>"DIO["&amp;$A27&amp;"]." &amp;G$3&amp;".en :=" &amp;IF(OR(ISBLANK(DI!I27),DI!I27=""),0,DI!I27)&amp;"; "</f>
        <v xml:space="preserve">DIO[23].ALARM.en :=1; </v>
      </c>
      <c r="H27" s="127"/>
      <c r="I27" s="127"/>
      <c r="J27" s="127"/>
      <c r="K27" s="123"/>
    </row>
    <row r="28" spans="1:11">
      <c r="A28" s="126">
        <f>DI!$D28</f>
        <v>24</v>
      </c>
      <c r="B28" s="126"/>
      <c r="C28" s="127" t="str">
        <f>"dio["&amp;A28&amp;"].En := "&amp;IF(OR(ISBLANK(DI!F28),DI!F28=""),0,1)&amp;";"</f>
        <v>dio[24].En := 1;</v>
      </c>
      <c r="D28" s="127" t="str">
        <f>"DIO["&amp;A28&amp;"].Group := "&amp;IF(OR(ISBLANK(DI!K28),DI!K28=""),0,DI!K28)&amp;";"</f>
        <v>DIO[24].Group := 1;</v>
      </c>
      <c r="E28" s="127" t="str">
        <f>"DIO["&amp;A28&amp;"].vNorm := "&amp;IF(OR(ISBLANK(DI!H28),DI!H28=""),0,DI!H28)&amp;";"</f>
        <v>DIO[24].vNorm := 0;</v>
      </c>
      <c r="F28" s="127"/>
      <c r="G28" s="127" t="str">
        <f>"DIO["&amp;$A28&amp;"]." &amp;G$3&amp;".en :=" &amp;IF(OR(ISBLANK(DI!I28),DI!I28=""),0,DI!I28)&amp;"; "</f>
        <v xml:space="preserve">DIO[24].ALARM.en :=1; </v>
      </c>
      <c r="H28" s="127"/>
      <c r="I28" s="127"/>
      <c r="J28" s="127"/>
      <c r="K28" s="123"/>
    </row>
    <row r="29" spans="1:11">
      <c r="A29" s="126">
        <f>DI!$D29</f>
        <v>25</v>
      </c>
      <c r="B29" s="126"/>
      <c r="C29" s="127" t="str">
        <f>"dio["&amp;A29&amp;"].En := "&amp;IF(OR(ISBLANK(DI!F29),DI!F29=""),0,1)&amp;";"</f>
        <v>dio[25].En := 1;</v>
      </c>
      <c r="D29" s="127" t="str">
        <f>"DIO["&amp;A29&amp;"].Group := "&amp;IF(OR(ISBLANK(DI!K29),DI!K29=""),0,DI!K29)&amp;";"</f>
        <v>DIO[25].Group := 1;</v>
      </c>
      <c r="E29" s="127" t="str">
        <f>"DIO["&amp;A29&amp;"].vNorm := "&amp;IF(OR(ISBLANK(DI!H29),DI!H29=""),0,DI!H29)&amp;";"</f>
        <v>DIO[25].vNorm := 0;</v>
      </c>
      <c r="F29" s="127"/>
      <c r="G29" s="127" t="str">
        <f>"DIO["&amp;$A29&amp;"]." &amp;G$3&amp;".en :=" &amp;IF(OR(ISBLANK(DI!I29),DI!I29=""),0,DI!I29)&amp;"; "</f>
        <v xml:space="preserve">DIO[25].ALARM.en :=1; </v>
      </c>
      <c r="H29" s="127"/>
      <c r="I29" s="127"/>
      <c r="J29" s="127"/>
      <c r="K29" s="123"/>
    </row>
    <row r="30" spans="1:11">
      <c r="A30" s="126">
        <f>DI!$D30</f>
        <v>26</v>
      </c>
      <c r="B30" s="126"/>
      <c r="C30" s="127" t="str">
        <f>"dio["&amp;A30&amp;"].En := "&amp;IF(OR(ISBLANK(DI!F30),DI!F30=""),0,1)&amp;";"</f>
        <v>dio[26].En := 0;</v>
      </c>
      <c r="D30" s="127" t="str">
        <f>"DIO["&amp;A30&amp;"].Group := "&amp;IF(OR(ISBLANK(DI!K30),DI!K30=""),0,DI!K30)&amp;";"</f>
        <v>DIO[26].Group := 0;</v>
      </c>
      <c r="E30" s="127" t="str">
        <f>"DIO["&amp;A30&amp;"].vNorm := "&amp;IF(OR(ISBLANK(DI!H30),DI!H30=""),0,DI!H30)&amp;";"</f>
        <v>DIO[26].vNorm := 0;</v>
      </c>
      <c r="F30" s="127"/>
      <c r="G30" s="127" t="str">
        <f>"DIO["&amp;$A30&amp;"]." &amp;G$3&amp;".en :=" &amp;IF(OR(ISBLANK(DI!I30),DI!I30=""),0,DI!I30)&amp;"; "</f>
        <v xml:space="preserve">DIO[26].ALARM.en :=0; </v>
      </c>
      <c r="H30" s="127"/>
      <c r="I30" s="127"/>
      <c r="J30" s="127"/>
      <c r="K30" s="123"/>
    </row>
    <row r="31" spans="1:11">
      <c r="A31" s="126">
        <f>DI!$D31</f>
        <v>27</v>
      </c>
      <c r="B31" s="126"/>
      <c r="C31" s="127" t="str">
        <f>"dio["&amp;A31&amp;"].En := "&amp;IF(OR(ISBLANK(DI!F31),DI!F31=""),0,1)&amp;";"</f>
        <v>dio[27].En := 0;</v>
      </c>
      <c r="D31" s="127" t="str">
        <f>"DIO["&amp;A31&amp;"].Group := "&amp;IF(OR(ISBLANK(DI!K31),DI!K31=""),0,DI!K31)&amp;";"</f>
        <v>DIO[27].Group := 0;</v>
      </c>
      <c r="E31" s="127" t="str">
        <f>"DIO["&amp;A31&amp;"].vNorm := "&amp;IF(OR(ISBLANK(DI!H31),DI!H31=""),0,DI!H31)&amp;";"</f>
        <v>DIO[27].vNorm := 0;</v>
      </c>
      <c r="F31" s="127"/>
      <c r="G31" s="127" t="str">
        <f>"DIO["&amp;$A31&amp;"]." &amp;G$3&amp;".en :=" &amp;IF(OR(ISBLANK(DI!I31),DI!I31=""),0,DI!I31)&amp;"; "</f>
        <v xml:space="preserve">DIO[27].ALARM.en :=0; </v>
      </c>
      <c r="H31" s="127"/>
      <c r="I31" s="127"/>
      <c r="J31" s="127"/>
      <c r="K31" s="123"/>
    </row>
    <row r="32" spans="1:11">
      <c r="A32" s="126">
        <f>DI!$D32</f>
        <v>28</v>
      </c>
      <c r="B32" s="126"/>
      <c r="C32" s="127" t="str">
        <f>"dio["&amp;A32&amp;"].En := "&amp;IF(OR(ISBLANK(DI!F32),DI!F32=""),0,1)&amp;";"</f>
        <v>dio[28].En := 0;</v>
      </c>
      <c r="D32" s="127" t="str">
        <f>"DIO["&amp;A32&amp;"].Group := "&amp;IF(OR(ISBLANK(DI!K32),DI!K32=""),0,DI!K32)&amp;";"</f>
        <v>DIO[28].Group := 0;</v>
      </c>
      <c r="E32" s="127" t="str">
        <f>"DIO["&amp;A32&amp;"].vNorm := "&amp;IF(OR(ISBLANK(DI!H32),DI!H32=""),0,DI!H32)&amp;";"</f>
        <v>DIO[28].vNorm := 0;</v>
      </c>
      <c r="F32" s="127"/>
      <c r="G32" s="127" t="str">
        <f>"DIO["&amp;$A32&amp;"]." &amp;G$3&amp;".en :=" &amp;IF(OR(ISBLANK(DI!I32),DI!I32=""),0,DI!I32)&amp;"; "</f>
        <v xml:space="preserve">DIO[28].ALARM.en :=0; </v>
      </c>
      <c r="H32" s="127"/>
      <c r="I32" s="127"/>
      <c r="J32" s="127"/>
      <c r="K32" s="123"/>
    </row>
    <row r="33" spans="1:11">
      <c r="A33" s="126">
        <f>DI!$D33</f>
        <v>29</v>
      </c>
      <c r="B33" s="126"/>
      <c r="C33" s="127" t="str">
        <f>"dio["&amp;A33&amp;"].En := "&amp;IF(OR(ISBLANK(DI!F33),DI!F33=""),0,1)&amp;";"</f>
        <v>dio[29].En := 0;</v>
      </c>
      <c r="D33" s="127" t="str">
        <f>"DIO["&amp;A33&amp;"].Group := "&amp;IF(OR(ISBLANK(DI!K33),DI!K33=""),0,DI!K33)&amp;";"</f>
        <v>DIO[29].Group := 0;</v>
      </c>
      <c r="E33" s="127" t="str">
        <f>"DIO["&amp;A33&amp;"].vNorm := "&amp;IF(OR(ISBLANK(DI!H33),DI!H33=""),0,DI!H33)&amp;";"</f>
        <v>DIO[29].vNorm := 0;</v>
      </c>
      <c r="F33" s="127"/>
      <c r="G33" s="127" t="str">
        <f>"DIO["&amp;$A33&amp;"]." &amp;G$3&amp;".en :=" &amp;IF(OR(ISBLANK(DI!I33),DI!I33=""),0,DI!I33)&amp;"; "</f>
        <v xml:space="preserve">DIO[29].ALARM.en :=0; </v>
      </c>
      <c r="H33" s="127"/>
      <c r="I33" s="127"/>
      <c r="J33" s="127"/>
      <c r="K33" s="123"/>
    </row>
    <row r="34" spans="1:11">
      <c r="A34" s="126">
        <f>DI!$D34</f>
        <v>30</v>
      </c>
      <c r="B34" s="126"/>
      <c r="C34" s="127" t="str">
        <f>"dio["&amp;A34&amp;"].En := "&amp;IF(OR(ISBLANK(DI!F34),DI!F34=""),0,1)&amp;";"</f>
        <v>dio[30].En := 0;</v>
      </c>
      <c r="D34" s="127" t="str">
        <f>"DIO["&amp;A34&amp;"].Group := "&amp;IF(OR(ISBLANK(DI!K34),DI!K34=""),0,DI!K34)&amp;";"</f>
        <v>DIO[30].Group := 0;</v>
      </c>
      <c r="E34" s="127" t="str">
        <f>"DIO["&amp;A34&amp;"].vNorm := "&amp;IF(OR(ISBLANK(DI!H34),DI!H34=""),0,DI!H34)&amp;";"</f>
        <v>DIO[30].vNorm := 0;</v>
      </c>
      <c r="F34" s="127"/>
      <c r="G34" s="127" t="str">
        <f>"DIO["&amp;$A34&amp;"]." &amp;G$3&amp;".en :=" &amp;IF(OR(ISBLANK(DI!I34),DI!I34=""),0,DI!I34)&amp;"; "</f>
        <v xml:space="preserve">DIO[30].ALARM.en :=0; </v>
      </c>
      <c r="H34" s="127"/>
      <c r="I34" s="127"/>
      <c r="J34" s="127"/>
      <c r="K34" s="123"/>
    </row>
    <row r="35" spans="1:11">
      <c r="A35" s="126">
        <f>DI!$D35</f>
        <v>31</v>
      </c>
      <c r="B35" s="126"/>
      <c r="C35" s="127" t="str">
        <f>"dio["&amp;A35&amp;"].En := "&amp;IF(OR(ISBLANK(DI!F35),DI!F35=""),0,1)&amp;";"</f>
        <v>dio[31].En := 0;</v>
      </c>
      <c r="D35" s="127" t="str">
        <f>"DIO["&amp;A35&amp;"].Group := "&amp;IF(OR(ISBLANK(DI!K35),DI!K35=""),0,DI!K35)&amp;";"</f>
        <v>DIO[31].Group := 0;</v>
      </c>
      <c r="E35" s="127" t="str">
        <f>"DIO["&amp;A35&amp;"].vNorm := "&amp;IF(OR(ISBLANK(DI!H35),DI!H35=""),0,DI!H35)&amp;";"</f>
        <v>DIO[31].vNorm := 0;</v>
      </c>
      <c r="F35" s="127"/>
      <c r="G35" s="127" t="str">
        <f>"DIO["&amp;$A35&amp;"]." &amp;G$3&amp;".en :=" &amp;IF(OR(ISBLANK(DI!I35),DI!I35=""),0,DI!I35)&amp;"; "</f>
        <v xml:space="preserve">DIO[31].ALARM.en :=0; </v>
      </c>
      <c r="H35" s="127"/>
      <c r="I35" s="127"/>
      <c r="J35" s="127"/>
      <c r="K35" s="123"/>
    </row>
    <row r="36" spans="1:11">
      <c r="A36" s="126">
        <f>DI!$D36</f>
        <v>32</v>
      </c>
      <c r="B36" s="126"/>
      <c r="C36" s="127" t="str">
        <f>"dio["&amp;A36&amp;"].En := "&amp;IF(OR(ISBLANK(DI!F36),DI!F36=""),0,1)&amp;";"</f>
        <v>dio[32].En := 1;</v>
      </c>
      <c r="D36" s="127" t="str">
        <f>"DIO["&amp;A36&amp;"].Group := "&amp;IF(OR(ISBLANK(DI!K36),DI!K36=""),0,DI!K36)&amp;";"</f>
        <v>DIO[32].Group := 1;</v>
      </c>
      <c r="E36" s="127" t="str">
        <f>"DIO["&amp;A36&amp;"].vNorm := "&amp;IF(OR(ISBLANK(DI!H36),DI!H36=""),0,DI!H36)&amp;";"</f>
        <v>DIO[32].vNorm := 1;</v>
      </c>
      <c r="F36" s="127"/>
      <c r="G36" s="127" t="str">
        <f>"DIO["&amp;$A36&amp;"]." &amp;G$3&amp;".en :=" &amp;IF(OR(ISBLANK(DI!I36),DI!I36=""),0,DI!I36)&amp;"; "</f>
        <v xml:space="preserve">DIO[32].ALARM.en :=1; </v>
      </c>
    </row>
    <row r="37" spans="1:11">
      <c r="A37" s="126">
        <f>DI!$D37</f>
        <v>33</v>
      </c>
      <c r="B37" s="126"/>
      <c r="C37" s="127" t="str">
        <f>"dio["&amp;A37&amp;"].En := "&amp;IF(OR(ISBLANK(DI!F37),DI!F37=""),0,1)&amp;";"</f>
        <v>dio[33].En := 1;</v>
      </c>
      <c r="D37" s="127" t="str">
        <f>"DIO["&amp;A37&amp;"].Group := "&amp;IF(OR(ISBLANK(DI!K37),DI!K37=""),0,DI!K37)&amp;";"</f>
        <v>DIO[33].Group := 1;</v>
      </c>
      <c r="E37" s="127" t="str">
        <f>"DIO["&amp;A37&amp;"].vNorm := "&amp;IF(OR(ISBLANK(DI!H37),DI!H37=""),0,DI!H37)&amp;";"</f>
        <v>DIO[33].vNorm := 1;</v>
      </c>
      <c r="F37" s="127"/>
      <c r="G37" s="127" t="str">
        <f>"DIO["&amp;$A37&amp;"]." &amp;G$3&amp;".en :=" &amp;IF(OR(ISBLANK(DI!I37),DI!I37=""),0,DI!I37)&amp;"; "</f>
        <v xml:space="preserve">DIO[33].ALARM.en :=1; </v>
      </c>
    </row>
    <row r="38" spans="1:11">
      <c r="A38" s="126">
        <f>DI!$D38</f>
        <v>34</v>
      </c>
      <c r="B38" s="126"/>
      <c r="C38" s="127" t="str">
        <f>"dio["&amp;A38&amp;"].En := "&amp;IF(OR(ISBLANK(DI!F38),DI!F38=""),0,1)&amp;";"</f>
        <v>dio[34].En := 1;</v>
      </c>
      <c r="D38" s="127" t="str">
        <f>"DIO["&amp;A38&amp;"].Group := "&amp;IF(OR(ISBLANK(DI!K38),DI!K38=""),0,DI!K38)&amp;";"</f>
        <v>DIO[34].Group := 1;</v>
      </c>
      <c r="E38" s="127" t="str">
        <f>"DIO["&amp;A38&amp;"].vNorm := "&amp;IF(OR(ISBLANK(DI!H38),DI!H38=""),0,DI!H38)&amp;";"</f>
        <v>DIO[34].vNorm := 1;</v>
      </c>
      <c r="F38" s="127"/>
      <c r="G38" s="127" t="str">
        <f>"DIO["&amp;$A38&amp;"]." &amp;G$3&amp;".en :=" &amp;IF(OR(ISBLANK(DI!I38),DI!I38=""),0,DI!I38)&amp;"; "</f>
        <v xml:space="preserve">DIO[34].ALARM.en :=1; </v>
      </c>
    </row>
    <row r="39" spans="1:11">
      <c r="A39" s="126">
        <f>DI!$D39</f>
        <v>35</v>
      </c>
      <c r="B39" s="126"/>
      <c r="C39" s="127" t="str">
        <f>"dio["&amp;A39&amp;"].En := "&amp;IF(OR(ISBLANK(DI!F39),DI!F39=""),0,1)&amp;";"</f>
        <v>dio[35].En := 1;</v>
      </c>
      <c r="D39" s="127" t="str">
        <f>"DIO["&amp;A39&amp;"].Group := "&amp;IF(OR(ISBLANK(DI!K39),DI!K39=""),0,DI!K39)&amp;";"</f>
        <v>DIO[35].Group := 1;</v>
      </c>
      <c r="E39" s="127" t="str">
        <f>"DIO["&amp;A39&amp;"].vNorm := "&amp;IF(OR(ISBLANK(DI!H39),DI!H39=""),0,DI!H39)&amp;";"</f>
        <v>DIO[35].vNorm := 1;</v>
      </c>
      <c r="F39" s="127"/>
      <c r="G39" s="127" t="str">
        <f>"DIO["&amp;$A39&amp;"]." &amp;G$3&amp;".en :=" &amp;IF(OR(ISBLANK(DI!I39),DI!I39=""),0,DI!I39)&amp;"; "</f>
        <v xml:space="preserve">DIO[35].ALARM.en :=1; </v>
      </c>
    </row>
    <row r="40" spans="1:11">
      <c r="A40" s="126">
        <f>DI!$D40</f>
        <v>36</v>
      </c>
      <c r="B40" s="126"/>
      <c r="C40" s="127" t="str">
        <f>"dio["&amp;A40&amp;"].En := "&amp;IF(OR(ISBLANK(DI!F40),DI!F40=""),0,1)&amp;";"</f>
        <v>dio[36].En := 1;</v>
      </c>
      <c r="D40" s="127" t="str">
        <f>"DIO["&amp;A40&amp;"].Group := "&amp;IF(OR(ISBLANK(DI!K40),DI!K40=""),0,DI!K40)&amp;";"</f>
        <v>DIO[36].Group := 1;</v>
      </c>
      <c r="E40" s="127" t="str">
        <f>"DIO["&amp;A40&amp;"].vNorm := "&amp;IF(OR(ISBLANK(DI!H40),DI!H40=""),0,DI!H40)&amp;";"</f>
        <v>DIO[36].vNorm := 1;</v>
      </c>
      <c r="F40" s="127"/>
      <c r="G40" s="127" t="str">
        <f>"DIO["&amp;$A40&amp;"]." &amp;G$3&amp;".en :=" &amp;IF(OR(ISBLANK(DI!I40),DI!I40=""),0,DI!I40)&amp;"; "</f>
        <v xml:space="preserve">DIO[36].ALARM.en :=1; </v>
      </c>
    </row>
    <row r="41" spans="1:11">
      <c r="A41" s="126">
        <f>DI!$D41</f>
        <v>37</v>
      </c>
      <c r="B41" s="126"/>
      <c r="C41" s="127" t="str">
        <f>"dio["&amp;A41&amp;"].En := "&amp;IF(OR(ISBLANK(DI!F41),DI!F41=""),0,1)&amp;";"</f>
        <v>dio[37].En := 1;</v>
      </c>
      <c r="D41" s="127" t="str">
        <f>"DIO["&amp;A41&amp;"].Group := "&amp;IF(OR(ISBLANK(DI!K41),DI!K41=""),0,DI!K41)&amp;";"</f>
        <v>DIO[37].Group := 1;</v>
      </c>
      <c r="E41" s="127" t="str">
        <f>"DIO["&amp;A41&amp;"].vNorm := "&amp;IF(OR(ISBLANK(DI!H41),DI!H41=""),0,DI!H41)&amp;";"</f>
        <v>DIO[37].vNorm := 1;</v>
      </c>
      <c r="F41" s="127"/>
      <c r="G41" s="127" t="str">
        <f>"DIO["&amp;$A41&amp;"]." &amp;G$3&amp;".en :=" &amp;IF(OR(ISBLANK(DI!I41),DI!I41=""),0,DI!I41)&amp;"; "</f>
        <v xml:space="preserve">DIO[37].ALARM.en :=1; </v>
      </c>
    </row>
    <row r="42" spans="1:11">
      <c r="A42" s="126">
        <f>DI!$D42</f>
        <v>38</v>
      </c>
      <c r="B42" s="126"/>
      <c r="C42" s="127" t="str">
        <f>"dio["&amp;A42&amp;"].En := "&amp;IF(OR(ISBLANK(DI!F42),DI!F42=""),0,1)&amp;";"</f>
        <v>dio[38].En := 1;</v>
      </c>
      <c r="D42" s="127" t="str">
        <f>"DIO["&amp;A42&amp;"].Group := "&amp;IF(OR(ISBLANK(DI!K42),DI!K42=""),0,DI!K42)&amp;";"</f>
        <v>DIO[38].Group := 1;</v>
      </c>
      <c r="E42" s="127" t="str">
        <f>"DIO["&amp;A42&amp;"].vNorm := "&amp;IF(OR(ISBLANK(DI!H42),DI!H42=""),0,DI!H42)&amp;";"</f>
        <v>DIO[38].vNorm := 1;</v>
      </c>
      <c r="F42" s="127"/>
      <c r="G42" s="127" t="str">
        <f>"DIO["&amp;$A42&amp;"]." &amp;G$3&amp;".en :=" &amp;IF(OR(ISBLANK(DI!I42),DI!I42=""),0,DI!I42)&amp;"; "</f>
        <v xml:space="preserve">DIO[38].ALARM.en :=1; </v>
      </c>
    </row>
    <row r="43" spans="1:11">
      <c r="A43" s="126">
        <f>DI!$D43</f>
        <v>39</v>
      </c>
      <c r="B43" s="126"/>
      <c r="C43" s="127" t="str">
        <f>"dio["&amp;A43&amp;"].En := "&amp;IF(OR(ISBLANK(DI!F43),DI!F43=""),0,1)&amp;";"</f>
        <v>dio[39].En := 1;</v>
      </c>
      <c r="D43" s="127" t="str">
        <f>"DIO["&amp;A43&amp;"].Group := "&amp;IF(OR(ISBLANK(DI!K43),DI!K43=""),0,DI!K43)&amp;";"</f>
        <v>DIO[39].Group := 1;</v>
      </c>
      <c r="E43" s="127" t="str">
        <f>"DIO["&amp;A43&amp;"].vNorm := "&amp;IF(OR(ISBLANK(DI!H43),DI!H43=""),0,DI!H43)&amp;";"</f>
        <v>DIO[39].vNorm := 1;</v>
      </c>
      <c r="F43" s="127"/>
      <c r="G43" s="127" t="str">
        <f>"DIO["&amp;$A43&amp;"]." &amp;G$3&amp;".en :=" &amp;IF(OR(ISBLANK(DI!I43),DI!I43=""),0,DI!I43)&amp;"; "</f>
        <v xml:space="preserve">DIO[39].ALARM.en :=1; </v>
      </c>
    </row>
    <row r="44" spans="1:11">
      <c r="A44" s="126">
        <f>DI!$D44</f>
        <v>40</v>
      </c>
      <c r="B44" s="126"/>
      <c r="C44" s="127" t="str">
        <f>"dio["&amp;A44&amp;"].En := "&amp;IF(OR(ISBLANK(DI!F44),DI!F44=""),0,1)&amp;";"</f>
        <v>dio[40].En := 1;</v>
      </c>
      <c r="D44" s="127" t="str">
        <f>"DIO["&amp;A44&amp;"].Group := "&amp;IF(OR(ISBLANK(DI!K44),DI!K44=""),0,DI!K44)&amp;";"</f>
        <v>DIO[40].Group := 1;</v>
      </c>
      <c r="E44" s="127" t="str">
        <f>"DIO["&amp;A44&amp;"].vNorm := "&amp;IF(OR(ISBLANK(DI!H44),DI!H44=""),0,DI!H44)&amp;";"</f>
        <v>DIO[40].vNorm := 1;</v>
      </c>
      <c r="F44" s="127"/>
      <c r="G44" s="127" t="str">
        <f>"DIO["&amp;$A44&amp;"]." &amp;G$3&amp;".en :=" &amp;IF(OR(ISBLANK(DI!I44),DI!I44=""),0,DI!I44)&amp;"; "</f>
        <v xml:space="preserve">DIO[40].ALARM.en :=1; </v>
      </c>
    </row>
    <row r="45" spans="1:11">
      <c r="A45" s="126">
        <f>DI!$D45</f>
        <v>41</v>
      </c>
      <c r="B45" s="126"/>
      <c r="C45" s="127" t="str">
        <f>"dio["&amp;A45&amp;"].En := "&amp;IF(OR(ISBLANK(DI!F45),DI!F45=""),0,1)&amp;";"</f>
        <v>dio[41].En := 1;</v>
      </c>
      <c r="D45" s="127" t="str">
        <f>"DIO["&amp;A45&amp;"].Group := "&amp;IF(OR(ISBLANK(DI!K45),DI!K45=""),0,DI!K45)&amp;";"</f>
        <v>DIO[41].Group := 1;</v>
      </c>
      <c r="E45" s="127" t="str">
        <f>"DIO["&amp;A45&amp;"].vNorm := "&amp;IF(OR(ISBLANK(DI!H45),DI!H45=""),0,DI!H45)&amp;";"</f>
        <v>DIO[41].vNorm := 1;</v>
      </c>
      <c r="F45" s="127"/>
      <c r="G45" s="127" t="str">
        <f>"DIO["&amp;$A45&amp;"]." &amp;G$3&amp;".en :=" &amp;IF(OR(ISBLANK(DI!I45),DI!I45=""),0,DI!I45)&amp;"; "</f>
        <v xml:space="preserve">DIO[41].ALARM.en :=1; </v>
      </c>
    </row>
    <row r="46" spans="1:11">
      <c r="A46" s="126">
        <f>DI!$D46</f>
        <v>42</v>
      </c>
      <c r="B46" s="126"/>
      <c r="C46" s="127" t="str">
        <f>"dio["&amp;A46&amp;"].En := "&amp;IF(OR(ISBLANK(DI!F46),DI!F46=""),0,1)&amp;";"</f>
        <v>dio[42].En := 1;</v>
      </c>
      <c r="D46" s="127" t="str">
        <f>"DIO["&amp;A46&amp;"].Group := "&amp;IF(OR(ISBLANK(DI!K46),DI!K46=""),0,DI!K46)&amp;";"</f>
        <v>DIO[42].Group := 1;</v>
      </c>
      <c r="E46" s="127" t="str">
        <f>"DIO["&amp;A46&amp;"].vNorm := "&amp;IF(OR(ISBLANK(DI!H46),DI!H46=""),0,DI!H46)&amp;";"</f>
        <v>DIO[42].vNorm := 1;</v>
      </c>
      <c r="F46" s="127"/>
      <c r="G46" s="127" t="str">
        <f>"DIO["&amp;$A46&amp;"]." &amp;G$3&amp;".en :=" &amp;IF(OR(ISBLANK(DI!I46),DI!I46=""),0,DI!I46)&amp;"; "</f>
        <v xml:space="preserve">DIO[42].ALARM.en :=1; </v>
      </c>
    </row>
    <row r="47" spans="1:11">
      <c r="A47" s="126">
        <f>DI!$D47</f>
        <v>43</v>
      </c>
      <c r="B47" s="126"/>
      <c r="C47" s="127" t="str">
        <f>"dio["&amp;A47&amp;"].En := "&amp;IF(OR(ISBLANK(DI!F47),DI!F47=""),0,1)&amp;";"</f>
        <v>dio[43].En := 1;</v>
      </c>
      <c r="D47" s="127" t="str">
        <f>"DIO["&amp;A47&amp;"].Group := "&amp;IF(OR(ISBLANK(DI!K47),DI!K47=""),0,DI!K47)&amp;";"</f>
        <v>DIO[43].Group := 1;</v>
      </c>
      <c r="E47" s="127" t="str">
        <f>"DIO["&amp;A47&amp;"].vNorm := "&amp;IF(OR(ISBLANK(DI!H47),DI!H47=""),0,DI!H47)&amp;";"</f>
        <v>DIO[43].vNorm := 1;</v>
      </c>
      <c r="F47" s="127"/>
      <c r="G47" s="127" t="str">
        <f>"DIO["&amp;$A47&amp;"]." &amp;G$3&amp;".en :=" &amp;IF(OR(ISBLANK(DI!I47),DI!I47=""),0,DI!I47)&amp;"; "</f>
        <v xml:space="preserve">DIO[43].ALARM.en :=1; </v>
      </c>
    </row>
    <row r="48" spans="1:11">
      <c r="A48" s="126">
        <f>DI!$D48</f>
        <v>44</v>
      </c>
      <c r="B48" s="126"/>
      <c r="C48" s="127" t="str">
        <f>"dio["&amp;A48&amp;"].En := "&amp;IF(OR(ISBLANK(DI!F48),DI!F48=""),0,1)&amp;";"</f>
        <v>dio[44].En := 1;</v>
      </c>
      <c r="D48" s="127" t="str">
        <f>"DIO["&amp;A48&amp;"].Group := "&amp;IF(OR(ISBLANK(DI!K48),DI!K48=""),0,DI!K48)&amp;";"</f>
        <v>DIO[44].Group := 1;</v>
      </c>
      <c r="E48" s="127" t="str">
        <f>"DIO["&amp;A48&amp;"].vNorm := "&amp;IF(OR(ISBLANK(DI!H48),DI!H48=""),0,DI!H48)&amp;";"</f>
        <v>DIO[44].vNorm := 1;</v>
      </c>
      <c r="F48" s="127"/>
      <c r="G48" s="127" t="str">
        <f>"DIO["&amp;$A48&amp;"]." &amp;G$3&amp;".en :=" &amp;IF(OR(ISBLANK(DI!I48),DI!I48=""),0,DI!I48)&amp;"; "</f>
        <v xml:space="preserve">DIO[44].ALARM.en :=1; </v>
      </c>
    </row>
    <row r="49" spans="1:7">
      <c r="A49" s="126">
        <f>DI!$D49</f>
        <v>45</v>
      </c>
      <c r="B49" s="126"/>
      <c r="C49" s="127" t="str">
        <f>"dio["&amp;A49&amp;"].En := "&amp;IF(OR(ISBLANK(DI!F49),DI!F49=""),0,1)&amp;";"</f>
        <v>dio[45].En := 1;</v>
      </c>
      <c r="D49" s="127" t="str">
        <f>"DIO["&amp;A49&amp;"].Group := "&amp;IF(OR(ISBLANK(DI!K49),DI!K49=""),0,DI!K49)&amp;";"</f>
        <v>DIO[45].Group := 1;</v>
      </c>
      <c r="E49" s="127" t="str">
        <f>"DIO["&amp;A49&amp;"].vNorm := "&amp;IF(OR(ISBLANK(DI!H49),DI!H49=""),0,DI!H49)&amp;";"</f>
        <v>DIO[45].vNorm := 1;</v>
      </c>
      <c r="F49" s="127"/>
      <c r="G49" s="127" t="str">
        <f>"DIO["&amp;$A49&amp;"]." &amp;G$3&amp;".en :=" &amp;IF(OR(ISBLANK(DI!I49),DI!I49=""),0,DI!I49)&amp;"; "</f>
        <v xml:space="preserve">DIO[45].ALARM.en :=1; </v>
      </c>
    </row>
    <row r="50" spans="1:7">
      <c r="A50" s="126">
        <f>DI!$D50</f>
        <v>46</v>
      </c>
      <c r="B50" s="126"/>
      <c r="C50" s="127" t="str">
        <f>"dio["&amp;A50&amp;"].En := "&amp;IF(OR(ISBLANK(DI!F50),DI!F50=""),0,1)&amp;";"</f>
        <v>dio[46].En := 1;</v>
      </c>
      <c r="D50" s="127" t="str">
        <f>"DIO["&amp;A50&amp;"].Group := "&amp;IF(OR(ISBLANK(DI!K50),DI!K50=""),0,DI!K50)&amp;";"</f>
        <v>DIO[46].Group := 1;</v>
      </c>
      <c r="E50" s="127" t="str">
        <f>"DIO["&amp;A50&amp;"].vNorm := "&amp;IF(OR(ISBLANK(DI!H50),DI!H50=""),0,DI!H50)&amp;";"</f>
        <v>DIO[46].vNorm := 1;</v>
      </c>
      <c r="F50" s="127"/>
      <c r="G50" s="127" t="str">
        <f>"DIO["&amp;$A50&amp;"]." &amp;G$3&amp;".en :=" &amp;IF(OR(ISBLANK(DI!I50),DI!I50=""),0,DI!I50)&amp;"; "</f>
        <v xml:space="preserve">DIO[46].ALARM.en :=1; </v>
      </c>
    </row>
    <row r="51" spans="1:7">
      <c r="A51" s="126">
        <f>DI!$D51</f>
        <v>47</v>
      </c>
      <c r="B51" s="126"/>
      <c r="C51" s="127" t="str">
        <f>"dio["&amp;A51&amp;"].En := "&amp;IF(OR(ISBLANK(DI!F51),DI!F51=""),0,1)&amp;";"</f>
        <v>dio[47].En := 1;</v>
      </c>
      <c r="D51" s="127" t="str">
        <f>"DIO["&amp;A51&amp;"].Group := "&amp;IF(OR(ISBLANK(DI!K51),DI!K51=""),0,DI!K51)&amp;";"</f>
        <v>DIO[47].Group := 1;</v>
      </c>
      <c r="E51" s="127" t="str">
        <f>"DIO["&amp;A51&amp;"].vNorm := "&amp;IF(OR(ISBLANK(DI!H51),DI!H51=""),0,DI!H51)&amp;";"</f>
        <v>DIO[47].vNorm := 0;</v>
      </c>
      <c r="F51" s="127"/>
      <c r="G51" s="127" t="str">
        <f>"DIO["&amp;$A51&amp;"]." &amp;G$3&amp;".en :=" &amp;IF(OR(ISBLANK(DI!I51),DI!I51=""),0,DI!I51)&amp;"; "</f>
        <v xml:space="preserve">DIO[47].ALARM.en :=1; </v>
      </c>
    </row>
    <row r="52" spans="1:7">
      <c r="A52" s="126">
        <f>DI!$D52</f>
        <v>48</v>
      </c>
      <c r="B52" s="126"/>
      <c r="C52" s="127" t="str">
        <f>"dio["&amp;A52&amp;"].En := "&amp;IF(OR(ISBLANK(DI!F52),DI!F52=""),0,1)&amp;";"</f>
        <v>dio[48].En := 1;</v>
      </c>
      <c r="D52" s="127" t="str">
        <f>"DIO["&amp;A52&amp;"].Group := "&amp;IF(OR(ISBLANK(DI!K52),DI!K52=""),0,DI!K52)&amp;";"</f>
        <v>DIO[48].Group := 0;</v>
      </c>
      <c r="E52" s="127" t="str">
        <f>"DIO["&amp;A52&amp;"].vNorm := "&amp;IF(OR(ISBLANK(DI!H52),DI!H52=""),0,DI!H52)&amp;";"</f>
        <v>DIO[48].vNorm := 0;</v>
      </c>
      <c r="F52" s="127"/>
      <c r="G52" s="127" t="str">
        <f>"DIO["&amp;$A52&amp;"]." &amp;G$3&amp;".en :=" &amp;IF(OR(ISBLANK(DI!I52),DI!I52=""),0,DI!I52)&amp;"; "</f>
        <v xml:space="preserve">DIO[48].ALARM.en :=0; </v>
      </c>
    </row>
    <row r="53" spans="1:7">
      <c r="A53" s="126">
        <f>DI!$D53</f>
        <v>49</v>
      </c>
      <c r="B53" s="126"/>
      <c r="C53" s="127" t="str">
        <f>"dio["&amp;A53&amp;"].En := "&amp;IF(OR(ISBLANK(DI!F53),DI!F53=""),0,1)&amp;";"</f>
        <v>dio[49].En := 1;</v>
      </c>
      <c r="D53" s="127" t="str">
        <f>"DIO["&amp;A53&amp;"].Group := "&amp;IF(OR(ISBLANK(DI!K53),DI!K53=""),0,DI!K53)&amp;";"</f>
        <v>DIO[49].Group := 0;</v>
      </c>
      <c r="E53" s="127" t="str">
        <f>"DIO["&amp;A53&amp;"].vNorm := "&amp;IF(OR(ISBLANK(DI!H53),DI!H53=""),0,DI!H53)&amp;";"</f>
        <v>DIO[49].vNorm := 0;</v>
      </c>
      <c r="F53" s="127"/>
      <c r="G53" s="127" t="str">
        <f>"DIO["&amp;$A53&amp;"]." &amp;G$3&amp;".en :=" &amp;IF(OR(ISBLANK(DI!I53),DI!I53=""),0,DI!I53)&amp;"; "</f>
        <v xml:space="preserve">DIO[49].ALARM.en :=0; </v>
      </c>
    </row>
    <row r="54" spans="1:7">
      <c r="A54" s="126">
        <f>DI!$D54</f>
        <v>50</v>
      </c>
      <c r="B54" s="126"/>
      <c r="C54" s="127" t="str">
        <f>"dio["&amp;A54&amp;"].En := "&amp;IF(OR(ISBLANK(DI!F54),DI!F54=""),0,1)&amp;";"</f>
        <v>dio[50].En := 1;</v>
      </c>
      <c r="D54" s="127" t="str">
        <f>"DIO["&amp;A54&amp;"].Group := "&amp;IF(OR(ISBLANK(DI!K54),DI!K54=""),0,DI!K54)&amp;";"</f>
        <v>DIO[50].Group := 0;</v>
      </c>
      <c r="E54" s="127" t="str">
        <f>"DIO["&amp;A54&amp;"].vNorm := "&amp;IF(OR(ISBLANK(DI!H54),DI!H54=""),0,DI!H54)&amp;";"</f>
        <v>DIO[50].vNorm := 0;</v>
      </c>
      <c r="F54" s="127"/>
      <c r="G54" s="127" t="str">
        <f>"DIO["&amp;$A54&amp;"]." &amp;G$3&amp;".en :=" &amp;IF(OR(ISBLANK(DI!I54),DI!I54=""),0,DI!I54)&amp;"; "</f>
        <v xml:space="preserve">DIO[50].ALARM.en :=0; </v>
      </c>
    </row>
    <row r="55" spans="1:7">
      <c r="A55" s="126">
        <f>DI!$D55</f>
        <v>51</v>
      </c>
      <c r="B55" s="126"/>
      <c r="C55" s="127" t="str">
        <f>"dio["&amp;A55&amp;"].En := "&amp;IF(OR(ISBLANK(DI!F55),DI!F55=""),0,1)&amp;";"</f>
        <v>dio[51].En := 1;</v>
      </c>
      <c r="D55" s="127" t="str">
        <f>"DIO["&amp;A55&amp;"].Group := "&amp;IF(OR(ISBLANK(DI!K55),DI!K55=""),0,DI!K55)&amp;";"</f>
        <v>DIO[51].Group := 0;</v>
      </c>
      <c r="E55" s="127" t="str">
        <f>"DIO["&amp;A55&amp;"].vNorm := "&amp;IF(OR(ISBLANK(DI!H55),DI!H55=""),0,DI!H55)&amp;";"</f>
        <v>DIO[51].vNorm := 0;</v>
      </c>
      <c r="F55" s="127"/>
      <c r="G55" s="127" t="str">
        <f>"DIO["&amp;$A55&amp;"]." &amp;G$3&amp;".en :=" &amp;IF(OR(ISBLANK(DI!I55),DI!I55=""),0,DI!I55)&amp;"; "</f>
        <v xml:space="preserve">DIO[51].ALARM.en :=0; </v>
      </c>
    </row>
    <row r="56" spans="1:7">
      <c r="A56" s="126">
        <f>DI!$D56</f>
        <v>52</v>
      </c>
      <c r="B56" s="126"/>
      <c r="C56" s="127" t="str">
        <f>"dio["&amp;A56&amp;"].En := "&amp;IF(OR(ISBLANK(DI!F56),DI!F56=""),0,1)&amp;";"</f>
        <v>dio[52].En := 1;</v>
      </c>
      <c r="D56" s="127" t="str">
        <f>"DIO["&amp;A56&amp;"].Group := "&amp;IF(OR(ISBLANK(DI!K56),DI!K56=""),0,DI!K56)&amp;";"</f>
        <v>DIO[52].Group := 0;</v>
      </c>
      <c r="E56" s="127" t="str">
        <f>"DIO["&amp;A56&amp;"].vNorm := "&amp;IF(OR(ISBLANK(DI!H56),DI!H56=""),0,DI!H56)&amp;";"</f>
        <v>DIO[52].vNorm := 0;</v>
      </c>
      <c r="F56" s="127"/>
      <c r="G56" s="127" t="str">
        <f>"DIO["&amp;$A56&amp;"]." &amp;G$3&amp;".en :=" &amp;IF(OR(ISBLANK(DI!I56),DI!I56=""),0,DI!I56)&amp;"; "</f>
        <v xml:space="preserve">DIO[52].ALARM.en :=0; </v>
      </c>
    </row>
    <row r="57" spans="1:7">
      <c r="A57" s="126">
        <f>DI!$D57</f>
        <v>53</v>
      </c>
      <c r="B57" s="126"/>
      <c r="C57" s="127" t="str">
        <f>"dio["&amp;A57&amp;"].En := "&amp;IF(OR(ISBLANK(DI!F57),DI!F57=""),0,1)&amp;";"</f>
        <v>dio[53].En := 1;</v>
      </c>
      <c r="D57" s="127" t="str">
        <f>"DIO["&amp;A57&amp;"].Group := "&amp;IF(OR(ISBLANK(DI!K57),DI!K57=""),0,DI!K57)&amp;";"</f>
        <v>DIO[53].Group := 0;</v>
      </c>
      <c r="E57" s="127" t="str">
        <f>"DIO["&amp;A57&amp;"].vNorm := "&amp;IF(OR(ISBLANK(DI!H57),DI!H57=""),0,DI!H57)&amp;";"</f>
        <v>DIO[53].vNorm := 0;</v>
      </c>
      <c r="F57" s="127"/>
      <c r="G57" s="127" t="str">
        <f>"DIO["&amp;$A57&amp;"]." &amp;G$3&amp;".en :=" &amp;IF(OR(ISBLANK(DI!I57),DI!I57=""),0,DI!I57)&amp;"; "</f>
        <v xml:space="preserve">DIO[53].ALARM.en :=0; </v>
      </c>
    </row>
    <row r="58" spans="1:7">
      <c r="A58" s="126">
        <f>DI!$D58</f>
        <v>54</v>
      </c>
      <c r="B58" s="126"/>
      <c r="C58" s="127" t="str">
        <f>"dio["&amp;A58&amp;"].En := "&amp;IF(OR(ISBLANK(DI!F58),DI!F58=""),0,1)&amp;";"</f>
        <v>dio[54].En := 1;</v>
      </c>
      <c r="D58" s="127" t="str">
        <f>"DIO["&amp;A58&amp;"].Group := "&amp;IF(OR(ISBLANK(DI!K58),DI!K58=""),0,DI!K58)&amp;";"</f>
        <v>DIO[54].Group := 0;</v>
      </c>
      <c r="E58" s="127" t="str">
        <f>"DIO["&amp;A58&amp;"].vNorm := "&amp;IF(OR(ISBLANK(DI!H58),DI!H58=""),0,DI!H58)&amp;";"</f>
        <v>DIO[54].vNorm := 0;</v>
      </c>
      <c r="F58" s="127"/>
      <c r="G58" s="127" t="str">
        <f>"DIO["&amp;$A58&amp;"]." &amp;G$3&amp;".en :=" &amp;IF(OR(ISBLANK(DI!I58),DI!I58=""),0,DI!I58)&amp;"; "</f>
        <v xml:space="preserve">DIO[54].ALARM.en :=0; </v>
      </c>
    </row>
    <row r="59" spans="1:7">
      <c r="A59" s="126">
        <f>DI!$D59</f>
        <v>55</v>
      </c>
      <c r="B59" s="126"/>
      <c r="C59" s="127" t="str">
        <f>"dio["&amp;A59&amp;"].En := "&amp;IF(OR(ISBLANK(DI!F59),DI!F59=""),0,1)&amp;";"</f>
        <v>dio[55].En := 1;</v>
      </c>
      <c r="D59" s="127" t="str">
        <f>"DIO["&amp;A59&amp;"].Group := "&amp;IF(OR(ISBLANK(DI!K59),DI!K59=""),0,DI!K59)&amp;";"</f>
        <v>DIO[55].Group := 0;</v>
      </c>
      <c r="E59" s="127" t="str">
        <f>"DIO["&amp;A59&amp;"].vNorm := "&amp;IF(OR(ISBLANK(DI!H59),DI!H59=""),0,DI!H59)&amp;";"</f>
        <v>DIO[55].vNorm := 0;</v>
      </c>
      <c r="F59" s="127"/>
      <c r="G59" s="127" t="str">
        <f>"DIO["&amp;$A59&amp;"]." &amp;G$3&amp;".en :=" &amp;IF(OR(ISBLANK(DI!I59),DI!I59=""),0,DI!I59)&amp;"; "</f>
        <v xml:space="preserve">DIO[55].ALARM.en :=0; </v>
      </c>
    </row>
    <row r="60" spans="1:7">
      <c r="A60" s="126">
        <f>DI!$D60</f>
        <v>56</v>
      </c>
      <c r="B60" s="126"/>
      <c r="C60" s="127" t="str">
        <f>"dio["&amp;A60&amp;"].En := "&amp;IF(OR(ISBLANK(DI!F60),DI!F60=""),0,1)&amp;";"</f>
        <v>dio[56].En := 1;</v>
      </c>
      <c r="D60" s="127" t="str">
        <f>"DIO["&amp;A60&amp;"].Group := "&amp;IF(OR(ISBLANK(DI!K60),DI!K60=""),0,DI!K60)&amp;";"</f>
        <v>DIO[56].Group := 0;</v>
      </c>
      <c r="E60" s="127" t="str">
        <f>"DIO["&amp;A60&amp;"].vNorm := "&amp;IF(OR(ISBLANK(DI!H60),DI!H60=""),0,DI!H60)&amp;";"</f>
        <v>DIO[56].vNorm := 0;</v>
      </c>
      <c r="F60" s="127"/>
      <c r="G60" s="127" t="str">
        <f>"DIO["&amp;$A60&amp;"]." &amp;G$3&amp;".en :=" &amp;IF(OR(ISBLANK(DI!I60),DI!I60=""),0,DI!I60)&amp;"; "</f>
        <v xml:space="preserve">DIO[56].ALARM.en :=0; </v>
      </c>
    </row>
    <row r="61" spans="1:7">
      <c r="A61" s="126">
        <f>DI!$D61</f>
        <v>57</v>
      </c>
      <c r="B61" s="126"/>
      <c r="C61" s="127" t="str">
        <f>"dio["&amp;A61&amp;"].En := "&amp;IF(OR(ISBLANK(DI!F61),DI!F61=""),0,1)&amp;";"</f>
        <v>dio[57].En := 1;</v>
      </c>
      <c r="D61" s="127" t="str">
        <f>"DIO["&amp;A61&amp;"].Group := "&amp;IF(OR(ISBLANK(DI!K61),DI!K61=""),0,DI!K61)&amp;";"</f>
        <v>DIO[57].Group := 0;</v>
      </c>
      <c r="E61" s="127" t="str">
        <f>"DIO["&amp;A61&amp;"].vNorm := "&amp;IF(OR(ISBLANK(DI!H61),DI!H61=""),0,DI!H61)&amp;";"</f>
        <v>DIO[57].vNorm := 0;</v>
      </c>
      <c r="F61" s="127"/>
      <c r="G61" s="127" t="str">
        <f>"DIO["&amp;$A61&amp;"]." &amp;G$3&amp;".en :=" &amp;IF(OR(ISBLANK(DI!I61),DI!I61=""),0,DI!I61)&amp;"; "</f>
        <v xml:space="preserve">DIO[57].ALARM.en :=0; </v>
      </c>
    </row>
    <row r="62" spans="1:7">
      <c r="A62" s="126">
        <f>DI!$D62</f>
        <v>58</v>
      </c>
      <c r="B62" s="126"/>
      <c r="C62" s="127" t="str">
        <f>"dio["&amp;A62&amp;"].En := "&amp;IF(OR(ISBLANK(DI!F62),DI!F62=""),0,1)&amp;";"</f>
        <v>dio[58].En := 1;</v>
      </c>
      <c r="D62" s="127" t="str">
        <f>"DIO["&amp;A62&amp;"].Group := "&amp;IF(OR(ISBLANK(DI!K62),DI!K62=""),0,DI!K62)&amp;";"</f>
        <v>DIO[58].Group := 0;</v>
      </c>
      <c r="E62" s="127" t="str">
        <f>"DIO["&amp;A62&amp;"].vNorm := "&amp;IF(OR(ISBLANK(DI!H62),DI!H62=""),0,DI!H62)&amp;";"</f>
        <v>DIO[58].vNorm := 0;</v>
      </c>
      <c r="F62" s="127"/>
      <c r="G62" s="127" t="str">
        <f>"DIO["&amp;$A62&amp;"]." &amp;G$3&amp;".en :=" &amp;IF(OR(ISBLANK(DI!I62),DI!I62=""),0,DI!I62)&amp;"; "</f>
        <v xml:space="preserve">DIO[58].ALARM.en :=0; </v>
      </c>
    </row>
    <row r="63" spans="1:7">
      <c r="A63" s="126">
        <f>DI!$D63</f>
        <v>59</v>
      </c>
      <c r="B63" s="126"/>
      <c r="C63" s="127" t="str">
        <f>"dio["&amp;A63&amp;"].En := "&amp;IF(OR(ISBLANK(DI!F63),DI!F63=""),0,1)&amp;";"</f>
        <v>dio[59].En := 1;</v>
      </c>
      <c r="D63" s="127" t="str">
        <f>"DIO["&amp;A63&amp;"].Group := "&amp;IF(OR(ISBLANK(DI!K63),DI!K63=""),0,DI!K63)&amp;";"</f>
        <v>DIO[59].Group := 0;</v>
      </c>
      <c r="E63" s="127" t="str">
        <f>"DIO["&amp;A63&amp;"].vNorm := "&amp;IF(OR(ISBLANK(DI!H63),DI!H63=""),0,DI!H63)&amp;";"</f>
        <v>DIO[59].vNorm := 0;</v>
      </c>
      <c r="F63" s="127"/>
      <c r="G63" s="127" t="str">
        <f>"DIO["&amp;$A63&amp;"]." &amp;G$3&amp;".en :=" &amp;IF(OR(ISBLANK(DI!I63),DI!I63=""),0,DI!I63)&amp;"; "</f>
        <v xml:space="preserve">DIO[59].ALARM.en :=0; </v>
      </c>
    </row>
    <row r="64" spans="1:7">
      <c r="A64" s="126">
        <f>DI!$D64</f>
        <v>60</v>
      </c>
      <c r="B64" s="126"/>
      <c r="C64" s="127" t="str">
        <f>"dio["&amp;A64&amp;"].En := "&amp;IF(OR(ISBLANK(DI!F64),DI!F64=""),0,1)&amp;";"</f>
        <v>dio[60].En := 1;</v>
      </c>
      <c r="D64" s="127" t="str">
        <f>"DIO["&amp;A64&amp;"].Group := "&amp;IF(OR(ISBLANK(DI!K64),DI!K64=""),0,DI!K64)&amp;";"</f>
        <v>DIO[60].Group := 0;</v>
      </c>
      <c r="E64" s="127" t="str">
        <f>"DIO["&amp;A64&amp;"].vNorm := "&amp;IF(OR(ISBLANK(DI!H64),DI!H64=""),0,DI!H64)&amp;";"</f>
        <v>DIO[60].vNorm := 0;</v>
      </c>
      <c r="F64" s="127"/>
      <c r="G64" s="127" t="str">
        <f>"DIO["&amp;$A64&amp;"]." &amp;G$3&amp;".en :=" &amp;IF(OR(ISBLANK(DI!I64),DI!I64=""),0,DI!I64)&amp;"; "</f>
        <v xml:space="preserve">DIO[60].ALARM.en :=0; </v>
      </c>
    </row>
    <row r="65" spans="1:7">
      <c r="A65" s="126">
        <f>DI!$D65</f>
        <v>61</v>
      </c>
      <c r="B65" s="126"/>
      <c r="C65" s="127" t="str">
        <f>"dio["&amp;A65&amp;"].En := "&amp;IF(OR(ISBLANK(DI!F65),DI!F65=""),0,1)&amp;";"</f>
        <v>dio[61].En := 1;</v>
      </c>
      <c r="D65" s="127" t="str">
        <f>"DIO["&amp;A65&amp;"].Group := "&amp;IF(OR(ISBLANK(DI!K65),DI!K65=""),0,DI!K65)&amp;";"</f>
        <v>DIO[61].Group := 0;</v>
      </c>
      <c r="E65" s="127" t="str">
        <f>"DIO["&amp;A65&amp;"].vNorm := "&amp;IF(OR(ISBLANK(DI!H65),DI!H65=""),0,DI!H65)&amp;";"</f>
        <v>DIO[61].vNorm := 0;</v>
      </c>
      <c r="F65" s="127"/>
      <c r="G65" s="127" t="str">
        <f>"DIO["&amp;$A65&amp;"]." &amp;G$3&amp;".en :=" &amp;IF(OR(ISBLANK(DI!I65),DI!I65=""),0,DI!I65)&amp;"; "</f>
        <v xml:space="preserve">DIO[61].ALARM.en :=0; </v>
      </c>
    </row>
    <row r="66" spans="1:7">
      <c r="A66" s="126">
        <f>DI!$D66</f>
        <v>62</v>
      </c>
      <c r="B66" s="126"/>
      <c r="C66" s="127" t="str">
        <f>"dio["&amp;A66&amp;"].En := "&amp;IF(OR(ISBLANK(DI!F66),DI!F66=""),0,1)&amp;";"</f>
        <v>dio[62].En := 1;</v>
      </c>
      <c r="D66" s="127" t="str">
        <f>"DIO["&amp;A66&amp;"].Group := "&amp;IF(OR(ISBLANK(DI!K66),DI!K66=""),0,DI!K66)&amp;";"</f>
        <v>DIO[62].Group := 0;</v>
      </c>
      <c r="E66" s="127" t="str">
        <f>"DIO["&amp;A66&amp;"].vNorm := "&amp;IF(OR(ISBLANK(DI!H66),DI!H66=""),0,DI!H66)&amp;";"</f>
        <v>DIO[62].vNorm := 0;</v>
      </c>
      <c r="F66" s="127"/>
      <c r="G66" s="127" t="str">
        <f>"DIO["&amp;$A66&amp;"]." &amp;G$3&amp;".en :=" &amp;IF(OR(ISBLANK(DI!I66),DI!I66=""),0,DI!I66)&amp;"; "</f>
        <v xml:space="preserve">DIO[62].ALARM.en :=0; </v>
      </c>
    </row>
    <row r="67" spans="1:7">
      <c r="A67" s="126">
        <f>DI!$D67</f>
        <v>63</v>
      </c>
      <c r="B67" s="126"/>
      <c r="C67" s="127" t="str">
        <f>"dio["&amp;A67&amp;"].En := "&amp;IF(OR(ISBLANK(DI!F67),DI!F67=""),0,1)&amp;";"</f>
        <v>dio[63].En := 1;</v>
      </c>
      <c r="D67" s="127" t="str">
        <f>"DIO["&amp;A67&amp;"].Group := "&amp;IF(OR(ISBLANK(DI!K67),DI!K67=""),0,DI!K67)&amp;";"</f>
        <v>DIO[63].Group := 0;</v>
      </c>
      <c r="E67" s="127" t="str">
        <f>"DIO["&amp;A67&amp;"].vNorm := "&amp;IF(OR(ISBLANK(DI!H67),DI!H67=""),0,DI!H67)&amp;";"</f>
        <v>DIO[63].vNorm := 1;</v>
      </c>
      <c r="F67" s="127"/>
      <c r="G67" s="127" t="str">
        <f>"DIO["&amp;$A67&amp;"]." &amp;G$3&amp;".en :=" &amp;IF(OR(ISBLANK(DI!I67),DI!I67=""),0,DI!I67)&amp;"; "</f>
        <v xml:space="preserve">DIO[63].ALARM.en :=1; </v>
      </c>
    </row>
    <row r="100" spans="1:7">
      <c r="A100" s="126"/>
      <c r="B100" s="126"/>
      <c r="C100" s="127"/>
      <c r="D100" s="127"/>
      <c r="E100" s="127"/>
      <c r="F100" s="127"/>
      <c r="G100" s="127"/>
    </row>
    <row r="101" spans="1:7">
      <c r="A101" s="126"/>
      <c r="B101" s="126"/>
      <c r="C101" s="127"/>
      <c r="D101" s="127"/>
      <c r="E101" s="127"/>
      <c r="F101" s="127"/>
      <c r="G101" s="127"/>
    </row>
    <row r="102" spans="1:7">
      <c r="A102" s="126"/>
    </row>
    <row r="103" spans="1:7">
      <c r="A103" s="126"/>
    </row>
    <row r="104" spans="1:7">
      <c r="A104" s="126"/>
    </row>
    <row r="105" spans="1:7">
      <c r="A105" s="126"/>
    </row>
    <row r="106" spans="1:7">
      <c r="A106" s="126"/>
    </row>
    <row r="107" spans="1:7">
      <c r="A107" s="126"/>
    </row>
    <row r="108" spans="1:7">
      <c r="A108" s="126"/>
    </row>
    <row r="109" spans="1:7">
      <c r="A109" s="126"/>
    </row>
    <row r="110" spans="1:7">
      <c r="A110" s="126"/>
    </row>
    <row r="111" spans="1:7">
      <c r="A111" s="126"/>
    </row>
    <row r="112" spans="1:7">
      <c r="A112" s="126"/>
    </row>
    <row r="113" spans="1:1">
      <c r="A113" s="126"/>
    </row>
    <row r="114" spans="1:1">
      <c r="A114" s="126"/>
    </row>
    <row r="115" spans="1:1">
      <c r="A115" s="126"/>
    </row>
    <row r="116" spans="1:1">
      <c r="A116" s="126"/>
    </row>
    <row r="117" spans="1:1">
      <c r="A117" s="126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17"/>
  <sheetViews>
    <sheetView workbookViewId="0">
      <selection activeCell="A4" sqref="A4:G35"/>
    </sheetView>
  </sheetViews>
  <sheetFormatPr defaultRowHeight="15"/>
  <cols>
    <col min="1" max="1" width="10.28515625" style="169" customWidth="1"/>
    <col min="2" max="2" width="4.28515625" style="169" customWidth="1"/>
    <col min="3" max="3" width="13" style="168" customWidth="1"/>
    <col min="4" max="4" width="15.85546875" style="168" customWidth="1"/>
    <col min="5" max="5" width="15.42578125" style="168" customWidth="1"/>
    <col min="6" max="6" width="4.140625" style="168" customWidth="1"/>
    <col min="7" max="7" width="21.7109375" style="168" customWidth="1"/>
    <col min="8" max="16384" width="9.140625" style="168"/>
  </cols>
  <sheetData>
    <row r="1" spans="1:11" s="123" customFormat="1" ht="11.25">
      <c r="A1" s="126"/>
      <c r="B1" s="126"/>
      <c r="C1" s="125"/>
      <c r="D1" s="125"/>
      <c r="E1" s="125"/>
      <c r="F1" s="125"/>
      <c r="G1" s="124"/>
      <c r="H1" s="124"/>
      <c r="I1" s="124"/>
      <c r="J1" s="124"/>
    </row>
    <row r="2" spans="1:11" s="123" customFormat="1" ht="11.25">
      <c r="A2" s="126"/>
      <c r="B2" s="126"/>
      <c r="C2" s="125"/>
      <c r="D2" s="125"/>
      <c r="E2" s="125"/>
      <c r="F2" s="125"/>
      <c r="G2" s="124"/>
      <c r="H2" s="124"/>
      <c r="I2" s="124"/>
      <c r="J2" s="124"/>
    </row>
    <row r="3" spans="1:11" s="128" customFormat="1" ht="11.25">
      <c r="B3" s="131" t="s">
        <v>387</v>
      </c>
      <c r="C3" s="130" t="s">
        <v>386</v>
      </c>
      <c r="D3" s="129" t="s">
        <v>385</v>
      </c>
      <c r="E3" s="129" t="s">
        <v>392</v>
      </c>
      <c r="F3" s="129"/>
      <c r="G3" s="129" t="s">
        <v>393</v>
      </c>
      <c r="H3" s="129"/>
      <c r="I3" s="129"/>
      <c r="J3" s="129"/>
    </row>
    <row r="4" spans="1:11" s="123" customFormat="1" ht="16.5" customHeight="1">
      <c r="A4" s="126">
        <f>DO!$D3</f>
        <v>64</v>
      </c>
      <c r="B4" s="126"/>
      <c r="C4" s="127" t="str">
        <f>"DIO["&amp;A4&amp;"].En := "&amp;IF(OR(ISBLANK(DO!F3),DO!F3=""),0,1)&amp;";"</f>
        <v>DIO[64].En := 1;</v>
      </c>
      <c r="D4" s="127" t="str">
        <f>"DIO["&amp;A4&amp;"].Group := "&amp;IF(OR(ISBLANK(DO!K3),DO!K3=""),0,DO!K3)&amp;";"</f>
        <v>DIO[64].Group := 1;</v>
      </c>
      <c r="E4" s="127" t="str">
        <f>"DIO["&amp;A4&amp;"].vNorm := "&amp;IF(OR(ISBLANK(DO!H3),DO!H3=""),0,DO!H3)&amp;";"</f>
        <v>DIO[64].vNorm := 0;</v>
      </c>
      <c r="F4" s="127"/>
      <c r="G4" s="127" t="str">
        <f>"DIO["&amp;$A4&amp;"]." &amp;Init_DO!G$3&amp;".en :=" &amp;IF(OR(ISBLANK(DO!I3),DO!I3=""),0,DO!I3)&amp;"; "</f>
        <v xml:space="preserve">DIO[64].ALARM.en :=0; </v>
      </c>
      <c r="H4" s="127"/>
      <c r="I4" s="127"/>
      <c r="J4" s="127"/>
    </row>
    <row r="5" spans="1:11">
      <c r="A5" s="126">
        <f>DO!$D4</f>
        <v>65</v>
      </c>
      <c r="B5" s="126"/>
      <c r="C5" s="127" t="str">
        <f>"DIO["&amp;A5&amp;"].En := "&amp;IF(OR(ISBLANK(DO!F4),DO!F4=""),0,1)&amp;";"</f>
        <v>DIO[65].En := 1;</v>
      </c>
      <c r="D5" s="127" t="str">
        <f>"DIO["&amp;A5&amp;"].Group := "&amp;IF(OR(ISBLANK(DO!K4),DO!K4=""),0,DO!K4)&amp;";"</f>
        <v>DIO[65].Group := 1;</v>
      </c>
      <c r="E5" s="127" t="str">
        <f>"DIO["&amp;A5&amp;"].vNorm := "&amp;IF(OR(ISBLANK(DO!H4),DO!H4=""),0,DO!H4)&amp;";"</f>
        <v>DIO[65].vNorm := 0;</v>
      </c>
      <c r="F5" s="127"/>
      <c r="G5" s="127" t="str">
        <f>"DIO["&amp;$A5&amp;"]." &amp;Init_DO!G$3&amp;".en :=" &amp;IF(OR(ISBLANK(DO!I4),DO!I4=""),0,DO!I4)&amp;"; "</f>
        <v xml:space="preserve">DIO[65].ALARM.en :=0; </v>
      </c>
      <c r="H5" s="127"/>
      <c r="I5" s="127"/>
      <c r="J5" s="127"/>
      <c r="K5" s="123"/>
    </row>
    <row r="6" spans="1:11">
      <c r="A6" s="126">
        <f>DO!$D5</f>
        <v>66</v>
      </c>
      <c r="B6" s="126"/>
      <c r="C6" s="127" t="str">
        <f>"DIO["&amp;A6&amp;"].En := "&amp;IF(OR(ISBLANK(DO!F5),DO!F5=""),0,1)&amp;";"</f>
        <v>DIO[66].En := 1;</v>
      </c>
      <c r="D6" s="127" t="str">
        <f>"DIO["&amp;A6&amp;"].Group := "&amp;IF(OR(ISBLANK(DO!K5),DO!K5=""),0,DO!K5)&amp;";"</f>
        <v>DIO[66].Group := 1;</v>
      </c>
      <c r="E6" s="127" t="str">
        <f>"DIO["&amp;A6&amp;"].vNorm := "&amp;IF(OR(ISBLANK(DO!H5),DO!H5=""),0,DO!H5)&amp;";"</f>
        <v>DIO[66].vNorm := 0;</v>
      </c>
      <c r="F6" s="127"/>
      <c r="G6" s="127" t="str">
        <f>"DIO["&amp;$A6&amp;"]." &amp;Init_DO!G$3&amp;".en :=" &amp;IF(OR(ISBLANK(DO!I5),DO!I5=""),0,DO!I5)&amp;"; "</f>
        <v xml:space="preserve">DIO[66].ALARM.en :=0; </v>
      </c>
      <c r="H6" s="127"/>
      <c r="I6" s="127"/>
      <c r="J6" s="127"/>
      <c r="K6" s="123"/>
    </row>
    <row r="7" spans="1:11">
      <c r="A7" s="126">
        <f>DO!$D6</f>
        <v>67</v>
      </c>
      <c r="B7" s="126"/>
      <c r="C7" s="127" t="str">
        <f>"DIO["&amp;A7&amp;"].En := "&amp;IF(OR(ISBLANK(DO!F6),DO!F6=""),0,1)&amp;";"</f>
        <v>DIO[67].En := 1;</v>
      </c>
      <c r="D7" s="127" t="str">
        <f>"DIO["&amp;A7&amp;"].Group := "&amp;IF(OR(ISBLANK(DO!K6),DO!K6=""),0,DO!K6)&amp;";"</f>
        <v>DIO[67].Group := 1;</v>
      </c>
      <c r="E7" s="127" t="str">
        <f>"DIO["&amp;A7&amp;"].vNorm := "&amp;IF(OR(ISBLANK(DO!H6),DO!H6=""),0,DO!H6)&amp;";"</f>
        <v>DIO[67].vNorm := 0;</v>
      </c>
      <c r="F7" s="127"/>
      <c r="G7" s="127" t="str">
        <f>"DIO["&amp;$A7&amp;"]." &amp;Init_DO!G$3&amp;".en :=" &amp;IF(OR(ISBLANK(DO!I6),DO!I6=""),0,DO!I6)&amp;"; "</f>
        <v xml:space="preserve">DIO[67].ALARM.en :=0; </v>
      </c>
      <c r="H7" s="127"/>
      <c r="I7" s="127"/>
      <c r="J7" s="127"/>
      <c r="K7" s="123"/>
    </row>
    <row r="8" spans="1:11">
      <c r="A8" s="126">
        <f>DO!$D7</f>
        <v>68</v>
      </c>
      <c r="B8" s="126"/>
      <c r="C8" s="127" t="str">
        <f>"DIO["&amp;A8&amp;"].En := "&amp;IF(OR(ISBLANK(DO!F7),DO!F7=""),0,1)&amp;";"</f>
        <v>DIO[68].En := 1;</v>
      </c>
      <c r="D8" s="127" t="str">
        <f>"DIO["&amp;A8&amp;"].Group := "&amp;IF(OR(ISBLANK(DO!K7),DO!K7=""),0,DO!K7)&amp;";"</f>
        <v>DIO[68].Group := 1;</v>
      </c>
      <c r="E8" s="127" t="str">
        <f>"DIO["&amp;A8&amp;"].vNorm := "&amp;IF(OR(ISBLANK(DO!H7),DO!H7=""),0,DO!H7)&amp;";"</f>
        <v>DIO[68].vNorm := 0;</v>
      </c>
      <c r="F8" s="127"/>
      <c r="G8" s="127" t="str">
        <f>"DIO["&amp;$A8&amp;"]." &amp;Init_DO!G$3&amp;".en :=" &amp;IF(OR(ISBLANK(DO!I7),DO!I7=""),0,DO!I7)&amp;"; "</f>
        <v xml:space="preserve">DIO[68].ALARM.en :=0; </v>
      </c>
      <c r="H8" s="127"/>
      <c r="I8" s="127"/>
      <c r="J8" s="127"/>
      <c r="K8" s="123"/>
    </row>
    <row r="9" spans="1:11">
      <c r="A9" s="126">
        <f>DO!$D8</f>
        <v>69</v>
      </c>
      <c r="B9" s="126"/>
      <c r="C9" s="127" t="str">
        <f>"DIO["&amp;A9&amp;"].En := "&amp;IF(OR(ISBLANK(DO!F8),DO!F8=""),0,1)&amp;";"</f>
        <v>DIO[69].En := 1;</v>
      </c>
      <c r="D9" s="127" t="str">
        <f>"DIO["&amp;A9&amp;"].Group := "&amp;IF(OR(ISBLANK(DO!K8),DO!K8=""),0,DO!K8)&amp;";"</f>
        <v>DIO[69].Group := 0;</v>
      </c>
      <c r="E9" s="127" t="str">
        <f>"DIO["&amp;A9&amp;"].vNorm := "&amp;IF(OR(ISBLANK(DO!H8),DO!H8=""),0,DO!H8)&amp;";"</f>
        <v>DIO[69].vNorm := 0;</v>
      </c>
      <c r="F9" s="127"/>
      <c r="G9" s="127" t="str">
        <f>"DIO["&amp;$A9&amp;"]." &amp;Init_DO!G$3&amp;".en :=" &amp;IF(OR(ISBLANK(DO!I8),DO!I8=""),0,DO!I8)&amp;"; "</f>
        <v xml:space="preserve">DIO[69].ALARM.en :=0; </v>
      </c>
      <c r="H9" s="127"/>
      <c r="I9" s="127"/>
      <c r="J9" s="127"/>
      <c r="K9" s="123"/>
    </row>
    <row r="10" spans="1:11">
      <c r="A10" s="126">
        <f>DO!$D9</f>
        <v>70</v>
      </c>
      <c r="B10" s="126"/>
      <c r="C10" s="127" t="str">
        <f>"DIO["&amp;A10&amp;"].En := "&amp;IF(OR(ISBLANK(DO!F9),DO!F9=""),0,1)&amp;";"</f>
        <v>DIO[70].En := 1;</v>
      </c>
      <c r="D10" s="127" t="str">
        <f>"DIO["&amp;A10&amp;"].Group := "&amp;IF(OR(ISBLANK(DO!K9),DO!K9=""),0,DO!K9)&amp;";"</f>
        <v>DIO[70].Group := 0;</v>
      </c>
      <c r="E10" s="127" t="str">
        <f>"DIO["&amp;A10&amp;"].vNorm := "&amp;IF(OR(ISBLANK(DO!H9),DO!H9=""),0,DO!H9)&amp;";"</f>
        <v>DIO[70].vNorm := 0;</v>
      </c>
      <c r="F10" s="127"/>
      <c r="G10" s="127" t="str">
        <f>"DIO["&amp;$A10&amp;"]." &amp;Init_DO!G$3&amp;".en :=" &amp;IF(OR(ISBLANK(DO!I9),DO!I9=""),0,DO!I9)&amp;"; "</f>
        <v xml:space="preserve">DIO[70].ALARM.en :=0; </v>
      </c>
      <c r="H10" s="127"/>
      <c r="I10" s="127"/>
      <c r="J10" s="127"/>
      <c r="K10" s="123"/>
    </row>
    <row r="11" spans="1:11">
      <c r="A11" s="126">
        <f>DO!$D10</f>
        <v>71</v>
      </c>
      <c r="B11" s="126"/>
      <c r="C11" s="127" t="str">
        <f>"DIO["&amp;A11&amp;"].En := "&amp;IF(OR(ISBLANK(DO!F10),DO!F10=""),0,1)&amp;";"</f>
        <v>DIO[71].En := 1;</v>
      </c>
      <c r="D11" s="127" t="str">
        <f>"DIO["&amp;A11&amp;"].Group := "&amp;IF(OR(ISBLANK(DO!K10),DO!K10=""),0,DO!K10)&amp;";"</f>
        <v>DIO[71].Group := 0;</v>
      </c>
      <c r="E11" s="127" t="str">
        <f>"DIO["&amp;A11&amp;"].vNorm := "&amp;IF(OR(ISBLANK(DO!H10),DO!H10=""),0,DO!H10)&amp;";"</f>
        <v>DIO[71].vNorm := 0;</v>
      </c>
      <c r="F11" s="127"/>
      <c r="G11" s="127" t="str">
        <f>"DIO["&amp;$A11&amp;"]." &amp;Init_DO!G$3&amp;".en :=" &amp;IF(OR(ISBLANK(DO!I10),DO!I10=""),0,DO!I10)&amp;"; "</f>
        <v xml:space="preserve">DIO[71].ALARM.en :=0; </v>
      </c>
      <c r="H11" s="127"/>
      <c r="I11" s="127"/>
      <c r="J11" s="127"/>
      <c r="K11" s="123"/>
    </row>
    <row r="12" spans="1:11">
      <c r="A12" s="126">
        <f>DO!$D11</f>
        <v>72</v>
      </c>
      <c r="B12" s="126"/>
      <c r="C12" s="127" t="str">
        <f>"DIO["&amp;A12&amp;"].En := "&amp;IF(OR(ISBLANK(DO!F11),DO!F11=""),0,1)&amp;";"</f>
        <v>DIO[72].En := 1;</v>
      </c>
      <c r="D12" s="127" t="str">
        <f>"DIO["&amp;A12&amp;"].Group := "&amp;IF(OR(ISBLANK(DO!K11),DO!K11=""),0,DO!K11)&amp;";"</f>
        <v>DIO[72].Group := 0;</v>
      </c>
      <c r="E12" s="127" t="str">
        <f>"DIO["&amp;A12&amp;"].vNorm := "&amp;IF(OR(ISBLANK(DO!H11),DO!H11=""),0,DO!H11)&amp;";"</f>
        <v>DIO[72].vNorm := 0;</v>
      </c>
      <c r="F12" s="127"/>
      <c r="G12" s="127" t="str">
        <f>"DIO["&amp;$A12&amp;"]." &amp;Init_DO!G$3&amp;".en :=" &amp;IF(OR(ISBLANK(DO!I11),DO!I11=""),0,DO!I11)&amp;"; "</f>
        <v xml:space="preserve">DIO[72].ALARM.en :=0; </v>
      </c>
      <c r="H12" s="127"/>
      <c r="I12" s="127"/>
      <c r="J12" s="127"/>
      <c r="K12" s="123"/>
    </row>
    <row r="13" spans="1:11">
      <c r="A13" s="126">
        <f>DO!$D12</f>
        <v>73</v>
      </c>
      <c r="B13" s="126"/>
      <c r="C13" s="127" t="str">
        <f>"DIO["&amp;A13&amp;"].En := "&amp;IF(OR(ISBLANK(DO!F12),DO!F12=""),0,1)&amp;";"</f>
        <v>DIO[73].En := 1;</v>
      </c>
      <c r="D13" s="127" t="str">
        <f>"DIO["&amp;A13&amp;"].Group := "&amp;IF(OR(ISBLANK(DO!K12),DO!K12=""),0,DO!K12)&amp;";"</f>
        <v>DIO[73].Group := 0;</v>
      </c>
      <c r="E13" s="127" t="str">
        <f>"DIO["&amp;A13&amp;"].vNorm := "&amp;IF(OR(ISBLANK(DO!H12),DO!H12=""),0,DO!H12)&amp;";"</f>
        <v>DIO[73].vNorm := 0;</v>
      </c>
      <c r="F13" s="127"/>
      <c r="G13" s="127" t="str">
        <f>"DIO["&amp;$A13&amp;"]." &amp;Init_DO!G$3&amp;".en :=" &amp;IF(OR(ISBLANK(DO!I12),DO!I12=""),0,DO!I12)&amp;"; "</f>
        <v xml:space="preserve">DIO[73].ALARM.en :=0; </v>
      </c>
      <c r="H13" s="127"/>
      <c r="I13" s="127"/>
      <c r="J13" s="127"/>
      <c r="K13" s="123"/>
    </row>
    <row r="14" spans="1:11">
      <c r="A14" s="126">
        <f>DO!$D13</f>
        <v>74</v>
      </c>
      <c r="B14" s="126"/>
      <c r="C14" s="127" t="str">
        <f>"DIO["&amp;A14&amp;"].En := "&amp;IF(OR(ISBLANK(DO!F13),DO!F13=""),0,1)&amp;";"</f>
        <v>DIO[74].En := 1;</v>
      </c>
      <c r="D14" s="127" t="str">
        <f>"DIO["&amp;A14&amp;"].Group := "&amp;IF(OR(ISBLANK(DO!K13),DO!K13=""),0,DO!K13)&amp;";"</f>
        <v>DIO[74].Group := 1;</v>
      </c>
      <c r="E14" s="127" t="str">
        <f>"DIO["&amp;A14&amp;"].vNorm := "&amp;IF(OR(ISBLANK(DO!H13),DO!H13=""),0,DO!H13)&amp;";"</f>
        <v>DIO[74].vNorm := 0;</v>
      </c>
      <c r="F14" s="127"/>
      <c r="G14" s="127" t="str">
        <f>"DIO["&amp;$A14&amp;"]." &amp;Init_DO!G$3&amp;".en :=" &amp;IF(OR(ISBLANK(DO!I13),DO!I13=""),0,DO!I13)&amp;"; "</f>
        <v xml:space="preserve">DIO[74].ALARM.en :=1; </v>
      </c>
      <c r="H14" s="127"/>
      <c r="I14" s="127"/>
      <c r="J14" s="127"/>
      <c r="K14" s="123"/>
    </row>
    <row r="15" spans="1:11">
      <c r="A15" s="126">
        <f>DO!$D14</f>
        <v>75</v>
      </c>
      <c r="B15" s="126"/>
      <c r="C15" s="127" t="str">
        <f>"DIO["&amp;A15&amp;"].En := "&amp;IF(OR(ISBLANK(DO!F14),DO!F14=""),0,1)&amp;";"</f>
        <v>DIO[75].En := 1;</v>
      </c>
      <c r="D15" s="127" t="str">
        <f>"DIO["&amp;A15&amp;"].Group := "&amp;IF(OR(ISBLANK(DO!K14),DO!K14=""),0,DO!K14)&amp;";"</f>
        <v>DIO[75].Group := 1;</v>
      </c>
      <c r="E15" s="127" t="str">
        <f>"DIO["&amp;A15&amp;"].vNorm := "&amp;IF(OR(ISBLANK(DO!H14),DO!H14=""),0,DO!H14)&amp;";"</f>
        <v>DIO[75].vNorm := 1;</v>
      </c>
      <c r="F15" s="127"/>
      <c r="G15" s="127" t="str">
        <f>"DIO["&amp;$A15&amp;"]." &amp;Init_DO!G$3&amp;".en :=" &amp;IF(OR(ISBLANK(DO!I14),DO!I14=""),0,DO!I14)&amp;"; "</f>
        <v xml:space="preserve">DIO[75].ALARM.en :=1; </v>
      </c>
      <c r="H15" s="127"/>
      <c r="I15" s="127"/>
      <c r="J15" s="127"/>
      <c r="K15" s="123"/>
    </row>
    <row r="16" spans="1:11">
      <c r="A16" s="126">
        <f>DO!$D15</f>
        <v>76</v>
      </c>
      <c r="B16" s="126"/>
      <c r="C16" s="127" t="str">
        <f>"DIO["&amp;A16&amp;"].En := "&amp;IF(OR(ISBLANK(DO!F15),DO!F15=""),0,1)&amp;";"</f>
        <v>DIO[76].En := 1;</v>
      </c>
      <c r="D16" s="127" t="str">
        <f>"DIO["&amp;A16&amp;"].Group := "&amp;IF(OR(ISBLANK(DO!K15),DO!K15=""),0,DO!K15)&amp;";"</f>
        <v>DIO[76].Group := 1;</v>
      </c>
      <c r="E16" s="127" t="str">
        <f>"DIO["&amp;A16&amp;"].vNorm := "&amp;IF(OR(ISBLANK(DO!H15),DO!H15=""),0,DO!H15)&amp;";"</f>
        <v>DIO[76].vNorm := 1;</v>
      </c>
      <c r="F16" s="127"/>
      <c r="G16" s="127" t="str">
        <f>"DIO["&amp;$A16&amp;"]." &amp;Init_DO!G$3&amp;".en :=" &amp;IF(OR(ISBLANK(DO!I15),DO!I15=""),0,DO!I15)&amp;"; "</f>
        <v xml:space="preserve">DIO[76].ALARM.en :=1; </v>
      </c>
      <c r="H16" s="127"/>
      <c r="I16" s="127"/>
      <c r="J16" s="127"/>
      <c r="K16" s="123"/>
    </row>
    <row r="17" spans="1:11">
      <c r="A17" s="126">
        <f>DO!$D16</f>
        <v>77</v>
      </c>
      <c r="B17" s="126"/>
      <c r="C17" s="127" t="str">
        <f>"DIO["&amp;A17&amp;"].En := "&amp;IF(OR(ISBLANK(DO!F16),DO!F16=""),0,1)&amp;";"</f>
        <v>DIO[77].En := 1;</v>
      </c>
      <c r="D17" s="127" t="str">
        <f>"DIO["&amp;A17&amp;"].Group := "&amp;IF(OR(ISBLANK(DO!K16),DO!K16=""),0,DO!K16)&amp;";"</f>
        <v>DIO[77].Group := 1;</v>
      </c>
      <c r="E17" s="127" t="str">
        <f>"DIO["&amp;A17&amp;"].vNorm := "&amp;IF(OR(ISBLANK(DO!H16),DO!H16=""),0,DO!H16)&amp;";"</f>
        <v>DIO[77].vNorm := 1;</v>
      </c>
      <c r="F17" s="127"/>
      <c r="G17" s="127" t="str">
        <f>"DIO["&amp;$A17&amp;"]." &amp;Init_DO!G$3&amp;".en :=" &amp;IF(OR(ISBLANK(DO!I16),DO!I16=""),0,DO!I16)&amp;"; "</f>
        <v xml:space="preserve">DIO[77].ALARM.en :=1; </v>
      </c>
      <c r="H17" s="127"/>
      <c r="I17" s="127"/>
      <c r="J17" s="127"/>
      <c r="K17" s="123"/>
    </row>
    <row r="18" spans="1:11">
      <c r="A18" s="126">
        <f>DO!$D17</f>
        <v>78</v>
      </c>
      <c r="B18" s="126"/>
      <c r="C18" s="127" t="str">
        <f>"DIO["&amp;A18&amp;"].En := "&amp;IF(OR(ISBLANK(DO!F17),DO!F17=""),0,1)&amp;";"</f>
        <v>DIO[78].En := 1;</v>
      </c>
      <c r="D18" s="127" t="str">
        <f>"DIO["&amp;A18&amp;"].Group := "&amp;IF(OR(ISBLANK(DO!K17),DO!K17=""),0,DO!K17)&amp;";"</f>
        <v>DIO[78].Group := 1;</v>
      </c>
      <c r="E18" s="127" t="str">
        <f>"DIO["&amp;A18&amp;"].vNorm := "&amp;IF(OR(ISBLANK(DO!H17),DO!H17=""),0,DO!H17)&amp;";"</f>
        <v>DIO[78].vNorm := 1;</v>
      </c>
      <c r="F18" s="127"/>
      <c r="G18" s="127" t="str">
        <f>"DIO["&amp;$A18&amp;"]." &amp;Init_DO!G$3&amp;".en :=" &amp;IF(OR(ISBLANK(DO!I17),DO!I17=""),0,DO!I17)&amp;"; "</f>
        <v xml:space="preserve">DIO[78].ALARM.en :=1; </v>
      </c>
      <c r="H18" s="127"/>
      <c r="I18" s="127"/>
      <c r="J18" s="127"/>
      <c r="K18" s="123"/>
    </row>
    <row r="19" spans="1:11">
      <c r="A19" s="126">
        <f>DO!$D18</f>
        <v>79</v>
      </c>
      <c r="B19" s="126"/>
      <c r="C19" s="127" t="str">
        <f>"DIO["&amp;A19&amp;"].En := "&amp;IF(OR(ISBLANK(DO!F18),DO!F18=""),0,1)&amp;";"</f>
        <v>DIO[79].En := 1;</v>
      </c>
      <c r="D19" s="127" t="str">
        <f>"DIO["&amp;A19&amp;"].Group := "&amp;IF(OR(ISBLANK(DO!K18),DO!K18=""),0,DO!K18)&amp;";"</f>
        <v>DIO[79].Group := 1;</v>
      </c>
      <c r="E19" s="127" t="str">
        <f>"DIO["&amp;A19&amp;"].vNorm := "&amp;IF(OR(ISBLANK(DO!H18),DO!H18=""),0,DO!H18)&amp;";"</f>
        <v>DIO[79].vNorm := 1;</v>
      </c>
      <c r="F19" s="127"/>
      <c r="G19" s="127" t="str">
        <f>"DIO["&amp;$A19&amp;"]." &amp;Init_DO!G$3&amp;".en :=" &amp;IF(OR(ISBLANK(DO!I18),DO!I18=""),0,DO!I18)&amp;"; "</f>
        <v xml:space="preserve">DIO[79].ALARM.en :=1; </v>
      </c>
      <c r="H19" s="127"/>
      <c r="I19" s="127"/>
      <c r="J19" s="127"/>
      <c r="K19" s="123"/>
    </row>
    <row r="20" spans="1:11">
      <c r="A20" s="126">
        <f>DO!$D19</f>
        <v>80</v>
      </c>
      <c r="B20" s="126"/>
      <c r="C20" s="127" t="str">
        <f>"DIO["&amp;A20&amp;"].En := "&amp;IF(OR(ISBLANK(DO!F19),DO!F19=""),0,1)&amp;";"</f>
        <v>DIO[80].En := 1;</v>
      </c>
      <c r="D20" s="127" t="str">
        <f>"DIO["&amp;A20&amp;"].Group := "&amp;IF(OR(ISBLANK(DO!K19),DO!K19=""),0,DO!K19)&amp;";"</f>
        <v>DIO[80].Group := 1;</v>
      </c>
      <c r="E20" s="127" t="str">
        <f>"DIO["&amp;A20&amp;"].vNorm := "&amp;IF(OR(ISBLANK(DO!H19),DO!H19=""),0,DO!H19)&amp;";"</f>
        <v>DIO[80].vNorm := 1;</v>
      </c>
      <c r="F20" s="127"/>
      <c r="G20" s="127" t="str">
        <f>"DIO["&amp;$A20&amp;"]." &amp;Init_DO!G$3&amp;".en :=" &amp;IF(OR(ISBLANK(DO!I19),DO!I19=""),0,DO!I19)&amp;"; "</f>
        <v xml:space="preserve">DIO[80].ALARM.en :=1; </v>
      </c>
      <c r="H20" s="127"/>
      <c r="I20" s="127"/>
      <c r="J20" s="127"/>
      <c r="K20" s="123"/>
    </row>
    <row r="21" spans="1:11">
      <c r="A21" s="126">
        <f>DO!$D20</f>
        <v>81</v>
      </c>
      <c r="B21" s="126"/>
      <c r="C21" s="127" t="str">
        <f>"DIO["&amp;A21&amp;"].En := "&amp;IF(OR(ISBLANK(DO!F20),DO!F20=""),0,1)&amp;";"</f>
        <v>DIO[81].En := 1;</v>
      </c>
      <c r="D21" s="127" t="str">
        <f>"DIO["&amp;A21&amp;"].Group := "&amp;IF(OR(ISBLANK(DO!K20),DO!K20=""),0,DO!K20)&amp;";"</f>
        <v>DIO[81].Group := 1;</v>
      </c>
      <c r="E21" s="127" t="str">
        <f>"DIO["&amp;A21&amp;"].vNorm := "&amp;IF(OR(ISBLANK(DO!H20),DO!H20=""),0,DO!H20)&amp;";"</f>
        <v>DIO[81].vNorm := 1;</v>
      </c>
      <c r="F21" s="127"/>
      <c r="G21" s="127" t="str">
        <f>"DIO["&amp;$A21&amp;"]." &amp;Init_DO!G$3&amp;".en :=" &amp;IF(OR(ISBLANK(DO!I20),DO!I20=""),0,DO!I20)&amp;"; "</f>
        <v xml:space="preserve">DIO[81].ALARM.en :=0; </v>
      </c>
      <c r="H21" s="127"/>
      <c r="I21" s="127"/>
      <c r="J21" s="127"/>
      <c r="K21" s="123"/>
    </row>
    <row r="22" spans="1:11">
      <c r="A22" s="126">
        <f>DO!$D21</f>
        <v>82</v>
      </c>
      <c r="B22" s="126"/>
      <c r="C22" s="127" t="str">
        <f>"DIO["&amp;A22&amp;"].En := "&amp;IF(OR(ISBLANK(DO!F21),DO!F21=""),0,1)&amp;";"</f>
        <v>DIO[82].En := 1;</v>
      </c>
      <c r="D22" s="127" t="str">
        <f>"DIO["&amp;A22&amp;"].Group := "&amp;IF(OR(ISBLANK(DO!K21),DO!K21=""),0,DO!K21)&amp;";"</f>
        <v>DIO[82].Group := 1;</v>
      </c>
      <c r="E22" s="127" t="str">
        <f>"DIO["&amp;A22&amp;"].vNorm := "&amp;IF(OR(ISBLANK(DO!H21),DO!H21=""),0,DO!H21)&amp;";"</f>
        <v>DIO[82].vNorm := 1;</v>
      </c>
      <c r="F22" s="127"/>
      <c r="G22" s="127" t="str">
        <f>"DIO["&amp;$A22&amp;"]." &amp;Init_DO!G$3&amp;".en :=" &amp;IF(OR(ISBLANK(DO!I21),DO!I21=""),0,DO!I21)&amp;"; "</f>
        <v xml:space="preserve">DIO[82].ALARM.en :=0; </v>
      </c>
      <c r="H22" s="127"/>
      <c r="I22" s="127"/>
      <c r="J22" s="127"/>
      <c r="K22" s="123"/>
    </row>
    <row r="23" spans="1:11">
      <c r="A23" s="126">
        <f>DO!$D22</f>
        <v>83</v>
      </c>
      <c r="B23" s="126"/>
      <c r="C23" s="127" t="str">
        <f>"DIO["&amp;A23&amp;"].En := "&amp;IF(OR(ISBLANK(DO!F22),DO!F22=""),0,1)&amp;";"</f>
        <v>DIO[83].En := 1;</v>
      </c>
      <c r="D23" s="127" t="str">
        <f>"DIO["&amp;A23&amp;"].Group := "&amp;IF(OR(ISBLANK(DO!K22),DO!K22=""),0,DO!K22)&amp;";"</f>
        <v>DIO[83].Group := 1;</v>
      </c>
      <c r="E23" s="127" t="str">
        <f>"DIO["&amp;A23&amp;"].vNorm := "&amp;IF(OR(ISBLANK(DO!H22),DO!H22=""),0,DO!H22)&amp;";"</f>
        <v>DIO[83].vNorm := 0;</v>
      </c>
      <c r="F23" s="127"/>
      <c r="G23" s="127" t="str">
        <f>"DIO["&amp;$A23&amp;"]." &amp;Init_DO!G$3&amp;".en :=" &amp;IF(OR(ISBLANK(DO!I22),DO!I22=""),0,DO!I22)&amp;"; "</f>
        <v xml:space="preserve">DIO[83].ALARM.en :=1; </v>
      </c>
      <c r="H23" s="127"/>
      <c r="I23" s="127"/>
      <c r="J23" s="127"/>
      <c r="K23" s="123"/>
    </row>
    <row r="24" spans="1:11">
      <c r="A24" s="126">
        <f>DO!$D23</f>
        <v>84</v>
      </c>
      <c r="B24" s="126"/>
      <c r="C24" s="127" t="str">
        <f>"DIO["&amp;A24&amp;"].En := "&amp;IF(OR(ISBLANK(DO!F23),DO!F23=""),0,1)&amp;";"</f>
        <v>DIO[84].En := 1;</v>
      </c>
      <c r="D24" s="127" t="str">
        <f>"DIO["&amp;A24&amp;"].Group := "&amp;IF(OR(ISBLANK(DO!K23),DO!K23=""),0,DO!K23)&amp;";"</f>
        <v>DIO[84].Group := 1;</v>
      </c>
      <c r="E24" s="127" t="str">
        <f>"DIO["&amp;A24&amp;"].vNorm := "&amp;IF(OR(ISBLANK(DO!H23),DO!H23=""),0,DO!H23)&amp;";"</f>
        <v>DIO[84].vNorm := 0;</v>
      </c>
      <c r="F24" s="127"/>
      <c r="G24" s="127" t="str">
        <f>"DIO["&amp;$A24&amp;"]." &amp;Init_DO!G$3&amp;".en :=" &amp;IF(OR(ISBLANK(DO!I23),DO!I23=""),0,DO!I23)&amp;"; "</f>
        <v xml:space="preserve">DIO[84].ALARM.en :=1; </v>
      </c>
      <c r="H24" s="127"/>
      <c r="I24" s="127"/>
      <c r="J24" s="127"/>
      <c r="K24" s="123"/>
    </row>
    <row r="25" spans="1:11">
      <c r="A25" s="126">
        <f>DO!$D24</f>
        <v>85</v>
      </c>
      <c r="B25" s="126"/>
      <c r="C25" s="127" t="str">
        <f>"DIO["&amp;A25&amp;"].En := "&amp;IF(OR(ISBLANK(DO!F24),DO!F24=""),0,1)&amp;";"</f>
        <v>DIO[85].En := 1;</v>
      </c>
      <c r="D25" s="127" t="str">
        <f>"DIO["&amp;A25&amp;"].Group := "&amp;IF(OR(ISBLANK(DO!K24),DO!K24=""),0,DO!K24)&amp;";"</f>
        <v>DIO[85].Group := 1;</v>
      </c>
      <c r="E25" s="127" t="str">
        <f>"DIO["&amp;A25&amp;"].vNorm := "&amp;IF(OR(ISBLANK(DO!H24),DO!H24=""),0,DO!H24)&amp;";"</f>
        <v>DIO[85].vNorm := 1;</v>
      </c>
      <c r="F25" s="127"/>
      <c r="G25" s="127" t="str">
        <f>"DIO["&amp;$A25&amp;"]." &amp;Init_DO!G$3&amp;".en :=" &amp;IF(OR(ISBLANK(DO!I24),DO!I24=""),0,DO!I24)&amp;"; "</f>
        <v xml:space="preserve">DIO[85].ALARM.en :=1; </v>
      </c>
      <c r="H25" s="127"/>
      <c r="I25" s="127"/>
      <c r="J25" s="127"/>
      <c r="K25" s="123"/>
    </row>
    <row r="26" spans="1:11">
      <c r="A26" s="126">
        <f>DO!$D25</f>
        <v>86</v>
      </c>
      <c r="B26" s="126"/>
      <c r="C26" s="127" t="str">
        <f>"DIO["&amp;A26&amp;"].En := "&amp;IF(OR(ISBLANK(DO!F25),DO!F25=""),0,1)&amp;";"</f>
        <v>DIO[86].En := 1;</v>
      </c>
      <c r="D26" s="127" t="str">
        <f>"DIO["&amp;A26&amp;"].Group := "&amp;IF(OR(ISBLANK(DO!K25),DO!K25=""),0,DO!K25)&amp;";"</f>
        <v>DIO[86].Group := 1;</v>
      </c>
      <c r="E26" s="127" t="str">
        <f>"DIO["&amp;A26&amp;"].vNorm := "&amp;IF(OR(ISBLANK(DO!H25),DO!H25=""),0,DO!H25)&amp;";"</f>
        <v>DIO[86].vNorm := 0;</v>
      </c>
      <c r="F26" s="127"/>
      <c r="G26" s="127" t="str">
        <f>"DIO["&amp;$A26&amp;"]." &amp;Init_DO!G$3&amp;".en :=" &amp;IF(OR(ISBLANK(DO!I25),DO!I25=""),0,DO!I25)&amp;"; "</f>
        <v xml:space="preserve">DIO[86].ALARM.en :=1; </v>
      </c>
      <c r="H26" s="127"/>
      <c r="I26" s="127"/>
      <c r="J26" s="127"/>
      <c r="K26" s="123"/>
    </row>
    <row r="27" spans="1:11">
      <c r="A27" s="126">
        <f>DO!$D26</f>
        <v>87</v>
      </c>
      <c r="B27" s="126"/>
      <c r="C27" s="127" t="str">
        <f>"DIO["&amp;A27&amp;"].En := "&amp;IF(OR(ISBLANK(DO!F26),DO!F26=""),0,1)&amp;";"</f>
        <v>DIO[87].En := 1;</v>
      </c>
      <c r="D27" s="127" t="str">
        <f>"DIO["&amp;A27&amp;"].Group := "&amp;IF(OR(ISBLANK(DO!K26),DO!K26=""),0,DO!K26)&amp;";"</f>
        <v>DIO[87].Group := 1;</v>
      </c>
      <c r="E27" s="127" t="str">
        <f>"DIO["&amp;A27&amp;"].vNorm := "&amp;IF(OR(ISBLANK(DO!H26),DO!H26=""),0,DO!H26)&amp;";"</f>
        <v>DIO[87].vNorm := 1;</v>
      </c>
      <c r="F27" s="127"/>
      <c r="G27" s="127" t="str">
        <f>"DIO["&amp;$A27&amp;"]." &amp;Init_DO!G$3&amp;".en :=" &amp;IF(OR(ISBLANK(DO!I26),DO!I26=""),0,DO!I26)&amp;"; "</f>
        <v xml:space="preserve">DIO[87].ALARM.en :=1; </v>
      </c>
      <c r="H27" s="127"/>
      <c r="I27" s="127"/>
      <c r="J27" s="127"/>
      <c r="K27" s="123"/>
    </row>
    <row r="28" spans="1:11">
      <c r="A28" s="126">
        <f>DO!$D27</f>
        <v>88</v>
      </c>
      <c r="B28" s="126"/>
      <c r="C28" s="127" t="str">
        <f>"DIO["&amp;A28&amp;"].En := "&amp;IF(OR(ISBLANK(DO!F27),DO!F27=""),0,1)&amp;";"</f>
        <v>DIO[88].En := 1;</v>
      </c>
      <c r="D28" s="127" t="str">
        <f>"DIO["&amp;A28&amp;"].Group := "&amp;IF(OR(ISBLANK(DO!K27),DO!K27=""),0,DO!K27)&amp;";"</f>
        <v>DIO[88].Group := 1;</v>
      </c>
      <c r="E28" s="127" t="str">
        <f>"DIO["&amp;A28&amp;"].vNorm := "&amp;IF(OR(ISBLANK(DO!H27),DO!H27=""),0,DO!H27)&amp;";"</f>
        <v>DIO[88].vNorm := 1;</v>
      </c>
      <c r="F28" s="127"/>
      <c r="G28" s="127" t="str">
        <f>"DIO["&amp;$A28&amp;"]." &amp;Init_DO!G$3&amp;".en :=" &amp;IF(OR(ISBLANK(DO!I27),DO!I27=""),0,DO!I27)&amp;"; "</f>
        <v xml:space="preserve">DIO[88].ALARM.en :=1; </v>
      </c>
      <c r="H28" s="127"/>
      <c r="I28" s="127"/>
      <c r="J28" s="127"/>
      <c r="K28" s="123"/>
    </row>
    <row r="29" spans="1:11">
      <c r="A29" s="126">
        <f>DO!$D28</f>
        <v>89</v>
      </c>
      <c r="B29" s="126"/>
      <c r="C29" s="127" t="str">
        <f>"DIO["&amp;A29&amp;"].En := "&amp;IF(OR(ISBLANK(DO!F28),DO!F28=""),0,1)&amp;";"</f>
        <v>DIO[89].En := 0;</v>
      </c>
      <c r="D29" s="127" t="str">
        <f>"DIO["&amp;A29&amp;"].Group := "&amp;IF(OR(ISBLANK(DO!K28),DO!K28=""),0,DO!K28)&amp;";"</f>
        <v>DIO[89].Group := 0;</v>
      </c>
      <c r="E29" s="127" t="str">
        <f>"DIO["&amp;A29&amp;"].vNorm := "&amp;IF(OR(ISBLANK(DO!H28),DO!H28=""),0,DO!H28)&amp;";"</f>
        <v>DIO[89].vNorm := 0;</v>
      </c>
      <c r="F29" s="127"/>
      <c r="G29" s="127" t="str">
        <f>"DIO["&amp;$A29&amp;"]." &amp;Init_DO!G$3&amp;".en :=" &amp;IF(OR(ISBLANK(DO!I28),DO!I28=""),0,DO!I28)&amp;"; "</f>
        <v xml:space="preserve">DIO[89].ALARM.en :=0; </v>
      </c>
      <c r="H29" s="127"/>
      <c r="I29" s="127"/>
      <c r="J29" s="127"/>
      <c r="K29" s="123"/>
    </row>
    <row r="30" spans="1:11">
      <c r="A30" s="126">
        <f>DO!$D29</f>
        <v>90</v>
      </c>
      <c r="B30" s="126"/>
      <c r="C30" s="127" t="str">
        <f>"DIO["&amp;A30&amp;"].En := "&amp;IF(OR(ISBLANK(DO!F29),DO!F29=""),0,1)&amp;";"</f>
        <v>DIO[90].En := 0;</v>
      </c>
      <c r="D30" s="127" t="str">
        <f>"DIO["&amp;A30&amp;"].Group := "&amp;IF(OR(ISBLANK(DO!K29),DO!K29=""),0,DO!K29)&amp;";"</f>
        <v>DIO[90].Group := 0;</v>
      </c>
      <c r="E30" s="127" t="str">
        <f>"DIO["&amp;A30&amp;"].vNorm := "&amp;IF(OR(ISBLANK(DO!H29),DO!H29=""),0,DO!H29)&amp;";"</f>
        <v>DIO[90].vNorm := 0;</v>
      </c>
      <c r="F30" s="127"/>
      <c r="G30" s="127" t="str">
        <f>"DIO["&amp;$A30&amp;"]." &amp;Init_DO!G$3&amp;".en :=" &amp;IF(OR(ISBLANK(DO!I29),DO!I29=""),0,DO!I29)&amp;"; "</f>
        <v xml:space="preserve">DIO[90].ALARM.en :=0; </v>
      </c>
      <c r="H30" s="127"/>
      <c r="I30" s="127"/>
      <c r="J30" s="127"/>
      <c r="K30" s="123"/>
    </row>
    <row r="31" spans="1:11">
      <c r="A31" s="126">
        <f>DO!$D30</f>
        <v>91</v>
      </c>
      <c r="B31" s="126"/>
      <c r="C31" s="127" t="str">
        <f>"DIO["&amp;A31&amp;"].En := "&amp;IF(OR(ISBLANK(DO!F30),DO!F30=""),0,1)&amp;";"</f>
        <v>DIO[91].En := 0;</v>
      </c>
      <c r="D31" s="127" t="str">
        <f>"DIO["&amp;A31&amp;"].Group := "&amp;IF(OR(ISBLANK(DO!K30),DO!K30=""),0,DO!K30)&amp;";"</f>
        <v>DIO[91].Group := 0;</v>
      </c>
      <c r="E31" s="127" t="str">
        <f>"DIO["&amp;A31&amp;"].vNorm := "&amp;IF(OR(ISBLANK(DO!H30),DO!H30=""),0,DO!H30)&amp;";"</f>
        <v>DIO[91].vNorm := 0;</v>
      </c>
      <c r="F31" s="127"/>
      <c r="G31" s="127" t="str">
        <f>"DIO["&amp;$A31&amp;"]." &amp;Init_DO!G$3&amp;".en :=" &amp;IF(OR(ISBLANK(DO!I30),DO!I30=""),0,DO!I30)&amp;"; "</f>
        <v xml:space="preserve">DIO[91].ALARM.en :=0; </v>
      </c>
      <c r="H31" s="127"/>
      <c r="I31" s="127"/>
      <c r="J31" s="127"/>
      <c r="K31" s="123"/>
    </row>
    <row r="32" spans="1:11">
      <c r="A32" s="126">
        <f>DO!$D31</f>
        <v>92</v>
      </c>
      <c r="B32" s="126"/>
      <c r="C32" s="127" t="str">
        <f>"DIO["&amp;A32&amp;"].En := "&amp;IF(OR(ISBLANK(DO!F31),DO!F31=""),0,1)&amp;";"</f>
        <v>DIO[92].En := 0;</v>
      </c>
      <c r="D32" s="127" t="str">
        <f>"DIO["&amp;A32&amp;"].Group := "&amp;IF(OR(ISBLANK(DO!K31),DO!K31=""),0,DO!K31)&amp;";"</f>
        <v>DIO[92].Group := 0;</v>
      </c>
      <c r="E32" s="127" t="str">
        <f>"DIO["&amp;A32&amp;"].vNorm := "&amp;IF(OR(ISBLANK(DO!H31),DO!H31=""),0,DO!H31)&amp;";"</f>
        <v>DIO[92].vNorm := 0;</v>
      </c>
      <c r="F32" s="127"/>
      <c r="G32" s="127" t="str">
        <f>"DIO["&amp;$A32&amp;"]." &amp;Init_DO!G$3&amp;".en :=" &amp;IF(OR(ISBLANK(DO!I31),DO!I31=""),0,DO!I31)&amp;"; "</f>
        <v xml:space="preserve">DIO[92].ALARM.en :=0; </v>
      </c>
      <c r="H32" s="127"/>
      <c r="I32" s="127"/>
      <c r="J32" s="127"/>
      <c r="K32" s="123"/>
    </row>
    <row r="33" spans="1:11">
      <c r="A33" s="126">
        <f>DO!$D32</f>
        <v>93</v>
      </c>
      <c r="B33" s="126"/>
      <c r="C33" s="127" t="str">
        <f>"DIO["&amp;A33&amp;"].En := "&amp;IF(OR(ISBLANK(DO!F32),DO!F32=""),0,1)&amp;";"</f>
        <v>DIO[93].En := 0;</v>
      </c>
      <c r="D33" s="127" t="str">
        <f>"DIO["&amp;A33&amp;"].Group := "&amp;IF(OR(ISBLANK(DO!K32),DO!K32=""),0,DO!K32)&amp;";"</f>
        <v>DIO[93].Group := 0;</v>
      </c>
      <c r="E33" s="127" t="str">
        <f>"DIO["&amp;A33&amp;"].vNorm := "&amp;IF(OR(ISBLANK(DO!H32),DO!H32=""),0,DO!H32)&amp;";"</f>
        <v>DIO[93].vNorm := 0;</v>
      </c>
      <c r="F33" s="127"/>
      <c r="G33" s="127" t="str">
        <f>"DIO["&amp;$A33&amp;"]." &amp;Init_DO!G$3&amp;".en :=" &amp;IF(OR(ISBLANK(DO!I32),DO!I32=""),0,DO!I32)&amp;"; "</f>
        <v xml:space="preserve">DIO[93].ALARM.en :=0; </v>
      </c>
      <c r="H33" s="127"/>
      <c r="I33" s="127"/>
      <c r="J33" s="127"/>
      <c r="K33" s="123"/>
    </row>
    <row r="34" spans="1:11">
      <c r="A34" s="126">
        <f>DO!$D33</f>
        <v>94</v>
      </c>
      <c r="B34" s="126"/>
      <c r="C34" s="127" t="str">
        <f>"DIO["&amp;A34&amp;"].En := "&amp;IF(OR(ISBLANK(DO!F33),DO!F33=""),0,1)&amp;";"</f>
        <v>DIO[94].En := 0;</v>
      </c>
      <c r="D34" s="127" t="str">
        <f>"DIO["&amp;A34&amp;"].Group := "&amp;IF(OR(ISBLANK(DO!K33),DO!K33=""),0,DO!K33)&amp;";"</f>
        <v>DIO[94].Group := 0;</v>
      </c>
      <c r="E34" s="127" t="str">
        <f>"DIO["&amp;A34&amp;"].vNorm := "&amp;IF(OR(ISBLANK(DO!H33),DO!H33=""),0,DO!H33)&amp;";"</f>
        <v>DIO[94].vNorm := 1;</v>
      </c>
      <c r="F34" s="127"/>
      <c r="G34" s="127" t="str">
        <f>"DIO["&amp;$A34&amp;"]." &amp;Init_DO!G$3&amp;".en :=" &amp;IF(OR(ISBLANK(DO!I33),DO!I33=""),0,DO!I33)&amp;"; "</f>
        <v xml:space="preserve">DIO[94].ALARM.en :=0; </v>
      </c>
      <c r="H34" s="127"/>
      <c r="I34" s="127"/>
      <c r="J34" s="127"/>
      <c r="K34" s="123"/>
    </row>
    <row r="35" spans="1:11">
      <c r="A35" s="126">
        <f>DO!$D34</f>
        <v>95</v>
      </c>
      <c r="B35" s="126"/>
      <c r="C35" s="127" t="str">
        <f>"DIO["&amp;A35&amp;"].En := "&amp;IF(OR(ISBLANK(DO!F34),DO!F34=""),0,1)&amp;";"</f>
        <v>DIO[95].En := 1;</v>
      </c>
      <c r="D35" s="127" t="str">
        <f>"DIO["&amp;A35&amp;"].Group := "&amp;IF(OR(ISBLANK(DO!K34),DO!K34=""),0,DO!K34)&amp;";"</f>
        <v>DIO[95].Group := 0;</v>
      </c>
      <c r="E35" s="127" t="str">
        <f>"DIO["&amp;A35&amp;"].vNorm := "&amp;IF(OR(ISBLANK(DO!H34),DO!H34=""),0,DO!H34)&amp;";"</f>
        <v>DIO[95].vNorm := 0;</v>
      </c>
      <c r="F35" s="127"/>
      <c r="G35" s="127" t="str">
        <f>"DIO["&amp;$A35&amp;"]." &amp;Init_DO!G$3&amp;".en :=" &amp;IF(OR(ISBLANK(DO!I34),DO!I34=""),0,DO!I34)&amp;"; "</f>
        <v xml:space="preserve">DIO[95].ALARM.en :=1; </v>
      </c>
      <c r="H35" s="127"/>
      <c r="I35" s="127"/>
      <c r="J35" s="127"/>
      <c r="K35" s="123"/>
    </row>
    <row r="36" spans="1:11">
      <c r="A36" s="126"/>
      <c r="B36" s="126"/>
      <c r="C36" s="127"/>
      <c r="D36" s="127"/>
      <c r="E36" s="127"/>
      <c r="F36" s="127"/>
      <c r="G36" s="127"/>
    </row>
    <row r="37" spans="1:11">
      <c r="A37" s="126"/>
      <c r="B37" s="126"/>
      <c r="C37" s="127"/>
      <c r="D37" s="127"/>
      <c r="E37" s="127"/>
      <c r="F37" s="127"/>
      <c r="G37" s="127"/>
    </row>
    <row r="38" spans="1:11">
      <c r="A38" s="126"/>
      <c r="B38" s="126"/>
      <c r="C38" s="127"/>
      <c r="D38" s="127"/>
      <c r="E38" s="127"/>
      <c r="F38" s="127"/>
      <c r="G38" s="127"/>
    </row>
    <row r="39" spans="1:11">
      <c r="A39" s="126"/>
      <c r="B39" s="126"/>
      <c r="C39" s="127"/>
      <c r="D39" s="127"/>
      <c r="E39" s="127"/>
      <c r="F39" s="127"/>
      <c r="G39" s="127"/>
    </row>
    <row r="40" spans="1:11">
      <c r="A40" s="126"/>
      <c r="B40" s="126"/>
      <c r="C40" s="127"/>
      <c r="D40" s="127"/>
      <c r="E40" s="127"/>
      <c r="F40" s="127"/>
      <c r="G40" s="127"/>
    </row>
    <row r="41" spans="1:11">
      <c r="A41" s="126"/>
      <c r="B41" s="126"/>
      <c r="C41" s="127"/>
      <c r="D41" s="127"/>
      <c r="E41" s="127"/>
      <c r="F41" s="127"/>
      <c r="G41" s="127"/>
    </row>
    <row r="42" spans="1:11">
      <c r="A42" s="126"/>
      <c r="B42" s="126"/>
      <c r="C42" s="127"/>
      <c r="D42" s="127"/>
      <c r="E42" s="127"/>
      <c r="F42" s="127"/>
      <c r="G42" s="127"/>
    </row>
    <row r="43" spans="1:11">
      <c r="A43" s="126"/>
      <c r="B43" s="126"/>
      <c r="C43" s="127"/>
      <c r="D43" s="127"/>
      <c r="E43" s="127"/>
      <c r="F43" s="127"/>
      <c r="G43" s="127"/>
    </row>
    <row r="44" spans="1:11">
      <c r="A44" s="126"/>
      <c r="B44" s="126"/>
      <c r="C44" s="127"/>
      <c r="D44" s="127"/>
      <c r="E44" s="127"/>
      <c r="F44" s="127"/>
      <c r="G44" s="127"/>
    </row>
    <row r="45" spans="1:11">
      <c r="A45" s="126"/>
      <c r="B45" s="126"/>
      <c r="C45" s="127"/>
      <c r="D45" s="127"/>
      <c r="E45" s="127"/>
      <c r="F45" s="127"/>
      <c r="G45" s="127"/>
    </row>
    <row r="46" spans="1:11">
      <c r="A46" s="126"/>
      <c r="B46" s="126"/>
      <c r="C46" s="127"/>
      <c r="D46" s="127"/>
      <c r="E46" s="127"/>
      <c r="F46" s="127"/>
      <c r="G46" s="127"/>
    </row>
    <row r="47" spans="1:11">
      <c r="A47" s="126"/>
      <c r="B47" s="126"/>
      <c r="C47" s="127"/>
      <c r="D47" s="127"/>
      <c r="E47" s="127"/>
      <c r="F47" s="127"/>
      <c r="G47" s="127"/>
    </row>
    <row r="48" spans="1:11">
      <c r="A48" s="126"/>
      <c r="B48" s="126"/>
      <c r="C48" s="127"/>
      <c r="D48" s="127"/>
      <c r="E48" s="127"/>
      <c r="F48" s="127"/>
      <c r="G48" s="127"/>
    </row>
    <row r="49" spans="1:7">
      <c r="A49" s="126"/>
      <c r="B49" s="126"/>
      <c r="C49" s="127"/>
      <c r="D49" s="127"/>
      <c r="E49" s="127"/>
      <c r="F49" s="127"/>
      <c r="G49" s="127"/>
    </row>
    <row r="50" spans="1:7">
      <c r="A50" s="126"/>
      <c r="B50" s="126"/>
      <c r="C50" s="127"/>
      <c r="D50" s="127"/>
      <c r="E50" s="127"/>
      <c r="F50" s="127"/>
      <c r="G50" s="127"/>
    </row>
    <row r="51" spans="1:7">
      <c r="A51" s="126"/>
      <c r="B51" s="126"/>
      <c r="C51" s="127"/>
      <c r="D51" s="127"/>
      <c r="E51" s="127"/>
      <c r="F51" s="127"/>
      <c r="G51" s="127"/>
    </row>
    <row r="52" spans="1:7">
      <c r="A52" s="126"/>
      <c r="B52" s="126"/>
      <c r="C52" s="127"/>
      <c r="D52" s="127"/>
      <c r="E52" s="127"/>
      <c r="F52" s="127"/>
      <c r="G52" s="127"/>
    </row>
    <row r="53" spans="1:7">
      <c r="A53" s="126"/>
      <c r="B53" s="126"/>
      <c r="C53" s="127"/>
      <c r="D53" s="127"/>
      <c r="E53" s="127"/>
      <c r="F53" s="127"/>
      <c r="G53" s="127"/>
    </row>
    <row r="54" spans="1:7">
      <c r="A54" s="126"/>
      <c r="B54" s="126"/>
      <c r="C54" s="127"/>
      <c r="D54" s="127"/>
      <c r="E54" s="127"/>
      <c r="F54" s="127"/>
      <c r="G54" s="127"/>
    </row>
    <row r="55" spans="1:7">
      <c r="A55" s="126"/>
      <c r="B55" s="126"/>
      <c r="C55" s="127"/>
      <c r="D55" s="127"/>
      <c r="E55" s="127"/>
      <c r="F55" s="127"/>
      <c r="G55" s="127"/>
    </row>
    <row r="56" spans="1:7">
      <c r="A56" s="126"/>
      <c r="B56" s="126"/>
      <c r="C56" s="127"/>
      <c r="D56" s="127"/>
      <c r="E56" s="127"/>
      <c r="F56" s="127"/>
      <c r="G56" s="127"/>
    </row>
    <row r="57" spans="1:7">
      <c r="A57" s="126"/>
      <c r="B57" s="126"/>
      <c r="C57" s="127"/>
      <c r="D57" s="127"/>
      <c r="E57" s="127"/>
      <c r="F57" s="127"/>
      <c r="G57" s="127"/>
    </row>
    <row r="58" spans="1:7">
      <c r="A58" s="126"/>
      <c r="B58" s="126"/>
      <c r="C58" s="127"/>
      <c r="D58" s="127"/>
      <c r="E58" s="127"/>
      <c r="F58" s="127"/>
      <c r="G58" s="127"/>
    </row>
    <row r="59" spans="1:7">
      <c r="A59" s="126"/>
      <c r="B59" s="126"/>
      <c r="C59" s="127"/>
      <c r="D59" s="127"/>
      <c r="E59" s="127"/>
      <c r="F59" s="127"/>
      <c r="G59" s="127"/>
    </row>
    <row r="60" spans="1:7">
      <c r="A60" s="126"/>
      <c r="B60" s="126"/>
      <c r="C60" s="127"/>
      <c r="D60" s="127"/>
      <c r="E60" s="127"/>
      <c r="F60" s="127"/>
      <c r="G60" s="127"/>
    </row>
    <row r="61" spans="1:7">
      <c r="A61" s="126"/>
      <c r="B61" s="126"/>
      <c r="C61" s="127"/>
      <c r="D61" s="127"/>
      <c r="E61" s="127"/>
      <c r="F61" s="127"/>
      <c r="G61" s="127"/>
    </row>
    <row r="62" spans="1:7">
      <c r="A62" s="126"/>
      <c r="B62" s="126"/>
      <c r="C62" s="127"/>
      <c r="D62" s="127"/>
      <c r="E62" s="127"/>
      <c r="F62" s="127"/>
      <c r="G62" s="127"/>
    </row>
    <row r="63" spans="1:7">
      <c r="A63" s="126"/>
      <c r="B63" s="126"/>
      <c r="C63" s="127"/>
      <c r="D63" s="127"/>
      <c r="E63" s="127"/>
      <c r="F63" s="127"/>
      <c r="G63" s="127"/>
    </row>
    <row r="64" spans="1:7">
      <c r="A64" s="126"/>
      <c r="B64" s="126"/>
      <c r="C64" s="127"/>
      <c r="D64" s="127"/>
      <c r="E64" s="127"/>
      <c r="F64" s="127"/>
      <c r="G64" s="127"/>
    </row>
    <row r="65" spans="1:7">
      <c r="A65" s="126"/>
      <c r="B65" s="126"/>
      <c r="C65" s="127"/>
      <c r="D65" s="127"/>
      <c r="E65" s="127"/>
      <c r="F65" s="127"/>
      <c r="G65" s="127"/>
    </row>
    <row r="66" spans="1:7">
      <c r="A66" s="126"/>
      <c r="B66" s="126"/>
      <c r="C66" s="127"/>
      <c r="D66" s="127"/>
      <c r="E66" s="127"/>
      <c r="F66" s="127"/>
      <c r="G66" s="127"/>
    </row>
    <row r="67" spans="1:7">
      <c r="A67" s="126"/>
      <c r="B67" s="126"/>
      <c r="C67" s="127"/>
      <c r="D67" s="127"/>
      <c r="E67" s="127"/>
      <c r="F67" s="127"/>
      <c r="G67" s="127"/>
    </row>
    <row r="68" spans="1:7">
      <c r="A68" s="126"/>
      <c r="B68" s="126"/>
      <c r="C68" s="127"/>
      <c r="D68" s="127"/>
      <c r="E68" s="127"/>
      <c r="F68" s="127"/>
      <c r="G68" s="127"/>
    </row>
    <row r="69" spans="1:7">
      <c r="A69" s="126"/>
      <c r="B69" s="126"/>
      <c r="C69" s="127"/>
      <c r="D69" s="127"/>
      <c r="E69" s="127"/>
      <c r="F69" s="127"/>
      <c r="G69" s="127"/>
    </row>
    <row r="70" spans="1:7">
      <c r="A70" s="126"/>
      <c r="B70" s="126"/>
      <c r="C70" s="127"/>
      <c r="D70" s="127"/>
      <c r="E70" s="127"/>
      <c r="F70" s="127"/>
      <c r="G70" s="127"/>
    </row>
    <row r="71" spans="1:7">
      <c r="A71" s="126"/>
      <c r="B71" s="126"/>
      <c r="C71" s="127"/>
      <c r="D71" s="127"/>
      <c r="E71" s="127"/>
      <c r="F71" s="127"/>
      <c r="G71" s="127"/>
    </row>
    <row r="72" spans="1:7">
      <c r="A72" s="126"/>
      <c r="B72" s="126"/>
      <c r="C72" s="127"/>
      <c r="D72" s="127"/>
      <c r="E72" s="127"/>
      <c r="F72" s="127"/>
      <c r="G72" s="127"/>
    </row>
    <row r="73" spans="1:7">
      <c r="A73" s="126"/>
      <c r="B73" s="126"/>
      <c r="C73" s="127"/>
      <c r="D73" s="127"/>
      <c r="E73" s="127"/>
      <c r="F73" s="127"/>
      <c r="G73" s="127"/>
    </row>
    <row r="74" spans="1:7">
      <c r="A74" s="126"/>
      <c r="B74" s="126"/>
      <c r="C74" s="127"/>
      <c r="D74" s="127"/>
      <c r="E74" s="127"/>
      <c r="F74" s="127"/>
      <c r="G74" s="127"/>
    </row>
    <row r="75" spans="1:7">
      <c r="A75" s="126"/>
      <c r="B75" s="126"/>
      <c r="C75" s="127"/>
      <c r="D75" s="127"/>
      <c r="E75" s="127"/>
      <c r="F75" s="127"/>
      <c r="G75" s="127"/>
    </row>
    <row r="76" spans="1:7">
      <c r="A76" s="126"/>
      <c r="B76" s="126"/>
      <c r="C76" s="127"/>
      <c r="D76" s="127"/>
      <c r="E76" s="127"/>
      <c r="F76" s="127"/>
      <c r="G76" s="127"/>
    </row>
    <row r="77" spans="1:7">
      <c r="A77" s="126"/>
      <c r="B77" s="126"/>
      <c r="C77" s="127"/>
      <c r="D77" s="127"/>
      <c r="E77" s="127"/>
      <c r="F77" s="127"/>
      <c r="G77" s="127"/>
    </row>
    <row r="78" spans="1:7">
      <c r="A78" s="126"/>
      <c r="B78" s="126"/>
      <c r="C78" s="127"/>
      <c r="D78" s="127"/>
      <c r="E78" s="127"/>
      <c r="F78" s="127"/>
      <c r="G78" s="127"/>
    </row>
    <row r="79" spans="1:7">
      <c r="A79" s="126"/>
      <c r="B79" s="126"/>
      <c r="C79" s="127"/>
      <c r="D79" s="127"/>
      <c r="E79" s="127"/>
      <c r="F79" s="127"/>
      <c r="G79" s="127"/>
    </row>
    <row r="80" spans="1:7">
      <c r="A80" s="126"/>
      <c r="B80" s="126"/>
      <c r="C80" s="127"/>
      <c r="D80" s="127"/>
      <c r="E80" s="127"/>
      <c r="F80" s="127"/>
      <c r="G80" s="127"/>
    </row>
    <row r="81" spans="1:7">
      <c r="A81" s="126"/>
      <c r="B81" s="126"/>
      <c r="C81" s="127"/>
      <c r="D81" s="127"/>
      <c r="E81" s="127"/>
      <c r="F81" s="127"/>
      <c r="G81" s="127"/>
    </row>
    <row r="82" spans="1:7">
      <c r="A82" s="126"/>
      <c r="B82" s="126"/>
      <c r="C82" s="127"/>
      <c r="D82" s="127"/>
      <c r="E82" s="127"/>
      <c r="F82" s="127"/>
      <c r="G82" s="127"/>
    </row>
    <row r="83" spans="1:7">
      <c r="A83" s="126"/>
      <c r="B83" s="126"/>
      <c r="C83" s="127"/>
      <c r="D83" s="127"/>
      <c r="E83" s="127"/>
      <c r="F83" s="127"/>
      <c r="G83" s="127"/>
    </row>
    <row r="84" spans="1:7">
      <c r="A84" s="126"/>
      <c r="B84" s="126"/>
      <c r="C84" s="127"/>
      <c r="D84" s="127"/>
      <c r="E84" s="127"/>
      <c r="F84" s="127"/>
      <c r="G84" s="127"/>
    </row>
    <row r="85" spans="1:7">
      <c r="A85" s="126"/>
      <c r="B85" s="126"/>
      <c r="C85" s="127"/>
      <c r="D85" s="127"/>
      <c r="E85" s="127"/>
      <c r="F85" s="127"/>
      <c r="G85" s="127"/>
    </row>
    <row r="86" spans="1:7">
      <c r="A86" s="126"/>
      <c r="B86" s="126"/>
      <c r="C86" s="127"/>
      <c r="D86" s="127"/>
      <c r="E86" s="127"/>
      <c r="F86" s="127"/>
      <c r="G86" s="127"/>
    </row>
    <row r="87" spans="1:7">
      <c r="A87" s="126"/>
      <c r="B87" s="126"/>
      <c r="C87" s="127"/>
      <c r="D87" s="127"/>
      <c r="E87" s="127"/>
      <c r="F87" s="127"/>
      <c r="G87" s="127"/>
    </row>
    <row r="88" spans="1:7">
      <c r="A88" s="126"/>
      <c r="B88" s="126"/>
      <c r="C88" s="127"/>
      <c r="D88" s="127"/>
      <c r="E88" s="127"/>
      <c r="F88" s="127"/>
      <c r="G88" s="127"/>
    </row>
    <row r="89" spans="1:7">
      <c r="A89" s="126"/>
      <c r="B89" s="126"/>
      <c r="C89" s="127"/>
      <c r="D89" s="127"/>
      <c r="E89" s="127"/>
      <c r="F89" s="127"/>
      <c r="G89" s="127"/>
    </row>
    <row r="90" spans="1:7">
      <c r="A90" s="126"/>
      <c r="B90" s="126"/>
      <c r="C90" s="127"/>
      <c r="D90" s="127"/>
      <c r="E90" s="127"/>
      <c r="F90" s="127"/>
      <c r="G90" s="127"/>
    </row>
    <row r="91" spans="1:7">
      <c r="A91" s="126"/>
      <c r="B91" s="126"/>
      <c r="C91" s="127"/>
      <c r="D91" s="127"/>
      <c r="E91" s="127"/>
      <c r="F91" s="127"/>
      <c r="G91" s="127"/>
    </row>
    <row r="92" spans="1:7">
      <c r="A92" s="126"/>
      <c r="B92" s="126"/>
      <c r="C92" s="127"/>
      <c r="D92" s="127"/>
      <c r="E92" s="127"/>
      <c r="F92" s="127"/>
      <c r="G92" s="127"/>
    </row>
    <row r="93" spans="1:7">
      <c r="A93" s="126"/>
      <c r="B93" s="126"/>
      <c r="C93" s="127"/>
      <c r="D93" s="127"/>
      <c r="E93" s="127"/>
      <c r="F93" s="127"/>
      <c r="G93" s="127"/>
    </row>
    <row r="94" spans="1:7">
      <c r="A94" s="126"/>
      <c r="B94" s="126"/>
      <c r="C94" s="127"/>
      <c r="D94" s="127"/>
      <c r="E94" s="127"/>
      <c r="F94" s="127"/>
      <c r="G94" s="127"/>
    </row>
    <row r="95" spans="1:7">
      <c r="A95" s="126"/>
      <c r="B95" s="126"/>
      <c r="C95" s="127"/>
      <c r="D95" s="127"/>
      <c r="E95" s="127"/>
      <c r="F95" s="127"/>
      <c r="G95" s="127"/>
    </row>
    <row r="96" spans="1:7">
      <c r="A96" s="126"/>
      <c r="B96" s="126"/>
      <c r="C96" s="127"/>
      <c r="D96" s="127"/>
      <c r="E96" s="127"/>
      <c r="F96" s="127"/>
      <c r="G96" s="127"/>
    </row>
    <row r="97" spans="1:7">
      <c r="A97" s="126"/>
      <c r="B97" s="126"/>
      <c r="C97" s="127"/>
      <c r="D97" s="127"/>
      <c r="E97" s="127"/>
      <c r="F97" s="127"/>
      <c r="G97" s="127"/>
    </row>
    <row r="98" spans="1:7">
      <c r="A98" s="126"/>
      <c r="B98" s="126"/>
      <c r="C98" s="127"/>
      <c r="D98" s="127"/>
      <c r="E98" s="127"/>
      <c r="F98" s="127"/>
      <c r="G98" s="127"/>
    </row>
    <row r="99" spans="1:7">
      <c r="A99" s="126"/>
      <c r="B99" s="126"/>
      <c r="C99" s="127"/>
      <c r="D99" s="127"/>
      <c r="E99" s="127"/>
      <c r="F99" s="127"/>
      <c r="G99" s="127"/>
    </row>
    <row r="100" spans="1:7">
      <c r="A100" s="126"/>
      <c r="B100" s="126"/>
      <c r="C100" s="127"/>
      <c r="D100" s="127"/>
      <c r="E100" s="127"/>
      <c r="F100" s="127"/>
      <c r="G100" s="127"/>
    </row>
    <row r="101" spans="1:7">
      <c r="A101" s="126"/>
      <c r="B101" s="126"/>
      <c r="C101" s="127"/>
      <c r="D101" s="127"/>
      <c r="E101" s="127"/>
      <c r="F101" s="127"/>
      <c r="G101" s="127"/>
    </row>
    <row r="102" spans="1:7">
      <c r="A102" s="126"/>
    </row>
    <row r="103" spans="1:7">
      <c r="A103" s="126"/>
    </row>
    <row r="104" spans="1:7">
      <c r="A104" s="126"/>
    </row>
    <row r="105" spans="1:7">
      <c r="A105" s="126"/>
    </row>
    <row r="106" spans="1:7">
      <c r="A106" s="126"/>
    </row>
    <row r="107" spans="1:7">
      <c r="A107" s="126"/>
    </row>
    <row r="108" spans="1:7">
      <c r="A108" s="126"/>
    </row>
    <row r="109" spans="1:7">
      <c r="A109" s="126"/>
    </row>
    <row r="110" spans="1:7">
      <c r="A110" s="126"/>
    </row>
    <row r="111" spans="1:7">
      <c r="A111" s="126"/>
    </row>
    <row r="112" spans="1:7">
      <c r="A112" s="126"/>
    </row>
    <row r="113" spans="1:1">
      <c r="A113" s="126"/>
    </row>
    <row r="114" spans="1:1">
      <c r="A114" s="126"/>
    </row>
    <row r="115" spans="1:1">
      <c r="A115" s="126"/>
    </row>
    <row r="116" spans="1:1">
      <c r="A116" s="126"/>
    </row>
    <row r="117" spans="1:1">
      <c r="A117" s="126"/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831"/>
  <sheetViews>
    <sheetView tabSelected="1" topLeftCell="A775" zoomScaleNormal="100" workbookViewId="0">
      <selection activeCell="D796" sqref="D796:E797"/>
    </sheetView>
  </sheetViews>
  <sheetFormatPr defaultRowHeight="10.5" customHeight="1"/>
  <cols>
    <col min="1" max="2" width="12.140625" style="170" customWidth="1"/>
    <col min="3" max="3" width="12.140625" style="385" customWidth="1"/>
    <col min="4" max="4" width="17.42578125" style="383" customWidth="1"/>
    <col min="5" max="5" width="99.140625" style="386" customWidth="1"/>
    <col min="6" max="8" width="7.28515625" style="387" customWidth="1"/>
    <col min="9" max="16384" width="9.140625" style="387"/>
  </cols>
  <sheetData>
    <row r="1" spans="1:6" ht="10.5" customHeight="1">
      <c r="A1" s="170">
        <v>10415</v>
      </c>
    </row>
    <row r="4" spans="1:6" ht="44.25" customHeight="1">
      <c r="A4" s="171" t="s">
        <v>394</v>
      </c>
      <c r="B4" s="172">
        <v>0</v>
      </c>
      <c r="C4" s="385">
        <f>IF(ISBLANK(AI!D4),"",AI!D4)</f>
        <v>0</v>
      </c>
      <c r="D4" s="383">
        <f>IF(C4="","",C4)</f>
        <v>0</v>
      </c>
      <c r="E4" s="386" t="str">
        <f>IF(C4="","",AI!E4&amp;"  "&amp;AI!F4)</f>
        <v>PRCSA-4_49  Давление пирогаза на всасе 1-ой ступени</v>
      </c>
      <c r="F4" s="176"/>
    </row>
    <row r="5" spans="1:6" ht="10.5" customHeight="1">
      <c r="C5" s="385">
        <f>IF(ISBLANK(AI!D5),"",AI!D5)</f>
        <v>1</v>
      </c>
      <c r="D5" s="383">
        <f t="shared" ref="D5:D68" si="0">IF(C5="","",C5)</f>
        <v>1</v>
      </c>
      <c r="E5" s="386" t="str">
        <f>IF(C5="","",AI!E5&amp;"  "&amp;AI!F5)</f>
        <v>PR-4_48  Давление пирогаза на нагнетании 1-ой ступени</v>
      </c>
      <c r="F5" s="176"/>
    </row>
    <row r="6" spans="1:6" ht="10.5" customHeight="1">
      <c r="C6" s="385">
        <f>IF(ISBLANK(AI!D6),"",AI!D6)</f>
        <v>2</v>
      </c>
      <c r="D6" s="383">
        <f t="shared" si="0"/>
        <v>2</v>
      </c>
      <c r="E6" s="386" t="str">
        <f>IF(C6="","",AI!E6&amp;"  "&amp;AI!F6)</f>
        <v>PR-4_46  Давление пирогаза на всасе 2-ой ступени</v>
      </c>
      <c r="F6" s="176"/>
    </row>
    <row r="7" spans="1:6" ht="10.5" customHeight="1">
      <c r="C7" s="385">
        <f>IF(ISBLANK(AI!D7),"",AI!D7)</f>
        <v>3</v>
      </c>
      <c r="D7" s="383">
        <f t="shared" si="0"/>
        <v>3</v>
      </c>
      <c r="E7" s="386" t="str">
        <f>IF(C7="","",AI!E7&amp;"  "&amp;AI!F7)</f>
        <v>PR-4_47  Давление пирогаза на нагнетании 2-ой ступени</v>
      </c>
      <c r="F7" s="176"/>
    </row>
    <row r="8" spans="1:6" ht="10.5" customHeight="1">
      <c r="C8" s="385">
        <f>IF(ISBLANK(AI!D8),"",AI!D8)</f>
        <v>4</v>
      </c>
      <c r="D8" s="383">
        <f t="shared" si="0"/>
        <v>4</v>
      </c>
      <c r="E8" s="386" t="str">
        <f>IF(C8="","",AI!E8&amp;"  "&amp;AI!F8)</f>
        <v>FR-4_91  Расход пирогаза на всасе 1-ой ступени (по перепаду шкала 0 - 1.498 кПа)</v>
      </c>
      <c r="F8" s="176"/>
    </row>
    <row r="9" spans="1:6" ht="10.5" customHeight="1">
      <c r="C9" s="385">
        <f>IF(ISBLANK(AI!D9),"",AI!D9)</f>
        <v>5</v>
      </c>
      <c r="D9" s="383">
        <f t="shared" si="0"/>
        <v>5</v>
      </c>
      <c r="E9" s="386" t="str">
        <f>IF(C9="","",AI!E9&amp;"  "&amp;AI!F9)</f>
        <v>FR-4_92  Расход пирогаза на всасе 2-ой ступени (по перепаду шкала 0 - 2.526 кПа)</v>
      </c>
      <c r="F9" s="176"/>
    </row>
    <row r="10" spans="1:6" ht="10.5" customHeight="1">
      <c r="C10" s="385">
        <f>IF(ISBLANK(AI!D10),"",AI!D10)</f>
        <v>6</v>
      </c>
      <c r="D10" s="383">
        <f t="shared" si="0"/>
        <v>6</v>
      </c>
      <c r="E10" s="386" t="str">
        <f>IF(C10="","",AI!E10&amp;"  "&amp;AI!F10)</f>
        <v>FR-4_90  Расход пирогаза на всасе 4 секции В-1</v>
      </c>
      <c r="F10" s="176"/>
    </row>
    <row r="11" spans="1:6" ht="10.5" customHeight="1">
      <c r="C11" s="385">
        <f>IF(ISBLANK(AI!D11),"",AI!D11)</f>
        <v>7</v>
      </c>
      <c r="D11" s="383">
        <f t="shared" si="0"/>
        <v>7</v>
      </c>
      <c r="E11" s="386" t="str">
        <f>IF(C11="","",AI!E11&amp;"  "&amp;AI!F11)</f>
        <v>LRSA-273  Уровень раствора ингибитора в емкости Е-69</v>
      </c>
      <c r="F11" s="176"/>
    </row>
    <row r="12" spans="1:6" ht="10.5" customHeight="1">
      <c r="C12" s="385">
        <f>IF(ISBLANK(AI!D12),"",AI!D12)</f>
        <v>8</v>
      </c>
      <c r="D12" s="383">
        <f t="shared" si="0"/>
        <v>8</v>
      </c>
      <c r="E12" s="386" t="str">
        <f>IF(C12="","",AI!E12&amp;"  "&amp;AI!F12)</f>
        <v xml:space="preserve">  </v>
      </c>
      <c r="F12" s="176"/>
    </row>
    <row r="13" spans="1:6" ht="10.5" customHeight="1">
      <c r="C13" s="385">
        <f>IF(ISBLANK(AI!D13),"",AI!D13)</f>
        <v>9</v>
      </c>
      <c r="D13" s="383">
        <f t="shared" si="0"/>
        <v>9</v>
      </c>
      <c r="E13" s="386" t="str">
        <f>IF(C13="","",AI!E13&amp;"  "&amp;AI!F13)</f>
        <v xml:space="preserve">  </v>
      </c>
      <c r="F13" s="176"/>
    </row>
    <row r="14" spans="1:6" ht="10.5" customHeight="1">
      <c r="C14" s="385">
        <f>IF(ISBLANK(AI!D14),"",AI!D14)</f>
        <v>10</v>
      </c>
      <c r="D14" s="383">
        <f t="shared" si="0"/>
        <v>10</v>
      </c>
      <c r="E14" s="386" t="str">
        <f>IF(C14="","",AI!E14&amp;"  "&amp;AI!F14)</f>
        <v>PR-4_42  Давление пирогаза на всасе 3-ой ступени</v>
      </c>
      <c r="F14" s="176"/>
    </row>
    <row r="15" spans="1:6" ht="10.5" customHeight="1">
      <c r="C15" s="385">
        <f>IF(ISBLANK(AI!D15),"",AI!D15)</f>
        <v>11</v>
      </c>
      <c r="D15" s="383">
        <f t="shared" si="0"/>
        <v>11</v>
      </c>
      <c r="E15" s="386" t="str">
        <f>IF(C15="","",AI!E15&amp;"  "&amp;AI!F15)</f>
        <v>PR-4_43  Давление пирогаза на нагнетании 3-ой ступени</v>
      </c>
      <c r="F15" s="176"/>
    </row>
    <row r="16" spans="1:6" ht="10.5" customHeight="1">
      <c r="C16" s="385">
        <f>IF(ISBLANK(AI!D16),"",AI!D16)</f>
        <v>12</v>
      </c>
      <c r="D16" s="383">
        <f t="shared" si="0"/>
        <v>12</v>
      </c>
      <c r="E16" s="386" t="str">
        <f>IF(C16="","",AI!E16&amp;"  "&amp;AI!F16)</f>
        <v>PR-4_45  Давление пирогаза на всасе 4-ой ступени</v>
      </c>
      <c r="F16" s="176"/>
    </row>
    <row r="17" spans="3:6" ht="10.5" customHeight="1">
      <c r="C17" s="385">
        <f>IF(ISBLANK(AI!D17),"",AI!D17)</f>
        <v>13</v>
      </c>
      <c r="D17" s="383">
        <f t="shared" si="0"/>
        <v>13</v>
      </c>
      <c r="E17" s="386" t="str">
        <f>IF(C17="","",AI!E17&amp;"  "&amp;AI!F17)</f>
        <v>PRA-4_44  Давление пирогаза на нагнетании 4-ой ступени</v>
      </c>
      <c r="F17" s="176"/>
    </row>
    <row r="18" spans="3:6" ht="10.5" customHeight="1">
      <c r="C18" s="385">
        <f>IF(ISBLANK(AI!D18),"",AI!D18)</f>
        <v>14</v>
      </c>
      <c r="D18" s="383">
        <f t="shared" si="0"/>
        <v>14</v>
      </c>
      <c r="E18" s="386" t="str">
        <f>IF(C18="","",AI!E18&amp;"  "&amp;AI!F18)</f>
        <v>FR-4_93  Расход пирогаза на всасе 3-ой ступени(по перепаду шкала 0 - 2.315 кПа)</v>
      </c>
      <c r="F18" s="176"/>
    </row>
    <row r="19" spans="3:6" ht="10.5" customHeight="1">
      <c r="C19" s="385">
        <f>IF(ISBLANK(AI!D19),"",AI!D19)</f>
        <v>15</v>
      </c>
      <c r="D19" s="383">
        <f t="shared" si="0"/>
        <v>15</v>
      </c>
      <c r="E19" s="386" t="str">
        <f>IF(C19="","",AI!E19&amp;"  "&amp;AI!F19)</f>
        <v>FR-4_94  Расход пирогаза на всасе 4-ой ступени(по перепаду шкала 0 - 3.473 кПа)</v>
      </c>
      <c r="F19" s="176"/>
    </row>
    <row r="20" spans="3:6" ht="10.5" customHeight="1">
      <c r="C20" s="385">
        <f>IF(ISBLANK(AI!D20),"",AI!D20)</f>
        <v>16</v>
      </c>
      <c r="D20" s="383">
        <f t="shared" si="0"/>
        <v>16</v>
      </c>
      <c r="E20" s="386" t="str">
        <f>IF(C20="","",AI!E20&amp;"  "&amp;AI!F20)</f>
        <v>PDR-4_I  Перепад давления на          1-ой ступени</v>
      </c>
      <c r="F20" s="176"/>
    </row>
    <row r="21" spans="3:6" ht="10.5" customHeight="1">
      <c r="C21" s="385">
        <f>IF(ISBLANK(AI!D21),"",AI!D21)</f>
        <v>17</v>
      </c>
      <c r="D21" s="383">
        <f t="shared" si="0"/>
        <v>17</v>
      </c>
      <c r="E21" s="386" t="str">
        <f>IF(C21="","",AI!E21&amp;"  "&amp;AI!F21)</f>
        <v xml:space="preserve">FR-275_1  Расход ингибитора на 1 ступень В-1 </v>
      </c>
      <c r="F21" s="176"/>
    </row>
    <row r="22" spans="3:6" ht="10.5" customHeight="1">
      <c r="C22" s="385">
        <f>IF(ISBLANK(AI!D22),"",AI!D22)</f>
        <v>18</v>
      </c>
      <c r="D22" s="383">
        <f t="shared" si="0"/>
        <v>18</v>
      </c>
      <c r="E22" s="386" t="str">
        <f>IF(C22="","",AI!E22&amp;"  "&amp;AI!F22)</f>
        <v>FR-275_2  Расход ингибитора на 2 ступень В-1</v>
      </c>
      <c r="F22" s="176"/>
    </row>
    <row r="23" spans="3:6" ht="10.5" customHeight="1">
      <c r="C23" s="385">
        <f>IF(ISBLANK(AI!D23),"",AI!D23)</f>
        <v>19</v>
      </c>
      <c r="D23" s="383">
        <f t="shared" si="0"/>
        <v>19</v>
      </c>
      <c r="E23" s="386" t="str">
        <f>IF(C23="","",AI!E23&amp;"  "&amp;AI!F23)</f>
        <v>FR-275_3  Расход ингибитора на 3 ступень В-1</v>
      </c>
      <c r="F23" s="176"/>
    </row>
    <row r="24" spans="3:6" ht="10.5" customHeight="1">
      <c r="C24" s="385">
        <f>IF(ISBLANK(AI!D24),"",AI!D24)</f>
        <v>20</v>
      </c>
      <c r="D24" s="383">
        <f t="shared" si="0"/>
        <v>20</v>
      </c>
      <c r="E24" s="386" t="str">
        <f>IF(C24="","",AI!E24&amp;"  "&amp;AI!F24)</f>
        <v>FR-275_4  Расход ингибитора на 4 ступень В-1</v>
      </c>
      <c r="F24" s="176"/>
    </row>
    <row r="25" spans="3:6" ht="10.5" customHeight="1">
      <c r="C25" s="385">
        <f>IF(ISBLANK(AI!D25),"",AI!D25)</f>
        <v>21</v>
      </c>
      <c r="D25" s="383">
        <f t="shared" si="0"/>
        <v>21</v>
      </c>
      <c r="E25" s="386" t="str">
        <f>IF(C25="","",AI!E25&amp;"  "&amp;AI!F25)</f>
        <v>PDR-4_II  Перепад давления на          2-ой ступени</v>
      </c>
      <c r="F25" s="176"/>
    </row>
    <row r="26" spans="3:6" ht="10.5" customHeight="1">
      <c r="C26" s="385">
        <f>IF(ISBLANK(AI!D26),"",AI!D26)</f>
        <v>22</v>
      </c>
      <c r="D26" s="383">
        <f t="shared" si="0"/>
        <v>22</v>
      </c>
      <c r="E26" s="386" t="str">
        <f>IF(C26="","",AI!E26&amp;"  "&amp;AI!F26)</f>
        <v>PDR-4_III  Перепад давления на          3-ой ступени</v>
      </c>
      <c r="F26" s="176"/>
    </row>
    <row r="27" spans="3:6" ht="10.5" customHeight="1">
      <c r="C27" s="385">
        <f>IF(ISBLANK(AI!D27),"",AI!D27)</f>
        <v>23</v>
      </c>
      <c r="D27" s="383">
        <f t="shared" si="0"/>
        <v>23</v>
      </c>
      <c r="E27" s="386" t="str">
        <f>IF(C27="","",AI!E27&amp;"  "&amp;AI!F27)</f>
        <v>PRCA-250  Давление пирогаза в Е-6</v>
      </c>
      <c r="F27" s="176"/>
    </row>
    <row r="28" spans="3:6" ht="10.5" customHeight="1">
      <c r="C28" s="385">
        <f>IF(ISBLANK(AI!D28),"",AI!D28)</f>
        <v>24</v>
      </c>
      <c r="D28" s="383">
        <f t="shared" si="0"/>
        <v>24</v>
      </c>
      <c r="E28" s="386" t="str">
        <f>IF(C28="","",AI!E28&amp;"  "&amp;AI!F28)</f>
        <v>LRA-252  Уровень в сепараторе Е-15</v>
      </c>
      <c r="F28" s="176"/>
    </row>
    <row r="29" spans="3:6" ht="10.5" customHeight="1">
      <c r="C29" s="385">
        <f>IF(ISBLANK(AI!D29),"",AI!D29)</f>
        <v>25</v>
      </c>
      <c r="D29" s="383">
        <f t="shared" si="0"/>
        <v>25</v>
      </c>
      <c r="E29" s="386" t="str">
        <f>IF(C29="","",AI!E29&amp;"  "&amp;AI!F29)</f>
        <v>LRA-248  Уровень в сепараторе Е-12</v>
      </c>
      <c r="F29" s="176"/>
    </row>
    <row r="30" spans="3:6" ht="10.5" customHeight="1">
      <c r="C30" s="385">
        <f>IF(ISBLANK(AI!D30),"",AI!D30)</f>
        <v>26</v>
      </c>
      <c r="D30" s="383">
        <f t="shared" si="0"/>
        <v>26</v>
      </c>
      <c r="E30" s="386" t="str">
        <f>IF(C30="","",AI!E30&amp;"  "&amp;AI!F30)</f>
        <v>LRCSA-260  Уровень в сепараторе Е-15A</v>
      </c>
      <c r="F30" s="176"/>
    </row>
    <row r="31" spans="3:6" ht="10.5" customHeight="1">
      <c r="C31" s="385">
        <f>IF(ISBLANK(AI!D31),"",AI!D31)</f>
        <v>27</v>
      </c>
      <c r="D31" s="383">
        <f t="shared" si="0"/>
        <v>27</v>
      </c>
      <c r="E31" s="386" t="str">
        <f>IF(C31="","",AI!E31&amp;"  "&amp;AI!F31)</f>
        <v>LRSA-247A  Уровень в сепараторе Е-153</v>
      </c>
      <c r="F31" s="176"/>
    </row>
    <row r="32" spans="3:6" ht="10.5" customHeight="1">
      <c r="C32" s="385">
        <f>IF(ISBLANK(AI!D32),"",AI!D32)</f>
        <v>28</v>
      </c>
      <c r="D32" s="383">
        <f t="shared" si="0"/>
        <v>28</v>
      </c>
      <c r="E32" s="386" t="str">
        <f>IF(C32="","",AI!E32&amp;"  "&amp;AI!F32)</f>
        <v>LRSA-247B  Уровень в сепараторе Е-154</v>
      </c>
      <c r="F32" s="176"/>
    </row>
    <row r="33" spans="3:6" ht="10.5" customHeight="1">
      <c r="C33" s="385">
        <f>IF(ISBLANK(AI!D33),"",AI!D33)</f>
        <v>29</v>
      </c>
      <c r="D33" s="383">
        <f t="shared" si="0"/>
        <v>29</v>
      </c>
      <c r="E33" s="386" t="str">
        <f>IF(C33="","",AI!E33&amp;"  "&amp;AI!F33)</f>
        <v>LRSA-247V  Уровень в сепараторе Е-155</v>
      </c>
      <c r="F33" s="176"/>
    </row>
    <row r="34" spans="3:6" ht="10.5" customHeight="1">
      <c r="C34" s="385">
        <f>IF(ISBLANK(AI!D34),"",AI!D34)</f>
        <v>30</v>
      </c>
      <c r="D34" s="383">
        <f t="shared" si="0"/>
        <v>30</v>
      </c>
      <c r="E34" s="386" t="str">
        <f>IF(C34="","",AI!E34&amp;"  "&amp;AI!F34)</f>
        <v>LRSA-247G  Уровень в сепараторе Е-156</v>
      </c>
      <c r="F34" s="176"/>
    </row>
    <row r="35" spans="3:6" ht="10.5" customHeight="1">
      <c r="C35" s="385">
        <f>IF(ISBLANK(AI!D35),"",AI!D35)</f>
        <v>31</v>
      </c>
      <c r="D35" s="383">
        <f t="shared" si="0"/>
        <v>31</v>
      </c>
      <c r="E35" s="386" t="str">
        <f>IF(C35="","",AI!E35&amp;"  "&amp;AI!F35)</f>
        <v>LRCA-253  Уровень в сепараторе Е-16</v>
      </c>
      <c r="F35" s="176"/>
    </row>
    <row r="36" spans="3:6" ht="10.5" customHeight="1">
      <c r="C36" s="385">
        <f>IF(ISBLANK(AI!D36),"",AI!D36)</f>
        <v>32</v>
      </c>
      <c r="D36" s="383">
        <f t="shared" si="0"/>
        <v>32</v>
      </c>
      <c r="E36" s="386" t="str">
        <f>IF(C36="","",AI!E36&amp;"  "&amp;AI!F36)</f>
        <v>TR-104g_1  Температура статора двигателя В-1</v>
      </c>
      <c r="F36" s="176"/>
    </row>
    <row r="37" spans="3:6" ht="10.5" customHeight="1">
      <c r="C37" s="385">
        <f>IF(ISBLANK(AI!D37),"",AI!D37)</f>
        <v>33</v>
      </c>
      <c r="D37" s="383">
        <f t="shared" si="0"/>
        <v>33</v>
      </c>
      <c r="E37" s="386" t="str">
        <f>IF(C37="","",AI!E37&amp;"  "&amp;AI!F37)</f>
        <v>TR-104g_2  Температура статора двигателя В-1</v>
      </c>
      <c r="F37" s="176"/>
    </row>
    <row r="38" spans="3:6" ht="10.5" customHeight="1">
      <c r="C38" s="385">
        <f>IF(ISBLANK(AI!D38),"",AI!D38)</f>
        <v>34</v>
      </c>
      <c r="D38" s="383">
        <f t="shared" si="0"/>
        <v>34</v>
      </c>
      <c r="E38" s="386" t="str">
        <f>IF(C38="","",AI!E38&amp;"  "&amp;AI!F38)</f>
        <v>TR-104g_3  Температура статора двигателя В-1</v>
      </c>
      <c r="F38" s="176"/>
    </row>
    <row r="39" spans="3:6" ht="10.5" customHeight="1">
      <c r="C39" s="385">
        <f>IF(ISBLANK(AI!D39),"",AI!D39)</f>
        <v>35</v>
      </c>
      <c r="D39" s="383">
        <f t="shared" si="0"/>
        <v>35</v>
      </c>
      <c r="E39" s="386" t="str">
        <f>IF(C39="","",AI!E39&amp;"  "&amp;AI!F39)</f>
        <v>TR-104g_4  Температура статора двигателя В-1</v>
      </c>
      <c r="F39" s="176"/>
    </row>
    <row r="40" spans="3:6" ht="10.5" customHeight="1">
      <c r="C40" s="385">
        <f>IF(ISBLANK(AI!D40),"",AI!D40)</f>
        <v>36</v>
      </c>
      <c r="D40" s="383">
        <f t="shared" si="0"/>
        <v>36</v>
      </c>
      <c r="E40" s="386" t="str">
        <f>IF(C40="","",AI!E40&amp;"  "&amp;AI!F40)</f>
        <v>TR-104g_5  Температура статора двигателя В-1</v>
      </c>
      <c r="F40" s="176"/>
    </row>
    <row r="41" spans="3:6" ht="10.5" customHeight="1">
      <c r="C41" s="385">
        <f>IF(ISBLANK(AI!D41),"",AI!D41)</f>
        <v>37</v>
      </c>
      <c r="D41" s="383">
        <f t="shared" si="0"/>
        <v>37</v>
      </c>
      <c r="E41" s="386" t="str">
        <f>IF(C41="","",AI!E41&amp;"  "&amp;AI!F41)</f>
        <v>TR-104g_6  Температура статора двигателя В-1</v>
      </c>
      <c r="F41" s="176"/>
    </row>
    <row r="42" spans="3:6" ht="10.5" customHeight="1">
      <c r="C42" s="385">
        <f>IF(ISBLANK(AI!D42),"",AI!D42)</f>
        <v>38</v>
      </c>
      <c r="D42" s="383">
        <f t="shared" si="0"/>
        <v>38</v>
      </c>
      <c r="E42" s="386" t="str">
        <f>IF(C42="","",AI!E42&amp;"  "&amp;AI!F42)</f>
        <v>TRA-104a_1  Температура пирогаза на всасе 1-ой ступени</v>
      </c>
      <c r="F42" s="176"/>
    </row>
    <row r="43" spans="3:6" ht="10.5" customHeight="1">
      <c r="C43" s="385">
        <f>IF(ISBLANK(AI!D43),"",AI!D43)</f>
        <v>39</v>
      </c>
      <c r="D43" s="383">
        <f t="shared" si="0"/>
        <v>39</v>
      </c>
      <c r="E43" s="386" t="str">
        <f>IF(C43="","",AI!E43&amp;"  "&amp;AI!F43)</f>
        <v>TR-400_8  Температура пирогаза на нагнетании 1-ой ступени</v>
      </c>
      <c r="F43" s="176"/>
    </row>
    <row r="44" spans="3:6" ht="10.5" customHeight="1">
      <c r="C44" s="385">
        <f>IF(ISBLANK(AI!D44),"",AI!D44)</f>
        <v>40</v>
      </c>
      <c r="D44" s="383">
        <f t="shared" si="0"/>
        <v>40</v>
      </c>
      <c r="E44" s="386" t="str">
        <f>IF(C44="","",AI!E44&amp;"  "&amp;AI!F44)</f>
        <v>TRA-104a_2  Температура пирогаза на всасе 2-ой ступени</v>
      </c>
      <c r="F44" s="176"/>
    </row>
    <row r="45" spans="3:6" ht="10.5" customHeight="1">
      <c r="C45" s="385">
        <f>IF(ISBLANK(AI!D45),"",AI!D45)</f>
        <v>41</v>
      </c>
      <c r="D45" s="383">
        <f t="shared" si="0"/>
        <v>41</v>
      </c>
      <c r="E45" s="386" t="str">
        <f>IF(C45="","",AI!E45&amp;"  "&amp;AI!F45)</f>
        <v>TR-400_9  Температура пирогаза на нагнетании 2-ой ступени</v>
      </c>
      <c r="F45" s="176"/>
    </row>
    <row r="46" spans="3:6" ht="10.5" customHeight="1">
      <c r="C46" s="385">
        <f>IF(ISBLANK(AI!D46),"",AI!D46)</f>
        <v>42</v>
      </c>
      <c r="D46" s="383">
        <f t="shared" si="0"/>
        <v>42</v>
      </c>
      <c r="E46" s="386" t="str">
        <f>IF(C46="","",AI!E46&amp;"  "&amp;AI!F46)</f>
        <v>TRA-104a_3  Температура пирогаза на всасе 3-ой ступени</v>
      </c>
      <c r="F46" s="176"/>
    </row>
    <row r="47" spans="3:6" ht="10.5" customHeight="1">
      <c r="C47" s="385">
        <f>IF(ISBLANK(AI!D47),"",AI!D47)</f>
        <v>43</v>
      </c>
      <c r="D47" s="383">
        <f t="shared" si="0"/>
        <v>43</v>
      </c>
      <c r="E47" s="386" t="str">
        <f>IF(C47="","",AI!E47&amp;"  "&amp;AI!F47)</f>
        <v>TR-400_10  Температура пирогаза на нагнетании 3-ой ступени</v>
      </c>
      <c r="F47" s="176"/>
    </row>
    <row r="48" spans="3:6" ht="10.5" customHeight="1">
      <c r="C48" s="385">
        <f>IF(ISBLANK(AI!D48),"",AI!D48)</f>
        <v>44</v>
      </c>
      <c r="D48" s="383">
        <f t="shared" si="0"/>
        <v>44</v>
      </c>
      <c r="E48" s="386" t="str">
        <f>IF(C48="","",AI!E48&amp;"  "&amp;AI!F48)</f>
        <v>TRA-104a_4  Температура пирогаза на всасе 4-ой ступени</v>
      </c>
      <c r="F48" s="176"/>
    </row>
    <row r="49" spans="3:6" ht="10.5" customHeight="1">
      <c r="C49" s="385">
        <f>IF(ISBLANK(AI!D49),"",AI!D49)</f>
        <v>45</v>
      </c>
      <c r="D49" s="383">
        <f t="shared" si="0"/>
        <v>45</v>
      </c>
      <c r="E49" s="386" t="str">
        <f>IF(C49="","",AI!E49&amp;"  "&amp;AI!F49)</f>
        <v>TR-400_11  Температура пирогаза на нагнетании 4-ой ступени</v>
      </c>
      <c r="F49" s="176"/>
    </row>
    <row r="50" spans="3:6" ht="10.5" customHeight="1">
      <c r="C50" s="385">
        <f>IF(ISBLANK(AI!D50),"",AI!D50)</f>
        <v>46</v>
      </c>
      <c r="D50" s="383">
        <f t="shared" si="0"/>
        <v>46</v>
      </c>
      <c r="E50" s="386" t="str">
        <f>IF(C50="","",AI!E50&amp;"  "&amp;AI!F50)</f>
        <v xml:space="preserve">  </v>
      </c>
      <c r="F50" s="176"/>
    </row>
    <row r="51" spans="3:6" ht="10.5" customHeight="1">
      <c r="C51" s="385">
        <f>IF(ISBLANK(AI!D51),"",AI!D51)</f>
        <v>47</v>
      </c>
      <c r="D51" s="383">
        <f t="shared" si="0"/>
        <v>47</v>
      </c>
      <c r="E51" s="386" t="str">
        <f>IF(C51="","",AI!E51&amp;"  "&amp;AI!F51)</f>
        <v xml:space="preserve">  </v>
      </c>
      <c r="F51" s="176"/>
    </row>
    <row r="52" spans="3:6" ht="10.5" customHeight="1">
      <c r="C52" s="385">
        <f>IF(ISBLANK(AI!D52),"",AI!D52)</f>
        <v>48</v>
      </c>
      <c r="D52" s="383">
        <f t="shared" si="0"/>
        <v>48</v>
      </c>
      <c r="E52" s="386" t="str">
        <f>IF(C52="","",AI!E52&amp;"  "&amp;AI!F52)</f>
        <v>TRSA-104_1  Температура вкладыша опорного подшипника ЦНД компрессора В-1</v>
      </c>
      <c r="F52" s="176"/>
    </row>
    <row r="53" spans="3:6" ht="10.5" customHeight="1">
      <c r="C53" s="385">
        <f>IF(ISBLANK(AI!D53),"",AI!D53)</f>
        <v>49</v>
      </c>
      <c r="D53" s="383">
        <f t="shared" si="0"/>
        <v>49</v>
      </c>
      <c r="E53" s="386" t="str">
        <f>IF(C53="","",AI!E53&amp;"  "&amp;AI!F53)</f>
        <v>TRSA-104_2  Температура масла на сливе с рабочих колодок опорно-упорного подшипника ЦНД</v>
      </c>
      <c r="F53" s="176"/>
    </row>
    <row r="54" spans="3:6" ht="10.5" customHeight="1">
      <c r="C54" s="385">
        <f>IF(ISBLANK(AI!D54),"",AI!D54)</f>
        <v>50</v>
      </c>
      <c r="D54" s="383">
        <f t="shared" si="0"/>
        <v>50</v>
      </c>
      <c r="E54" s="386" t="str">
        <f>IF(C54="","",AI!E54&amp;"  "&amp;AI!F54)</f>
        <v>TRSA-104_3  Температура масла на сливе с опорной части опорно-упорного подшипника ЦНД</v>
      </c>
      <c r="F54" s="176"/>
    </row>
    <row r="55" spans="3:6" ht="10.5" customHeight="1">
      <c r="C55" s="385">
        <f>IF(ISBLANK(AI!D55),"",AI!D55)</f>
        <v>51</v>
      </c>
      <c r="D55" s="383">
        <f t="shared" si="0"/>
        <v>51</v>
      </c>
      <c r="E55" s="386" t="str">
        <f>IF(C55="","",AI!E55&amp;"  "&amp;AI!F55)</f>
        <v>TRSA-104_4  Температура опорного подшипника колеса редуктора 2 со стороны ЦНД</v>
      </c>
      <c r="F55" s="176"/>
    </row>
    <row r="56" spans="3:6" ht="10.5" customHeight="1">
      <c r="C56" s="385">
        <f>IF(ISBLANK(AI!D56),"",AI!D56)</f>
        <v>52</v>
      </c>
      <c r="D56" s="383">
        <f t="shared" si="0"/>
        <v>52</v>
      </c>
      <c r="E56" s="386" t="str">
        <f>IF(C56="","",AI!E56&amp;"  "&amp;AI!F56)</f>
        <v>TRSA-104_5  Температура опорного подшипника колеса редуктора 2 со стороны ЦВД</v>
      </c>
      <c r="F56" s="176"/>
    </row>
    <row r="57" spans="3:6" ht="10.5" customHeight="1">
      <c r="C57" s="385">
        <f>IF(ISBLANK(AI!D57),"",AI!D57)</f>
        <v>53</v>
      </c>
      <c r="D57" s="383">
        <f t="shared" si="0"/>
        <v>53</v>
      </c>
      <c r="E57" s="386" t="str">
        <f>IF(C57="","",AI!E57&amp;"  "&amp;AI!F57)</f>
        <v>TRSA-104_6  Температура опорного подшипника шестерни редуктора 2 со стороны ЦНД</v>
      </c>
      <c r="F57" s="176"/>
    </row>
    <row r="58" spans="3:6" ht="10.5" customHeight="1">
      <c r="C58" s="385">
        <f>IF(ISBLANK(AI!D58),"",AI!D58)</f>
        <v>54</v>
      </c>
      <c r="D58" s="383">
        <f t="shared" si="0"/>
        <v>54</v>
      </c>
      <c r="E58" s="386" t="str">
        <f>IF(C58="","",AI!E58&amp;"  "&amp;AI!F58)</f>
        <v>TRSA-104_7  Температура опорного подшипника шестерни редуктора 2 со стороны ЦВД</v>
      </c>
      <c r="F58" s="176"/>
    </row>
    <row r="59" spans="3:6" ht="10.5" customHeight="1">
      <c r="C59" s="385">
        <f>IF(ISBLANK(AI!D59),"",AI!D59)</f>
        <v>55</v>
      </c>
      <c r="D59" s="383">
        <f t="shared" si="0"/>
        <v>55</v>
      </c>
      <c r="E59" s="386" t="str">
        <f>IF(C59="","",AI!E59&amp;"  "&amp;AI!F59)</f>
        <v>TRSA-104_8  Температура вкладыша опорного подшипника ЦВД</v>
      </c>
      <c r="F59" s="176"/>
    </row>
    <row r="60" spans="3:6" ht="10.5" customHeight="1">
      <c r="C60" s="385">
        <f>IF(ISBLANK(AI!D60),"",AI!D60)</f>
        <v>56</v>
      </c>
      <c r="D60" s="383">
        <f t="shared" si="0"/>
        <v>56</v>
      </c>
      <c r="E60" s="386" t="str">
        <f>IF(C60="","",AI!E60&amp;"  "&amp;AI!F60)</f>
        <v>TRSA-104_9  Температура масла на сливе с рабочих колодок упорного подшипника ЦВД</v>
      </c>
      <c r="F60" s="176"/>
    </row>
    <row r="61" spans="3:6" ht="10.5" customHeight="1">
      <c r="C61" s="385">
        <f>IF(ISBLANK(AI!D61),"",AI!D61)</f>
        <v>57</v>
      </c>
      <c r="D61" s="383">
        <f t="shared" si="0"/>
        <v>57</v>
      </c>
      <c r="E61" s="386" t="str">
        <f>IF(C61="","",AI!E61&amp;"  "&amp;AI!F61)</f>
        <v>TRSA-104_10  Температура масла на сливе с опорной части опорно-упорного подшипника ЦВД</v>
      </c>
      <c r="F61" s="176"/>
    </row>
    <row r="62" spans="3:6" ht="10.5" customHeight="1">
      <c r="C62" s="385">
        <f>IF(ISBLANK(AI!D62),"",AI!D62)</f>
        <v>58</v>
      </c>
      <c r="D62" s="383">
        <f t="shared" si="0"/>
        <v>58</v>
      </c>
      <c r="E62" s="386" t="str">
        <f>IF(C62="","",AI!E62&amp;"  "&amp;AI!F62)</f>
        <v>TRSA-104_11  Температура подшипника главного электродвигателя с торца агрегата</v>
      </c>
      <c r="F62" s="176"/>
    </row>
    <row r="63" spans="3:6" ht="10.5" customHeight="1">
      <c r="C63" s="385">
        <f>IF(ISBLANK(AI!D63),"",AI!D63)</f>
        <v>59</v>
      </c>
      <c r="D63" s="383">
        <f t="shared" si="0"/>
        <v>59</v>
      </c>
      <c r="E63" s="386" t="str">
        <f>IF(C63="","",AI!E63&amp;"  "&amp;AI!F63)</f>
        <v>TRSA-104_12  Температура подшипника главного электродвигателя со стороны редуктора</v>
      </c>
      <c r="F63" s="176"/>
    </row>
    <row r="64" spans="3:6" ht="10.5" customHeight="1">
      <c r="C64" s="385">
        <f>IF(ISBLANK(AI!D64),"",AI!D64)</f>
        <v>60</v>
      </c>
      <c r="D64" s="383">
        <f t="shared" si="0"/>
        <v>60</v>
      </c>
      <c r="E64" s="386" t="str">
        <f>IF(C64="","",AI!E64&amp;"  "&amp;AI!F64)</f>
        <v>TRSA-104_13  Температура опорного подшипника колеса редуктора 1 со стороны электродвигателя</v>
      </c>
      <c r="F64" s="176"/>
    </row>
    <row r="65" spans="3:6" ht="10.5" customHeight="1">
      <c r="C65" s="385">
        <f>IF(ISBLANK(AI!D65),"",AI!D65)</f>
        <v>61</v>
      </c>
      <c r="D65" s="383">
        <f t="shared" si="0"/>
        <v>61</v>
      </c>
      <c r="E65" s="386" t="str">
        <f>IF(C65="","",AI!E65&amp;"  "&amp;AI!F65)</f>
        <v>TRSA-104_14  Температура опорного подшипника колеса редуктора 1 со стороны компрессора</v>
      </c>
      <c r="F65" s="176"/>
    </row>
    <row r="66" spans="3:6" ht="10.5" customHeight="1">
      <c r="C66" s="385">
        <f>IF(ISBLANK(AI!D66),"",AI!D66)</f>
        <v>62</v>
      </c>
      <c r="D66" s="383">
        <f t="shared" si="0"/>
        <v>62</v>
      </c>
      <c r="E66" s="386" t="str">
        <f>IF(C66="","",AI!E66&amp;"  "&amp;AI!F66)</f>
        <v>TRSA-104_15  Температура опорного подшипника шестерни редуктора 1 со стороны главного электродвигателя</v>
      </c>
      <c r="F66" s="176"/>
    </row>
    <row r="67" spans="3:6" ht="10.5" customHeight="1">
      <c r="C67" s="385">
        <f>IF(ISBLANK(AI!D67),"",AI!D67)</f>
        <v>63</v>
      </c>
      <c r="D67" s="383">
        <f t="shared" si="0"/>
        <v>63</v>
      </c>
      <c r="E67" s="386" t="str">
        <f>IF(C67="","",AI!E67&amp;"  "&amp;AI!F67)</f>
        <v>TRSA-104_16  Температура опорного подшипника шестерни редуктора 1 со стороны компрессора</v>
      </c>
      <c r="F67" s="176"/>
    </row>
    <row r="68" spans="3:6" ht="10.5" customHeight="1">
      <c r="C68" s="385">
        <f>IF(ISBLANK(AI!D68),"",AI!D68)</f>
        <v>64</v>
      </c>
      <c r="D68" s="383">
        <f t="shared" si="0"/>
        <v>64</v>
      </c>
      <c r="E68" s="386" t="str">
        <f>IF(C68="","",AI!E68&amp;"  "&amp;AI!F68)</f>
        <v>TR-400_1  Температура масла до маслохолодильника открытой и герметичной систем</v>
      </c>
      <c r="F68" s="176"/>
    </row>
    <row r="69" spans="3:6" ht="10.5" customHeight="1">
      <c r="C69" s="385">
        <f>IF(ISBLANK(AI!D69),"",AI!D69)</f>
        <v>65</v>
      </c>
      <c r="D69" s="383">
        <f t="shared" ref="D69:D131" si="1">IF(C69="","",C69)</f>
        <v>65</v>
      </c>
      <c r="E69" s="386" t="str">
        <f>IF(C69="","",AI!E69&amp;"  "&amp;AI!F69)</f>
        <v>TR-400_2  Температура масла после холодильника открытой системы</v>
      </c>
      <c r="F69" s="176"/>
    </row>
    <row r="70" spans="3:6" ht="10.5" customHeight="1">
      <c r="C70" s="385">
        <f>IF(ISBLANK(AI!D70),"",AI!D70)</f>
        <v>66</v>
      </c>
      <c r="D70" s="383">
        <f t="shared" si="1"/>
        <v>66</v>
      </c>
      <c r="E70" s="386" t="str">
        <f>IF(C70="","",AI!E70&amp;"  "&amp;AI!F70)</f>
        <v>TR-400_3  Температура масла до маслохолодильника открытой и герметичной систем</v>
      </c>
      <c r="F70" s="176"/>
    </row>
    <row r="71" spans="3:6" ht="10.5" customHeight="1">
      <c r="C71" s="385">
        <f>IF(ISBLANK(AI!D71),"",AI!D71)</f>
        <v>67</v>
      </c>
      <c r="D71" s="383">
        <f t="shared" si="1"/>
        <v>67</v>
      </c>
      <c r="E71" s="386" t="str">
        <f>IF(C71="","",AI!E71&amp;"  "&amp;AI!F71)</f>
        <v>TR-400_4  Температура масла после холодильника герметичной системы</v>
      </c>
      <c r="F71" s="176"/>
    </row>
    <row r="72" spans="3:6" ht="10.5" customHeight="1">
      <c r="C72" s="385">
        <f>IF(ISBLANK(AI!D72),"",AI!D72)</f>
        <v>68</v>
      </c>
      <c r="D72" s="383">
        <f t="shared" si="1"/>
        <v>68</v>
      </c>
      <c r="E72" s="386" t="str">
        <f>IF(C72="","",AI!E72&amp;"  "&amp;AI!F72)</f>
        <v>TR-400_5  Температура масла на сливе с торцевого уплотнения</v>
      </c>
      <c r="F72" s="176"/>
    </row>
    <row r="73" spans="3:6" ht="10.5" customHeight="1">
      <c r="C73" s="385">
        <f>IF(ISBLANK(AI!D73),"",AI!D73)</f>
        <v>69</v>
      </c>
      <c r="D73" s="383">
        <f t="shared" si="1"/>
        <v>69</v>
      </c>
      <c r="E73" s="386" t="str">
        <f>IF(C73="","",AI!E73&amp;"  "&amp;AI!F73)</f>
        <v>TR-400_6  Температура масла на сливе с торцевого уплотнения</v>
      </c>
      <c r="F73" s="176"/>
    </row>
    <row r="74" spans="3:6" ht="10.5" customHeight="1">
      <c r="C74" s="385">
        <f>IF(ISBLANK(AI!D74),"",AI!D74)</f>
        <v>70</v>
      </c>
      <c r="D74" s="383">
        <f t="shared" si="1"/>
        <v>70</v>
      </c>
      <c r="E74" s="386" t="str">
        <f>IF(C74="","",AI!E74&amp;"  "&amp;AI!F74)</f>
        <v>TR-400_7  Температура масла на сливе с торцевого уплотнения</v>
      </c>
      <c r="F74" s="176"/>
    </row>
    <row r="75" spans="3:6" ht="10.5" customHeight="1">
      <c r="C75" s="385">
        <f>IF(ISBLANK(AI!D75),"",AI!D75)</f>
        <v>71</v>
      </c>
      <c r="D75" s="383">
        <f t="shared" si="1"/>
        <v>71</v>
      </c>
      <c r="E75" s="386" t="str">
        <f>IF(C75="","",AI!E75&amp;"  "&amp;AI!F75)</f>
        <v>TR-400_14  Температура воды на орошение скруббера К-3</v>
      </c>
      <c r="F75" s="176"/>
    </row>
    <row r="76" spans="3:6" ht="10.5" customHeight="1">
      <c r="C76" s="385">
        <f>IF(ISBLANK(AI!D76),"",AI!D76)</f>
        <v>72</v>
      </c>
      <c r="D76" s="383">
        <f t="shared" si="1"/>
        <v>72</v>
      </c>
      <c r="E76" s="386" t="str">
        <f>IF(C76="","",AI!E76&amp;"  "&amp;AI!F76)</f>
        <v>TR-400_15  Температура воздуха-охладителя главного электродвигателя на входе</v>
      </c>
      <c r="F76" s="176"/>
    </row>
    <row r="77" spans="3:6" ht="10.5" customHeight="1">
      <c r="C77" s="385">
        <f>IF(ISBLANK(AI!D77),"",AI!D77)</f>
        <v>73</v>
      </c>
      <c r="D77" s="383">
        <f t="shared" si="1"/>
        <v>73</v>
      </c>
      <c r="E77" s="386" t="str">
        <f>IF(C77="","",AI!E77&amp;"  "&amp;AI!F77)</f>
        <v>TR-400_16  Температура воздуха-охладителя главного электродвигателя на входе</v>
      </c>
      <c r="F77" s="176"/>
    </row>
    <row r="78" spans="3:6" ht="10.5" customHeight="1">
      <c r="C78" s="385">
        <f>IF(ISBLANK(AI!D78),"",AI!D78)</f>
        <v>74</v>
      </c>
      <c r="D78" s="383">
        <f t="shared" si="1"/>
        <v>74</v>
      </c>
      <c r="E78" s="386" t="str">
        <f>IF(C78="","",AI!E78&amp;"  "&amp;AI!F78)</f>
        <v>TR-400_17  Температура воздуха-охладителя главного электродвигателя на входе</v>
      </c>
      <c r="F78" s="176"/>
    </row>
    <row r="79" spans="3:6" ht="10.5" customHeight="1">
      <c r="C79" s="385">
        <f>IF(ISBLANK(AI!D79),"",AI!D79)</f>
        <v>75</v>
      </c>
      <c r="D79" s="383">
        <f t="shared" si="1"/>
        <v>75</v>
      </c>
      <c r="E79" s="386" t="str">
        <f>IF(C79="","",AI!E79&amp;"  "&amp;AI!F79)</f>
        <v>TR-400_18  Температура воздуха-охладителя главного электродвигателя на входе</v>
      </c>
      <c r="F79" s="176"/>
    </row>
    <row r="80" spans="3:6" ht="10.5" customHeight="1">
      <c r="C80" s="385">
        <f>IF(ISBLANK(AI!D80),"",AI!D80)</f>
        <v>76</v>
      </c>
      <c r="D80" s="383">
        <f t="shared" si="1"/>
        <v>76</v>
      </c>
      <c r="E80" s="386" t="str">
        <f>IF(C80="","",AI!E80&amp;"  "&amp;AI!F80)</f>
        <v>TR-400_20  Температура куба скруббера К-25</v>
      </c>
      <c r="F80" s="176"/>
    </row>
    <row r="81" spans="3:6" ht="10.5" customHeight="1">
      <c r="C81" s="385">
        <f>IF(ISBLANK(AI!D81),"",AI!D81)</f>
        <v>77</v>
      </c>
      <c r="D81" s="383">
        <f t="shared" si="1"/>
        <v>77</v>
      </c>
      <c r="E81" s="386" t="str">
        <f>IF(C81="","",AI!E81&amp;"  "&amp;AI!F81)</f>
        <v>TR-400_21  Температура 6-й тарелки скруббера К-25</v>
      </c>
      <c r="F81" s="176"/>
    </row>
    <row r="82" spans="3:6" ht="10.5" customHeight="1">
      <c r="C82" s="385">
        <f>IF(ISBLANK(AI!D82),"",AI!D82)</f>
        <v>78</v>
      </c>
      <c r="D82" s="383">
        <f t="shared" si="1"/>
        <v>78</v>
      </c>
      <c r="E82" s="386" t="str">
        <f>IF(C82="","",AI!E82&amp;"  "&amp;AI!F82)</f>
        <v>TR-400_22  Температура верха скруббера К-25</v>
      </c>
      <c r="F82" s="176"/>
    </row>
    <row r="83" spans="3:6" ht="10.5" customHeight="1">
      <c r="C83" s="385">
        <f>IF(ISBLANK(AI!D83),"",AI!D83)</f>
        <v>79</v>
      </c>
      <c r="D83" s="383">
        <f t="shared" si="1"/>
        <v>79</v>
      </c>
      <c r="E83" s="386" t="str">
        <f>IF(C83="","",AI!E83&amp;"  "&amp;AI!F83)</f>
        <v>TR-400_23  Температура куба скруббера К-26</v>
      </c>
      <c r="F83" s="176"/>
    </row>
    <row r="84" spans="3:6" ht="10.5" customHeight="1">
      <c r="C84" s="385">
        <f>IF(ISBLANK(AI!D84),"",AI!D84)</f>
        <v>80</v>
      </c>
      <c r="D84" s="383">
        <f t="shared" si="1"/>
        <v>80</v>
      </c>
      <c r="E84" s="386" t="str">
        <f>IF(C84="","",AI!E84&amp;"  "&amp;AI!F84)</f>
        <v>TR-400_24  Температура 6-й тарелки скруббера К-26</v>
      </c>
      <c r="F84" s="176"/>
    </row>
    <row r="85" spans="3:6" ht="10.5" customHeight="1">
      <c r="C85" s="385">
        <f>IF(ISBLANK(AI!D85),"",AI!D85)</f>
        <v>81</v>
      </c>
      <c r="D85" s="383">
        <f t="shared" si="1"/>
        <v>81</v>
      </c>
      <c r="E85" s="386" t="str">
        <f>IF(C85="","",AI!E85&amp;"  "&amp;AI!F85)</f>
        <v>TR-400_25  Температура верха скруббера К-26</v>
      </c>
      <c r="F85" s="176"/>
    </row>
    <row r="86" spans="3:6" ht="10.5" customHeight="1">
      <c r="C86" s="385">
        <f>IF(ISBLANK(AI!D86),"",AI!D86)</f>
        <v>82</v>
      </c>
      <c r="D86" s="383">
        <f t="shared" si="1"/>
        <v>82</v>
      </c>
      <c r="E86" s="386" t="str">
        <f>IF(C86="","",AI!E86&amp;"  "&amp;AI!F86)</f>
        <v>TR-400_30  Температура воды к маслохолодильникам</v>
      </c>
      <c r="F86" s="176"/>
    </row>
    <row r="87" spans="3:6" ht="10.5" customHeight="1">
      <c r="C87" s="385">
        <f>IF(ISBLANK(AI!D87),"",AI!D87)</f>
        <v>83</v>
      </c>
      <c r="D87" s="383">
        <f t="shared" si="1"/>
        <v>83</v>
      </c>
      <c r="E87" s="386" t="str">
        <f>IF(C87="","",AI!E87&amp;"  "&amp;AI!F87)</f>
        <v>TR-400_41  Температура пирогаза на выходе из холодильника Т-15</v>
      </c>
      <c r="F87" s="176"/>
    </row>
    <row r="88" spans="3:6" ht="10.5" customHeight="1">
      <c r="C88" s="385">
        <f>IF(ISBLANK(AI!D88),"",AI!D88)</f>
        <v>84</v>
      </c>
      <c r="D88" s="383">
        <f t="shared" si="1"/>
        <v>84</v>
      </c>
      <c r="E88" s="386" t="str">
        <f>IF(C88="","",AI!E88&amp;"  "&amp;AI!F88)</f>
        <v>TR-400_42  Температура воды для орошения скруббера К-25 после холодильника Т-17</v>
      </c>
      <c r="F88" s="176"/>
    </row>
    <row r="89" spans="3:6" ht="10.5" customHeight="1">
      <c r="C89" s="385">
        <f>IF(ISBLANK(AI!D89),"",AI!D89)</f>
        <v>85</v>
      </c>
      <c r="D89" s="383">
        <f t="shared" si="1"/>
        <v>85</v>
      </c>
      <c r="E89" s="386" t="str">
        <f>IF(C89="","",AI!E89&amp;"  "&amp;AI!F89)</f>
        <v>TR-400_43  Температура воды для орошения скруббера К-26 после холодильника Т-19</v>
      </c>
      <c r="F89" s="176"/>
    </row>
    <row r="90" spans="3:6" ht="10.5" customHeight="1">
      <c r="C90" s="385">
        <f>IF(ISBLANK(AI!D90),"",AI!D90)</f>
        <v>86</v>
      </c>
      <c r="D90" s="383">
        <f t="shared" si="1"/>
        <v>86</v>
      </c>
      <c r="E90" s="386" t="str">
        <f>IF(C90="","",AI!E90&amp;"  "&amp;AI!F90)</f>
        <v>TR-400_44  Температура пирогаза на выходе из холодильника Т-21</v>
      </c>
      <c r="F90" s="176"/>
    </row>
    <row r="91" spans="3:6" ht="10.5" customHeight="1">
      <c r="C91" s="385">
        <f>IF(ISBLANK(AI!D91),"",AI!D91)</f>
        <v>87</v>
      </c>
      <c r="D91" s="383">
        <f t="shared" si="1"/>
        <v>87</v>
      </c>
      <c r="E91" s="386" t="str">
        <f>IF(C91="","",AI!E91&amp;"  "&amp;AI!F91)</f>
        <v>TR-400_45  Температура пирогаза на выходе из холодильника Т-23</v>
      </c>
      <c r="F91" s="176"/>
    </row>
    <row r="92" spans="3:6" ht="10.5" customHeight="1">
      <c r="C92" s="385">
        <f>IF(ISBLANK(AI!D92),"",AI!D92)</f>
        <v>88</v>
      </c>
      <c r="D92" s="383">
        <f t="shared" si="1"/>
        <v>88</v>
      </c>
      <c r="E92" s="386" t="str">
        <f>IF(C92="","",AI!E92&amp;"  "&amp;AI!F92)</f>
        <v>TR-400_62  Температура газа в сепараторе Е-64А</v>
      </c>
      <c r="F92" s="176"/>
    </row>
    <row r="93" spans="3:6" ht="10.5" customHeight="1">
      <c r="C93" s="385">
        <f>IF(ISBLANK(AI!D93),"",AI!D93)</f>
        <v>89</v>
      </c>
      <c r="D93" s="383">
        <f t="shared" si="1"/>
        <v>89</v>
      </c>
      <c r="E93" s="386" t="str">
        <f>IF(C93="","",AI!E93&amp;"  "&amp;AI!F93)</f>
        <v>TR-400_63  Температура горячей воды перед испарителем Т-109</v>
      </c>
      <c r="F93" s="176"/>
    </row>
    <row r="94" spans="3:6" ht="10.5" customHeight="1">
      <c r="C94" s="385">
        <f>IF(ISBLANK(AI!D94),"",AI!D94)</f>
        <v>90</v>
      </c>
      <c r="D94" s="383">
        <f t="shared" si="1"/>
        <v>90</v>
      </c>
      <c r="E94" s="386" t="str">
        <f>IF(C94="","",AI!E94&amp;"  "&amp;AI!F94)</f>
        <v>TRA-404B  Температура пара пропилена на всасе В-4</v>
      </c>
      <c r="F94" s="176"/>
    </row>
    <row r="95" spans="3:6" ht="10.5" customHeight="1">
      <c r="C95" s="385">
        <f>IF(ISBLANK(AI!D95),"",AI!D95)</f>
        <v>91</v>
      </c>
      <c r="D95" s="383">
        <f t="shared" si="1"/>
        <v>91</v>
      </c>
      <c r="E95" s="386" t="str">
        <f>IF(C95="","",AI!E95&amp;"  "&amp;AI!F95)</f>
        <v>TRA-504B  Температура пара этилена на всасе В-5</v>
      </c>
      <c r="F95" s="176"/>
    </row>
    <row r="96" spans="3:6" ht="10.5" customHeight="1">
      <c r="C96" s="385">
        <f>IF(ISBLANK(AI!D96),"",AI!D96)</f>
        <v>92</v>
      </c>
      <c r="D96" s="383">
        <f t="shared" si="1"/>
        <v>92</v>
      </c>
      <c r="E96" s="386" t="str">
        <f>IF(C96="","",AI!E96&amp;"  "&amp;AI!F96)</f>
        <v>TR-104a_6  Температура пирогаза на выходе из холодильника Т-123</v>
      </c>
      <c r="F96" s="176"/>
    </row>
    <row r="97" spans="3:6" ht="10.5" customHeight="1">
      <c r="C97" s="385">
        <f>IF(ISBLANK(AI!D97),"",AI!D97)</f>
        <v>93</v>
      </c>
      <c r="D97" s="383">
        <f t="shared" si="1"/>
        <v>93</v>
      </c>
      <c r="E97" s="386" t="str">
        <f>IF(C97="","",AI!E97&amp;"  "&amp;AI!F97)</f>
        <v xml:space="preserve">  </v>
      </c>
      <c r="F97" s="176"/>
    </row>
    <row r="98" spans="3:6" ht="10.5" customHeight="1">
      <c r="C98" s="385">
        <f>IF(ISBLANK(AI!D98),"",AI!D98)</f>
        <v>94</v>
      </c>
      <c r="D98" s="383">
        <f t="shared" si="1"/>
        <v>94</v>
      </c>
      <c r="E98" s="386" t="str">
        <f>IF(C98="","",AI!E98&amp;"  "&amp;AI!F98)</f>
        <v xml:space="preserve">  </v>
      </c>
      <c r="F98" s="176"/>
    </row>
    <row r="99" spans="3:6" ht="10.5" customHeight="1">
      <c r="C99" s="385">
        <f>IF(ISBLANK(AI!D99),"",AI!D99)</f>
        <v>95</v>
      </c>
      <c r="D99" s="383">
        <f t="shared" si="1"/>
        <v>95</v>
      </c>
      <c r="E99" s="386" t="str">
        <f>IF(C99="","",AI!E99&amp;"  "&amp;AI!F99)</f>
        <v xml:space="preserve">  </v>
      </c>
      <c r="F99" s="176"/>
    </row>
    <row r="100" spans="3:6" ht="10.5" customHeight="1">
      <c r="C100" s="385">
        <f>IF(ISBLANK(AI!D100),"",AI!D100)</f>
        <v>96</v>
      </c>
      <c r="D100" s="383">
        <f t="shared" si="1"/>
        <v>96</v>
      </c>
      <c r="E100" s="386" t="str">
        <f>IF(C100="","",AI!E100&amp;"  "&amp;AI!F100)</f>
        <v>FR-30  Расход газа на всасе 1 ступени В-1 из узла утилизации факельных газов ц101</v>
      </c>
      <c r="F100" s="176"/>
    </row>
    <row r="101" spans="3:6" ht="10.5" customHeight="1">
      <c r="C101" s="385">
        <f>IF(ISBLANK(AI!D101),"",AI!D101)</f>
        <v>97</v>
      </c>
      <c r="D101" s="383">
        <f t="shared" si="1"/>
        <v>97</v>
      </c>
      <c r="E101" s="386" t="str">
        <f>IF(C101="","",AI!E101&amp;"  "&amp;AI!F101)</f>
        <v>PRC-1  Давление газа в сепараторе Е-64А</v>
      </c>
      <c r="F101" s="176"/>
    </row>
    <row r="102" spans="3:6" ht="10.5" customHeight="1">
      <c r="C102" s="385">
        <f>IF(ISBLANK(AI!D102),"",AI!D102)</f>
        <v>98</v>
      </c>
      <c r="D102" s="383">
        <f t="shared" si="1"/>
        <v>98</v>
      </c>
      <c r="E102" s="386" t="str">
        <f>IF(C102="","",AI!E102&amp;"  "&amp;AI!F102)</f>
        <v>PRC-2  Давление газа из коллектора утилизации</v>
      </c>
      <c r="F102" s="176"/>
    </row>
    <row r="103" spans="3:6" ht="10.5" customHeight="1">
      <c r="C103" s="385">
        <f>IF(ISBLANK(AI!D103),"",AI!D103)</f>
        <v>99</v>
      </c>
      <c r="D103" s="383">
        <f t="shared" si="1"/>
        <v>99</v>
      </c>
      <c r="E103" s="386" t="str">
        <f>IF(C103="","",AI!E103&amp;"  "&amp;AI!F103)</f>
        <v>PRC-3  Давление топливного газа в общезаводском коллекторе</v>
      </c>
      <c r="F103" s="176"/>
    </row>
    <row r="104" spans="3:6" ht="10.5" customHeight="1">
      <c r="C104" s="385">
        <f>IF(ISBLANK(AI!D104),"",AI!D104)</f>
        <v>100</v>
      </c>
      <c r="D104" s="383">
        <f t="shared" si="1"/>
        <v>100</v>
      </c>
      <c r="E104" s="386" t="str">
        <f>IF(C104="","",AI!E104&amp;"  "&amp;AI!F104)</f>
        <v>PRC-30  Давление газа узла утилизации факельных газов ц.101</v>
      </c>
      <c r="F104" s="176"/>
    </row>
    <row r="105" spans="3:6" ht="10.5" customHeight="1">
      <c r="C105" s="385">
        <f>IF(ISBLANK(AI!D105),"",AI!D105)</f>
        <v>101</v>
      </c>
      <c r="D105" s="383">
        <f t="shared" si="1"/>
        <v>101</v>
      </c>
      <c r="E105" s="386" t="str">
        <f>IF(C105="","",AI!E105&amp;"  "&amp;AI!F105)</f>
        <v>LR-12  Уровень жидких углеводородов в сепараторе Е-64А</v>
      </c>
      <c r="F105" s="176"/>
    </row>
    <row r="106" spans="3:6" ht="10.5" customHeight="1">
      <c r="C106" s="385">
        <f>IF(ISBLANK(AI!D106),"",AI!D106)</f>
        <v>102</v>
      </c>
      <c r="D106" s="383">
        <f t="shared" si="1"/>
        <v>102</v>
      </c>
      <c r="E106" s="386" t="str">
        <f>IF(C106="","",AI!E106&amp;"  "&amp;AI!F106)</f>
        <v xml:space="preserve">Резерв  </v>
      </c>
      <c r="F106" s="176"/>
    </row>
    <row r="107" spans="3:6" ht="10.5" customHeight="1">
      <c r="C107" s="385">
        <f>IF(ISBLANK(AI!D107),"",AI!D107)</f>
        <v>103</v>
      </c>
      <c r="D107" s="383">
        <f t="shared" si="1"/>
        <v>103</v>
      </c>
      <c r="E107" s="386" t="str">
        <f>IF(C107="","",AI!E107&amp;"  "&amp;AI!F107)</f>
        <v>PRA-4_50-1  Давление воздуха в системе продувки главного электродвигателя</v>
      </c>
      <c r="F107" s="176"/>
    </row>
    <row r="108" spans="3:6" ht="10.5" customHeight="1">
      <c r="C108" s="385">
        <f>IF(ISBLANK(AI!D108),"",AI!D108)</f>
        <v>104</v>
      </c>
      <c r="D108" s="383">
        <f t="shared" si="1"/>
        <v>104</v>
      </c>
      <c r="E108" s="386" t="str">
        <f>IF(C108="","",AI!E108&amp;"  "&amp;AI!F108)</f>
        <v>PRA-4_50-2  Давление воздуха в системе продувки главного электродвигателя</v>
      </c>
      <c r="F108" s="176"/>
    </row>
    <row r="109" spans="3:6" ht="10.5" customHeight="1">
      <c r="C109" s="385">
        <f>IF(ISBLANK(AI!D109),"",AI!D109)</f>
        <v>105</v>
      </c>
      <c r="D109" s="383">
        <f t="shared" si="1"/>
        <v>105</v>
      </c>
      <c r="E109" s="386" t="str">
        <f>IF(C109="","",AI!E109&amp;"  "&amp;AI!F109)</f>
        <v>PRA-4_50-3  Давление воздуха в системе продувки главного электродвигателя</v>
      </c>
      <c r="F109" s="176"/>
    </row>
    <row r="110" spans="3:6" ht="10.5" customHeight="1">
      <c r="C110" s="385">
        <f>IF(ISBLANK(AI!D110),"",AI!D110)</f>
        <v>106</v>
      </c>
      <c r="D110" s="383">
        <f t="shared" si="1"/>
        <v>106</v>
      </c>
      <c r="E110" s="386" t="str">
        <f>IF(C110="","",AI!E110&amp;"  "&amp;AI!F110)</f>
        <v>PRA-4_51  Давление воды на охлаждение</v>
      </c>
      <c r="F110" s="176"/>
    </row>
    <row r="111" spans="3:6" ht="10.5" customHeight="1">
      <c r="C111" s="385">
        <f>IF(ISBLANK(AI!D111),"",AI!D111)</f>
        <v>107</v>
      </c>
      <c r="D111" s="383">
        <f t="shared" si="1"/>
        <v>107</v>
      </c>
      <c r="E111" s="386" t="str">
        <f>IF(C111="","",AI!E111&amp;"  "&amp;AI!F111)</f>
        <v>PRSA-4_55  Давление подачи масла на смазку подшипников электродвигателя редуктора и муфты открытой маслосистемы</v>
      </c>
      <c r="F111" s="176"/>
    </row>
    <row r="112" spans="3:6" ht="10.5" customHeight="1">
      <c r="C112" s="385">
        <f>IF(ISBLANK(AI!D112),"",AI!D112)</f>
        <v>108</v>
      </c>
      <c r="D112" s="383">
        <f t="shared" si="1"/>
        <v>108</v>
      </c>
      <c r="E112" s="386" t="str">
        <f>IF(C112="","",AI!E112&amp;"  "&amp;AI!F112)</f>
        <v>PRSA-4_57  Давление подачи масла на смазку подшипников и торцевых уплотнителей - общий коллектор герметичной маслосистемы</v>
      </c>
      <c r="F112" s="176"/>
    </row>
    <row r="113" spans="3:6" ht="10.5" customHeight="1">
      <c r="C113" s="385">
        <f>IF(ISBLANK(AI!D113),"",AI!D113)</f>
        <v>109</v>
      </c>
      <c r="D113" s="383">
        <f t="shared" si="1"/>
        <v>109</v>
      </c>
      <c r="E113" s="386" t="str">
        <f>IF(C113="","",AI!E113&amp;"  "&amp;AI!F113)</f>
        <v>PRSA-4_65-1  Осевое смешение вала ЦНД</v>
      </c>
      <c r="F113" s="176"/>
    </row>
    <row r="114" spans="3:6" ht="10.5" customHeight="1">
      <c r="C114" s="385">
        <f>IF(ISBLANK(AI!D114),"",AI!D114)</f>
        <v>110</v>
      </c>
      <c r="D114" s="383">
        <f t="shared" si="1"/>
        <v>110</v>
      </c>
      <c r="E114" s="386" t="str">
        <f>IF(C114="","",AI!E114&amp;"  "&amp;AI!F114)</f>
        <v>PRSA-4_65-2  Осевое смещение вала ЦНД</v>
      </c>
      <c r="F114" s="176"/>
    </row>
    <row r="115" spans="3:6" ht="10.5" customHeight="1">
      <c r="C115" s="385">
        <f>IF(ISBLANK(AI!D115),"",AI!D115)</f>
        <v>111</v>
      </c>
      <c r="D115" s="383">
        <f t="shared" si="1"/>
        <v>111</v>
      </c>
      <c r="E115" s="386" t="str">
        <f>IF(C115="","",AI!E115&amp;"  "&amp;AI!F115)</f>
        <v>PRSA-4_66-1  Осевое смещение вала ЦВД</v>
      </c>
      <c r="F115" s="176"/>
    </row>
    <row r="116" spans="3:6" ht="10.5" customHeight="1">
      <c r="C116" s="385">
        <f>IF(ISBLANK(AI!D116),"",AI!D116)</f>
        <v>112</v>
      </c>
      <c r="D116" s="383">
        <f t="shared" si="1"/>
        <v>112</v>
      </c>
      <c r="E116" s="386" t="str">
        <f>IF(C116="","",AI!E116&amp;"  "&amp;AI!F116)</f>
        <v>PRSA-4_66-2  Осевое смещение вала ЦВД</v>
      </c>
      <c r="F116" s="176"/>
    </row>
    <row r="117" spans="3:6" ht="10.5" customHeight="1">
      <c r="C117" s="385">
        <f>IF(ISBLANK(AI!D117),"",AI!D117)</f>
        <v>113</v>
      </c>
      <c r="D117" s="383">
        <f t="shared" si="1"/>
        <v>113</v>
      </c>
      <c r="E117" s="386" t="str">
        <f>IF(C117="","",AI!E117&amp;"  "&amp;AI!F117)</f>
        <v>PDR-4_61-1  Перепад давления газ-масло 3-й ступени В-1</v>
      </c>
      <c r="F117" s="176"/>
    </row>
    <row r="118" spans="3:6" ht="10.5" customHeight="1">
      <c r="C118" s="385">
        <f>IF(ISBLANK(AI!D118),"",AI!D118)</f>
        <v>114</v>
      </c>
      <c r="D118" s="383">
        <f t="shared" si="1"/>
        <v>114</v>
      </c>
      <c r="E118" s="386" t="str">
        <f>IF(C118="","",AI!E118&amp;"  "&amp;AI!F118)</f>
        <v>PDR-4_61-2  Перепад давления газ-масло 4-й ступени В-1</v>
      </c>
      <c r="F118" s="176"/>
    </row>
    <row r="119" spans="3:6" ht="10.5" customHeight="1">
      <c r="C119" s="385">
        <f>IF(ISBLANK(AI!D119),"",AI!D119)</f>
        <v>115</v>
      </c>
      <c r="D119" s="383">
        <f t="shared" si="1"/>
        <v>115</v>
      </c>
      <c r="E119" s="386" t="str">
        <f>IF(C119="","",AI!E119&amp;"  "&amp;AI!F119)</f>
        <v>PDR-4_61-3  Перепад давления газ-масло 2-й ступени В-1</v>
      </c>
      <c r="F119" s="176"/>
    </row>
    <row r="120" spans="3:6" ht="10.5" customHeight="1">
      <c r="C120" s="385">
        <f>IF(ISBLANK(AI!D120),"",AI!D120)</f>
        <v>116</v>
      </c>
      <c r="D120" s="383">
        <f t="shared" si="1"/>
        <v>116</v>
      </c>
      <c r="E120" s="386" t="str">
        <f>IF(C120="","",AI!E120&amp;"  "&amp;AI!F120)</f>
        <v>PDR-4_61-4  Перепад давления газ-масло 1-й ступени В-1</v>
      </c>
      <c r="F120" s="176"/>
    </row>
    <row r="121" spans="3:6" ht="10.5" customHeight="1">
      <c r="C121" s="385">
        <f>IF(ISBLANK(AI!D121),"",AI!D121)</f>
        <v>117</v>
      </c>
      <c r="D121" s="383">
        <f t="shared" si="1"/>
        <v>117</v>
      </c>
      <c r="E121" s="386" t="str">
        <f>IF(C121="","",AI!E121&amp;"  "&amp;AI!F121)</f>
        <v>LRCA-255  Уровень в емкости Е-42</v>
      </c>
      <c r="F121" s="176"/>
    </row>
    <row r="122" spans="3:6" ht="10.5" customHeight="1">
      <c r="C122" s="385">
        <f>IF(ISBLANK(AI!D122),"",AI!D122)</f>
        <v>118</v>
      </c>
      <c r="D122" s="383">
        <f t="shared" si="1"/>
        <v>118</v>
      </c>
      <c r="E122" s="386" t="str">
        <f>IF(C122="","",AI!E122&amp;"  "&amp;AI!F122)</f>
        <v>LRC-832  Уровень в холодильнике Т-15А</v>
      </c>
      <c r="F122" s="176"/>
    </row>
    <row r="123" spans="3:6" ht="10.5" customHeight="1">
      <c r="C123" s="385">
        <f>IF(ISBLANK(AI!D123),"",AI!D123)</f>
        <v>119</v>
      </c>
      <c r="D123" s="383">
        <f t="shared" si="1"/>
        <v>119</v>
      </c>
      <c r="E123" s="386" t="str">
        <f>IF(C123="","",AI!E123&amp;"  "&amp;AI!F123)</f>
        <v>LRC-833  Уровень воды в скруббере К-3</v>
      </c>
      <c r="F123" s="176"/>
    </row>
    <row r="124" spans="3:6" ht="10.5" customHeight="1">
      <c r="C124" s="385">
        <f>IF(ISBLANK(AI!D124),"",AI!D124)</f>
        <v>120</v>
      </c>
      <c r="D124" s="383">
        <f t="shared" si="1"/>
        <v>120</v>
      </c>
      <c r="E124" s="386" t="str">
        <f>IF(C124="","",AI!E124&amp;"  "&amp;AI!F124)</f>
        <v>LRC-853  Уровень углеводорода в скруббере К-3</v>
      </c>
      <c r="F124" s="176"/>
    </row>
    <row r="125" spans="3:6" ht="10.5" customHeight="1">
      <c r="C125" s="385">
        <f>IF(ISBLANK(AI!D125),"",AI!D125)</f>
        <v>121</v>
      </c>
      <c r="D125" s="383">
        <f t="shared" si="1"/>
        <v>121</v>
      </c>
      <c r="E125" s="386" t="str">
        <f>IF(C125="","",AI!E125&amp;"  "&amp;AI!F125)</f>
        <v>LRC-844  Уровень воды в скруббере К-25</v>
      </c>
      <c r="F125" s="176"/>
    </row>
    <row r="126" spans="3:6" ht="10.5" customHeight="1">
      <c r="C126" s="385">
        <f>IF(ISBLANK(AI!D126),"",AI!D126)</f>
        <v>122</v>
      </c>
      <c r="D126" s="383">
        <f t="shared" si="1"/>
        <v>122</v>
      </c>
      <c r="E126" s="386" t="str">
        <f>IF(C126="","",AI!E126&amp;"  "&amp;AI!F126)</f>
        <v>LRC-845  Уровень углеводорода в скруббере К-25</v>
      </c>
      <c r="F126" s="176"/>
    </row>
    <row r="127" spans="3:6" ht="10.5" customHeight="1">
      <c r="C127" s="385">
        <f>IF(ISBLANK(AI!D127),"",AI!D127)</f>
        <v>123</v>
      </c>
      <c r="D127" s="383">
        <f t="shared" si="1"/>
        <v>123</v>
      </c>
      <c r="E127" s="386" t="str">
        <f>IF(C127="","",AI!E127&amp;"  "&amp;AI!F127)</f>
        <v>LRC-846  Уровень воды ы скруббере К-26</v>
      </c>
      <c r="F127" s="176"/>
    </row>
    <row r="128" spans="3:6" ht="10.5" customHeight="1">
      <c r="C128" s="385">
        <f>IF(ISBLANK(AI!D128),"",AI!D128)</f>
        <v>124</v>
      </c>
      <c r="D128" s="383">
        <f t="shared" si="1"/>
        <v>124</v>
      </c>
      <c r="E128" s="386" t="str">
        <f>IF(C128="","",AI!E128&amp;"  "&amp;AI!F128)</f>
        <v>LRCS-847  Уровень углеводорода в скруббере К-26</v>
      </c>
      <c r="F128" s="176"/>
    </row>
    <row r="129" spans="3:6" ht="10.5" customHeight="1">
      <c r="C129" s="385">
        <f>IF(ISBLANK(AI!D129),"",AI!D129)</f>
        <v>125</v>
      </c>
      <c r="D129" s="383">
        <f t="shared" si="1"/>
        <v>125</v>
      </c>
      <c r="E129" s="386" t="str">
        <f>IF(C129="","",AI!E129&amp;"  "&amp;AI!F129)</f>
        <v>FR-235  Расход углеводородного конденсата из Е-43 В К-5</v>
      </c>
      <c r="F129" s="176"/>
    </row>
    <row r="130" spans="3:6" ht="10.5" customHeight="1">
      <c r="C130" s="385">
        <f>IF(ISBLANK(AI!D130),"",AI!D130)</f>
        <v>126</v>
      </c>
      <c r="D130" s="383">
        <f t="shared" si="1"/>
        <v>126</v>
      </c>
      <c r="E130" s="386" t="str">
        <f>IF(C130="","",AI!E130&amp;"  "&amp;AI!F130)</f>
        <v>FR-236  Расход углеводородного конденсата из Е-59 В К-6</v>
      </c>
      <c r="F130" s="176"/>
    </row>
    <row r="131" spans="3:6" ht="10.5" customHeight="1">
      <c r="C131" s="385">
        <f>IF(ISBLANK(AI!D131),"",AI!D131)</f>
        <v>127</v>
      </c>
      <c r="D131" s="383">
        <f t="shared" si="1"/>
        <v>127</v>
      </c>
      <c r="E131" s="386" t="str">
        <f>IF(C131="","",AI!E131&amp;"  "&amp;AI!F131)</f>
        <v>PRC-240  Давление пропилена в емкости Е-42</v>
      </c>
      <c r="F131" s="176"/>
    </row>
    <row r="132" spans="3:6" ht="10.5" customHeight="1">
      <c r="C132" s="385">
        <f>IF(ISBLANK(AI!D132),"",AI!D132)</f>
        <v>128</v>
      </c>
      <c r="D132" s="383">
        <f>IF(C132="","",C132)</f>
        <v>128</v>
      </c>
      <c r="E132" s="386" t="str">
        <f>IF(C132="","",AI!E132&amp;"  "&amp;AI!F132)</f>
        <v>FR-520  Расход углеводорода на орошение скруббера К-3</v>
      </c>
      <c r="F132" s="176"/>
    </row>
    <row r="133" spans="3:6" ht="10.5" customHeight="1">
      <c r="C133" s="385">
        <f>IF(ISBLANK(AI!D133),"",AI!D133)</f>
        <v>129</v>
      </c>
      <c r="D133" s="383">
        <f t="shared" ref="D133:D141" si="2">IF(C133="","",C133)</f>
        <v>129</v>
      </c>
      <c r="E133" s="386" t="str">
        <f>IF(C133="","",AI!E133&amp;"  "&amp;AI!F133)</f>
        <v>FRS-527  Расход воды на орошение скруббера К-25</v>
      </c>
      <c r="F133" s="176"/>
    </row>
    <row r="134" spans="3:6" ht="10.5" customHeight="1">
      <c r="C134" s="385">
        <f>IF(ISBLANK(AI!D134),"",AI!D134)</f>
        <v>130</v>
      </c>
      <c r="D134" s="383">
        <f t="shared" si="2"/>
        <v>130</v>
      </c>
      <c r="E134" s="386" t="str">
        <f>IF(C134="","",AI!E134&amp;"  "&amp;AI!F134)</f>
        <v>FR-530  Расход воды на орошение скруббера К-3</v>
      </c>
      <c r="F134" s="176"/>
    </row>
    <row r="135" spans="3:6" ht="10.5" customHeight="1">
      <c r="C135" s="385">
        <f>IF(ISBLANK(AI!D135),"",AI!D135)</f>
        <v>131</v>
      </c>
      <c r="D135" s="383">
        <f t="shared" si="2"/>
        <v>131</v>
      </c>
      <c r="E135" s="386" t="str">
        <f>IF(C135="","",AI!E135&amp;"  "&amp;AI!F135)</f>
        <v>FRC-854  Расход подпитки углеводородами скруббера К-3</v>
      </c>
      <c r="F135" s="176"/>
    </row>
    <row r="136" spans="3:6" ht="10.5" customHeight="1">
      <c r="C136" s="385">
        <f>IF(ISBLANK(AI!D136),"",AI!D136)</f>
        <v>132</v>
      </c>
      <c r="D136" s="383">
        <f t="shared" si="2"/>
        <v>132</v>
      </c>
      <c r="E136" s="386" t="str">
        <f>IF(C136="","",AI!E136&amp;"  "&amp;AI!F136)</f>
        <v>FRCS-848  Расход воды на орошение в скруббер К-26</v>
      </c>
      <c r="F136" s="176"/>
    </row>
    <row r="137" spans="3:6" ht="10.5" customHeight="1">
      <c r="C137" s="385">
        <f>IF(ISBLANK(AI!D137),"",AI!D137)</f>
        <v>133</v>
      </c>
      <c r="D137" s="383">
        <f t="shared" si="2"/>
        <v>133</v>
      </c>
      <c r="E137" s="386" t="str">
        <f>IF(C137="","",AI!E137&amp;"  "&amp;AI!F137)</f>
        <v>PRA-60-1  Давление масла на реле осевого сдвига</v>
      </c>
      <c r="F137" s="176"/>
    </row>
    <row r="138" spans="3:6" ht="10.5" customHeight="1">
      <c r="C138" s="385">
        <f>IF(ISBLANK(AI!D138),"",AI!D138)</f>
        <v>134</v>
      </c>
      <c r="D138" s="383">
        <f t="shared" si="2"/>
        <v>134</v>
      </c>
      <c r="E138" s="386" t="str">
        <f>IF(C138="","",AI!E138&amp;"  "&amp;AI!F138)</f>
        <v>PDRC-4_67  Перепад давления в разделительной полости маслобака</v>
      </c>
      <c r="F138" s="176"/>
    </row>
    <row r="139" spans="3:6" ht="10.5" customHeight="1">
      <c r="C139" s="385">
        <f>IF(ISBLANK(AI!D139),"",AI!D139)</f>
        <v>135</v>
      </c>
      <c r="D139" s="383">
        <f t="shared" si="2"/>
        <v>135</v>
      </c>
      <c r="E139" s="386" t="str">
        <f>IF(C139="","",AI!E139&amp;"  "&amp;AI!F139)</f>
        <v>PRC-4_80  Давление пропилена на уплотнение подшипников</v>
      </c>
      <c r="F139" s="176"/>
    </row>
    <row r="140" spans="3:6" ht="10.5" customHeight="1">
      <c r="C140" s="385">
        <f>IF(ISBLANK(AI!D140),"",AI!D140)</f>
        <v>136</v>
      </c>
      <c r="D140" s="383">
        <f t="shared" si="2"/>
        <v>136</v>
      </c>
      <c r="E140" s="386" t="str">
        <f>IF(C140="","",AI!E140&amp;"  "&amp;AI!F140)</f>
        <v>LRA-4_62  Уровень масла в баке открытой маслосистемы</v>
      </c>
      <c r="F140" s="176"/>
    </row>
    <row r="141" spans="3:6" ht="10.5" customHeight="1">
      <c r="C141" s="385">
        <f>IF(ISBLANK(AI!D141),"",AI!D141)</f>
        <v>137</v>
      </c>
      <c r="D141" s="383">
        <f t="shared" si="2"/>
        <v>137</v>
      </c>
      <c r="E141" s="386" t="str">
        <f>IF(C141="","",AI!E141&amp;"  "&amp;AI!F141)</f>
        <v>LRA-4_64  Уровень масла в баке герметичной системы</v>
      </c>
      <c r="F141" s="176"/>
    </row>
    <row r="142" spans="3:6" ht="10.5" customHeight="1">
      <c r="C142" s="385">
        <f>IF(ISBLANK(AI!D142),"",AI!D142)</f>
        <v>138</v>
      </c>
      <c r="D142" s="383">
        <f>IF(C142="","",C142)</f>
        <v>138</v>
      </c>
      <c r="E142" s="386" t="str">
        <f>IF(C142="","",AI!E142&amp;"  "&amp;AI!F142)</f>
        <v>PDR-4_52  Перепад давления в маслофильтре тонкой очистки герметичной системы В-1</v>
      </c>
      <c r="F142" s="176"/>
    </row>
    <row r="143" spans="3:6" ht="10.5" customHeight="1">
      <c r="C143" s="385">
        <f>IF(ISBLANK(AI!D143),"",AI!D143)</f>
        <v>139</v>
      </c>
      <c r="D143" s="383">
        <f t="shared" ref="D143:D148" si="3">IF(C143="","",C143)</f>
        <v>139</v>
      </c>
      <c r="E143" s="386" t="str">
        <f>IF(C143="","",AI!E143&amp;"  "&amp;AI!F143)</f>
        <v>PR-6_38  Давление масла на подшипники и торцевое уплотнения герметичной система</v>
      </c>
      <c r="F143" s="176"/>
    </row>
    <row r="144" spans="3:6" ht="10.5" customHeight="1">
      <c r="C144" s="385">
        <f>IF(ISBLANK(AI!D144),"",AI!D144)</f>
        <v>140</v>
      </c>
      <c r="D144" s="383">
        <f t="shared" si="3"/>
        <v>140</v>
      </c>
      <c r="E144" s="386" t="str">
        <f>IF(C144="","",AI!E144&amp;"  "&amp;AI!F144)</f>
        <v>PR-3_32  Давление масла на смазку подшипников и торцевых уплотнений</v>
      </c>
      <c r="F144" s="176"/>
    </row>
    <row r="145" spans="3:6" ht="10.5" customHeight="1">
      <c r="C145" s="385">
        <f>IF(ISBLANK(AI!D145),"",AI!D145)</f>
        <v>141</v>
      </c>
      <c r="D145" s="383">
        <f t="shared" si="3"/>
        <v>141</v>
      </c>
      <c r="E145" s="386" t="str">
        <f>IF(C145="","",AI!E145&amp;"  "&amp;AI!F145)</f>
        <v>PR-5_31  Давление масла на смазку подшипников и торцевое уплотнение</v>
      </c>
      <c r="F145" s="176"/>
    </row>
    <row r="146" spans="3:6" ht="10.5" customHeight="1">
      <c r="C146" s="385">
        <f>IF(ISBLANK(AI!D146),"",AI!D146)</f>
        <v>142</v>
      </c>
      <c r="D146" s="383">
        <f t="shared" si="3"/>
        <v>142</v>
      </c>
      <c r="E146" s="386" t="str">
        <f>IF(C146="","",AI!E146&amp;"  "&amp;AI!F146)</f>
        <v>PDRCSA-3-27  Перепад давления газ-масло В-4</v>
      </c>
      <c r="F146" s="176"/>
    </row>
    <row r="147" spans="3:6" ht="10.5" customHeight="1">
      <c r="C147" s="385">
        <f>IF(ISBLANK(AI!D147),"",AI!D147)</f>
        <v>143</v>
      </c>
      <c r="D147" s="383">
        <f t="shared" si="3"/>
        <v>143</v>
      </c>
      <c r="E147" s="386" t="str">
        <f>IF(C147="","",AI!E147&amp;"  "&amp;AI!F147)</f>
        <v xml:space="preserve">  </v>
      </c>
      <c r="F147" s="176"/>
    </row>
    <row r="148" spans="3:6" ht="10.5" customHeight="1">
      <c r="C148" s="385">
        <f>IF(ISBLANK(AI!D148),"",AI!D148)</f>
        <v>144</v>
      </c>
      <c r="D148" s="383">
        <f t="shared" si="3"/>
        <v>144</v>
      </c>
      <c r="E148" s="386" t="str">
        <f>IF(C148="","",AI!E148&amp;"  "&amp;AI!F148)</f>
        <v>PDRSA-245_1  Разность давления напорного и всасывающего трубопроводов насоса Н-14А</v>
      </c>
      <c r="F148" s="176"/>
    </row>
    <row r="149" spans="3:6" ht="10.5" customHeight="1">
      <c r="C149" s="385">
        <f>IF(ISBLANK(AI!D149),"",AI!D149)</f>
        <v>145</v>
      </c>
      <c r="D149" s="383">
        <f>IF(C149="","",C149)</f>
        <v>145</v>
      </c>
      <c r="E149" s="386" t="str">
        <f>IF(C149="","",AI!E149&amp;"  "&amp;AI!F149)</f>
        <v>PDRSA-245_2  Разность давления напорного и всасывающего трубопроводов насоса Н-14Б</v>
      </c>
      <c r="F149" s="176"/>
    </row>
    <row r="150" spans="3:6" ht="10.5" customHeight="1">
      <c r="C150" s="385">
        <f>IF(ISBLANK(AI!D150),"",AI!D150)</f>
        <v>146</v>
      </c>
      <c r="D150" s="383">
        <f t="shared" ref="D150:D200" si="4">IF(C150="","",C150)</f>
        <v>146</v>
      </c>
      <c r="E150" s="386" t="str">
        <f>IF(C150="","",AI!E150&amp;"  "&amp;AI!F150)</f>
        <v>PRA-244_1  Давление прямой оборотной воды насоса Н-14А</v>
      </c>
      <c r="F150" s="176"/>
    </row>
    <row r="151" spans="3:6" ht="10.5" customHeight="1">
      <c r="C151" s="385">
        <f>IF(ISBLANK(AI!D151),"",AI!D151)</f>
        <v>147</v>
      </c>
      <c r="D151" s="383">
        <f t="shared" si="4"/>
        <v>147</v>
      </c>
      <c r="E151" s="386" t="str">
        <f>IF(C151="","",AI!E151&amp;"  "&amp;AI!F151)</f>
        <v>PRA-244_2  Давление прямой оборотной воды насоса Н-14Б</v>
      </c>
      <c r="F151" s="176"/>
    </row>
    <row r="152" spans="3:6" ht="10.5" customHeight="1">
      <c r="C152" s="385">
        <f>IF(ISBLANK(AI!D152),"",AI!D152)</f>
        <v>148</v>
      </c>
      <c r="D152" s="383">
        <f t="shared" ref="D152:D207" si="5">IF(C152="","",C152)</f>
        <v>148</v>
      </c>
      <c r="E152" s="386" t="str">
        <f>IF(C152="","",AI!E152&amp;"  "&amp;AI!F152)</f>
        <v>FRA-244_1  Расход прямой оборотной воды насоса Н-14А</v>
      </c>
      <c r="F152" s="176"/>
    </row>
    <row r="153" spans="3:6" ht="10.5" customHeight="1">
      <c r="C153" s="385">
        <f>IF(ISBLANK(AI!D153),"",AI!D153)</f>
        <v>149</v>
      </c>
      <c r="D153" s="383">
        <f t="shared" si="5"/>
        <v>149</v>
      </c>
      <c r="E153" s="386" t="str">
        <f>IF(C153="","",AI!E153&amp;"  "&amp;AI!F153)</f>
        <v>FRA-244_2  Расход прямой оборотной воды насоса Н-14Б</v>
      </c>
      <c r="F153" s="176"/>
    </row>
    <row r="154" spans="3:6" ht="10.5" customHeight="1">
      <c r="C154" s="385">
        <f>IF(ISBLANK(AI!D154),"",AI!D154)</f>
        <v>150</v>
      </c>
      <c r="D154" s="383">
        <f t="shared" si="5"/>
        <v>150</v>
      </c>
      <c r="E154" s="386" t="str">
        <f>IF(C154="","",AI!E154&amp;"  "&amp;AI!F154)</f>
        <v>TRA-244_1  Температура прямой оборотной воды насоса Н-14А</v>
      </c>
      <c r="F154" s="176"/>
    </row>
    <row r="155" spans="3:6" ht="10.5" customHeight="1">
      <c r="C155" s="385">
        <f>IF(ISBLANK(AI!D155),"",AI!D155)</f>
        <v>151</v>
      </c>
      <c r="D155" s="383">
        <f t="shared" si="5"/>
        <v>151</v>
      </c>
      <c r="E155" s="386" t="str">
        <f>IF(C155="","",AI!E155&amp;"  "&amp;AI!F155)</f>
        <v>TRA-244_2  Температура прямой оборотной воды насоса Н-14Б</v>
      </c>
      <c r="F155" s="176"/>
    </row>
    <row r="156" spans="3:6" ht="10.5" customHeight="1">
      <c r="C156" s="385">
        <f>IF(ISBLANK(AI!D156),"",AI!D156)</f>
        <v>152</v>
      </c>
      <c r="D156" s="383">
        <f t="shared" si="5"/>
        <v>152</v>
      </c>
      <c r="E156" s="386" t="str">
        <f>IF(C156="","",AI!E156&amp;"  "&amp;AI!F156)</f>
        <v>PRSA-6-58/1  Осевое смещение вала ЦНД турбокомпрессора В-3</v>
      </c>
      <c r="F156" s="176"/>
    </row>
    <row r="157" spans="3:6" ht="10.5" customHeight="1">
      <c r="C157" s="385">
        <f>IF(ISBLANK(AI!D157),"",AI!D157)</f>
        <v>153</v>
      </c>
      <c r="D157" s="383">
        <f t="shared" si="5"/>
        <v>153</v>
      </c>
      <c r="E157" s="386" t="str">
        <f>IF(C157="","",AI!E157&amp;"  "&amp;AI!F157)</f>
        <v>PRSA-6-58/2  Осевое смещение вала ЦНД турбокомпрессора В-3</v>
      </c>
      <c r="F157" s="176"/>
    </row>
    <row r="158" spans="3:6" ht="10.5" customHeight="1">
      <c r="C158" s="385">
        <f>IF(ISBLANK(AI!D158),"",AI!D158)</f>
        <v>154</v>
      </c>
      <c r="D158" s="383">
        <f t="shared" si="5"/>
        <v>154</v>
      </c>
      <c r="E158" s="386" t="str">
        <f>IF(C158="","",AI!E158&amp;"  "&amp;AI!F158)</f>
        <v>PRSA-6-59/1  Осевое смещение вала ЦВД турбокомпрессора В-3</v>
      </c>
      <c r="F158" s="176"/>
    </row>
    <row r="159" spans="3:6" ht="10.5" customHeight="1">
      <c r="C159" s="385">
        <f>IF(ISBLANK(AI!D159),"",AI!D159)</f>
        <v>155</v>
      </c>
      <c r="D159" s="383">
        <f t="shared" si="5"/>
        <v>155</v>
      </c>
      <c r="E159" s="386" t="str">
        <f>IF(C159="","",AI!E159&amp;"  "&amp;AI!F159)</f>
        <v>PRSA-6-59/2  Осевое смещение вала ЦВД турбокомпрессора В-3</v>
      </c>
      <c r="F159" s="176"/>
    </row>
    <row r="160" spans="3:6" ht="10.5" customHeight="1">
      <c r="C160" s="385">
        <f>IF(ISBLANK(AI!D160),"",AI!D160)</f>
        <v>156</v>
      </c>
      <c r="D160" s="383">
        <f t="shared" si="5"/>
        <v>156</v>
      </c>
      <c r="E160" s="386" t="str">
        <f>IF(C160="","",AI!E160&amp;"  "&amp;AI!F160)</f>
        <v>PDRSA-246_2  Перепад давления всасывающего и напорного трубопроводов насоса Н-15Б</v>
      </c>
      <c r="F160" s="176"/>
    </row>
    <row r="161" spans="3:6" ht="10.5" customHeight="1">
      <c r="C161" s="385">
        <f>IF(ISBLANK(AI!D161),"",AI!D161)</f>
        <v>157</v>
      </c>
      <c r="D161" s="383">
        <f t="shared" si="5"/>
        <v>157</v>
      </c>
      <c r="E161" s="386" t="str">
        <f>IF(C161="","",AI!E161&amp;"  "&amp;AI!F161)</f>
        <v>PRA-244  Давление прямой оборотной воды насоса Н-15Б</v>
      </c>
      <c r="F161" s="176"/>
    </row>
    <row r="162" spans="3:6" ht="10.5" customHeight="1">
      <c r="C162" s="385">
        <f>IF(ISBLANK(AI!D162),"",AI!D162)</f>
        <v>158</v>
      </c>
      <c r="D162" s="383">
        <f t="shared" si="5"/>
        <v>158</v>
      </c>
      <c r="E162" s="386" t="str">
        <f>IF(C162="","",AI!E162&amp;"  "&amp;AI!F162)</f>
        <v>FRA-246  Расход обратной оборотной воды насоса участка трубопровода В-5.1</v>
      </c>
      <c r="F162" s="176"/>
    </row>
    <row r="163" spans="3:6" ht="10.5" customHeight="1">
      <c r="C163" s="385">
        <f>IF(ISBLANK(AI!D163),"",AI!D163)</f>
        <v>159</v>
      </c>
      <c r="D163" s="383">
        <f t="shared" si="5"/>
        <v>159</v>
      </c>
      <c r="E163" s="386" t="str">
        <f>IF(C163="","",AI!E163&amp;"  "&amp;AI!F163)</f>
        <v>TRA-246  Температура прямой оборотной воды насоса Н-15Б</v>
      </c>
      <c r="F163" s="176"/>
    </row>
    <row r="164" spans="3:6" ht="10.5" customHeight="1">
      <c r="C164" s="385">
        <f>IF(ISBLANK(AI!D164),"",AI!D164)</f>
        <v>160</v>
      </c>
      <c r="D164" s="383">
        <f t="shared" si="5"/>
        <v>160</v>
      </c>
      <c r="E164" s="386" t="str">
        <f>IF(C164="","",AI!E164&amp;"  "&amp;AI!F164)</f>
        <v xml:space="preserve">  </v>
      </c>
      <c r="F164" s="176"/>
    </row>
    <row r="165" spans="3:6" ht="10.5" customHeight="1">
      <c r="C165" s="385">
        <f>IF(ISBLANK(AI!D165),"",AI!D165)</f>
        <v>161</v>
      </c>
      <c r="D165" s="383">
        <f t="shared" si="5"/>
        <v>161</v>
      </c>
      <c r="E165" s="386" t="str">
        <f>IF(C165="","",AI!E165&amp;"  "&amp;AI!F165)</f>
        <v xml:space="preserve">  </v>
      </c>
      <c r="F165" s="176"/>
    </row>
    <row r="166" spans="3:6" ht="10.5" customHeight="1">
      <c r="C166" s="385">
        <f>IF(ISBLANK(AI!D166),"",AI!D166)</f>
        <v>162</v>
      </c>
      <c r="D166" s="383">
        <f t="shared" si="5"/>
        <v>162</v>
      </c>
      <c r="E166" s="386" t="str">
        <f>IF(C166="","",AI!E166&amp;"  "&amp;AI!F166)</f>
        <v xml:space="preserve">  </v>
      </c>
      <c r="F166" s="176"/>
    </row>
    <row r="167" spans="3:6" ht="10.5" customHeight="1">
      <c r="C167" s="385">
        <f>IF(ISBLANK(AI!D167),"",AI!D167)</f>
        <v>163</v>
      </c>
      <c r="D167" s="383">
        <f t="shared" si="5"/>
        <v>163</v>
      </c>
      <c r="E167" s="386" t="str">
        <f>IF(C167="","",AI!E167&amp;"  "&amp;AI!F167)</f>
        <v xml:space="preserve">  </v>
      </c>
      <c r="F167" s="176"/>
    </row>
    <row r="168" spans="3:6" ht="10.5" customHeight="1">
      <c r="C168" s="385">
        <f>IF(ISBLANK(AI!D168),"",AI!D168)</f>
        <v>164</v>
      </c>
      <c r="D168" s="383">
        <f t="shared" si="5"/>
        <v>164</v>
      </c>
      <c r="E168" s="386" t="str">
        <f>IF(C168="","",AI!E168&amp;"  "&amp;AI!F168)</f>
        <v xml:space="preserve">  </v>
      </c>
      <c r="F168" s="176"/>
    </row>
    <row r="169" spans="3:6" ht="10.5" customHeight="1">
      <c r="C169" s="385">
        <f>IF(ISBLANK(AI!D169),"",AI!D169)</f>
        <v>165</v>
      </c>
      <c r="D169" s="383">
        <f t="shared" si="5"/>
        <v>165</v>
      </c>
      <c r="E169" s="386" t="str">
        <f>IF(C169="","",AI!E169&amp;"  "&amp;AI!F169)</f>
        <v xml:space="preserve">  </v>
      </c>
      <c r="F169" s="176"/>
    </row>
    <row r="170" spans="3:6" ht="10.5" customHeight="1">
      <c r="C170" s="385">
        <f>IF(ISBLANK(AI!D170),"",AI!D170)</f>
        <v>166</v>
      </c>
      <c r="D170" s="383">
        <f t="shared" si="5"/>
        <v>166</v>
      </c>
      <c r="E170" s="386" t="str">
        <f>IF(C170="","",AI!E170&amp;"  "&amp;AI!F170)</f>
        <v xml:space="preserve">  </v>
      </c>
      <c r="F170" s="176"/>
    </row>
    <row r="171" spans="3:6" ht="10.5" customHeight="1">
      <c r="C171" s="385">
        <f>IF(ISBLANK(AI!D171),"",AI!D171)</f>
        <v>167</v>
      </c>
      <c r="D171" s="383">
        <f t="shared" si="5"/>
        <v>167</v>
      </c>
      <c r="E171" s="386" t="str">
        <f>IF(C171="","",AI!E171&amp;"  "&amp;AI!F171)</f>
        <v xml:space="preserve">  </v>
      </c>
      <c r="F171" s="176"/>
    </row>
    <row r="172" spans="3:6" ht="10.5" customHeight="1">
      <c r="C172" s="385">
        <f>IF(ISBLANK(AI!D172),"",AI!D172)</f>
        <v>168</v>
      </c>
      <c r="D172" s="383">
        <f t="shared" si="5"/>
        <v>168</v>
      </c>
      <c r="E172" s="386" t="str">
        <f>IF(C172="","",AI!E172&amp;"  "&amp;AI!F172)</f>
        <v xml:space="preserve">  </v>
      </c>
      <c r="F172" s="176"/>
    </row>
    <row r="173" spans="3:6" ht="10.5" customHeight="1">
      <c r="C173" s="385">
        <f>IF(ISBLANK(AI!D173),"",AI!D173)</f>
        <v>169</v>
      </c>
      <c r="D173" s="383">
        <f t="shared" si="5"/>
        <v>169</v>
      </c>
      <c r="E173" s="386" t="str">
        <f>IF(C173="","",AI!E173&amp;"  "&amp;AI!F173)</f>
        <v xml:space="preserve">  </v>
      </c>
      <c r="F173" s="176"/>
    </row>
    <row r="174" spans="3:6" ht="10.5" customHeight="1">
      <c r="C174" s="385">
        <f>IF(ISBLANK(AI!D174),"",AI!D174)</f>
        <v>170</v>
      </c>
      <c r="D174" s="383">
        <f t="shared" si="5"/>
        <v>170</v>
      </c>
      <c r="E174" s="386" t="str">
        <f>IF(C174="","",AI!E174&amp;"  "&amp;AI!F174)</f>
        <v xml:space="preserve">  </v>
      </c>
      <c r="F174" s="176"/>
    </row>
    <row r="175" spans="3:6" ht="10.5" customHeight="1">
      <c r="C175" s="385">
        <f>IF(ISBLANK(AI!D175),"",AI!D175)</f>
        <v>171</v>
      </c>
      <c r="D175" s="383">
        <f t="shared" si="5"/>
        <v>171</v>
      </c>
      <c r="E175" s="386" t="str">
        <f>IF(C175="","",AI!E175&amp;"  "&amp;AI!F175)</f>
        <v xml:space="preserve">  </v>
      </c>
      <c r="F175" s="176"/>
    </row>
    <row r="176" spans="3:6" ht="10.5" customHeight="1">
      <c r="C176" s="385">
        <f>IF(ISBLANK(AI!D176),"",AI!D176)</f>
        <v>172</v>
      </c>
      <c r="D176" s="383">
        <f t="shared" si="5"/>
        <v>172</v>
      </c>
      <c r="E176" s="386" t="str">
        <f>IF(C176="","",AI!E176&amp;"  "&amp;AI!F176)</f>
        <v xml:space="preserve">  </v>
      </c>
      <c r="F176" s="176"/>
    </row>
    <row r="177" spans="3:6" ht="10.5" customHeight="1">
      <c r="C177" s="385">
        <f>IF(ISBLANK(AI!D177),"",AI!D177)</f>
        <v>173</v>
      </c>
      <c r="D177" s="383">
        <f t="shared" si="5"/>
        <v>173</v>
      </c>
      <c r="E177" s="386" t="str">
        <f>IF(C177="","",AI!E177&amp;"  "&amp;AI!F177)</f>
        <v xml:space="preserve">  </v>
      </c>
      <c r="F177" s="176"/>
    </row>
    <row r="178" spans="3:6" ht="10.5" customHeight="1">
      <c r="C178" s="385">
        <f>IF(ISBLANK(AI!D178),"",AI!D178)</f>
        <v>174</v>
      </c>
      <c r="D178" s="383">
        <f t="shared" si="5"/>
        <v>174</v>
      </c>
      <c r="E178" s="386" t="str">
        <f>IF(C178="","",AI!E178&amp;"  "&amp;AI!F178)</f>
        <v xml:space="preserve">  </v>
      </c>
      <c r="F178" s="176"/>
    </row>
    <row r="179" spans="3:6" ht="10.5" customHeight="1">
      <c r="C179" s="385">
        <f>IF(ISBLANK(AI!D179),"",AI!D179)</f>
        <v>175</v>
      </c>
      <c r="D179" s="383">
        <f t="shared" si="5"/>
        <v>175</v>
      </c>
      <c r="E179" s="386" t="str">
        <f>IF(C179="","",AI!E179&amp;"  "&amp;AI!F179)</f>
        <v xml:space="preserve">  </v>
      </c>
      <c r="F179" s="176"/>
    </row>
    <row r="180" spans="3:6" ht="10.5" customHeight="1">
      <c r="C180" s="385">
        <f>IF(ISBLANK(AI!D180),"",AI!D180)</f>
        <v>176</v>
      </c>
      <c r="D180" s="383">
        <f t="shared" si="5"/>
        <v>176</v>
      </c>
      <c r="E180" s="386" t="str">
        <f>IF(C180="","",AI!E180&amp;"  "&amp;AI!F180)</f>
        <v>DUMP  ДЛЯ ТЕСТА КЛАПАНОВ ИЛИ ЗАДАТЧИКОВ НА КЛАПАН</v>
      </c>
      <c r="F180" s="176"/>
    </row>
    <row r="181" spans="3:6" ht="10.5" customHeight="1">
      <c r="C181" s="385">
        <f>IF(ISBLANK(AI!D181),"",AI!D181)</f>
        <v>177</v>
      </c>
      <c r="D181" s="383">
        <f t="shared" si="5"/>
        <v>177</v>
      </c>
      <c r="E181" s="386" t="str">
        <f>IF(C181="","",AI!E181&amp;"  "&amp;AI!F181)</f>
        <v xml:space="preserve">  </v>
      </c>
      <c r="F181" s="176"/>
    </row>
    <row r="182" spans="3:6" ht="10.5" customHeight="1">
      <c r="C182" s="385">
        <f>IF(ISBLANK(AI!D182),"",AI!D182)</f>
        <v>178</v>
      </c>
      <c r="D182" s="383">
        <f t="shared" si="5"/>
        <v>178</v>
      </c>
      <c r="E182" s="386" t="str">
        <f>IF(C182="","",AI!E182&amp;"  "&amp;AI!F182)</f>
        <v xml:space="preserve">  </v>
      </c>
      <c r="F182" s="176"/>
    </row>
    <row r="183" spans="3:6" ht="10.5" customHeight="1">
      <c r="C183" s="385">
        <f>IF(ISBLANK(AI!D183),"",AI!D183)</f>
        <v>179</v>
      </c>
      <c r="D183" s="383">
        <f t="shared" si="5"/>
        <v>179</v>
      </c>
      <c r="E183" s="386" t="str">
        <f>IF(C183="","",AI!E183&amp;"  "&amp;AI!F183)</f>
        <v xml:space="preserve">  </v>
      </c>
      <c r="F183" s="176"/>
    </row>
    <row r="184" spans="3:6" ht="10.5" customHeight="1">
      <c r="C184" s="385">
        <f>IF(ISBLANK(AI!D184),"",AI!D184)</f>
        <v>180</v>
      </c>
      <c r="D184" s="383">
        <f t="shared" si="5"/>
        <v>180</v>
      </c>
      <c r="E184" s="386" t="str">
        <f>IF(C184="","",AI!E184&amp;"  "&amp;AI!F184)</f>
        <v xml:space="preserve">  </v>
      </c>
      <c r="F184" s="176"/>
    </row>
    <row r="185" spans="3:6" ht="10.5" customHeight="1">
      <c r="C185" s="385">
        <f>IF(ISBLANK(AI!D185),"",AI!D185)</f>
        <v>181</v>
      </c>
      <c r="D185" s="383">
        <f t="shared" si="5"/>
        <v>181</v>
      </c>
      <c r="E185" s="386" t="str">
        <f>IF(C185="","",AI!E185&amp;"  "&amp;AI!F185)</f>
        <v xml:space="preserve">  </v>
      </c>
      <c r="F185" s="176"/>
    </row>
    <row r="186" spans="3:6" ht="10.5" customHeight="1">
      <c r="C186" s="385">
        <f>IF(ISBLANK(AI!D186),"",AI!D186)</f>
        <v>182</v>
      </c>
      <c r="D186" s="383">
        <f t="shared" si="5"/>
        <v>182</v>
      </c>
      <c r="E186" s="386" t="str">
        <f>IF(C186="","",AI!E186&amp;"  "&amp;AI!F186)</f>
        <v xml:space="preserve">  </v>
      </c>
      <c r="F186" s="176"/>
    </row>
    <row r="187" spans="3:6" ht="10.5" customHeight="1">
      <c r="C187" s="385">
        <f>IF(ISBLANK(AI!D187),"",AI!D187)</f>
        <v>183</v>
      </c>
      <c r="D187" s="383">
        <f t="shared" si="5"/>
        <v>183</v>
      </c>
      <c r="E187" s="386" t="str">
        <f>IF(C187="","",AI!E187&amp;"  "&amp;AI!F187)</f>
        <v xml:space="preserve">  </v>
      </c>
      <c r="F187" s="176"/>
    </row>
    <row r="188" spans="3:6" ht="10.5" customHeight="1">
      <c r="C188" s="385">
        <f>IF(ISBLANK(AI!D188),"",AI!D188)</f>
        <v>184</v>
      </c>
      <c r="D188" s="383">
        <f t="shared" si="5"/>
        <v>184</v>
      </c>
      <c r="E188" s="386" t="str">
        <f>IF(C188="","",AI!E188&amp;"  "&amp;AI!F188)</f>
        <v xml:space="preserve">  </v>
      </c>
      <c r="F188" s="176"/>
    </row>
    <row r="189" spans="3:6" ht="10.5" customHeight="1">
      <c r="C189" s="385">
        <f>IF(ISBLANK(AI!D189),"",AI!D189)</f>
        <v>185</v>
      </c>
      <c r="D189" s="383">
        <f t="shared" si="5"/>
        <v>185</v>
      </c>
      <c r="E189" s="386" t="str">
        <f>IF(C189="","",AI!E189&amp;"  "&amp;AI!F189)</f>
        <v xml:space="preserve">  </v>
      </c>
      <c r="F189" s="176"/>
    </row>
    <row r="190" spans="3:6" ht="10.5" customHeight="1">
      <c r="C190" s="385">
        <f>IF(ISBLANK(AI!D190),"",AI!D190)</f>
        <v>186</v>
      </c>
      <c r="D190" s="383">
        <f t="shared" si="5"/>
        <v>186</v>
      </c>
      <c r="E190" s="386" t="str">
        <f>IF(C190="","",AI!E190&amp;"  "&amp;AI!F190)</f>
        <v xml:space="preserve">  </v>
      </c>
      <c r="F190" s="176"/>
    </row>
    <row r="191" spans="3:6" ht="10.5" customHeight="1">
      <c r="C191" s="385">
        <f>IF(ISBLANK(AI!D191),"",AI!D191)</f>
        <v>187</v>
      </c>
      <c r="D191" s="383">
        <f t="shared" si="5"/>
        <v>187</v>
      </c>
      <c r="E191" s="386" t="str">
        <f>IF(C191="","",AI!E191&amp;"  "&amp;AI!F191)</f>
        <v xml:space="preserve">  </v>
      </c>
      <c r="F191" s="176"/>
    </row>
    <row r="192" spans="3:6" ht="10.5" customHeight="1">
      <c r="C192" s="385">
        <f>IF(ISBLANK(AI!D192),"",AI!D192)</f>
        <v>188</v>
      </c>
      <c r="D192" s="383">
        <f t="shared" si="5"/>
        <v>188</v>
      </c>
      <c r="E192" s="386" t="str">
        <f>IF(C192="","",AI!E192&amp;"  "&amp;AI!F192)</f>
        <v xml:space="preserve">  </v>
      </c>
      <c r="F192" s="176"/>
    </row>
    <row r="193" spans="1:7" ht="10.5" customHeight="1">
      <c r="C193" s="385">
        <f>IF(ISBLANK(AI!D193),"",AI!D193)</f>
        <v>189</v>
      </c>
      <c r="D193" s="383">
        <f t="shared" si="5"/>
        <v>189</v>
      </c>
      <c r="E193" s="386" t="str">
        <f>IF(C193="","",AI!E193&amp;"  "&amp;AI!F193)</f>
        <v xml:space="preserve">  </v>
      </c>
      <c r="F193" s="176"/>
    </row>
    <row r="194" spans="1:7" ht="10.5" customHeight="1">
      <c r="C194" s="385">
        <f>IF(ISBLANK(AI!D194),"",AI!D194)</f>
        <v>190</v>
      </c>
      <c r="D194" s="383">
        <f t="shared" si="5"/>
        <v>190</v>
      </c>
      <c r="E194" s="386" t="str">
        <f>IF(C194="","",AI!E194&amp;"  "&amp;AI!F194)</f>
        <v xml:space="preserve">  </v>
      </c>
      <c r="F194" s="176"/>
    </row>
    <row r="195" spans="1:7" ht="10.5" customHeight="1">
      <c r="C195" s="385">
        <f>IF(ISBLANK(AI!D195),"",AI!D195)</f>
        <v>191</v>
      </c>
      <c r="D195" s="383">
        <f t="shared" si="5"/>
        <v>191</v>
      </c>
      <c r="E195" s="386" t="str">
        <f>IF(C195="","",AI!E195&amp;"  "&amp;AI!F195)</f>
        <v xml:space="preserve">  </v>
      </c>
      <c r="F195" s="176"/>
    </row>
    <row r="196" spans="1:7" ht="10.5" customHeight="1">
      <c r="C196" s="385" t="str">
        <f>IF(ISBLANK(AI!D196),"",AI!D196)</f>
        <v/>
      </c>
      <c r="D196" s="383" t="str">
        <f t="shared" si="5"/>
        <v/>
      </c>
      <c r="E196" s="386" t="str">
        <f>IF(C196="","",AI!E196&amp;"  "&amp;AI!F196)</f>
        <v/>
      </c>
      <c r="F196" s="176"/>
    </row>
    <row r="197" spans="1:7" ht="10.5" customHeight="1">
      <c r="C197" s="385" t="str">
        <f>IF(ISBLANK(AI!D197),"",AI!D197)</f>
        <v/>
      </c>
      <c r="D197" s="383" t="str">
        <f t="shared" si="5"/>
        <v/>
      </c>
      <c r="E197" s="386" t="str">
        <f>IF(C197="","",AI!E197&amp;"  "&amp;AI!F197)</f>
        <v/>
      </c>
      <c r="F197" s="176"/>
    </row>
    <row r="198" spans="1:7" ht="10.5" customHeight="1">
      <c r="C198" s="385" t="str">
        <f>IF(ISBLANK(AI!D198),"",AI!D198)</f>
        <v/>
      </c>
      <c r="D198" s="383" t="str">
        <f t="shared" si="5"/>
        <v/>
      </c>
      <c r="E198" s="386" t="str">
        <f>IF(C198="","",AI!E198&amp;"  "&amp;AI!F198)</f>
        <v/>
      </c>
      <c r="F198" s="176"/>
    </row>
    <row r="199" spans="1:7" ht="10.5" customHeight="1">
      <c r="C199" s="385" t="str">
        <f>IF(ISBLANK(AI!D199),"",AI!D199)</f>
        <v/>
      </c>
      <c r="D199" s="383" t="str">
        <f t="shared" si="5"/>
        <v/>
      </c>
      <c r="E199" s="386" t="str">
        <f>IF(C199="","",AI!E199&amp;"  "&amp;AI!F199)</f>
        <v/>
      </c>
      <c r="F199" s="176"/>
    </row>
    <row r="200" spans="1:7" ht="10.5" customHeight="1">
      <c r="C200" s="385" t="str">
        <f>IF(ISBLANK(AI!D200),"",AI!D200)</f>
        <v/>
      </c>
      <c r="D200" s="383" t="str">
        <f t="shared" si="5"/>
        <v/>
      </c>
      <c r="E200" s="386" t="str">
        <f>IF(C200="","",AI!E200&amp;"  "&amp;AI!F200)</f>
        <v/>
      </c>
      <c r="F200" s="176"/>
    </row>
    <row r="201" spans="1:7" ht="10.5" customHeight="1">
      <c r="C201" s="385" t="str">
        <f>IF(ISBLANK(AI!D201),"",AI!D201)</f>
        <v/>
      </c>
      <c r="D201" s="383" t="str">
        <f t="shared" si="5"/>
        <v/>
      </c>
      <c r="E201" s="386" t="str">
        <f>IF(C201="","",AI!E201&amp;"  "&amp;AI!F201)</f>
        <v/>
      </c>
      <c r="F201" s="176"/>
    </row>
    <row r="202" spans="1:7" ht="10.5" customHeight="1">
      <c r="C202" s="385" t="str">
        <f>IF(ISBLANK(AI!D202),"",AI!D202)</f>
        <v/>
      </c>
      <c r="D202" s="383" t="str">
        <f t="shared" si="5"/>
        <v/>
      </c>
      <c r="E202" s="386" t="str">
        <f>IF(C202="","",AI!E202&amp;"  "&amp;AI!F202)</f>
        <v/>
      </c>
      <c r="F202" s="176"/>
    </row>
    <row r="203" spans="1:7" ht="10.5" customHeight="1">
      <c r="C203" s="385" t="str">
        <f>IF(ISBLANK(AI!D203),"",AI!D203)</f>
        <v/>
      </c>
      <c r="D203" s="383" t="str">
        <f t="shared" si="5"/>
        <v/>
      </c>
      <c r="E203" s="386" t="str">
        <f>IF(C203="","",AI!E203&amp;"  "&amp;AI!F203)</f>
        <v/>
      </c>
      <c r="F203" s="176"/>
    </row>
    <row r="204" spans="1:7" ht="10.5" customHeight="1">
      <c r="C204" s="385" t="str">
        <f>IF(ISBLANK(AI!D204),"",AI!D204)</f>
        <v/>
      </c>
      <c r="D204" s="383" t="str">
        <f t="shared" si="5"/>
        <v/>
      </c>
      <c r="E204" s="386" t="str">
        <f>IF(C204="","",AI!E204&amp;"  "&amp;AI!F204)</f>
        <v/>
      </c>
      <c r="F204" s="176"/>
    </row>
    <row r="205" spans="1:7" ht="10.5" customHeight="1">
      <c r="C205" s="385" t="str">
        <f>IF(ISBLANK(AI!D205),"",AI!D205)</f>
        <v/>
      </c>
      <c r="D205" s="383" t="str">
        <f t="shared" si="5"/>
        <v/>
      </c>
      <c r="E205" s="386" t="str">
        <f>IF(C205="","",AI!E205&amp;"  "&amp;AI!F205)</f>
        <v/>
      </c>
      <c r="F205" s="176"/>
    </row>
    <row r="206" spans="1:7" ht="10.5" customHeight="1">
      <c r="C206" s="385" t="str">
        <f>IF(ISBLANK(AI!D206),"",AI!D206)</f>
        <v/>
      </c>
      <c r="D206" s="383" t="str">
        <f t="shared" si="5"/>
        <v/>
      </c>
      <c r="E206" s="386" t="str">
        <f>IF(C206="","",AI!E206&amp;"  "&amp;AI!F206)</f>
        <v/>
      </c>
      <c r="F206" s="176"/>
    </row>
    <row r="207" spans="1:7" ht="10.5" customHeight="1">
      <c r="C207" s="385" t="str">
        <f>IF(ISBLANK(AI!D207),"",AI!D207)</f>
        <v/>
      </c>
      <c r="D207" s="383" t="str">
        <f t="shared" si="5"/>
        <v/>
      </c>
      <c r="E207" s="386" t="str">
        <f>IF(C207="","",AI!E207&amp;"  "&amp;AI!F207)</f>
        <v/>
      </c>
      <c r="F207" s="176"/>
    </row>
    <row r="208" spans="1:7" ht="27.75" customHeight="1">
      <c r="A208" s="172" t="s">
        <v>395</v>
      </c>
      <c r="B208" s="172">
        <v>2000</v>
      </c>
      <c r="C208" s="385">
        <f>IF(ISBLANK(AO!E4),"",AO!E4)</f>
        <v>0</v>
      </c>
      <c r="D208" s="383">
        <f t="shared" ref="D208:D239" si="6">IF(C208="","",C208 + $B$208)</f>
        <v>2000</v>
      </c>
      <c r="E208" s="386" t="str">
        <f>IF(C208="","",AO!F4&amp;"  "&amp;AO!G4)</f>
        <v>HPCV-1  Управление отсечным клапаном РС-1</v>
      </c>
      <c r="F208" s="388"/>
      <c r="G208" s="389"/>
    </row>
    <row r="209" spans="3:7" ht="10.5" customHeight="1">
      <c r="C209" s="385">
        <f>IF(ISBLANK(AO!E5),"",AO!E5)</f>
        <v>1</v>
      </c>
      <c r="D209" s="383">
        <f t="shared" si="6"/>
        <v>2001</v>
      </c>
      <c r="E209" s="386" t="str">
        <f>IF(C209="","",AO!F5&amp;"  "&amp;AO!G5)</f>
        <v>HP-4_49  Управление позицио-нером даления пирогаза</v>
      </c>
      <c r="F209" s="388"/>
      <c r="G209" s="389"/>
    </row>
    <row r="210" spans="3:7" ht="10.5" customHeight="1">
      <c r="C210" s="385">
        <f>IF(ISBLANK(AO!E6),"",AO!E6)</f>
        <v>2</v>
      </c>
      <c r="D210" s="383">
        <f t="shared" si="6"/>
        <v>2002</v>
      </c>
      <c r="E210" s="386" t="str">
        <f>IF(C210="","",AO!F6&amp;"  "&amp;AO!G6)</f>
        <v>HPCV-2  Управление отсечным клапаном РС-2</v>
      </c>
      <c r="F210" s="388"/>
      <c r="G210" s="389"/>
    </row>
    <row r="211" spans="3:7" ht="10.5" customHeight="1">
      <c r="C211" s="385">
        <f>IF(ISBLANK(AO!E7),"",AO!E7)</f>
        <v>3</v>
      </c>
      <c r="D211" s="383">
        <f t="shared" si="6"/>
        <v>2003</v>
      </c>
      <c r="E211" s="386" t="str">
        <f>IF(C211="","",AO!F7&amp;"  "&amp;AO!G7)</f>
        <v>HL-253  Уровень в сепараторе Е-16</v>
      </c>
      <c r="F211" s="388"/>
      <c r="G211" s="389"/>
    </row>
    <row r="212" spans="3:7" ht="10.5" customHeight="1">
      <c r="C212" s="385">
        <f>IF(ISBLANK(AO!E8),"",AO!E8)</f>
        <v>4</v>
      </c>
      <c r="D212" s="383">
        <f t="shared" si="6"/>
        <v>2004</v>
      </c>
      <c r="E212" s="386" t="str">
        <f>IF(C212="","",AO!F8&amp;"  "&amp;AO!G8)</f>
        <v>HL-260  Уровень в сепараторе Е-15A</v>
      </c>
      <c r="F212" s="388"/>
      <c r="G212" s="389"/>
    </row>
    <row r="213" spans="3:7" ht="10.5" customHeight="1">
      <c r="C213" s="385">
        <f>IF(ISBLANK(AO!E9),"",AO!E9)</f>
        <v>5</v>
      </c>
      <c r="D213" s="383">
        <f t="shared" si="6"/>
        <v>2005</v>
      </c>
      <c r="E213" s="386" t="str">
        <f>IF(C213="","",AO!F9&amp;"  "&amp;AO!G9)</f>
        <v>HP-4_67  Перепад давления разделительной полости маслобака</v>
      </c>
      <c r="F213" s="388"/>
      <c r="G213" s="389"/>
    </row>
    <row r="214" spans="3:7" ht="10.5" customHeight="1">
      <c r="C214" s="385">
        <f>IF(ISBLANK(AO!E10),"",AO!E10)</f>
        <v>6</v>
      </c>
      <c r="D214" s="383">
        <f t="shared" si="6"/>
        <v>2006</v>
      </c>
      <c r="E214" s="386" t="str">
        <f>IF(C214="","",AO!F10&amp;"  "&amp;AO!G10)</f>
        <v>HP-4_80  Давление пропилена на уплотнение подшипников</v>
      </c>
      <c r="F214" s="388"/>
      <c r="G214" s="389"/>
    </row>
    <row r="215" spans="3:7" ht="10.5" customHeight="1">
      <c r="C215" s="385">
        <f>IF(ISBLANK(AO!E11),"",AO!E11)</f>
        <v>7</v>
      </c>
      <c r="D215" s="383">
        <f t="shared" si="6"/>
        <v>2007</v>
      </c>
      <c r="E215" s="386" t="str">
        <f>IF(C215="","",AO!F11&amp;"  "&amp;AO!G11)</f>
        <v>HF-848  Расход воды на орошение в скруббер К-26</v>
      </c>
      <c r="F215" s="388"/>
      <c r="G215" s="389"/>
    </row>
    <row r="216" spans="3:7" ht="10.5" customHeight="1">
      <c r="C216" s="385">
        <f>IF(ISBLANK(AO!E12),"",AO!E12)</f>
        <v>8</v>
      </c>
      <c r="D216" s="383">
        <f t="shared" si="6"/>
        <v>2008</v>
      </c>
      <c r="E216" s="386" t="str">
        <f>IF(C216="","",AO!F12&amp;"  "&amp;AO!G12)</f>
        <v>HP-240  Давление пропилена в емкости Е-42</v>
      </c>
      <c r="F216" s="388"/>
      <c r="G216" s="389"/>
    </row>
    <row r="217" spans="3:7" ht="10.5" customHeight="1">
      <c r="C217" s="385">
        <f>IF(ISBLANK(AO!E13),"",AO!E13)</f>
        <v>9</v>
      </c>
      <c r="D217" s="383">
        <f t="shared" si="6"/>
        <v>2009</v>
      </c>
      <c r="E217" s="386" t="str">
        <f>IF(C217="","",AO!F13&amp;"  "&amp;AO!G13)</f>
        <v>HP-30  Давление газа узла утилизации факельных газов ц.101</v>
      </c>
      <c r="F217" s="388"/>
      <c r="G217" s="389"/>
    </row>
    <row r="218" spans="3:7" ht="10.5" customHeight="1">
      <c r="C218" s="385">
        <f>IF(ISBLANK(AO!E14),"",AO!E14)</f>
        <v>10</v>
      </c>
      <c r="D218" s="383">
        <f t="shared" si="6"/>
        <v>2010</v>
      </c>
      <c r="E218" s="386" t="str">
        <f>IF(C218="","",AO!F14&amp;"  "&amp;AO!G14)</f>
        <v>HL-255  Уровень в емкости Е-42</v>
      </c>
      <c r="F218" s="388"/>
      <c r="G218" s="389"/>
    </row>
    <row r="219" spans="3:7" ht="10.5" customHeight="1">
      <c r="C219" s="385">
        <f>IF(ISBLANK(AO!E15),"",AO!E15)</f>
        <v>11</v>
      </c>
      <c r="D219" s="383">
        <f t="shared" si="6"/>
        <v>2011</v>
      </c>
      <c r="E219" s="386" t="str">
        <f>IF(C219="","",AO!F15&amp;"  "&amp;AO!G15)</f>
        <v>HL-832  Уровень в холодильнике Т-15А</v>
      </c>
      <c r="F219" s="388"/>
      <c r="G219" s="389"/>
    </row>
    <row r="220" spans="3:7" ht="10.5" customHeight="1">
      <c r="C220" s="385">
        <f>IF(ISBLANK(AO!E16),"",AO!E16)</f>
        <v>12</v>
      </c>
      <c r="D220" s="383">
        <f t="shared" si="6"/>
        <v>2012</v>
      </c>
      <c r="E220" s="386" t="str">
        <f>IF(C220="","",AO!F16&amp;"  "&amp;AO!G16)</f>
        <v>HL-844  Уровень воды в скруббере К-25</v>
      </c>
      <c r="F220" s="388"/>
      <c r="G220" s="389"/>
    </row>
    <row r="221" spans="3:7" ht="10.5" customHeight="1">
      <c r="C221" s="385">
        <f>IF(ISBLANK(AO!E17),"",AO!E17)</f>
        <v>13</v>
      </c>
      <c r="D221" s="383">
        <f t="shared" si="6"/>
        <v>2013</v>
      </c>
      <c r="E221" s="386" t="str">
        <f>IF(C221="","",AO!F17&amp;"  "&amp;AO!G17)</f>
        <v>HL-845  Уровень углеводородов в скруббере К-25</v>
      </c>
      <c r="F221" s="388"/>
      <c r="G221" s="389"/>
    </row>
    <row r="222" spans="3:7" ht="10.5" customHeight="1">
      <c r="C222" s="385">
        <f>IF(ISBLANK(AO!E18),"",AO!E18)</f>
        <v>14</v>
      </c>
      <c r="D222" s="383">
        <f t="shared" si="6"/>
        <v>2014</v>
      </c>
      <c r="E222" s="386" t="str">
        <f>IF(C222="","",AO!F18&amp;"  "&amp;AO!G18)</f>
        <v>HL-846  Уровень воды в скруббере К-26</v>
      </c>
      <c r="F222" s="388"/>
      <c r="G222" s="389"/>
    </row>
    <row r="223" spans="3:7" ht="10.5" customHeight="1">
      <c r="C223" s="385">
        <f>IF(ISBLANK(AO!E19),"",AO!E19)</f>
        <v>15</v>
      </c>
      <c r="D223" s="383">
        <f t="shared" si="6"/>
        <v>2015</v>
      </c>
      <c r="E223" s="386" t="str">
        <f>IF(C223="","",AO!F19&amp;"  "&amp;AO!G19)</f>
        <v>HF-4_10  Расход сдувки с К-10</v>
      </c>
      <c r="F223" s="388"/>
      <c r="G223" s="389"/>
    </row>
    <row r="224" spans="3:7" ht="10.5" customHeight="1">
      <c r="C224" s="385">
        <f>IF(ISBLANK(AO!E20),"",AO!E20)</f>
        <v>16</v>
      </c>
      <c r="D224" s="383">
        <f t="shared" si="6"/>
        <v>2016</v>
      </c>
      <c r="E224" s="386" t="str">
        <f>IF(C224="","",AO!F20&amp;"  "&amp;AO!G20)</f>
        <v>HF-854  Расход подпитки углеводородами скруббера К-3</v>
      </c>
      <c r="F224" s="388"/>
      <c r="G224" s="389"/>
    </row>
    <row r="225" spans="3:7" ht="10.5" customHeight="1">
      <c r="C225" s="385">
        <f>IF(ISBLANK(AO!E21),"",AO!E21)</f>
        <v>17</v>
      </c>
      <c r="D225" s="383">
        <f t="shared" si="6"/>
        <v>2017</v>
      </c>
      <c r="E225" s="386" t="str">
        <f>IF(C225="","",AO!F21&amp;"  "&amp;AO!G21)</f>
        <v>HL-833  Уровень воды в скруббере К-3</v>
      </c>
      <c r="F225" s="388"/>
      <c r="G225" s="389"/>
    </row>
    <row r="226" spans="3:7" ht="10.5" customHeight="1">
      <c r="C226" s="385">
        <f>IF(ISBLANK(AO!E22),"",AO!E22)</f>
        <v>18</v>
      </c>
      <c r="D226" s="383">
        <f t="shared" si="6"/>
        <v>2018</v>
      </c>
      <c r="E226" s="386" t="str">
        <f>IF(C226="","",AO!F22&amp;"  "&amp;AO!G22)</f>
        <v>HL-847  Уровень углеводородов в скруббере К-26</v>
      </c>
      <c r="F226" s="388"/>
      <c r="G226" s="389"/>
    </row>
    <row r="227" spans="3:7" ht="10.5" customHeight="1">
      <c r="C227" s="385">
        <f>IF(ISBLANK(AO!E23),"",AO!E23)</f>
        <v>19</v>
      </c>
      <c r="D227" s="383">
        <f t="shared" si="6"/>
        <v>2019</v>
      </c>
      <c r="E227" s="386" t="str">
        <f>IF(C227="","",AO!F23&amp;"  "&amp;AO!G23)</f>
        <v>HL-853  Уровень углеводородов в скруббере К-3</v>
      </c>
      <c r="F227" s="388"/>
      <c r="G227" s="389"/>
    </row>
    <row r="228" spans="3:7" ht="10.5" customHeight="1">
      <c r="C228" s="385">
        <f>IF(ISBLANK(AO!E24),"",AO!E24)</f>
        <v>20</v>
      </c>
      <c r="D228" s="383">
        <f t="shared" si="6"/>
        <v>2020</v>
      </c>
      <c r="E228" s="386" t="str">
        <f>IF(C228="","",AO!F24&amp;"  "&amp;AO!G24)</f>
        <v>HP-1  Давление газа в сепараторе Е-64А</v>
      </c>
      <c r="F228" s="388"/>
      <c r="G228" s="389"/>
    </row>
    <row r="229" spans="3:7" ht="10.5" customHeight="1">
      <c r="C229" s="385">
        <f>IF(ISBLANK(AO!E25),"",AO!E25)</f>
        <v>21</v>
      </c>
      <c r="D229" s="383">
        <f t="shared" si="6"/>
        <v>2021</v>
      </c>
      <c r="E229" s="386" t="str">
        <f>IF(C229="","",AO!F25&amp;"  "&amp;AO!G25)</f>
        <v>HP-2  Давление газа из коллектора утилизации</v>
      </c>
      <c r="F229" s="388"/>
      <c r="G229" s="389"/>
    </row>
    <row r="230" spans="3:7" ht="10.5" customHeight="1">
      <c r="C230" s="385">
        <f>IF(ISBLANK(AO!E26),"",AO!E26)</f>
        <v>22</v>
      </c>
      <c r="D230" s="383">
        <f t="shared" si="6"/>
        <v>2022</v>
      </c>
      <c r="E230" s="386" t="str">
        <f>IF(C230="","",AO!F26&amp;"  "&amp;AO!G26)</f>
        <v>HP-3  Давление топливного газа в общезаводском коллекторе</v>
      </c>
      <c r="F230" s="388"/>
      <c r="G230" s="389"/>
    </row>
    <row r="231" spans="3:7" ht="10.5" customHeight="1">
      <c r="C231" s="385">
        <f>IF(ISBLANK(AO!E27),"",AO!E27)</f>
        <v>23</v>
      </c>
      <c r="D231" s="383">
        <f t="shared" si="6"/>
        <v>2023</v>
      </c>
      <c r="E231" s="386" t="str">
        <f>IF(C231="","",AO!F27&amp;"  "&amp;AO!G27)</f>
        <v>HP-3_27  Перепад давления газ-масло В-4</v>
      </c>
      <c r="F231" s="388"/>
      <c r="G231" s="389"/>
    </row>
    <row r="232" spans="3:7" ht="10.5" customHeight="1">
      <c r="C232" s="385">
        <f>IF(ISBLANK(AO!E28),"",AO!E28)</f>
        <v>24</v>
      </c>
      <c r="D232" s="383">
        <f t="shared" si="6"/>
        <v>2024</v>
      </c>
      <c r="E232" s="386" t="str">
        <f>IF(C232="","",AO!F28&amp;"  "&amp;AO!G28)</f>
        <v>LC245  Расход углеводородов в емкости Е-59</v>
      </c>
      <c r="F232" s="388"/>
      <c r="G232" s="389"/>
    </row>
    <row r="233" spans="3:7" ht="10.5" customHeight="1">
      <c r="C233" s="385">
        <f>IF(ISBLANK(AO!E29),"",AO!E29)</f>
        <v>25</v>
      </c>
      <c r="D233" s="383">
        <f t="shared" si="6"/>
        <v>2025</v>
      </c>
      <c r="E233" s="386" t="str">
        <f>IF(C233="","",AO!F29&amp;"  "&amp;AO!G29)</f>
        <v>LC246  Расход углеводородов в емкости Е-15А</v>
      </c>
      <c r="F233" s="388"/>
      <c r="G233" s="389"/>
    </row>
    <row r="234" spans="3:7" ht="10.5" customHeight="1">
      <c r="C234" s="385">
        <f>IF(ISBLANK(AO!E30),"",AO!E30)</f>
        <v>26</v>
      </c>
      <c r="D234" s="383">
        <f t="shared" si="6"/>
        <v>2026</v>
      </c>
      <c r="E234" s="386" t="str">
        <f>IF(C234="","",AO!F30&amp;"  "&amp;AO!G30)</f>
        <v xml:space="preserve">  </v>
      </c>
      <c r="F234" s="388"/>
      <c r="G234" s="389"/>
    </row>
    <row r="235" spans="3:7" ht="10.5" customHeight="1">
      <c r="C235" s="385">
        <f>IF(ISBLANK(AO!E31),"",AO!E31)</f>
        <v>27</v>
      </c>
      <c r="D235" s="383">
        <f t="shared" si="6"/>
        <v>2027</v>
      </c>
      <c r="E235" s="386" t="str">
        <f>IF(C235="","",AO!F31&amp;"  "&amp;AO!G31)</f>
        <v xml:space="preserve">  </v>
      </c>
      <c r="F235" s="388"/>
      <c r="G235" s="389"/>
    </row>
    <row r="236" spans="3:7" ht="10.5" customHeight="1">
      <c r="C236" s="385">
        <f>IF(ISBLANK(AO!E32),"",AO!E32)</f>
        <v>28</v>
      </c>
      <c r="D236" s="383">
        <f t="shared" si="6"/>
        <v>2028</v>
      </c>
      <c r="E236" s="386" t="str">
        <f>IF(C236="","",AO!F32&amp;"  "&amp;AO!G32)</f>
        <v xml:space="preserve">  </v>
      </c>
      <c r="F236" s="388"/>
      <c r="G236" s="389"/>
    </row>
    <row r="237" spans="3:7" ht="10.5" customHeight="1">
      <c r="C237" s="385">
        <f>IF(ISBLANK(AO!E33),"",AO!E33)</f>
        <v>29</v>
      </c>
      <c r="D237" s="383">
        <f t="shared" si="6"/>
        <v>2029</v>
      </c>
      <c r="E237" s="386" t="str">
        <f>IF(C237="","",AO!F33&amp;"  "&amp;AO!G33)</f>
        <v xml:space="preserve">  </v>
      </c>
      <c r="F237" s="388"/>
      <c r="G237" s="389"/>
    </row>
    <row r="238" spans="3:7" ht="10.5" customHeight="1">
      <c r="C238" s="385">
        <f>IF(ISBLANK(AO!E34),"",AO!E34)</f>
        <v>30</v>
      </c>
      <c r="D238" s="383">
        <f t="shared" si="6"/>
        <v>2030</v>
      </c>
      <c r="E238" s="386" t="str">
        <f>IF(C238="","",AO!F34&amp;"  "&amp;AO!G34)</f>
        <v xml:space="preserve">  </v>
      </c>
      <c r="F238" s="388"/>
      <c r="G238" s="389"/>
    </row>
    <row r="239" spans="3:7" ht="10.5" customHeight="1">
      <c r="C239" s="385">
        <f>IF(ISBLANK(AO!E35),"",AO!E35)</f>
        <v>31</v>
      </c>
      <c r="D239" s="383">
        <f t="shared" si="6"/>
        <v>2031</v>
      </c>
      <c r="E239" s="386" t="str">
        <f>IF(C239="","",AO!F35&amp;"  "&amp;AO!G35)</f>
        <v xml:space="preserve">  </v>
      </c>
      <c r="F239" s="388"/>
      <c r="G239" s="389"/>
    </row>
    <row r="240" spans="3:7" ht="10.5" customHeight="1">
      <c r="E240" s="386" t="str">
        <f>IF(C240="","",[1]AO!F57&amp;"  "&amp;[1]AO!G57)</f>
        <v/>
      </c>
      <c r="F240" s="176"/>
    </row>
    <row r="241" spans="1:7" ht="10.5" customHeight="1">
      <c r="A241" s="173"/>
      <c r="B241" s="173"/>
      <c r="C241" s="174"/>
      <c r="D241" s="378"/>
      <c r="E241" s="386" t="str">
        <f>IF(C241="","",[1]AO!F58&amp;"  "&amp;[1]AO!G58)</f>
        <v/>
      </c>
      <c r="F241" s="388"/>
      <c r="G241" s="389"/>
    </row>
    <row r="242" spans="1:7" ht="10.5" customHeight="1">
      <c r="A242" s="172" t="s">
        <v>396</v>
      </c>
      <c r="B242" s="172">
        <v>3000</v>
      </c>
      <c r="C242" s="174">
        <f>IF(ISBLANK(DI!D4),"",DI!D4)</f>
        <v>0</v>
      </c>
      <c r="D242" s="379">
        <f>C242+ $B$242</f>
        <v>3000</v>
      </c>
      <c r="E242" s="386" t="str">
        <f>IF(C242="","",DI!E4&amp;"  "&amp;DI!F4)</f>
        <v>SB-KOC  Кнопка опробования сигнализации</v>
      </c>
      <c r="F242" s="388"/>
      <c r="G242" s="389"/>
    </row>
    <row r="243" spans="1:7" ht="10.5" customHeight="1">
      <c r="C243" s="174">
        <f>IF(ISBLANK(DI!D5),"",DI!D5)</f>
        <v>1</v>
      </c>
      <c r="D243" s="379">
        <f t="shared" ref="D243:D306" si="7">C243+ $B$242</f>
        <v>3001</v>
      </c>
      <c r="E243" s="386" t="str">
        <f>IF(C243="","",DI!E5&amp;"  "&amp;DI!F5)</f>
        <v>SB-KCC  Кнопка квитирования сигнализации</v>
      </c>
      <c r="F243" s="388"/>
      <c r="G243" s="389"/>
    </row>
    <row r="244" spans="1:7" ht="10.5" customHeight="1">
      <c r="C244" s="174">
        <f>IF(ISBLANK(DI!D6),"",DI!D6)</f>
        <v>2</v>
      </c>
      <c r="D244" s="379">
        <f t="shared" si="7"/>
        <v>3002</v>
      </c>
      <c r="E244" s="386" t="str">
        <f>IF(C244="","",DI!E6&amp;"  "&amp;DI!F6)</f>
        <v xml:space="preserve">  </v>
      </c>
      <c r="F244" s="388"/>
      <c r="G244" s="389"/>
    </row>
    <row r="245" spans="1:7" ht="10.5" customHeight="1">
      <c r="C245" s="174">
        <f>IF(ISBLANK(DI!D7),"",DI!D7)</f>
        <v>3</v>
      </c>
      <c r="D245" s="379">
        <f t="shared" si="7"/>
        <v>3003</v>
      </c>
      <c r="E245" s="386" t="str">
        <f>IF(C245="","",DI!E7&amp;"  "&amp;DI!F7)</f>
        <v>QC1-Open  Клапан РС-1 открыт</v>
      </c>
      <c r="F245" s="388"/>
      <c r="G245" s="389"/>
    </row>
    <row r="246" spans="1:7" ht="10.5" customHeight="1">
      <c r="C246" s="174">
        <f>IF(ISBLANK(DI!D8),"",DI!D8)</f>
        <v>4</v>
      </c>
      <c r="D246" s="379">
        <f t="shared" si="7"/>
        <v>3004</v>
      </c>
      <c r="E246" s="386" t="str">
        <f>IF(C246="","",DI!E8&amp;"  "&amp;DI!F8)</f>
        <v>QC1-Close  Клапан РС-1 закрыт</v>
      </c>
      <c r="F246" s="388"/>
      <c r="G246" s="389"/>
    </row>
    <row r="247" spans="1:7" ht="10.5" customHeight="1">
      <c r="C247" s="174">
        <f>IF(ISBLANK(DI!D9),"",DI!D9)</f>
        <v>5</v>
      </c>
      <c r="D247" s="379">
        <f t="shared" si="7"/>
        <v>3005</v>
      </c>
      <c r="E247" s="386" t="str">
        <f>IF(C247="","",DI!E9&amp;"  "&amp;DI!F9)</f>
        <v>QC2-Open  Клапан РС-2 открыт</v>
      </c>
      <c r="F247" s="388"/>
      <c r="G247" s="389"/>
    </row>
    <row r="248" spans="1:7" ht="10.5" customHeight="1">
      <c r="C248" s="174">
        <f>IF(ISBLANK(DI!D10),"",DI!D10)</f>
        <v>6</v>
      </c>
      <c r="D248" s="379">
        <f t="shared" si="7"/>
        <v>3006</v>
      </c>
      <c r="E248" s="386" t="str">
        <f>IF(C248="","",DI!E10&amp;"  "&amp;DI!F10)</f>
        <v>QC2-Close  Клапан РС-2 закрыт</v>
      </c>
      <c r="F248" s="388"/>
      <c r="G248" s="389"/>
    </row>
    <row r="249" spans="1:7" ht="10.5" customHeight="1">
      <c r="C249" s="174">
        <f>IF(ISBLANK(DI!D11),"",DI!D11)</f>
        <v>7</v>
      </c>
      <c r="D249" s="379">
        <f t="shared" si="7"/>
        <v>3007</v>
      </c>
      <c r="E249" s="386" t="str">
        <f>IF(C249="","",DI!E11&amp;"  "&amp;DI!F11)</f>
        <v xml:space="preserve">  </v>
      </c>
      <c r="F249" s="388"/>
      <c r="G249" s="389"/>
    </row>
    <row r="250" spans="1:7" ht="10.5" customHeight="1">
      <c r="C250" s="174">
        <f>IF(ISBLANK(DI!D12),"",DI!D12)</f>
        <v>8</v>
      </c>
      <c r="D250" s="379">
        <f t="shared" si="7"/>
        <v>3008</v>
      </c>
      <c r="E250" s="386" t="str">
        <f>IF(C250="","",DI!E12&amp;"  "&amp;DI!F12)</f>
        <v xml:space="preserve">  </v>
      </c>
      <c r="F250" s="388"/>
      <c r="G250" s="389"/>
    </row>
    <row r="251" spans="1:7" ht="10.5" customHeight="1">
      <c r="C251" s="174">
        <f>IF(ISBLANK(DI!D13),"",DI!D13)</f>
        <v>9</v>
      </c>
      <c r="D251" s="379">
        <f t="shared" si="7"/>
        <v>3009</v>
      </c>
      <c r="E251" s="386" t="str">
        <f>IF(C251="","",DI!E13&amp;"  "&amp;DI!F13)</f>
        <v xml:space="preserve">  </v>
      </c>
      <c r="F251" s="388"/>
      <c r="G251" s="389"/>
    </row>
    <row r="252" spans="1:7" ht="10.5" customHeight="1">
      <c r="C252" s="174">
        <f>IF(ISBLANK(DI!D14),"",DI!D14)</f>
        <v>10</v>
      </c>
      <c r="D252" s="379">
        <f t="shared" si="7"/>
        <v>3010</v>
      </c>
      <c r="E252" s="386" t="str">
        <f>IF(C252="","",DI!E14&amp;"  "&amp;DI!F14)</f>
        <v xml:space="preserve">  </v>
      </c>
      <c r="F252" s="388"/>
      <c r="G252" s="389"/>
    </row>
    <row r="253" spans="1:7" ht="10.5" customHeight="1">
      <c r="C253" s="174">
        <f>IF(ISBLANK(DI!D15),"",DI!D15)</f>
        <v>11</v>
      </c>
      <c r="D253" s="379">
        <f t="shared" si="7"/>
        <v>3011</v>
      </c>
      <c r="E253" s="386" t="str">
        <f>IF(C253="","",DI!E15&amp;"  "&amp;DI!F15)</f>
        <v>LA-248_1  высокий уровень в сепараторе Е-12 (LA-248/1 &gt; 150 см)</v>
      </c>
      <c r="F253" s="388"/>
      <c r="G253" s="389"/>
    </row>
    <row r="254" spans="1:7" ht="10.5" customHeight="1">
      <c r="C254" s="174">
        <f>IF(ISBLANK(DI!D16),"",DI!D16)</f>
        <v>12</v>
      </c>
      <c r="D254" s="379">
        <f t="shared" si="7"/>
        <v>3012</v>
      </c>
      <c r="E254" s="386" t="str">
        <f>IF(C254="","",DI!E16&amp;"  "&amp;DI!F16)</f>
        <v>LA-252_2  высокий уровень в сепараторе Е-15 (LA-252/2 &gt; 200 см)</v>
      </c>
      <c r="F254" s="388"/>
      <c r="G254" s="389"/>
    </row>
    <row r="255" spans="1:7" ht="10.5" customHeight="1">
      <c r="C255" s="174">
        <f>IF(ISBLANK(DI!D17),"",DI!D17)</f>
        <v>13</v>
      </c>
      <c r="D255" s="379">
        <f t="shared" si="7"/>
        <v>3013</v>
      </c>
      <c r="E255" s="386" t="str">
        <f>IF(C255="","",DI!E17&amp;"  "&amp;DI!F17)</f>
        <v>LA-260_1  высокий уровень в сепараторе Е-15А (80см &gt; LA-260/1 &gt; 140см)</v>
      </c>
      <c r="F255" s="388"/>
      <c r="G255" s="389"/>
    </row>
    <row r="256" spans="1:7" ht="10.5" customHeight="1">
      <c r="C256" s="174">
        <f>IF(ISBLANK(DI!D18),"",DI!D18)</f>
        <v>14</v>
      </c>
      <c r="D256" s="379">
        <f t="shared" si="7"/>
        <v>3014</v>
      </c>
      <c r="E256" s="386" t="str">
        <f>IF(C256="","",DI!E18&amp;"  "&amp;DI!F18)</f>
        <v>LA-257  высокий уровень в сепараторе Е-42 (70см &gt; LA-257 &gt; 150см)</v>
      </c>
      <c r="F256" s="388"/>
      <c r="G256" s="389"/>
    </row>
    <row r="257" spans="3:7" ht="10.5" customHeight="1">
      <c r="C257" s="174">
        <f>IF(ISBLANK(DI!D19),"",DI!D19)</f>
        <v>15</v>
      </c>
      <c r="D257" s="379">
        <f t="shared" si="7"/>
        <v>3015</v>
      </c>
      <c r="E257" s="386" t="str">
        <f>IF(C257="","",DI!E19&amp;"  "&amp;DI!F19)</f>
        <v>LA-853_1  Уровень продукта в скуббере К-3</v>
      </c>
      <c r="F257" s="388"/>
      <c r="G257" s="389"/>
    </row>
    <row r="258" spans="3:7" ht="10.5" customHeight="1">
      <c r="C258" s="174">
        <f>IF(ISBLANK(DI!D20),"",DI!D20)</f>
        <v>16</v>
      </c>
      <c r="D258" s="379">
        <f t="shared" si="7"/>
        <v>3016</v>
      </c>
      <c r="E258" s="386" t="str">
        <f>IF(C258="","",DI!E20&amp;"  "&amp;DI!F20)</f>
        <v>LA-845_1  Уровень продукта в скуббере К-25</v>
      </c>
      <c r="F258" s="388"/>
      <c r="G258" s="389"/>
    </row>
    <row r="259" spans="3:7" ht="10.5" customHeight="1">
      <c r="C259" s="174">
        <f>IF(ISBLANK(DI!D21),"",DI!D21)</f>
        <v>17</v>
      </c>
      <c r="D259" s="379">
        <f t="shared" si="7"/>
        <v>3017</v>
      </c>
      <c r="E259" s="386" t="str">
        <f>IF(C259="","",DI!E21&amp;"  "&amp;DI!F21)</f>
        <v>LA-847_1  Уровень продукта в скуббере К-26</v>
      </c>
      <c r="F259" s="388"/>
      <c r="G259" s="389"/>
    </row>
    <row r="260" spans="3:7" ht="10.5" customHeight="1">
      <c r="C260" s="174">
        <f>IF(ISBLANK(DI!D22),"",DI!D22)</f>
        <v>18</v>
      </c>
      <c r="D260" s="379">
        <f t="shared" si="7"/>
        <v>3018</v>
      </c>
      <c r="E260" s="386" t="str">
        <f>IF(C260="","",DI!E22&amp;"  "&amp;DI!F22)</f>
        <v>SB-ES1  Аварийная экстр. кнопка. Останов гл. электродвигателя со щита оператора</v>
      </c>
      <c r="F260" s="388"/>
      <c r="G260" s="389"/>
    </row>
    <row r="261" spans="3:7" ht="10.5" customHeight="1">
      <c r="C261" s="174">
        <f>IF(ISBLANK(DI!D23),"",DI!D23)</f>
        <v>19</v>
      </c>
      <c r="D261" s="379">
        <f t="shared" si="7"/>
        <v>3019</v>
      </c>
      <c r="E261" s="386" t="str">
        <f>IF(C261="","",DI!E23&amp;"  "&amp;DI!F23)</f>
        <v>SB-ES2  Аварийная экстр. кнопка. Останов гл. электродвигателя по месту</v>
      </c>
      <c r="F261" s="388"/>
      <c r="G261" s="389"/>
    </row>
    <row r="262" spans="3:7" ht="10.5" customHeight="1">
      <c r="C262" s="174">
        <f>IF(ISBLANK(DI!D24),"",DI!D24)</f>
        <v>20</v>
      </c>
      <c r="D262" s="379">
        <f t="shared" si="7"/>
        <v>3020</v>
      </c>
      <c r="E262" s="386" t="str">
        <f>IF(C262="","",DI!E24&amp;"  "&amp;DI!F24)</f>
        <v>1-PA-75-R  Контроль состояния блока питания 1756-PA75R-A</v>
      </c>
      <c r="F262" s="388"/>
      <c r="G262" s="389"/>
    </row>
    <row r="263" spans="3:7" ht="10.5" customHeight="1">
      <c r="C263" s="174">
        <f>IF(ISBLANK(DI!D25),"",DI!D25)</f>
        <v>21</v>
      </c>
      <c r="D263" s="379">
        <f t="shared" si="7"/>
        <v>3021</v>
      </c>
      <c r="E263" s="386" t="str">
        <f>IF(C263="","",DI!E25&amp;"  "&amp;DI!F25)</f>
        <v>2-PA-75-R  Контроль состояния блока питания 1756-PA75R-B</v>
      </c>
      <c r="F263" s="388"/>
      <c r="G263" s="389"/>
    </row>
    <row r="264" spans="3:7" ht="10.5" customHeight="1">
      <c r="C264" s="174">
        <f>IF(ISBLANK(DI!D26),"",DI!D26)</f>
        <v>22</v>
      </c>
      <c r="D264" s="379">
        <f t="shared" si="7"/>
        <v>3022</v>
      </c>
      <c r="E264" s="386" t="str">
        <f>IF(C264="","",DI!E26&amp;"  "&amp;DI!F26)</f>
        <v>LA-10  Уровень в сепараторе Е-64А (LA-10 &gt; 150 см)</v>
      </c>
      <c r="F264" s="388"/>
      <c r="G264" s="389"/>
    </row>
    <row r="265" spans="3:7" ht="10.5" customHeight="1">
      <c r="C265" s="174">
        <f>IF(ISBLANK(DI!D27),"",DI!D27)</f>
        <v>23</v>
      </c>
      <c r="D265" s="379">
        <f t="shared" si="7"/>
        <v>3023</v>
      </c>
      <c r="E265" s="386" t="str">
        <f>IF(C265="","",DI!E27&amp;"  "&amp;DI!F27)</f>
        <v>LA-11  Уровень в сепараторе Е-64А (LA-11 &gt; 150 см)</v>
      </c>
      <c r="F265" s="388"/>
      <c r="G265" s="389"/>
    </row>
    <row r="266" spans="3:7" ht="10.5" customHeight="1">
      <c r="C266" s="174">
        <f>IF(ISBLANK(DI!D28),"",DI!D28)</f>
        <v>24</v>
      </c>
      <c r="D266" s="379">
        <f t="shared" si="7"/>
        <v>3024</v>
      </c>
      <c r="E266" s="386" t="str">
        <f>IF(C266="","",DI!E28&amp;"  "&amp;DI!F28)</f>
        <v>LS-272  Трубопровод нагнетания Н-69 (наличие жидкости)</v>
      </c>
      <c r="F266" s="388"/>
      <c r="G266" s="389"/>
    </row>
    <row r="267" spans="3:7" ht="10.5" customHeight="1">
      <c r="C267" s="174">
        <f>IF(ISBLANK(DI!D29),"",DI!D29)</f>
        <v>25</v>
      </c>
      <c r="D267" s="379">
        <f t="shared" si="7"/>
        <v>3025</v>
      </c>
      <c r="E267" s="386" t="str">
        <f>IF(C267="","",DI!E29&amp;"  "&amp;DI!F29)</f>
        <v>LA-274  Уровень в емкости Е-69 (LA-274 &gt; 90 см)</v>
      </c>
      <c r="F267" s="388"/>
      <c r="G267" s="389"/>
    </row>
    <row r="268" spans="3:7" ht="10.5" customHeight="1">
      <c r="C268" s="174">
        <f>IF(ISBLANK(DI!D30),"",DI!D30)</f>
        <v>26</v>
      </c>
      <c r="D268" s="379">
        <f t="shared" si="7"/>
        <v>3026</v>
      </c>
      <c r="E268" s="386" t="str">
        <f>IF(C268="","",DI!E30&amp;"  "&amp;DI!F30)</f>
        <v xml:space="preserve">  </v>
      </c>
      <c r="F268" s="388"/>
      <c r="G268" s="389"/>
    </row>
    <row r="269" spans="3:7" ht="10.5" customHeight="1">
      <c r="C269" s="174">
        <f>IF(ISBLANK(DI!D31),"",DI!D31)</f>
        <v>27</v>
      </c>
      <c r="D269" s="379">
        <f t="shared" si="7"/>
        <v>3027</v>
      </c>
      <c r="E269" s="386" t="str">
        <f>IF(C269="","",DI!E31&amp;"  "&amp;DI!F31)</f>
        <v xml:space="preserve">  </v>
      </c>
      <c r="F269" s="388"/>
      <c r="G269" s="389"/>
    </row>
    <row r="270" spans="3:7" ht="10.5" customHeight="1">
      <c r="C270" s="174">
        <f>IF(ISBLANK(DI!D32),"",DI!D32)</f>
        <v>28</v>
      </c>
      <c r="D270" s="379">
        <f t="shared" si="7"/>
        <v>3028</v>
      </c>
      <c r="E270" s="386" t="str">
        <f>IF(C270="","",DI!E32&amp;"  "&amp;DI!F32)</f>
        <v xml:space="preserve">  </v>
      </c>
      <c r="F270" s="388"/>
      <c r="G270" s="389"/>
    </row>
    <row r="271" spans="3:7" ht="10.5" customHeight="1">
      <c r="C271" s="174">
        <f>IF(ISBLANK(DI!D33),"",DI!D33)</f>
        <v>29</v>
      </c>
      <c r="D271" s="379">
        <f t="shared" si="7"/>
        <v>3029</v>
      </c>
      <c r="E271" s="386" t="str">
        <f>IF(C271="","",DI!E33&amp;"  "&amp;DI!F33)</f>
        <v xml:space="preserve">  </v>
      </c>
      <c r="F271" s="388"/>
      <c r="G271" s="389"/>
    </row>
    <row r="272" spans="3:7" ht="10.5" customHeight="1">
      <c r="C272" s="174">
        <f>IF(ISBLANK(DI!D34),"",DI!D34)</f>
        <v>30</v>
      </c>
      <c r="D272" s="379">
        <f t="shared" si="7"/>
        <v>3030</v>
      </c>
      <c r="E272" s="386" t="str">
        <f>IF(C272="","",DI!E34&amp;"  "&amp;DI!F34)</f>
        <v xml:space="preserve">  </v>
      </c>
      <c r="F272" s="388"/>
      <c r="G272" s="389"/>
    </row>
    <row r="273" spans="3:7" ht="10.5" customHeight="1">
      <c r="C273" s="174">
        <f>IF(ISBLANK(DI!D35),"",DI!D35)</f>
        <v>31</v>
      </c>
      <c r="D273" s="379">
        <f t="shared" si="7"/>
        <v>3031</v>
      </c>
      <c r="E273" s="386" t="str">
        <f>IF(C273="","",DI!E35&amp;"  "&amp;DI!F35)</f>
        <v xml:space="preserve">  </v>
      </c>
      <c r="F273" s="388"/>
      <c r="G273" s="389"/>
    </row>
    <row r="274" spans="3:7" ht="10.5" customHeight="1">
      <c r="C274" s="174">
        <f>IF(ISBLANK(DI!D36),"",DI!D36)</f>
        <v>32</v>
      </c>
      <c r="D274" s="379">
        <f t="shared" si="7"/>
        <v>3032</v>
      </c>
      <c r="E274" s="386" t="str">
        <f>IF(C274="","",DI!E36&amp;"  "&amp;DI!F36)</f>
        <v>KV0  Состояние насоса Н-21А герметичной маслосистемы</v>
      </c>
      <c r="F274" s="388"/>
      <c r="G274" s="389"/>
    </row>
    <row r="275" spans="3:7" ht="10.5" customHeight="1">
      <c r="C275" s="174">
        <f>IF(ISBLANK(DI!D37),"",DI!D37)</f>
        <v>33</v>
      </c>
      <c r="D275" s="379">
        <f>C275+ $B$242</f>
        <v>3033</v>
      </c>
      <c r="E275" s="386" t="str">
        <f>IF(C275="","",DI!E37&amp;"  "&amp;DI!F37)</f>
        <v>KV1  Состояние насоса Н-21Б герметичной маслосистемы</v>
      </c>
      <c r="F275" s="388"/>
      <c r="G275" s="389"/>
    </row>
    <row r="276" spans="3:7" ht="10.5" customHeight="1">
      <c r="C276" s="174">
        <f>IF(ISBLANK(DI!D38),"",DI!D38)</f>
        <v>34</v>
      </c>
      <c r="D276" s="379">
        <f t="shared" si="7"/>
        <v>3034</v>
      </c>
      <c r="E276" s="386" t="str">
        <f>IF(C276="","",DI!E38&amp;"  "&amp;DI!F38)</f>
        <v>KV2  Состояние насоса Н-22А открытой маслосистемы</v>
      </c>
      <c r="F276" s="388"/>
      <c r="G276" s="389"/>
    </row>
    <row r="277" spans="3:7" ht="10.5" customHeight="1">
      <c r="C277" s="174">
        <f>IF(ISBLANK(DI!D39),"",DI!D39)</f>
        <v>35</v>
      </c>
      <c r="D277" s="379">
        <f t="shared" si="7"/>
        <v>3035</v>
      </c>
      <c r="E277" s="386" t="str">
        <f>IF(C277="","",DI!E39&amp;"  "&amp;DI!F39)</f>
        <v>KV3  Состояние насоса Н-22Б открытой маслосистемы</v>
      </c>
      <c r="F277" s="388"/>
      <c r="G277" s="389"/>
    </row>
    <row r="278" spans="3:7" ht="10.5" customHeight="1">
      <c r="C278" s="174">
        <f>IF(ISBLANK(DI!D40),"",DI!D40)</f>
        <v>36</v>
      </c>
      <c r="D278" s="379">
        <f t="shared" si="7"/>
        <v>3036</v>
      </c>
      <c r="E278" s="386" t="str">
        <f>IF(C278="","",DI!E40&amp;"  "&amp;DI!F40)</f>
        <v>KV4  Наличие напряжения питание насоса Н-22А открытой маслосистемы</v>
      </c>
      <c r="F278" s="388"/>
      <c r="G278" s="389"/>
    </row>
    <row r="279" spans="3:7" ht="10.5" customHeight="1">
      <c r="C279" s="174">
        <f>IF(ISBLANK(DI!D41),"",DI!D41)</f>
        <v>37</v>
      </c>
      <c r="D279" s="379">
        <f t="shared" si="7"/>
        <v>3037</v>
      </c>
      <c r="E279" s="386" t="str">
        <f>IF(C279="","",DI!E41&amp;"  "&amp;DI!F41)</f>
        <v>KV5  Наличие напряжения питание насоса Н-22Б открытой маслосистемы</v>
      </c>
      <c r="F279" s="388"/>
      <c r="G279" s="389"/>
    </row>
    <row r="280" spans="3:7" ht="10.5" customHeight="1">
      <c r="C280" s="174">
        <f>IF(ISBLANK(DI!D42),"",DI!D42)</f>
        <v>38</v>
      </c>
      <c r="D280" s="379">
        <f t="shared" si="7"/>
        <v>3038</v>
      </c>
      <c r="E280" s="386" t="str">
        <f>IF(C280="","",DI!E42&amp;"  "&amp;DI!F42)</f>
        <v>KV6  Наличие напряжения питание насоса Н-21А герметичной маслосистемы</v>
      </c>
      <c r="F280" s="388"/>
      <c r="G280" s="389"/>
    </row>
    <row r="281" spans="3:7" ht="10.5" customHeight="1">
      <c r="C281" s="174">
        <f>IF(ISBLANK(DI!D43),"",DI!D43)</f>
        <v>39</v>
      </c>
      <c r="D281" s="379">
        <f t="shared" si="7"/>
        <v>3039</v>
      </c>
      <c r="E281" s="386" t="str">
        <f>IF(C281="","",DI!E43&amp;"  "&amp;DI!F43)</f>
        <v>KV7  Наличие напряжения питание насоса Н-21Б герметичной маслосистемы</v>
      </c>
      <c r="F281" s="388"/>
      <c r="G281" s="389"/>
    </row>
    <row r="282" spans="3:7" ht="10.5" customHeight="1">
      <c r="C282" s="174">
        <f>IF(ISBLANK(DI!D44),"",DI!D44)</f>
        <v>40</v>
      </c>
      <c r="D282" s="379">
        <f t="shared" si="7"/>
        <v>3040</v>
      </c>
      <c r="E282" s="386" t="str">
        <f>IF(C282="","",DI!E44&amp;"  "&amp;DI!F44)</f>
        <v>KV8  Наличие напряжения питание на задвижке No 2</v>
      </c>
      <c r="F282" s="388"/>
      <c r="G282" s="389"/>
    </row>
    <row r="283" spans="3:7" ht="10.5" customHeight="1">
      <c r="C283" s="174">
        <f>IF(ISBLANK(DI!D45),"",DI!D45)</f>
        <v>41</v>
      </c>
      <c r="D283" s="379">
        <f t="shared" si="7"/>
        <v>3041</v>
      </c>
      <c r="E283" s="386" t="str">
        <f>IF(C283="","",DI!E45&amp;"  "&amp;DI!F45)</f>
        <v>KV9  Наличие напряжения питание на задвижке No 1</v>
      </c>
      <c r="F283" s="388"/>
      <c r="G283" s="389"/>
    </row>
    <row r="284" spans="3:7" ht="10.5" customHeight="1">
      <c r="C284" s="174">
        <f>IF(ISBLANK(DI!D46),"",DI!D46)</f>
        <v>42</v>
      </c>
      <c r="D284" s="379">
        <f t="shared" si="7"/>
        <v>3042</v>
      </c>
      <c r="E284" s="386" t="str">
        <f>IF(C284="","",DI!E46&amp;"  "&amp;DI!F46)</f>
        <v>KV10  Состояние вентиляторов ПП-12А</v>
      </c>
      <c r="F284" s="388"/>
      <c r="G284" s="389"/>
    </row>
    <row r="285" spans="3:7" ht="10.5" customHeight="1">
      <c r="C285" s="174">
        <f>IF(ISBLANK(DI!D47),"",DI!D47)</f>
        <v>43</v>
      </c>
      <c r="D285" s="379">
        <f t="shared" si="7"/>
        <v>3043</v>
      </c>
      <c r="E285" s="386" t="str">
        <f>IF(C285="","",DI!E47&amp;"  "&amp;DI!F47)</f>
        <v>KV11  Состояние вентиляторов ПП-12Б</v>
      </c>
      <c r="F285" s="388"/>
      <c r="G285" s="389"/>
    </row>
    <row r="286" spans="3:7" ht="10.5" customHeight="1">
      <c r="C286" s="174">
        <f>IF(ISBLANK(DI!D48),"",DI!D48)</f>
        <v>44</v>
      </c>
      <c r="D286" s="379">
        <f t="shared" si="7"/>
        <v>3044</v>
      </c>
      <c r="E286" s="386" t="str">
        <f>IF(C286="","",DI!E48&amp;"  "&amp;DI!F48)</f>
        <v>KV12  Срабатывание защиты главного электродвигателя</v>
      </c>
      <c r="F286" s="388"/>
      <c r="G286" s="389"/>
    </row>
    <row r="287" spans="3:7" ht="10.5" customHeight="1">
      <c r="C287" s="174">
        <f>IF(ISBLANK(DI!D49),"",DI!D49)</f>
        <v>45</v>
      </c>
      <c r="D287" s="379">
        <f t="shared" si="7"/>
        <v>3045</v>
      </c>
      <c r="E287" s="386" t="str">
        <f>IF(C287="","",DI!E49&amp;"  "&amp;DI!F49)</f>
        <v>KV13  Пятикратная продувка корпуса гл. электродвигателя</v>
      </c>
      <c r="F287" s="388"/>
      <c r="G287" s="389"/>
    </row>
    <row r="288" spans="3:7" ht="10.5" customHeight="1">
      <c r="C288" s="174">
        <f>IF(ISBLANK(DI!D50),"",DI!D50)</f>
        <v>46</v>
      </c>
      <c r="D288" s="379">
        <f t="shared" si="7"/>
        <v>3046</v>
      </c>
      <c r="E288" s="386" t="str">
        <f>IF(C288="","",DI!E50&amp;"  "&amp;DI!F50)</f>
        <v>KV14  Cостояние масляного выключателя РМВ компрессора В-1</v>
      </c>
      <c r="F288" s="388"/>
      <c r="G288" s="389"/>
    </row>
    <row r="289" spans="3:7" ht="10.5" customHeight="1">
      <c r="C289" s="174">
        <f>IF(ISBLANK(DI!D51),"",DI!D51)</f>
        <v>47</v>
      </c>
      <c r="D289" s="379">
        <f t="shared" si="7"/>
        <v>3047</v>
      </c>
      <c r="E289" s="386" t="str">
        <f>IF(C289="","",DI!E51&amp;"  "&amp;DI!F51)</f>
        <v>KV15  Аварийное отключение вентиляторов ПП-12А Б</v>
      </c>
      <c r="F289" s="388"/>
      <c r="G289" s="389"/>
    </row>
    <row r="290" spans="3:7" ht="10.5" customHeight="1">
      <c r="C290" s="174">
        <f>IF(ISBLANK(DI!D52),"",DI!D52)</f>
        <v>48</v>
      </c>
      <c r="D290" s="379">
        <f>C290+ $B$242</f>
        <v>3048</v>
      </c>
      <c r="E290" s="386" t="str">
        <f>IF(C290="","",DI!E52&amp;"  "&amp;DI!F52)</f>
        <v xml:space="preserve">  KV16</v>
      </c>
      <c r="F290" s="388"/>
      <c r="G290" s="389"/>
    </row>
    <row r="291" spans="3:7" ht="10.5" customHeight="1">
      <c r="C291" s="174">
        <f>IF(ISBLANK(DI!D53),"",DI!D53)</f>
        <v>49</v>
      </c>
      <c r="D291" s="379">
        <f t="shared" si="7"/>
        <v>3049</v>
      </c>
      <c r="E291" s="386" t="str">
        <f>IF(C291="","",DI!E53&amp;"  "&amp;DI!F53)</f>
        <v xml:space="preserve">  KV17</v>
      </c>
      <c r="F291" s="388"/>
      <c r="G291" s="389"/>
    </row>
    <row r="292" spans="3:7" ht="10.5" customHeight="1">
      <c r="C292" s="174">
        <f>IF(ISBLANK(DI!D54),"",DI!D54)</f>
        <v>50</v>
      </c>
      <c r="D292" s="379">
        <f t="shared" si="7"/>
        <v>3050</v>
      </c>
      <c r="E292" s="386" t="str">
        <f>IF(C292="","",DI!E54&amp;"  "&amp;DI!F54)</f>
        <v xml:space="preserve">  KV18</v>
      </c>
      <c r="F292" s="388"/>
      <c r="G292" s="389"/>
    </row>
    <row r="293" spans="3:7" ht="10.5" customHeight="1">
      <c r="C293" s="174">
        <f>IF(ISBLANK(DI!D55),"",DI!D55)</f>
        <v>51</v>
      </c>
      <c r="D293" s="379">
        <f t="shared" si="7"/>
        <v>3051</v>
      </c>
      <c r="E293" s="386" t="str">
        <f>IF(C293="","",DI!E55&amp;"  "&amp;DI!F55)</f>
        <v xml:space="preserve">  KV19</v>
      </c>
      <c r="F293" s="388"/>
      <c r="G293" s="389"/>
    </row>
    <row r="294" spans="3:7" ht="10.5" customHeight="1">
      <c r="C294" s="174">
        <f>IF(ISBLANK(DI!D56),"",DI!D56)</f>
        <v>52</v>
      </c>
      <c r="D294" s="379">
        <f t="shared" si="7"/>
        <v>3052</v>
      </c>
      <c r="E294" s="386" t="str">
        <f>IF(C294="","",DI!E56&amp;"  "&amp;DI!F56)</f>
        <v xml:space="preserve">  KV20</v>
      </c>
      <c r="F294" s="388"/>
      <c r="G294" s="389"/>
    </row>
    <row r="295" spans="3:7" ht="10.5" customHeight="1">
      <c r="C295" s="174">
        <f>IF(ISBLANK(DI!D57),"",DI!D57)</f>
        <v>53</v>
      </c>
      <c r="D295" s="379">
        <f t="shared" si="7"/>
        <v>3053</v>
      </c>
      <c r="E295" s="386" t="str">
        <f>IF(C295="","",DI!E57&amp;"  "&amp;DI!F57)</f>
        <v xml:space="preserve">  KV21</v>
      </c>
      <c r="F295" s="388"/>
      <c r="G295" s="389"/>
    </row>
    <row r="296" spans="3:7" ht="10.5" customHeight="1">
      <c r="C296" s="174">
        <f>IF(ISBLANK(DI!D58),"",DI!D58)</f>
        <v>54</v>
      </c>
      <c r="D296" s="379">
        <f t="shared" si="7"/>
        <v>3054</v>
      </c>
      <c r="E296" s="386" t="str">
        <f>IF(C296="","",DI!E58&amp;"  "&amp;DI!F58)</f>
        <v xml:space="preserve">  KV22</v>
      </c>
      <c r="F296" s="388"/>
      <c r="G296" s="389"/>
    </row>
    <row r="297" spans="3:7" ht="10.5" customHeight="1">
      <c r="C297" s="174">
        <f>IF(ISBLANK(DI!D59),"",DI!D59)</f>
        <v>55</v>
      </c>
      <c r="D297" s="379">
        <f t="shared" si="7"/>
        <v>3055</v>
      </c>
      <c r="E297" s="386" t="str">
        <f>IF(C297="","",DI!E59&amp;"  "&amp;DI!F59)</f>
        <v xml:space="preserve">  KV23</v>
      </c>
      <c r="F297" s="388"/>
      <c r="G297" s="389"/>
    </row>
    <row r="298" spans="3:7" ht="10.5" customHeight="1">
      <c r="C298" s="174">
        <f>IF(ISBLANK(DI!D60),"",DI!D60)</f>
        <v>56</v>
      </c>
      <c r="D298" s="379">
        <f t="shared" si="7"/>
        <v>3056</v>
      </c>
      <c r="E298" s="386" t="str">
        <f>IF(C298="","",DI!E60&amp;"  "&amp;DI!F60)</f>
        <v xml:space="preserve">  KV24</v>
      </c>
      <c r="F298" s="388"/>
      <c r="G298" s="389"/>
    </row>
    <row r="299" spans="3:7" ht="10.5" customHeight="1">
      <c r="C299" s="174">
        <f>IF(ISBLANK(DI!D61),"",DI!D61)</f>
        <v>57</v>
      </c>
      <c r="D299" s="379">
        <f t="shared" si="7"/>
        <v>3057</v>
      </c>
      <c r="E299" s="386" t="str">
        <f>IF(C299="","",DI!E61&amp;"  "&amp;DI!F61)</f>
        <v xml:space="preserve">  KV25</v>
      </c>
      <c r="F299" s="388"/>
      <c r="G299" s="389"/>
    </row>
    <row r="300" spans="3:7" ht="10.5" customHeight="1">
      <c r="C300" s="174">
        <f>IF(ISBLANK(DI!D62),"",DI!D62)</f>
        <v>58</v>
      </c>
      <c r="D300" s="379">
        <f t="shared" si="7"/>
        <v>3058</v>
      </c>
      <c r="E300" s="386" t="str">
        <f>IF(C300="","",DI!E62&amp;"  "&amp;DI!F62)</f>
        <v xml:space="preserve">  KV26</v>
      </c>
      <c r="F300" s="388"/>
      <c r="G300" s="389"/>
    </row>
    <row r="301" spans="3:7" ht="10.5" customHeight="1">
      <c r="C301" s="174">
        <f>IF(ISBLANK(DI!D63),"",DI!D63)</f>
        <v>59</v>
      </c>
      <c r="D301" s="379">
        <f t="shared" si="7"/>
        <v>3059</v>
      </c>
      <c r="E301" s="386" t="str">
        <f>IF(C301="","",DI!E63&amp;"  "&amp;DI!F63)</f>
        <v xml:space="preserve">  KV27</v>
      </c>
      <c r="F301" s="388"/>
      <c r="G301" s="389"/>
    </row>
    <row r="302" spans="3:7" ht="10.5" customHeight="1">
      <c r="C302" s="174">
        <f>IF(ISBLANK(DI!D64),"",DI!D64)</f>
        <v>60</v>
      </c>
      <c r="D302" s="379">
        <f t="shared" si="7"/>
        <v>3060</v>
      </c>
      <c r="E302" s="386" t="str">
        <f>IF(C302="","",DI!E64&amp;"  "&amp;DI!F64)</f>
        <v xml:space="preserve">  KV28</v>
      </c>
      <c r="F302" s="388"/>
      <c r="G302" s="389"/>
    </row>
    <row r="303" spans="3:7" ht="10.5" customHeight="1">
      <c r="C303" s="174">
        <f>IF(ISBLANK(DI!D65),"",DI!D65)</f>
        <v>61</v>
      </c>
      <c r="D303" s="379">
        <f t="shared" si="7"/>
        <v>3061</v>
      </c>
      <c r="E303" s="386" t="str">
        <f>IF(C303="","",DI!E65&amp;"  "&amp;DI!F65)</f>
        <v xml:space="preserve">  KV29</v>
      </c>
      <c r="F303" s="388"/>
      <c r="G303" s="389"/>
    </row>
    <row r="304" spans="3:7" ht="10.5" customHeight="1">
      <c r="C304" s="174">
        <f>IF(ISBLANK(DI!D66),"",DI!D66)</f>
        <v>62</v>
      </c>
      <c r="D304" s="379">
        <f t="shared" si="7"/>
        <v>3062</v>
      </c>
      <c r="E304" s="386" t="str">
        <f>IF(C304="","",DI!E66&amp;"  "&amp;DI!F66)</f>
        <v xml:space="preserve">  KV30</v>
      </c>
      <c r="F304" s="388"/>
      <c r="G304" s="389"/>
    </row>
    <row r="305" spans="3:7" ht="10.5" customHeight="1">
      <c r="C305" s="174">
        <f>IF(ISBLANK(DI!D67),"",DI!D67)</f>
        <v>63</v>
      </c>
      <c r="D305" s="379">
        <f t="shared" si="7"/>
        <v>3063</v>
      </c>
      <c r="E305" s="386" t="str">
        <f>IF(C305="","",DI!E67&amp;"  "&amp;DI!F67)</f>
        <v>SY-220AC  Наличие напряжения питания 220 AC на входе UPS</v>
      </c>
      <c r="F305" s="388"/>
      <c r="G305" s="389"/>
    </row>
    <row r="306" spans="3:7" ht="10.5" customHeight="1">
      <c r="C306" s="174">
        <f>IF(ISBLANK(DI!D68),"",DI!D68)</f>
        <v>96</v>
      </c>
      <c r="D306" s="379">
        <f t="shared" si="7"/>
        <v>3096</v>
      </c>
      <c r="E306" s="386" t="str">
        <f>IF(C306="","",DI!E68&amp;"  "&amp;DI!F68)</f>
        <v>LSA-245_1  Присутствие жидкости в трубопроводе насоса Н-14А</v>
      </c>
      <c r="F306" s="388"/>
      <c r="G306" s="389"/>
    </row>
    <row r="307" spans="3:7" ht="10.5" customHeight="1">
      <c r="C307" s="174">
        <f>IF(ISBLANK(DI!D69),"",DI!D69)</f>
        <v>97</v>
      </c>
      <c r="D307" s="379">
        <f t="shared" ref="D307:D313" si="8">C307+ $B$242</f>
        <v>3097</v>
      </c>
      <c r="E307" s="386" t="str">
        <f>IF(C307="","",DI!E69&amp;"  "&amp;DI!F69)</f>
        <v>LSA-245_2  Присутствие жидкости в трубопроводе насоса Н-14Б</v>
      </c>
      <c r="F307" s="388"/>
      <c r="G307" s="389"/>
    </row>
    <row r="308" spans="3:7" ht="10.5" customHeight="1">
      <c r="C308" s="174">
        <f>IF(ISBLANK(DI!D70),"",DI!D70)</f>
        <v>98</v>
      </c>
      <c r="D308" s="379">
        <f t="shared" si="8"/>
        <v>3098</v>
      </c>
      <c r="E308" s="386" t="str">
        <f>IF(C308="","",DI!E70&amp;"  "&amp;DI!F70)</f>
        <v>LSA-246  Присутствие перекачиваемой жидкости в тр-де И1.3 (в корп. насоса Н-15Б)</v>
      </c>
      <c r="F308" s="388"/>
      <c r="G308" s="389"/>
    </row>
    <row r="309" spans="3:7" ht="10.5" customHeight="1">
      <c r="C309" s="174">
        <f>IF(ISBLANK(DI!D71),"",DI!D71)</f>
        <v>99</v>
      </c>
      <c r="D309" s="379">
        <f t="shared" si="8"/>
        <v>3099</v>
      </c>
      <c r="E309" s="386" t="str">
        <f>IF(C309="","",DI!E71&amp;"  "&amp;DI!F71)</f>
        <v xml:space="preserve">  </v>
      </c>
      <c r="F309" s="388"/>
      <c r="G309" s="389"/>
    </row>
    <row r="310" spans="3:7" ht="10.5" customHeight="1">
      <c r="C310" s="174">
        <f>IF(ISBLANK(DI!D72),"",DI!D72)</f>
        <v>100</v>
      </c>
      <c r="D310" s="379">
        <f t="shared" si="8"/>
        <v>3100</v>
      </c>
      <c r="E310" s="386" t="str">
        <f>IF(C310="","",DI!E72&amp;"  "&amp;DI!F72)</f>
        <v xml:space="preserve">  </v>
      </c>
      <c r="F310" s="388"/>
      <c r="G310" s="389"/>
    </row>
    <row r="311" spans="3:7" ht="10.5" customHeight="1">
      <c r="C311" s="174">
        <f>IF(ISBLANK(DI!D73),"",DI!D73)</f>
        <v>101</v>
      </c>
      <c r="D311" s="379">
        <f t="shared" si="8"/>
        <v>3101</v>
      </c>
      <c r="E311" s="386" t="str">
        <f>IF(C311="","",DI!E73&amp;"  "&amp;DI!F73)</f>
        <v xml:space="preserve">  </v>
      </c>
      <c r="F311" s="388"/>
      <c r="G311" s="389"/>
    </row>
    <row r="312" spans="3:7" ht="10.5" customHeight="1">
      <c r="C312" s="174">
        <f>IF(ISBLANK(DI!D74),"",DI!D74)</f>
        <v>102</v>
      </c>
      <c r="D312" s="379">
        <f t="shared" si="8"/>
        <v>3102</v>
      </c>
      <c r="E312" s="386" t="str">
        <f>IF(C312="","",DI!E74&amp;"  "&amp;DI!F74)</f>
        <v xml:space="preserve">  </v>
      </c>
      <c r="F312" s="388"/>
      <c r="G312" s="389"/>
    </row>
    <row r="313" spans="3:7" ht="10.5" customHeight="1">
      <c r="C313" s="174">
        <f>IF(ISBLANK(DI!D75),"",DI!D75)</f>
        <v>103</v>
      </c>
      <c r="D313" s="379">
        <f t="shared" si="8"/>
        <v>3103</v>
      </c>
      <c r="E313" s="386" t="str">
        <f>IF(C313="","",DI!E75&amp;"  "&amp;DI!F75)</f>
        <v xml:space="preserve">  </v>
      </c>
      <c r="F313" s="388"/>
      <c r="G313" s="389"/>
    </row>
    <row r="314" spans="3:7" ht="10.5" customHeight="1">
      <c r="C314" s="174">
        <f>IF(ISBLANK(DI!D76),"",DI!D76)</f>
        <v>104</v>
      </c>
      <c r="D314" s="379">
        <f>C314+ $B$242</f>
        <v>3104</v>
      </c>
      <c r="E314" s="386" t="str">
        <f>IF(C314="","",DI!E76&amp;"  "&amp;DI!F76)</f>
        <v xml:space="preserve">  </v>
      </c>
      <c r="F314" s="388"/>
      <c r="G314" s="389"/>
    </row>
    <row r="315" spans="3:7" ht="10.5" customHeight="1">
      <c r="C315" s="174">
        <f>IF(ISBLANK(DI!D77),"",DI!D77)</f>
        <v>105</v>
      </c>
      <c r="D315" s="379">
        <f t="shared" ref="D315:D340" si="9">C315+ $B$242</f>
        <v>3105</v>
      </c>
      <c r="E315" s="386" t="str">
        <f>IF(C315="","",DI!E77&amp;"  "&amp;DI!F77)</f>
        <v xml:space="preserve">  </v>
      </c>
      <c r="F315" s="388"/>
      <c r="G315" s="389"/>
    </row>
    <row r="316" spans="3:7" ht="10.5" customHeight="1">
      <c r="C316" s="174">
        <f>IF(ISBLANK(DI!D78),"",DI!D78)</f>
        <v>106</v>
      </c>
      <c r="D316" s="379">
        <f t="shared" si="9"/>
        <v>3106</v>
      </c>
      <c r="E316" s="386" t="str">
        <f>IF(C316="","",DI!E78&amp;"  "&amp;DI!F78)</f>
        <v xml:space="preserve">  </v>
      </c>
      <c r="F316" s="388"/>
      <c r="G316" s="389"/>
    </row>
    <row r="317" spans="3:7" ht="10.5" customHeight="1">
      <c r="C317" s="174">
        <f>IF(ISBLANK(DI!D79),"",DI!D79)</f>
        <v>107</v>
      </c>
      <c r="D317" s="379">
        <f t="shared" si="9"/>
        <v>3107</v>
      </c>
      <c r="E317" s="386" t="str">
        <f>IF(C317="","",DI!E79&amp;"  "&amp;DI!F79)</f>
        <v xml:space="preserve">  </v>
      </c>
      <c r="F317" s="388"/>
      <c r="G317" s="389"/>
    </row>
    <row r="318" spans="3:7" ht="10.5" customHeight="1">
      <c r="C318" s="174">
        <f>IF(ISBLANK(DI!D80),"",DI!D80)</f>
        <v>108</v>
      </c>
      <c r="D318" s="379">
        <f t="shared" si="9"/>
        <v>3108</v>
      </c>
      <c r="E318" s="386" t="str">
        <f>IF(C318="","",DI!E80&amp;"  "&amp;DI!F80)</f>
        <v xml:space="preserve">  </v>
      </c>
      <c r="F318" s="388"/>
      <c r="G318" s="389"/>
    </row>
    <row r="319" spans="3:7" ht="10.5" customHeight="1">
      <c r="C319" s="174">
        <f>IF(ISBLANK(DI!D81),"",DI!D81)</f>
        <v>109</v>
      </c>
      <c r="D319" s="379">
        <f t="shared" si="9"/>
        <v>3109</v>
      </c>
      <c r="E319" s="386" t="str">
        <f>IF(C319="","",DI!E81&amp;"  "&amp;DI!F81)</f>
        <v xml:space="preserve">  </v>
      </c>
      <c r="F319" s="388"/>
      <c r="G319" s="389"/>
    </row>
    <row r="320" spans="3:7" ht="10.5" customHeight="1">
      <c r="C320" s="174">
        <f>IF(ISBLANK(DI!D82),"",DI!D82)</f>
        <v>110</v>
      </c>
      <c r="D320" s="379">
        <f t="shared" si="9"/>
        <v>3110</v>
      </c>
      <c r="E320" s="386" t="str">
        <f>IF(C320="","",DI!E82&amp;"  "&amp;DI!F82)</f>
        <v xml:space="preserve">  </v>
      </c>
      <c r="F320" s="388"/>
      <c r="G320" s="389"/>
    </row>
    <row r="321" spans="3:7" ht="10.5" customHeight="1">
      <c r="C321" s="174">
        <f>IF(ISBLANK(DI!D83),"",DI!D83)</f>
        <v>111</v>
      </c>
      <c r="D321" s="379">
        <f t="shared" si="9"/>
        <v>3111</v>
      </c>
      <c r="E321" s="386" t="str">
        <f>IF(C321="","",DI!E83&amp;"  "&amp;DI!F83)</f>
        <v xml:space="preserve">  </v>
      </c>
      <c r="F321" s="388"/>
      <c r="G321" s="389"/>
    </row>
    <row r="322" spans="3:7" ht="10.5" customHeight="1">
      <c r="C322" s="174">
        <f>IF(ISBLANK(DI!D84),"",DI!D84)</f>
        <v>112</v>
      </c>
      <c r="D322" s="379">
        <f t="shared" si="9"/>
        <v>3112</v>
      </c>
      <c r="E322" s="386" t="str">
        <f>IF(C322="","",DI!E84&amp;"  "&amp;DI!F84)</f>
        <v xml:space="preserve">  </v>
      </c>
      <c r="F322" s="388"/>
      <c r="G322" s="389"/>
    </row>
    <row r="323" spans="3:7" ht="10.5" customHeight="1">
      <c r="C323" s="174">
        <f>IF(ISBLANK(DI!D85),"",DI!D85)</f>
        <v>113</v>
      </c>
      <c r="D323" s="379">
        <f t="shared" si="9"/>
        <v>3113</v>
      </c>
      <c r="E323" s="386" t="str">
        <f>IF(C323="","",DI!E85&amp;"  "&amp;DI!F85)</f>
        <v xml:space="preserve">  </v>
      </c>
      <c r="F323" s="388"/>
      <c r="G323" s="389"/>
    </row>
    <row r="324" spans="3:7" ht="10.5" customHeight="1">
      <c r="C324" s="174">
        <f>IF(ISBLANK(DI!D86),"",DI!D86)</f>
        <v>114</v>
      </c>
      <c r="D324" s="379">
        <f t="shared" si="9"/>
        <v>3114</v>
      </c>
      <c r="E324" s="386" t="str">
        <f>IF(C324="","",DI!E86&amp;"  "&amp;DI!F86)</f>
        <v xml:space="preserve">  </v>
      </c>
      <c r="F324" s="388"/>
      <c r="G324" s="389"/>
    </row>
    <row r="325" spans="3:7" ht="10.5" customHeight="1">
      <c r="C325" s="174">
        <f>IF(ISBLANK(DI!D87),"",DI!D87)</f>
        <v>115</v>
      </c>
      <c r="D325" s="379">
        <f t="shared" si="9"/>
        <v>3115</v>
      </c>
      <c r="E325" s="386" t="str">
        <f>IF(C325="","",DI!E87&amp;"  "&amp;DI!F87)</f>
        <v xml:space="preserve">  </v>
      </c>
      <c r="F325" s="388"/>
      <c r="G325" s="389"/>
    </row>
    <row r="326" spans="3:7" ht="10.5" customHeight="1">
      <c r="C326" s="174">
        <f>IF(ISBLANK(DI!D88),"",DI!D88)</f>
        <v>116</v>
      </c>
      <c r="D326" s="379">
        <f t="shared" si="9"/>
        <v>3116</v>
      </c>
      <c r="E326" s="386" t="str">
        <f>IF(C326="","",DI!E88&amp;"  "&amp;DI!F88)</f>
        <v xml:space="preserve">  </v>
      </c>
      <c r="F326" s="388"/>
      <c r="G326" s="389"/>
    </row>
    <row r="327" spans="3:7" ht="10.5" customHeight="1">
      <c r="C327" s="174">
        <f>IF(ISBLANK(DI!D89),"",DI!D89)</f>
        <v>117</v>
      </c>
      <c r="D327" s="379">
        <f t="shared" si="9"/>
        <v>3117</v>
      </c>
      <c r="E327" s="386" t="str">
        <f>IF(C327="","",DI!E89&amp;"  "&amp;DI!F89)</f>
        <v xml:space="preserve">  </v>
      </c>
      <c r="F327" s="388"/>
      <c r="G327" s="389"/>
    </row>
    <row r="328" spans="3:7" ht="10.5" customHeight="1">
      <c r="C328" s="174">
        <f>IF(ISBLANK(DI!D90),"",DI!D90)</f>
        <v>118</v>
      </c>
      <c r="D328" s="379">
        <f t="shared" si="9"/>
        <v>3118</v>
      </c>
      <c r="E328" s="386" t="str">
        <f>IF(C328="","",DI!E90&amp;"  "&amp;DI!F90)</f>
        <v xml:space="preserve">  </v>
      </c>
      <c r="F328" s="388"/>
      <c r="G328" s="389"/>
    </row>
    <row r="329" spans="3:7" ht="10.5" customHeight="1">
      <c r="C329" s="174">
        <f>IF(ISBLANK(DI!D91),"",DI!D91)</f>
        <v>119</v>
      </c>
      <c r="D329" s="379">
        <f t="shared" si="9"/>
        <v>3119</v>
      </c>
      <c r="E329" s="386" t="str">
        <f>IF(C329="","",DI!E91&amp;"  "&amp;DI!F91)</f>
        <v xml:space="preserve">  </v>
      </c>
      <c r="F329" s="388"/>
      <c r="G329" s="389"/>
    </row>
    <row r="330" spans="3:7" ht="10.5" customHeight="1">
      <c r="C330" s="174">
        <f>IF(ISBLANK(DI!D92),"",DI!D92)</f>
        <v>120</v>
      </c>
      <c r="D330" s="379">
        <f t="shared" si="9"/>
        <v>3120</v>
      </c>
      <c r="E330" s="386" t="str">
        <f>IF(C330="","",DI!E92&amp;"  "&amp;DI!F92)</f>
        <v xml:space="preserve">  </v>
      </c>
      <c r="F330" s="388"/>
      <c r="G330" s="389"/>
    </row>
    <row r="331" spans="3:7" ht="10.5" customHeight="1">
      <c r="C331" s="174">
        <f>IF(ISBLANK(DI!D93),"",DI!D93)</f>
        <v>121</v>
      </c>
      <c r="D331" s="379">
        <f t="shared" si="9"/>
        <v>3121</v>
      </c>
      <c r="E331" s="386" t="str">
        <f>IF(C331="","",DI!E93&amp;"  "&amp;DI!F93)</f>
        <v xml:space="preserve">  </v>
      </c>
      <c r="F331" s="388"/>
      <c r="G331" s="389"/>
    </row>
    <row r="332" spans="3:7" ht="10.5" customHeight="1">
      <c r="C332" s="174">
        <f>IF(ISBLANK(DI!D94),"",DI!D94)</f>
        <v>122</v>
      </c>
      <c r="D332" s="379">
        <f t="shared" si="9"/>
        <v>3122</v>
      </c>
      <c r="E332" s="386" t="str">
        <f>IF(C332="","",DI!E94&amp;"  "&amp;DI!F94)</f>
        <v xml:space="preserve">  </v>
      </c>
      <c r="F332" s="388"/>
      <c r="G332" s="389"/>
    </row>
    <row r="333" spans="3:7" ht="10.5" customHeight="1">
      <c r="C333" s="174">
        <f>IF(ISBLANK(DI!D95),"",DI!D95)</f>
        <v>123</v>
      </c>
      <c r="D333" s="379">
        <f t="shared" si="9"/>
        <v>3123</v>
      </c>
      <c r="E333" s="386" t="str">
        <f>IF(C333="","",DI!E95&amp;"  "&amp;DI!F95)</f>
        <v xml:space="preserve">  </v>
      </c>
      <c r="F333" s="388"/>
      <c r="G333" s="389"/>
    </row>
    <row r="334" spans="3:7" ht="10.5" customHeight="1">
      <c r="C334" s="174">
        <f>IF(ISBLANK(DI!D96),"",DI!D96)</f>
        <v>124</v>
      </c>
      <c r="D334" s="379">
        <f t="shared" si="9"/>
        <v>3124</v>
      </c>
      <c r="E334" s="386" t="str">
        <f>IF(C334="","",DI!E96&amp;"  "&amp;DI!F96)</f>
        <v xml:space="preserve">  </v>
      </c>
      <c r="F334" s="388"/>
      <c r="G334" s="389"/>
    </row>
    <row r="335" spans="3:7" ht="10.5" customHeight="1">
      <c r="C335" s="174">
        <f>IF(ISBLANK(DI!D97),"",DI!D97)</f>
        <v>125</v>
      </c>
      <c r="D335" s="379">
        <f t="shared" si="9"/>
        <v>3125</v>
      </c>
      <c r="E335" s="386" t="str">
        <f>IF(C335="","",DI!E97&amp;"  "&amp;DI!F97)</f>
        <v>HY-H14A  Состояние насоса Н-14А</v>
      </c>
      <c r="F335" s="388"/>
      <c r="G335" s="389"/>
    </row>
    <row r="336" spans="3:7" ht="10.5" customHeight="1">
      <c r="C336" s="174">
        <f>IF(ISBLANK(DI!D98),"",DI!D98)</f>
        <v>126</v>
      </c>
      <c r="D336" s="379">
        <f t="shared" si="9"/>
        <v>3126</v>
      </c>
      <c r="E336" s="386" t="str">
        <f>IF(C336="","",DI!E98&amp;"  "&amp;DI!F98)</f>
        <v>HY-H14B  Состояние насоса Н-14Б</v>
      </c>
      <c r="F336" s="388"/>
      <c r="G336" s="389"/>
    </row>
    <row r="337" spans="3:7" ht="10.5" customHeight="1">
      <c r="C337" s="174">
        <f>IF(ISBLANK(DI!D99),"",DI!D99)</f>
        <v>127</v>
      </c>
      <c r="D337" s="379">
        <f t="shared" si="9"/>
        <v>3127</v>
      </c>
      <c r="E337" s="386" t="str">
        <f>IF(C337="","",DI!E99&amp;"  "&amp;DI!F99)</f>
        <v>HY-H15B  Состояние насоса Н-15Б</v>
      </c>
      <c r="F337" s="388"/>
      <c r="G337" s="389"/>
    </row>
    <row r="338" spans="3:7" ht="10.5" customHeight="1">
      <c r="C338" s="174">
        <f>IF(ISBLANK(DI!D100),"",DI!D100)</f>
        <v>160</v>
      </c>
      <c r="D338" s="379">
        <f t="shared" si="9"/>
        <v>3160</v>
      </c>
      <c r="E338" s="386" t="str">
        <f>IF(C338="","",DI!E100&amp;"  "&amp;DI!F100)</f>
        <v>KV80  Резерв</v>
      </c>
      <c r="F338" s="388"/>
      <c r="G338" s="389"/>
    </row>
    <row r="339" spans="3:7" ht="10.5" customHeight="1">
      <c r="C339" s="174">
        <f>IF(ISBLANK(DI!D101),"",DI!D101)</f>
        <v>161</v>
      </c>
      <c r="D339" s="379">
        <f t="shared" si="9"/>
        <v>3161</v>
      </c>
      <c r="E339" s="386" t="str">
        <f>IF(C339="","",DI!E101&amp;"  "&amp;DI!F101)</f>
        <v>KV81  Состояние насоса Н-54</v>
      </c>
      <c r="F339" s="388"/>
      <c r="G339" s="389"/>
    </row>
    <row r="340" spans="3:7" ht="10.5" customHeight="1">
      <c r="C340" s="174">
        <f>IF(ISBLANK(DI!D102),"",DI!D102)</f>
        <v>162</v>
      </c>
      <c r="D340" s="379">
        <f t="shared" si="9"/>
        <v>3162</v>
      </c>
      <c r="E340" s="386" t="str">
        <f>IF(C340="","",DI!E102&amp;"  "&amp;DI!F102)</f>
        <v>KV82  Резерв</v>
      </c>
      <c r="F340" s="388"/>
      <c r="G340" s="389"/>
    </row>
    <row r="341" spans="3:7" ht="10.5" customHeight="1">
      <c r="C341" s="174">
        <f>IF(ISBLANK(DI!D103),"",DI!D103)</f>
        <v>163</v>
      </c>
      <c r="D341" s="379">
        <f>C341+ $B$242</f>
        <v>3163</v>
      </c>
      <c r="E341" s="386" t="str">
        <f>IF(C341="","",DI!E103&amp;"  "&amp;DI!F103)</f>
        <v>KV83  Резерв</v>
      </c>
      <c r="F341" s="388"/>
      <c r="G341" s="389"/>
    </row>
    <row r="342" spans="3:7" ht="10.5" customHeight="1">
      <c r="C342" s="174">
        <f>IF(ISBLANK(DI!D104),"",DI!D104)</f>
        <v>164</v>
      </c>
      <c r="D342" s="379">
        <f t="shared" ref="D342:D358" si="10">C342+ $B$242</f>
        <v>3164</v>
      </c>
      <c r="E342" s="386" t="str">
        <f>IF(C342="","",DI!E104&amp;"  "&amp;DI!F104)</f>
        <v>KV84  Состояние турбокомпрессора В-1</v>
      </c>
      <c r="F342" s="388"/>
      <c r="G342" s="389"/>
    </row>
    <row r="343" spans="3:7" ht="10.5" customHeight="1">
      <c r="C343" s="174">
        <f>IF(ISBLANK(DI!D105),"",DI!D105)</f>
        <v>165</v>
      </c>
      <c r="D343" s="379">
        <f t="shared" si="10"/>
        <v>3165</v>
      </c>
      <c r="E343" s="386" t="str">
        <f>IF(C343="","",DI!E105&amp;"  "&amp;DI!F105)</f>
        <v>KV85  Состояние турбокомпрессора В-2</v>
      </c>
      <c r="F343" s="388"/>
      <c r="G343" s="389"/>
    </row>
    <row r="344" spans="3:7" ht="10.5" customHeight="1">
      <c r="C344" s="174">
        <f>IF(ISBLANK(DI!D106),"",DI!D106)</f>
        <v>166</v>
      </c>
      <c r="D344" s="379">
        <f t="shared" si="10"/>
        <v>3166</v>
      </c>
      <c r="E344" s="386" t="str">
        <f>IF(C344="","",DI!E106&amp;"  "&amp;DI!F106)</f>
        <v>KV86  Состояние турбокомпрессора В-3</v>
      </c>
      <c r="F344" s="388"/>
      <c r="G344" s="389"/>
    </row>
    <row r="345" spans="3:7" ht="10.5" customHeight="1">
      <c r="C345" s="174">
        <f>IF(ISBLANK(DI!D107),"",DI!D107)</f>
        <v>167</v>
      </c>
      <c r="D345" s="379">
        <f t="shared" si="10"/>
        <v>3167</v>
      </c>
      <c r="E345" s="386" t="str">
        <f>IF(C345="","",DI!E107&amp;"  "&amp;DI!F107)</f>
        <v>KV87  Состояние турбокомпрессора В-4</v>
      </c>
      <c r="F345" s="388"/>
      <c r="G345" s="389"/>
    </row>
    <row r="346" spans="3:7" ht="10.5" customHeight="1">
      <c r="C346" s="174">
        <f>IF(ISBLANK(DI!D108),"",DI!D108)</f>
        <v>168</v>
      </c>
      <c r="D346" s="379">
        <f t="shared" si="10"/>
        <v>3168</v>
      </c>
      <c r="E346" s="386" t="str">
        <f>IF(C346="","",DI!E108&amp;"  "&amp;DI!F108)</f>
        <v>KV88  Состояние турбокомпрессора В-5</v>
      </c>
      <c r="F346" s="388"/>
      <c r="G346" s="389"/>
    </row>
    <row r="347" spans="3:7" ht="10.5" customHeight="1">
      <c r="C347" s="174">
        <f>IF(ISBLANK(DI!D109),"",DI!D109)</f>
        <v>169</v>
      </c>
      <c r="D347" s="379">
        <f t="shared" si="10"/>
        <v>3169</v>
      </c>
      <c r="E347" s="386" t="str">
        <f>IF(C347="","",DI!E109&amp;"  "&amp;DI!F109)</f>
        <v>KV77  Состояние насоса Н-44</v>
      </c>
      <c r="F347" s="388"/>
      <c r="G347" s="389"/>
    </row>
    <row r="348" spans="3:7" ht="10.5" customHeight="1">
      <c r="C348" s="174">
        <f>IF(ISBLANK(DI!D110),"",DI!D110)</f>
        <v>170</v>
      </c>
      <c r="D348" s="379">
        <f t="shared" si="10"/>
        <v>3170</v>
      </c>
      <c r="E348" s="386" t="str">
        <f>IF(C348="","",DI!E110&amp;"  "&amp;DI!F110)</f>
        <v>KV90  Состояние насоса Н-45А</v>
      </c>
      <c r="F348" s="388"/>
      <c r="G348" s="389"/>
    </row>
    <row r="349" spans="3:7" ht="10.5" customHeight="1">
      <c r="C349" s="174">
        <f>IF(ISBLANK(DI!D111),"",DI!D111)</f>
        <v>171</v>
      </c>
      <c r="D349" s="379">
        <f t="shared" si="10"/>
        <v>3171</v>
      </c>
      <c r="E349" s="386" t="str">
        <f>IF(C349="","",DI!E111&amp;"  "&amp;DI!F111)</f>
        <v>KV91  Состояние насоса Н-45Б</v>
      </c>
      <c r="F349" s="388"/>
      <c r="G349" s="389"/>
    </row>
    <row r="350" spans="3:7" ht="10.5" customHeight="1">
      <c r="C350" s="174">
        <f>IF(ISBLANK(DI!D112),"",DI!D112)</f>
        <v>172</v>
      </c>
      <c r="D350" s="379">
        <f t="shared" si="10"/>
        <v>3172</v>
      </c>
      <c r="E350" s="386" t="str">
        <f>IF(C350="","",DI!E112&amp;"  "&amp;DI!F112)</f>
        <v>KV92  Состояние насоса Н-45В</v>
      </c>
      <c r="F350" s="388"/>
      <c r="G350" s="389"/>
    </row>
    <row r="351" spans="3:7" ht="10.5" customHeight="1">
      <c r="C351" s="174">
        <f>IF(ISBLANK(DI!D113),"",DI!D113)</f>
        <v>173</v>
      </c>
      <c r="D351" s="379">
        <f t="shared" si="10"/>
        <v>3173</v>
      </c>
      <c r="E351" s="386" t="str">
        <f>IF(C351="","",DI!E113&amp;"  "&amp;DI!F113)</f>
        <v>KV93  Наличие жидкости в корп. Насоса Н-45А</v>
      </c>
      <c r="F351" s="388"/>
      <c r="G351" s="389"/>
    </row>
    <row r="352" spans="3:7" ht="10.5" customHeight="1">
      <c r="C352" s="174">
        <f>IF(ISBLANK(DI!D114),"",DI!D114)</f>
        <v>174</v>
      </c>
      <c r="D352" s="379">
        <f t="shared" si="10"/>
        <v>3174</v>
      </c>
      <c r="E352" s="386" t="str">
        <f>IF(C352="","",DI!E114&amp;"  "&amp;DI!F114)</f>
        <v>KV94  Наличие жидкости в корп. Насоса Н-45Б</v>
      </c>
      <c r="F352" s="388"/>
      <c r="G352" s="389"/>
    </row>
    <row r="353" spans="3:7" ht="10.5" customHeight="1">
      <c r="C353" s="174">
        <f>IF(ISBLANK(DI!D115),"",DI!D115)</f>
        <v>175</v>
      </c>
      <c r="D353" s="379">
        <f t="shared" si="10"/>
        <v>3175</v>
      </c>
      <c r="E353" s="386" t="str">
        <f>IF(C353="","",DI!E115&amp;"  "&amp;DI!F115)</f>
        <v>KV95  Наличие жидкости в корп. Насоса Н-45В</v>
      </c>
      <c r="F353" s="388"/>
      <c r="G353" s="389"/>
    </row>
    <row r="354" spans="3:7" ht="10.5" customHeight="1">
      <c r="C354" s="174">
        <f>IF(ISBLANK(DI!D116),"",DI!D116)</f>
        <v>176</v>
      </c>
      <c r="D354" s="379">
        <f t="shared" si="10"/>
        <v>3176</v>
      </c>
      <c r="E354" s="386" t="str">
        <f>IF(C354="","",DI!E116&amp;"  "&amp;DI!F116)</f>
        <v>KV96  Контроль PA-75R №1</v>
      </c>
      <c r="F354" s="388"/>
      <c r="G354" s="389"/>
    </row>
    <row r="355" spans="3:7" ht="10.5" customHeight="1">
      <c r="C355" s="174">
        <f>IF(ISBLANK(DI!D117),"",DI!D117)</f>
        <v>177</v>
      </c>
      <c r="D355" s="379">
        <f t="shared" si="10"/>
        <v>3177</v>
      </c>
      <c r="E355" s="386" t="str">
        <f>IF(C355="","",DI!E117&amp;"  "&amp;DI!F117)</f>
        <v>KV97  Контроль PA-75R №2</v>
      </c>
      <c r="F355" s="388"/>
      <c r="G355" s="389"/>
    </row>
    <row r="356" spans="3:7" ht="10.5" customHeight="1">
      <c r="C356" s="174">
        <f>IF(ISBLANK(DI!D118),"",DI!D118)</f>
        <v>178</v>
      </c>
      <c r="D356" s="379">
        <f t="shared" si="10"/>
        <v>3178</v>
      </c>
      <c r="E356" s="386" t="str">
        <f>IF(C356="","",DI!E118&amp;"  "&amp;DI!F118)</f>
        <v>KV82  Состояние насоса Н-60</v>
      </c>
      <c r="F356" s="388"/>
      <c r="G356" s="389"/>
    </row>
    <row r="357" spans="3:7" ht="10.5" customHeight="1">
      <c r="C357" s="174">
        <f>IF(ISBLANK(DI!D119),"",DI!D119)</f>
        <v>179</v>
      </c>
      <c r="D357" s="379">
        <f t="shared" si="10"/>
        <v>3179</v>
      </c>
      <c r="E357" s="386" t="str">
        <f>IF(C357="","",DI!E119&amp;"  "&amp;DI!F119)</f>
        <v>KV83  Состояние насоса Н-9А</v>
      </c>
      <c r="F357" s="388"/>
      <c r="G357" s="389"/>
    </row>
    <row r="358" spans="3:7" ht="10.5" customHeight="1">
      <c r="C358" s="174">
        <f>IF(ISBLANK(DI!D120),"",DI!D120)</f>
        <v>180</v>
      </c>
      <c r="D358" s="379">
        <f t="shared" si="10"/>
        <v>3180</v>
      </c>
      <c r="E358" s="386" t="str">
        <f>IF(C358="","",DI!E120&amp;"  "&amp;DI!F120)</f>
        <v>KV84  Состояние насоса Н-9Б</v>
      </c>
      <c r="F358" s="388"/>
      <c r="G358" s="389"/>
    </row>
    <row r="359" spans="3:7" ht="10.5" customHeight="1">
      <c r="C359" s="174">
        <f>IF(ISBLANK(DI!D121),"",DI!D121)</f>
        <v>181</v>
      </c>
      <c r="D359" s="379">
        <f>C359+ $B$242</f>
        <v>3181</v>
      </c>
      <c r="E359" s="386" t="str">
        <f>IF(C359="","",DI!E121&amp;"  "&amp;DI!F121)</f>
        <v>KV101  LA-274/1</v>
      </c>
      <c r="F359" s="388"/>
      <c r="G359" s="389"/>
    </row>
    <row r="360" spans="3:7" ht="10.5" customHeight="1">
      <c r="C360" s="174">
        <f>IF(ISBLANK(DI!D122),"",DI!D122)</f>
        <v>182</v>
      </c>
      <c r="D360" s="379">
        <f t="shared" ref="D360:D377" si="11">C360+ $B$242</f>
        <v>3182</v>
      </c>
      <c r="E360" s="386" t="str">
        <f>IF(C360="","",DI!E122&amp;"  "&amp;DI!F122)</f>
        <v>KV102  LA-274/2</v>
      </c>
      <c r="F360" s="388"/>
      <c r="G360" s="389"/>
    </row>
    <row r="361" spans="3:7" ht="10.5" customHeight="1">
      <c r="C361" s="174">
        <f>IF(ISBLANK(DI!D123),"",DI!D123)</f>
        <v>183</v>
      </c>
      <c r="D361" s="379">
        <f t="shared" si="11"/>
        <v>3183</v>
      </c>
      <c r="E361" s="386" t="str">
        <f>IF(C361="","",DI!E123&amp;"  "&amp;DI!F123)</f>
        <v>KV103  LA-274/3</v>
      </c>
      <c r="F361" s="388"/>
      <c r="G361" s="389"/>
    </row>
    <row r="362" spans="3:7" ht="10.5" customHeight="1">
      <c r="C362" s="174">
        <f>IF(ISBLANK(DI!D124),"",DI!D124)</f>
        <v>184</v>
      </c>
      <c r="D362" s="379">
        <f t="shared" si="11"/>
        <v>3184</v>
      </c>
      <c r="E362" s="386" t="str">
        <f>IF(C362="","",DI!E124&amp;"  "&amp;DI!F124)</f>
        <v xml:space="preserve">  </v>
      </c>
      <c r="F362" s="388"/>
      <c r="G362" s="389"/>
    </row>
    <row r="363" spans="3:7" ht="10.5" customHeight="1">
      <c r="C363" s="174">
        <f>IF(ISBLANK(DI!D125),"",DI!D125)</f>
        <v>185</v>
      </c>
      <c r="D363" s="379">
        <f t="shared" si="11"/>
        <v>3185</v>
      </c>
      <c r="E363" s="386" t="str">
        <f>IF(C363="","",DI!E125&amp;"  "&amp;DI!F125)</f>
        <v xml:space="preserve">  </v>
      </c>
      <c r="F363" s="388"/>
      <c r="G363" s="389"/>
    </row>
    <row r="364" spans="3:7" ht="10.5" customHeight="1">
      <c r="C364" s="174">
        <f>IF(ISBLANK(DI!D126),"",DI!D126)</f>
        <v>186</v>
      </c>
      <c r="D364" s="379">
        <f t="shared" si="11"/>
        <v>3186</v>
      </c>
      <c r="E364" s="386" t="str">
        <f>IF(C364="","",DI!E126&amp;"  "&amp;DI!F126)</f>
        <v xml:space="preserve">  </v>
      </c>
      <c r="F364" s="388"/>
      <c r="G364" s="389"/>
    </row>
    <row r="365" spans="3:7" ht="10.5" customHeight="1">
      <c r="C365" s="174">
        <f>IF(ISBLANK(DI!D127),"",DI!D127)</f>
        <v>187</v>
      </c>
      <c r="D365" s="379">
        <f t="shared" si="11"/>
        <v>3187</v>
      </c>
      <c r="E365" s="386" t="str">
        <f>IF(C365="","",DI!E127&amp;"  "&amp;DI!F127)</f>
        <v xml:space="preserve">  </v>
      </c>
      <c r="F365" s="388"/>
      <c r="G365" s="389"/>
    </row>
    <row r="366" spans="3:7" ht="10.5" customHeight="1">
      <c r="C366" s="174">
        <f>IF(ISBLANK(DI!D128),"",DI!D128)</f>
        <v>188</v>
      </c>
      <c r="D366" s="379">
        <f t="shared" si="11"/>
        <v>3188</v>
      </c>
      <c r="E366" s="386" t="str">
        <f>IF(C366="","",DI!E128&amp;"  "&amp;DI!F128)</f>
        <v xml:space="preserve">  </v>
      </c>
      <c r="F366" s="388"/>
      <c r="G366" s="389"/>
    </row>
    <row r="367" spans="3:7" ht="10.5" customHeight="1">
      <c r="C367" s="174">
        <f>IF(ISBLANK(DI!D129),"",DI!D129)</f>
        <v>189</v>
      </c>
      <c r="D367" s="379">
        <f t="shared" si="11"/>
        <v>3189</v>
      </c>
      <c r="E367" s="386" t="str">
        <f>IF(C367="","",DI!E129&amp;"  "&amp;DI!F129)</f>
        <v>KV1  Контроль электропитания 220 В на входе UPS</v>
      </c>
      <c r="F367" s="388"/>
      <c r="G367" s="389"/>
    </row>
    <row r="368" spans="3:7" ht="10.5" customHeight="1">
      <c r="C368" s="174">
        <f>IF(ISBLANK(DI!D130),"",DI!D130)</f>
        <v>190</v>
      </c>
      <c r="D368" s="379">
        <f t="shared" si="11"/>
        <v>3190</v>
      </c>
      <c r="E368" s="386" t="str">
        <f>IF(C368="","",DI!E130&amp;"  "&amp;DI!F130)</f>
        <v>SB1  Кнопка опробования сигнализации (КОС)</v>
      </c>
      <c r="F368" s="388"/>
      <c r="G368" s="389"/>
    </row>
    <row r="369" spans="3:7" ht="10.5" customHeight="1">
      <c r="C369" s="174">
        <f>IF(ISBLANK(DI!D131),"",DI!D131)</f>
        <v>191</v>
      </c>
      <c r="D369" s="379">
        <f t="shared" si="11"/>
        <v>3191</v>
      </c>
      <c r="E369" s="386" t="str">
        <f>IF(C369="","",DI!E131&amp;"  "&amp;DI!F131)</f>
        <v>SB2  Кнопка снятия сигнализации (КСС)</v>
      </c>
      <c r="F369" s="388"/>
      <c r="G369" s="389"/>
    </row>
    <row r="370" spans="3:7" ht="10.5" customHeight="1">
      <c r="C370" s="174">
        <f>IF(ISBLANK(DI!D132),"",DI!D132)</f>
        <v>192</v>
      </c>
      <c r="D370" s="379">
        <f t="shared" si="11"/>
        <v>3192</v>
      </c>
      <c r="E370" s="386" t="str">
        <f>IF(C370="","",DI!E132&amp;"  "&amp;DI!F132)</f>
        <v>KV-1  Состояние насоса Н-1</v>
      </c>
      <c r="F370" s="388"/>
      <c r="G370" s="389"/>
    </row>
    <row r="371" spans="3:7" ht="10.5" customHeight="1">
      <c r="C371" s="174">
        <f>IF(ISBLANK(DI!D133),"",DI!D133)</f>
        <v>193</v>
      </c>
      <c r="D371" s="379">
        <f t="shared" si="11"/>
        <v>3193</v>
      </c>
      <c r="E371" s="386" t="str">
        <f>IF(C371="","",DI!E133&amp;"  "&amp;DI!F133)</f>
        <v>KV-2  Состояние насоса Н-2</v>
      </c>
      <c r="F371" s="388"/>
      <c r="G371" s="389"/>
    </row>
    <row r="372" spans="3:7" ht="10.5" customHeight="1">
      <c r="C372" s="174">
        <f>IF(ISBLANK(DI!D134),"",DI!D134)</f>
        <v>194</v>
      </c>
      <c r="D372" s="379">
        <f t="shared" si="11"/>
        <v>3194</v>
      </c>
      <c r="E372" s="386" t="str">
        <f>IF(C372="","",DI!E134&amp;"  "&amp;DI!F134)</f>
        <v>KV-3  Состояние насоса Н-3</v>
      </c>
      <c r="F372" s="388"/>
      <c r="G372" s="389"/>
    </row>
    <row r="373" spans="3:7" ht="10.5" customHeight="1">
      <c r="C373" s="174">
        <f>IF(ISBLANK(DI!D135),"",DI!D135)</f>
        <v>195</v>
      </c>
      <c r="D373" s="379">
        <f t="shared" si="11"/>
        <v>3195</v>
      </c>
      <c r="E373" s="386" t="str">
        <f>IF(C373="","",DI!E135&amp;"  "&amp;DI!F135)</f>
        <v>KV-4  Состояние насоса Н-4</v>
      </c>
      <c r="F373" s="388"/>
      <c r="G373" s="389"/>
    </row>
    <row r="374" spans="3:7" ht="10.5" customHeight="1">
      <c r="C374" s="174">
        <f>IF(ISBLANK(DI!D136),"",DI!D136)</f>
        <v>196</v>
      </c>
      <c r="D374" s="379">
        <f t="shared" si="11"/>
        <v>3196</v>
      </c>
      <c r="E374" s="386" t="str">
        <f>IF(C374="","",DI!E136&amp;"  "&amp;DI!F136)</f>
        <v>KV-5  Состояние насоса Н-5</v>
      </c>
      <c r="F374" s="388"/>
      <c r="G374" s="389"/>
    </row>
    <row r="375" spans="3:7" ht="10.5" customHeight="1">
      <c r="C375" s="174">
        <f>IF(ISBLANK(DI!D137),"",DI!D137)</f>
        <v>197</v>
      </c>
      <c r="D375" s="379">
        <f t="shared" si="11"/>
        <v>3197</v>
      </c>
      <c r="E375" s="386" t="str">
        <f>IF(C375="","",DI!E137&amp;"  "&amp;DI!F137)</f>
        <v>KV-6  Состояние насоса Н-6</v>
      </c>
      <c r="F375" s="388"/>
      <c r="G375" s="389"/>
    </row>
    <row r="376" spans="3:7" ht="10.5" customHeight="1">
      <c r="C376" s="174">
        <f>IF(ISBLANK(DI!D138),"",DI!D138)</f>
        <v>198</v>
      </c>
      <c r="D376" s="379">
        <f t="shared" si="11"/>
        <v>3198</v>
      </c>
      <c r="E376" s="386" t="str">
        <f>IF(C376="","",DI!E138&amp;"  "&amp;DI!F138)</f>
        <v>KV-7  Состояние насоса Н-8</v>
      </c>
      <c r="F376" s="388"/>
      <c r="G376" s="389"/>
    </row>
    <row r="377" spans="3:7" ht="10.5" customHeight="1">
      <c r="C377" s="174">
        <f>IF(ISBLANK(DI!D139),"",DI!D139)</f>
        <v>199</v>
      </c>
      <c r="D377" s="379">
        <f t="shared" si="11"/>
        <v>3199</v>
      </c>
      <c r="E377" s="386" t="str">
        <f>IF(C377="","",DI!E139&amp;"  "&amp;DI!F139)</f>
        <v>KV-8  Состояние насоса Н-14</v>
      </c>
      <c r="F377" s="388"/>
      <c r="G377" s="389"/>
    </row>
    <row r="378" spans="3:7" ht="10.5" customHeight="1">
      <c r="C378" s="174">
        <f>IF(ISBLANK(DI!D140),"",DI!D140)</f>
        <v>200</v>
      </c>
      <c r="D378" s="379">
        <f>C378+ $B$242</f>
        <v>3200</v>
      </c>
      <c r="E378" s="386" t="str">
        <f>IF(C378="","",DI!E140&amp;"  "&amp;DI!F140)</f>
        <v>KV-9  Состояние насоса Н-15A</v>
      </c>
      <c r="F378" s="388"/>
      <c r="G378" s="389"/>
    </row>
    <row r="379" spans="3:7" ht="10.5" customHeight="1">
      <c r="C379" s="174">
        <f>IF(ISBLANK(DI!D141),"",DI!D141)</f>
        <v>201</v>
      </c>
      <c r="D379" s="379">
        <f t="shared" ref="D379:D398" si="12">C379+ $B$242</f>
        <v>3201</v>
      </c>
      <c r="E379" s="386" t="str">
        <f>IF(C379="","",DI!E141&amp;"  "&amp;DI!F141)</f>
        <v>KV-10  Состояние насоса Н-18</v>
      </c>
      <c r="F379" s="388"/>
      <c r="G379" s="389"/>
    </row>
    <row r="380" spans="3:7" ht="10.5" customHeight="1">
      <c r="C380" s="174">
        <f>IF(ISBLANK(DI!D142),"",DI!D142)</f>
        <v>202</v>
      </c>
      <c r="D380" s="379">
        <f t="shared" si="12"/>
        <v>3202</v>
      </c>
      <c r="E380" s="386" t="str">
        <f>IF(C380="","",DI!E142&amp;"  "&amp;DI!F142)</f>
        <v>KV-11  Состояние насоса Н-19</v>
      </c>
      <c r="F380" s="388"/>
      <c r="G380" s="389"/>
    </row>
    <row r="381" spans="3:7" ht="10.5" customHeight="1">
      <c r="C381" s="174">
        <f>IF(ISBLANK(DI!D143),"",DI!D143)</f>
        <v>203</v>
      </c>
      <c r="D381" s="379">
        <f t="shared" si="12"/>
        <v>3203</v>
      </c>
      <c r="E381" s="386" t="str">
        <f>IF(C381="","",DI!E143&amp;"  "&amp;DI!F143)</f>
        <v>KV-12  Состояние насоса Н-20</v>
      </c>
      <c r="F381" s="388"/>
      <c r="G381" s="389"/>
    </row>
    <row r="382" spans="3:7" ht="10.5" customHeight="1">
      <c r="C382" s="174">
        <f>IF(ISBLANK(DI!D144),"",DI!D144)</f>
        <v>204</v>
      </c>
      <c r="D382" s="379">
        <f t="shared" si="12"/>
        <v>3204</v>
      </c>
      <c r="E382" s="386" t="str">
        <f>IF(C382="","",DI!E144&amp;"  "&amp;DI!F144)</f>
        <v>KV-13  Состояние насоса Н-25</v>
      </c>
      <c r="F382" s="388"/>
      <c r="G382" s="389"/>
    </row>
    <row r="383" spans="3:7" ht="10.5" customHeight="1">
      <c r="C383" s="174">
        <f>IF(ISBLANK(DI!D145),"",DI!D145)</f>
        <v>205</v>
      </c>
      <c r="D383" s="379">
        <f t="shared" si="12"/>
        <v>3205</v>
      </c>
      <c r="E383" s="386" t="str">
        <f>IF(C383="","",DI!E145&amp;"  "&amp;DI!F145)</f>
        <v>KV-14  Состояние насоса Н-26</v>
      </c>
      <c r="F383" s="388"/>
      <c r="G383" s="389"/>
    </row>
    <row r="384" spans="3:7" ht="10.5" customHeight="1">
      <c r="C384" s="174">
        <f>IF(ISBLANK(DI!D146),"",DI!D146)</f>
        <v>206</v>
      </c>
      <c r="D384" s="379">
        <f t="shared" si="12"/>
        <v>3206</v>
      </c>
      <c r="E384" s="386" t="str">
        <f>IF(C384="","",DI!E146&amp;"  "&amp;DI!F146)</f>
        <v>KV-15  Состояние насоса Н-27</v>
      </c>
      <c r="F384" s="388"/>
      <c r="G384" s="389"/>
    </row>
    <row r="385" spans="3:7" ht="10.5" customHeight="1">
      <c r="C385" s="174">
        <f>IF(ISBLANK(DI!D147),"",DI!D147)</f>
        <v>207</v>
      </c>
      <c r="D385" s="379">
        <f t="shared" si="12"/>
        <v>3207</v>
      </c>
      <c r="E385" s="386" t="str">
        <f>IF(C385="","",DI!E147&amp;"  "&amp;DI!F147)</f>
        <v>KV-16  Насос Н-28А Останов</v>
      </c>
      <c r="F385" s="388"/>
      <c r="G385" s="389"/>
    </row>
    <row r="386" spans="3:7" ht="10.5" customHeight="1">
      <c r="C386" s="174">
        <f>IF(ISBLANK(DI!D148),"",DI!D148)</f>
        <v>208</v>
      </c>
      <c r="D386" s="379">
        <f t="shared" si="12"/>
        <v>3208</v>
      </c>
      <c r="E386" s="386" t="str">
        <f>IF(C386="","",DI!E148&amp;"  "&amp;DI!F148)</f>
        <v>KV-17  Состояние насоса Н-29</v>
      </c>
      <c r="F386" s="388"/>
      <c r="G386" s="389"/>
    </row>
    <row r="387" spans="3:7" ht="10.5" customHeight="1">
      <c r="C387" s="174">
        <f>IF(ISBLANK(DI!D149),"",DI!D149)</f>
        <v>209</v>
      </c>
      <c r="D387" s="379">
        <f t="shared" si="12"/>
        <v>3209</v>
      </c>
      <c r="E387" s="386" t="str">
        <f>IF(C387="","",DI!E149&amp;"  "&amp;DI!F149)</f>
        <v>KV-18  Состояние насоса Н-30</v>
      </c>
      <c r="F387" s="388"/>
      <c r="G387" s="389"/>
    </row>
    <row r="388" spans="3:7" ht="10.5" customHeight="1">
      <c r="C388" s="174">
        <f>IF(ISBLANK(DI!D150),"",DI!D150)</f>
        <v>210</v>
      </c>
      <c r="D388" s="379">
        <f t="shared" si="12"/>
        <v>3210</v>
      </c>
      <c r="E388" s="386" t="str">
        <f>IF(C388="","",DI!E150&amp;"  "&amp;DI!F150)</f>
        <v>KV-19  Состояние насоса Н-32</v>
      </c>
      <c r="F388" s="388"/>
      <c r="G388" s="389"/>
    </row>
    <row r="389" spans="3:7" ht="10.5" customHeight="1">
      <c r="C389" s="174">
        <f>IF(ISBLANK(DI!D151),"",DI!D151)</f>
        <v>211</v>
      </c>
      <c r="D389" s="379">
        <f t="shared" si="12"/>
        <v>3211</v>
      </c>
      <c r="E389" s="386" t="str">
        <f>IF(C389="","",DI!E151&amp;"  "&amp;DI!F151)</f>
        <v>KV-20  Состояние насоса Н-33</v>
      </c>
      <c r="F389" s="388"/>
      <c r="G389" s="389"/>
    </row>
    <row r="390" spans="3:7" ht="10.5" customHeight="1">
      <c r="C390" s="174">
        <f>IF(ISBLANK(DI!D152),"",DI!D152)</f>
        <v>212</v>
      </c>
      <c r="D390" s="379">
        <f t="shared" si="12"/>
        <v>3212</v>
      </c>
      <c r="E390" s="386" t="str">
        <f>IF(C390="","",DI!E152&amp;"  "&amp;DI!F152)</f>
        <v>KV-21  Состояние насоса Н-34</v>
      </c>
      <c r="F390" s="388"/>
      <c r="G390" s="389"/>
    </row>
    <row r="391" spans="3:7" ht="10.5" customHeight="1">
      <c r="C391" s="174">
        <f>IF(ISBLANK(DI!D153),"",DI!D153)</f>
        <v>213</v>
      </c>
      <c r="D391" s="379">
        <f t="shared" si="12"/>
        <v>3213</v>
      </c>
      <c r="E391" s="386" t="str">
        <f>IF(C391="","",DI!E153&amp;"  "&amp;DI!F153)</f>
        <v>KV-22  Состояние насоса Н-35</v>
      </c>
      <c r="F391" s="388"/>
      <c r="G391" s="389"/>
    </row>
    <row r="392" spans="3:7" ht="10.5" customHeight="1">
      <c r="C392" s="174">
        <f>IF(ISBLANK(DI!D154),"",DI!D154)</f>
        <v>214</v>
      </c>
      <c r="D392" s="379">
        <f t="shared" si="12"/>
        <v>3214</v>
      </c>
      <c r="E392" s="386" t="str">
        <f>IF(C392="","",DI!E154&amp;"  "&amp;DI!F154)</f>
        <v>KV-23  Насос Н-28А Работа</v>
      </c>
      <c r="F392" s="388"/>
      <c r="G392" s="389"/>
    </row>
    <row r="393" spans="3:7" ht="10.5" customHeight="1">
      <c r="C393" s="174">
        <f>IF(ISBLANK(DI!D155),"",DI!D155)</f>
        <v>215</v>
      </c>
      <c r="D393" s="379">
        <f t="shared" si="12"/>
        <v>3215</v>
      </c>
      <c r="E393" s="386" t="str">
        <f>IF(C393="","",DI!E155&amp;"  "&amp;DI!F155)</f>
        <v>KV-24  Насос Н-28Б Останов</v>
      </c>
      <c r="F393" s="388"/>
      <c r="G393" s="389"/>
    </row>
    <row r="394" spans="3:7" ht="10.5" customHeight="1">
      <c r="C394" s="174">
        <f>IF(ISBLANK(DI!D156),"",DI!D156)</f>
        <v>216</v>
      </c>
      <c r="D394" s="379">
        <f t="shared" si="12"/>
        <v>3216</v>
      </c>
      <c r="E394" s="386" t="str">
        <f>IF(C394="","",DI!E156&amp;"  "&amp;DI!F156)</f>
        <v>KV-25  Состояние насоса Н-38</v>
      </c>
      <c r="F394" s="388"/>
      <c r="G394" s="389"/>
    </row>
    <row r="395" spans="3:7" ht="10.5" customHeight="1">
      <c r="C395" s="174">
        <f>IF(ISBLANK(DI!D157),"",DI!D157)</f>
        <v>217</v>
      </c>
      <c r="D395" s="379">
        <f t="shared" si="12"/>
        <v>3217</v>
      </c>
      <c r="E395" s="386" t="str">
        <f>IF(C395="","",DI!E157&amp;"  "&amp;DI!F157)</f>
        <v>KV-26  Состояние насоса Н-41</v>
      </c>
      <c r="F395" s="388"/>
      <c r="G395" s="389"/>
    </row>
    <row r="396" spans="3:7" ht="10.5" customHeight="1">
      <c r="C396" s="174">
        <f>IF(ISBLANK(DI!D158),"",DI!D158)</f>
        <v>218</v>
      </c>
      <c r="D396" s="379">
        <f t="shared" si="12"/>
        <v>3218</v>
      </c>
      <c r="E396" s="386" t="str">
        <f>IF(C396="","",DI!E158&amp;"  "&amp;DI!F158)</f>
        <v>KV-27  Состояние насоса Н-42</v>
      </c>
      <c r="F396" s="388"/>
      <c r="G396" s="389"/>
    </row>
    <row r="397" spans="3:7" ht="10.5" customHeight="1">
      <c r="C397" s="174">
        <f>IF(ISBLANK(DI!D159),"",DI!D159)</f>
        <v>219</v>
      </c>
      <c r="D397" s="379">
        <f t="shared" si="12"/>
        <v>3219</v>
      </c>
      <c r="E397" s="386" t="str">
        <f>IF(C397="","",DI!E159&amp;"  "&amp;DI!F159)</f>
        <v>KV-28  Состояние насоса Н-54</v>
      </c>
      <c r="F397" s="388"/>
      <c r="G397" s="389"/>
    </row>
    <row r="398" spans="3:7" ht="10.5" customHeight="1">
      <c r="C398" s="174">
        <f>IF(ISBLANK(DI!D160),"",DI!D160)</f>
        <v>220</v>
      </c>
      <c r="D398" s="379">
        <f t="shared" si="12"/>
        <v>3220</v>
      </c>
      <c r="E398" s="386" t="str">
        <f>IF(C398="","",DI!E160&amp;"  "&amp;DI!F160)</f>
        <v>KV-29  Состояние насоса Н-52</v>
      </c>
      <c r="F398" s="388"/>
      <c r="G398" s="389"/>
    </row>
    <row r="399" spans="3:7" ht="10.5" customHeight="1">
      <c r="C399" s="174">
        <f>IF(ISBLANK(DI!D161),"",DI!D161)</f>
        <v>221</v>
      </c>
      <c r="D399" s="379">
        <f>C399+ $B$242</f>
        <v>3221</v>
      </c>
      <c r="E399" s="386" t="str">
        <f>IF(C399="","",DI!E161&amp;"  "&amp;DI!F161)</f>
        <v>KV-30  Насос Н-28Б Работа</v>
      </c>
      <c r="F399" s="388"/>
      <c r="G399" s="389"/>
    </row>
    <row r="400" spans="3:7" ht="10.5" customHeight="1">
      <c r="C400" s="174">
        <f>IF(ISBLANK(DI!D162),"",DI!D162)</f>
        <v>222</v>
      </c>
      <c r="D400" s="379">
        <f>C400+ $B$242</f>
        <v>3222</v>
      </c>
      <c r="E400" s="386" t="str">
        <f>IF(C400="","",DI!E162&amp;"  "&amp;DI!F162)</f>
        <v>KV-31  КУ-1 (В10-1)</v>
      </c>
      <c r="F400" s="388"/>
      <c r="G400" s="389"/>
    </row>
    <row r="401" spans="3:7" ht="10.5" customHeight="1">
      <c r="C401" s="174">
        <f>IF(ISBLANK(DI!D163),"",DI!D163)</f>
        <v>223</v>
      </c>
      <c r="D401" s="379">
        <f>C401+ $B$242</f>
        <v>3223</v>
      </c>
      <c r="E401" s="386" t="str">
        <f>IF(C401="","",DI!E163&amp;"  "&amp;DI!F163)</f>
        <v>KV-32  КУ-2 (В10-2)</v>
      </c>
      <c r="F401" s="388"/>
      <c r="G401" s="389"/>
    </row>
    <row r="402" spans="3:7" ht="10.5" customHeight="1">
      <c r="C402" s="174"/>
      <c r="D402" s="379"/>
      <c r="F402" s="388"/>
      <c r="G402" s="389"/>
    </row>
    <row r="403" spans="3:7" ht="10.5" customHeight="1">
      <c r="C403" s="174"/>
      <c r="D403" s="379"/>
      <c r="F403" s="388"/>
      <c r="G403" s="389"/>
    </row>
    <row r="404" spans="3:7" ht="10.5" customHeight="1">
      <c r="C404" s="174"/>
      <c r="D404" s="379"/>
      <c r="F404" s="388"/>
      <c r="G404" s="389"/>
    </row>
    <row r="405" spans="3:7" ht="10.5" customHeight="1">
      <c r="C405" s="174"/>
      <c r="D405" s="379"/>
      <c r="F405" s="388"/>
      <c r="G405" s="389"/>
    </row>
    <row r="406" spans="3:7" ht="10.5" customHeight="1">
      <c r="C406" s="174"/>
      <c r="D406" s="379"/>
      <c r="F406" s="388"/>
      <c r="G406" s="389"/>
    </row>
    <row r="407" spans="3:7" ht="10.5" customHeight="1">
      <c r="C407" s="174">
        <f>IF(ISBLANK(DO!D4),"",DO!D4)</f>
        <v>65</v>
      </c>
      <c r="D407" s="379">
        <f>C407+ $B$242</f>
        <v>3065</v>
      </c>
      <c r="E407" s="386" t="str">
        <f>IF(C407="","",DO!E4&amp;"  "&amp;DO!F4)</f>
        <v>KV33  Световая сигнализация  по останову компрессора В-1</v>
      </c>
      <c r="F407" s="388"/>
      <c r="G407" s="389"/>
    </row>
    <row r="408" spans="3:7" ht="10.5" customHeight="1">
      <c r="C408" s="174">
        <f>IF(ISBLANK(DO!D5),"",DO!D5)</f>
        <v>66</v>
      </c>
      <c r="D408" s="379">
        <f>C408+ $B$242</f>
        <v>3066</v>
      </c>
      <c r="E408" s="386" t="str">
        <f>IF(C408="","",DO!E5&amp;"  "&amp;DO!F5)</f>
        <v>KV34  Световая сигнализация  готовности к пуску компрессора В-1</v>
      </c>
      <c r="F408" s="388"/>
      <c r="G408" s="389"/>
    </row>
    <row r="409" spans="3:7" ht="10.5" customHeight="1">
      <c r="C409" s="174">
        <f>IF(ISBLANK(DO!D6),"",DO!D6)</f>
        <v>67</v>
      </c>
      <c r="D409" s="379">
        <f>C409+ $B$242</f>
        <v>3067</v>
      </c>
      <c r="E409" s="386" t="str">
        <f>IF(C409="","",DO!E6&amp;"  "&amp;DO!F6)</f>
        <v>KV35  Световая сигнализация по неисправности РСУ</v>
      </c>
      <c r="F409" s="388"/>
      <c r="G409" s="389"/>
    </row>
    <row r="410" spans="3:7" ht="10.5" customHeight="1">
      <c r="C410" s="174">
        <f>IF(ISBLANK(DO!D7),"",DO!D7)</f>
        <v>68</v>
      </c>
      <c r="D410" s="379">
        <f>C410+ $B$242</f>
        <v>3068</v>
      </c>
      <c r="E410" s="386" t="str">
        <f>IF(C410="","",DO!E7&amp;"  "&amp;DO!F7)</f>
        <v>KV36  Звуковая сигнализация</v>
      </c>
      <c r="F410" s="388"/>
      <c r="G410" s="389"/>
    </row>
    <row r="411" spans="3:7" ht="10.5" customHeight="1">
      <c r="C411" s="174">
        <f>IF(ISBLANK(DO!D8),"",DO!D8)</f>
        <v>69</v>
      </c>
      <c r="D411" s="379">
        <f>C411+ $B$242</f>
        <v>3069</v>
      </c>
      <c r="E411" s="386" t="str">
        <f>IF(C411="","",DO!E8&amp;"  "&amp;DO!F8)</f>
        <v xml:space="preserve">  KV37</v>
      </c>
      <c r="F411" s="388"/>
      <c r="G411" s="389"/>
    </row>
    <row r="412" spans="3:7" ht="10.5" customHeight="1">
      <c r="C412" s="174">
        <f>IF(ISBLANK(DO!D9),"",DO!D9)</f>
        <v>70</v>
      </c>
      <c r="D412" s="379">
        <f>C412+ $B$242</f>
        <v>3070</v>
      </c>
      <c r="E412" s="386" t="str">
        <f>IF(C412="","",DO!E9&amp;"  "&amp;DO!F9)</f>
        <v xml:space="preserve">  KV38</v>
      </c>
      <c r="F412" s="388"/>
      <c r="G412" s="389"/>
    </row>
    <row r="413" spans="3:7" ht="10.5" customHeight="1">
      <c r="C413" s="174">
        <f>IF(ISBLANK(DO!D10),"",DO!D10)</f>
        <v>71</v>
      </c>
      <c r="D413" s="379">
        <f>C413+ $B$242</f>
        <v>3071</v>
      </c>
      <c r="E413" s="386" t="str">
        <f>IF(C413="","",DO!E10&amp;"  "&amp;DO!F10)</f>
        <v xml:space="preserve">  KV39</v>
      </c>
      <c r="F413" s="388"/>
      <c r="G413" s="389"/>
    </row>
    <row r="414" spans="3:7" ht="10.5" customHeight="1">
      <c r="C414" s="174">
        <f>IF(ISBLANK(DO!D11),"",DO!D11)</f>
        <v>72</v>
      </c>
      <c r="D414" s="379">
        <f>C414+ $B$242</f>
        <v>3072</v>
      </c>
      <c r="E414" s="386" t="str">
        <f>IF(C414="","",DO!E11&amp;"  "&amp;DO!F11)</f>
        <v xml:space="preserve">  KV40</v>
      </c>
      <c r="F414" s="388"/>
      <c r="G414" s="389"/>
    </row>
    <row r="415" spans="3:7" ht="10.5" customHeight="1">
      <c r="C415" s="174">
        <f>IF(ISBLANK(DO!D12),"",DO!D12)</f>
        <v>73</v>
      </c>
      <c r="D415" s="379">
        <f>C415+ $B$242</f>
        <v>3073</v>
      </c>
      <c r="E415" s="386" t="str">
        <f>IF(C415="","",DO!E12&amp;"  "&amp;DO!F12)</f>
        <v xml:space="preserve">  KV41</v>
      </c>
      <c r="F415" s="388"/>
      <c r="G415" s="389"/>
    </row>
    <row r="416" spans="3:7" ht="10.5" customHeight="1">
      <c r="C416" s="174">
        <f>IF(ISBLANK(DO!D13),"",DO!D13)</f>
        <v>74</v>
      </c>
      <c r="D416" s="379">
        <f>C416+ $B$242</f>
        <v>3074</v>
      </c>
      <c r="E416" s="386" t="str">
        <f>IF(C416="","",DO!E13&amp;"  "&amp;DO!F13)</f>
        <v>KV42  LRA-260 Останов насоса Н-15А</v>
      </c>
      <c r="F416" s="388"/>
      <c r="G416" s="389"/>
    </row>
    <row r="417" spans="3:7" ht="10.5" customHeight="1">
      <c r="C417" s="174">
        <f>IF(ISBLANK(DO!D14),"",DO!D14)</f>
        <v>75</v>
      </c>
      <c r="D417" s="379">
        <f>C417+ $B$242</f>
        <v>3075</v>
      </c>
      <c r="E417" s="386" t="str">
        <f>IF(C417="","",DO!E14&amp;"  "&amp;DO!F14)</f>
        <v>KV43  Включение насоса Н-22А открытой маслосистемы</v>
      </c>
      <c r="F417" s="388"/>
      <c r="G417" s="389"/>
    </row>
    <row r="418" spans="3:7" ht="10.5" customHeight="1">
      <c r="C418" s="174">
        <f>IF(ISBLANK(DO!D15),"",DO!D15)</f>
        <v>76</v>
      </c>
      <c r="D418" s="379">
        <f>C418+ $B$242</f>
        <v>3076</v>
      </c>
      <c r="E418" s="386" t="str">
        <f>IF(C418="","",DO!E15&amp;"  "&amp;DO!F15)</f>
        <v>KV44  Включение насоса Н-22Б открытой маслосистемы</v>
      </c>
      <c r="F418" s="388"/>
      <c r="G418" s="389"/>
    </row>
    <row r="419" spans="3:7" ht="10.5" customHeight="1">
      <c r="C419" s="174">
        <f>IF(ISBLANK(DO!D16),"",DO!D16)</f>
        <v>77</v>
      </c>
      <c r="D419" s="379">
        <f>C419+ $B$242</f>
        <v>3077</v>
      </c>
      <c r="E419" s="386" t="str">
        <f>IF(C419="","",DO!E16&amp;"  "&amp;DO!F16)</f>
        <v>KV45  Включение насоса Н-21А герметичной маслосистемы</v>
      </c>
      <c r="F419" s="388"/>
      <c r="G419" s="389"/>
    </row>
    <row r="420" spans="3:7" ht="10.5" customHeight="1">
      <c r="C420" s="174">
        <f>IF(ISBLANK(DO!D17),"",DO!D17)</f>
        <v>78</v>
      </c>
      <c r="D420" s="379">
        <f>C420+ $B$242</f>
        <v>3078</v>
      </c>
      <c r="E420" s="386" t="str">
        <f>IF(C420="","",DO!E17&amp;"  "&amp;DO!F17)</f>
        <v>KV46  Включение насоса Н-21Б герметичной маслосистемы</v>
      </c>
      <c r="F420" s="388"/>
      <c r="G420" s="389"/>
    </row>
    <row r="421" spans="3:7" ht="10.5" customHeight="1">
      <c r="C421" s="174">
        <f>IF(ISBLANK(DO!D18),"",DO!D18)</f>
        <v>79</v>
      </c>
      <c r="D421" s="379">
        <f>C421+ $B$242</f>
        <v>3079</v>
      </c>
      <c r="E421" s="386" t="str">
        <f>IF(C421="","",DO!E18&amp;"  "&amp;DO!F18)</f>
        <v>KV47  Останов компрессора В-1</v>
      </c>
      <c r="F421" s="388"/>
      <c r="G421" s="389"/>
    </row>
    <row r="422" spans="3:7" ht="10.5" customHeight="1">
      <c r="C422" s="174">
        <f>IF(ISBLANK(DO!D19),"",DO!D19)</f>
        <v>80</v>
      </c>
      <c r="D422" s="379">
        <f>C422+ $B$242</f>
        <v>3080</v>
      </c>
      <c r="E422" s="386" t="str">
        <f>IF(C422="","",DO!E19&amp;"  "&amp;DO!F19)</f>
        <v>KV48  Останов компрессора В-1</v>
      </c>
      <c r="F422" s="388"/>
      <c r="G422" s="389"/>
    </row>
    <row r="423" spans="3:7" ht="10.5" customHeight="1">
      <c r="C423" s="174">
        <f>IF(ISBLANK(DO!D20),"",DO!D20)</f>
        <v>81</v>
      </c>
      <c r="D423" s="379">
        <f>C423+ $B$242</f>
        <v>3081</v>
      </c>
      <c r="E423" s="386" t="str">
        <f>IF(C423="","",DO!E20&amp;"  "&amp;DO!F20)</f>
        <v>KV49  Разрешение пуска компрессора В-1</v>
      </c>
      <c r="F423" s="388"/>
      <c r="G423" s="389"/>
    </row>
    <row r="424" spans="3:7" ht="10.5" customHeight="1">
      <c r="C424" s="174">
        <f>IF(ISBLANK(DO!D21),"",DO!D21)</f>
        <v>82</v>
      </c>
      <c r="D424" s="379">
        <f>C424+ $B$242</f>
        <v>3082</v>
      </c>
      <c r="E424" s="386" t="str">
        <f>IF(C424="","",DO!E21&amp;"  "&amp;DO!F21)</f>
        <v>KV50  Разрешение пуска компрессора В-1</v>
      </c>
      <c r="F424" s="388"/>
      <c r="G424" s="389"/>
    </row>
    <row r="425" spans="3:7" ht="10.5" customHeight="1">
      <c r="C425" s="174">
        <f>IF(ISBLANK(DO!D22),"",DO!D22)</f>
        <v>83</v>
      </c>
      <c r="D425" s="379">
        <f>C425+ $B$242</f>
        <v>3083</v>
      </c>
      <c r="E425" s="386" t="str">
        <f>IF(C425="","",DO!E22&amp;"  "&amp;DO!F22)</f>
        <v>KV51  Включение насоса Н-9</v>
      </c>
      <c r="F425" s="388"/>
      <c r="G425" s="389"/>
    </row>
    <row r="426" spans="3:7" ht="10.5" customHeight="1">
      <c r="C426" s="174">
        <f>IF(ISBLANK(DO!D23),"",DO!D23)</f>
        <v>84</v>
      </c>
      <c r="D426" s="379">
        <f>C426+ $B$242</f>
        <v>3084</v>
      </c>
      <c r="E426" s="386" t="str">
        <f>IF(C426="","",DO!E23&amp;"  "&amp;DO!F23)</f>
        <v>KV52  Включение насоса Н-16</v>
      </c>
      <c r="F426" s="388"/>
      <c r="G426" s="389"/>
    </row>
    <row r="427" spans="3:7" ht="10.5" customHeight="1">
      <c r="C427" s="174">
        <f>IF(ISBLANK(DO!D24),"",DO!D24)</f>
        <v>85</v>
      </c>
      <c r="D427" s="379">
        <f>C427+ $B$242</f>
        <v>3085</v>
      </c>
      <c r="E427" s="386" t="str">
        <f>IF(C427="","",DO!E24&amp;"  "&amp;DO!F24)</f>
        <v>KV53  Останов насоса Н-69</v>
      </c>
      <c r="F427" s="388"/>
      <c r="G427" s="389"/>
    </row>
    <row r="428" spans="3:7" ht="10.5" customHeight="1">
      <c r="C428" s="174">
        <f>IF(ISBLANK(DO!D25),"",DO!D25)</f>
        <v>86</v>
      </c>
      <c r="D428" s="379">
        <f>C428+ $B$242</f>
        <v>3086</v>
      </c>
      <c r="E428" s="386" t="str">
        <f>IF(C428="","",DO!E25&amp;"  "&amp;DO!F25)</f>
        <v>KV54  Останов насоса Н-14</v>
      </c>
      <c r="F428" s="388"/>
      <c r="G428" s="389"/>
    </row>
    <row r="429" spans="3:7" ht="10.5" customHeight="1">
      <c r="C429" s="174">
        <f>IF(ISBLANK(DO!D26),"",DO!D26)</f>
        <v>87</v>
      </c>
      <c r="D429" s="379">
        <f>C429+ $B$242</f>
        <v>3087</v>
      </c>
      <c r="E429" s="386" t="str">
        <f>IF(C429="","",DO!E26&amp;"  "&amp;DO!F26)</f>
        <v>KV55  Включение вентилятора ПП-12А</v>
      </c>
      <c r="F429" s="388"/>
      <c r="G429" s="389"/>
    </row>
    <row r="430" spans="3:7" ht="10.5" customHeight="1">
      <c r="C430" s="174">
        <f>IF(ISBLANK(DO!D27),"",DO!D27)</f>
        <v>88</v>
      </c>
      <c r="D430" s="379">
        <f>C430+ $B$242</f>
        <v>3088</v>
      </c>
      <c r="E430" s="386" t="str">
        <f>IF(C430="","",DO!E27&amp;"  "&amp;DO!F27)</f>
        <v>KV56  Включение вентилятора ПП-12Б</v>
      </c>
      <c r="F430" s="388"/>
      <c r="G430" s="389"/>
    </row>
    <row r="431" spans="3:7" ht="10.5" customHeight="1">
      <c r="C431" s="174">
        <f>IF(ISBLANK(DO!D28),"",DO!D28)</f>
        <v>89</v>
      </c>
      <c r="D431" s="379">
        <f>C431+ $B$242</f>
        <v>3089</v>
      </c>
      <c r="E431" s="386" t="str">
        <f>IF(C431="","",DO!E28&amp;"  "&amp;DO!F28)</f>
        <v xml:space="preserve">KV57  </v>
      </c>
      <c r="F431" s="388"/>
      <c r="G431" s="389"/>
    </row>
    <row r="432" spans="3:7" ht="10.5" customHeight="1">
      <c r="C432" s="174">
        <f>IF(ISBLANK(DO!D29),"",DO!D29)</f>
        <v>90</v>
      </c>
      <c r="D432" s="379">
        <f>C432+ $B$242</f>
        <v>3090</v>
      </c>
      <c r="E432" s="386" t="str">
        <f>IF(C432="","",DO!E29&amp;"  "&amp;DO!F29)</f>
        <v xml:space="preserve">KV58  </v>
      </c>
      <c r="F432" s="388"/>
      <c r="G432" s="389"/>
    </row>
    <row r="433" spans="3:7" ht="10.5" customHeight="1">
      <c r="C433" s="174">
        <f>IF(ISBLANK(DO!D30),"",DO!D30)</f>
        <v>91</v>
      </c>
      <c r="D433" s="379">
        <f>C433+ $B$242</f>
        <v>3091</v>
      </c>
      <c r="E433" s="386" t="str">
        <f>IF(C433="","",DO!E30&amp;"  "&amp;DO!F30)</f>
        <v xml:space="preserve">KV59  </v>
      </c>
      <c r="F433" s="388"/>
      <c r="G433" s="389"/>
    </row>
    <row r="434" spans="3:7" ht="10.5" customHeight="1">
      <c r="C434" s="174">
        <f>IF(ISBLANK(DO!D31),"",DO!D31)</f>
        <v>92</v>
      </c>
      <c r="D434" s="379">
        <f>C434+ $B$242</f>
        <v>3092</v>
      </c>
      <c r="E434" s="386" t="str">
        <f>IF(C434="","",DO!E31&amp;"  "&amp;DO!F31)</f>
        <v xml:space="preserve">KV60  </v>
      </c>
      <c r="F434" s="388"/>
      <c r="G434" s="389"/>
    </row>
    <row r="435" spans="3:7" ht="10.5" customHeight="1">
      <c r="C435" s="174">
        <f>IF(ISBLANK(DO!D32),"",DO!D32)</f>
        <v>93</v>
      </c>
      <c r="D435" s="379">
        <f>C435+ $B$242</f>
        <v>3093</v>
      </c>
      <c r="E435" s="386" t="str">
        <f>IF(C435="","",DO!E32&amp;"  "&amp;DO!F32)</f>
        <v xml:space="preserve">KV61  </v>
      </c>
      <c r="F435" s="388"/>
      <c r="G435" s="389"/>
    </row>
    <row r="436" spans="3:7" ht="10.5" customHeight="1">
      <c r="C436" s="174">
        <f>IF(ISBLANK(DO!D33),"",DO!D33)</f>
        <v>94</v>
      </c>
      <c r="D436" s="379">
        <f>C436+ $B$242</f>
        <v>3094</v>
      </c>
      <c r="E436" s="386" t="str">
        <f>IF(C436="","",DO!E33&amp;"  "&amp;DO!F33)</f>
        <v xml:space="preserve">KV62  </v>
      </c>
      <c r="F436" s="388"/>
      <c r="G436" s="389"/>
    </row>
    <row r="437" spans="3:7" ht="10.5" customHeight="1">
      <c r="C437" s="174">
        <f>IF(ISBLANK(DO!D34),"",DO!D34)</f>
        <v>95</v>
      </c>
      <c r="D437" s="379">
        <f>C437+ $B$242</f>
        <v>3095</v>
      </c>
      <c r="E437" s="386" t="str">
        <f>IF(C437="","",DO!E34&amp;"  "&amp;DO!F34)</f>
        <v>KV63  Cостояние масляного выключателя РМВ компрессора В-1 (на 104KMP)</v>
      </c>
      <c r="F437" s="388"/>
      <c r="G437" s="389"/>
    </row>
    <row r="438" spans="3:7" ht="10.5" customHeight="1">
      <c r="C438" s="174">
        <f>IF(ISBLANK(DO!D35),"",DO!D35)</f>
        <v>128</v>
      </c>
      <c r="D438" s="379">
        <f>C438+ $B$242</f>
        <v>3128</v>
      </c>
      <c r="E438" s="386" t="str">
        <f>IF(C438="","",DO!E35&amp;"  "&amp;DO!F35)</f>
        <v xml:space="preserve">KV2.8_1  </v>
      </c>
      <c r="F438" s="388"/>
      <c r="G438" s="389"/>
    </row>
    <row r="439" spans="3:7" ht="10.5" customHeight="1">
      <c r="C439" s="174">
        <f>IF(ISBLANK(DO!D36),"",DO!D36)</f>
        <v>129</v>
      </c>
      <c r="D439" s="379">
        <f>C439+ $B$242</f>
        <v>3129</v>
      </c>
      <c r="E439" s="386" t="str">
        <f>IF(C439="","",DO!E36&amp;"  "&amp;DO!F36)</f>
        <v>KV2.8_2  H14A</v>
      </c>
      <c r="F439" s="388"/>
      <c r="G439" s="389"/>
    </row>
    <row r="440" spans="3:7" ht="10.5" customHeight="1">
      <c r="C440" s="174">
        <f>IF(ISBLANK(DO!D37),"",DO!D37)</f>
        <v>130</v>
      </c>
      <c r="D440" s="379">
        <f>C440+ $B$242</f>
        <v>3130</v>
      </c>
      <c r="E440" s="386" t="str">
        <f>IF(C440="","",DO!E37&amp;"  "&amp;DO!F37)</f>
        <v>KV2.8_3  H14B</v>
      </c>
      <c r="F440" s="388"/>
      <c r="G440" s="389"/>
    </row>
    <row r="441" spans="3:7" ht="10.5" customHeight="1">
      <c r="C441" s="174">
        <f>IF(ISBLANK(DO!D38),"",DO!D38)</f>
        <v>131</v>
      </c>
      <c r="D441" s="379">
        <f>C441+ $B$242</f>
        <v>3131</v>
      </c>
      <c r="E441" s="386" t="str">
        <f>IF(C441="","",DO!E38&amp;"  "&amp;DO!F38)</f>
        <v>KV2.8_4  H15B</v>
      </c>
      <c r="F441" s="388"/>
      <c r="G441" s="389"/>
    </row>
    <row r="442" spans="3:7" ht="10.5" customHeight="1">
      <c r="C442" s="174">
        <f>IF(ISBLANK(DO!D39),"",DO!D39)</f>
        <v>132</v>
      </c>
      <c r="D442" s="379">
        <f>C442+ $B$242</f>
        <v>3132</v>
      </c>
      <c r="E442" s="386" t="str">
        <f>IF(C442="","",DO!E39&amp;"  "&amp;DO!F39)</f>
        <v xml:space="preserve">KV2.8_5  </v>
      </c>
      <c r="F442" s="388"/>
      <c r="G442" s="389"/>
    </row>
    <row r="443" spans="3:7" ht="10.5" customHeight="1">
      <c r="C443" s="174">
        <f>IF(ISBLANK(DO!D40),"",DO!D40)</f>
        <v>133</v>
      </c>
      <c r="D443" s="379">
        <f>C443+ $B$242</f>
        <v>3133</v>
      </c>
      <c r="E443" s="386" t="str">
        <f>IF(C443="","",DO!E40&amp;"  "&amp;DO!F40)</f>
        <v xml:space="preserve">KV2.8_6  </v>
      </c>
      <c r="F443" s="388"/>
      <c r="G443" s="389"/>
    </row>
    <row r="444" spans="3:7" ht="10.5" customHeight="1">
      <c r="C444" s="174">
        <f>IF(ISBLANK(DO!D41),"",DO!D41)</f>
        <v>134</v>
      </c>
      <c r="D444" s="379">
        <f>C444+ $B$242</f>
        <v>3134</v>
      </c>
      <c r="E444" s="386" t="str">
        <f>IF(C444="","",DO!E41&amp;"  "&amp;DO!F41)</f>
        <v xml:space="preserve">KV2.8_7  </v>
      </c>
      <c r="F444" s="388"/>
      <c r="G444" s="389"/>
    </row>
    <row r="445" spans="3:7" ht="10.5" customHeight="1">
      <c r="C445" s="174">
        <f>IF(ISBLANK(DO!D42),"",DO!D42)</f>
        <v>135</v>
      </c>
      <c r="D445" s="379">
        <f>C445+ $B$242</f>
        <v>3135</v>
      </c>
      <c r="E445" s="386" t="str">
        <f>IF(C445="","",DO!E42&amp;"  "&amp;DO!F42)</f>
        <v xml:space="preserve">KV2.8_8  </v>
      </c>
      <c r="F445" s="388"/>
      <c r="G445" s="389"/>
    </row>
    <row r="446" spans="3:7" ht="10.5" customHeight="1">
      <c r="C446" s="174">
        <f>IF(ISBLANK(DO!D43),"",DO!D43)</f>
        <v>136</v>
      </c>
      <c r="D446" s="379">
        <f>C446+ $B$242</f>
        <v>3136</v>
      </c>
      <c r="E446" s="386" t="str">
        <f>IF(C446="","",DO!E43&amp;"  "&amp;DO!F43)</f>
        <v xml:space="preserve">KV2.8_9  </v>
      </c>
      <c r="F446" s="388"/>
      <c r="G446" s="389"/>
    </row>
    <row r="447" spans="3:7" ht="10.5" customHeight="1">
      <c r="C447" s="174">
        <f>IF(ISBLANK(DO!D44),"",DO!D44)</f>
        <v>137</v>
      </c>
      <c r="D447" s="379">
        <f>C447+ $B$242</f>
        <v>3137</v>
      </c>
      <c r="E447" s="386" t="str">
        <f>IF(C447="","",DO!E44&amp;"  "&amp;DO!F44)</f>
        <v xml:space="preserve">KV2.8_10  </v>
      </c>
      <c r="F447" s="388"/>
      <c r="G447" s="389"/>
    </row>
    <row r="448" spans="3:7" ht="10.5" customHeight="1">
      <c r="C448" s="174">
        <f>IF(ISBLANK(DO!D45),"",DO!D45)</f>
        <v>138</v>
      </c>
      <c r="D448" s="379">
        <f>C448+ $B$242</f>
        <v>3138</v>
      </c>
      <c r="E448" s="386" t="str">
        <f>IF(C448="","",DO!E45&amp;"  "&amp;DO!F45)</f>
        <v xml:space="preserve">KV2.8_11  </v>
      </c>
      <c r="F448" s="388"/>
      <c r="G448" s="389"/>
    </row>
    <row r="449" spans="3:7" ht="10.5" customHeight="1">
      <c r="C449" s="174">
        <f>IF(ISBLANK(DO!D46),"",DO!D46)</f>
        <v>139</v>
      </c>
      <c r="D449" s="379">
        <f>C449+ $B$242</f>
        <v>3139</v>
      </c>
      <c r="E449" s="386" t="str">
        <f>IF(C449="","",DO!E46&amp;"  "&amp;DO!F46)</f>
        <v xml:space="preserve">KV2.8_12  </v>
      </c>
      <c r="F449" s="388"/>
      <c r="G449" s="389"/>
    </row>
    <row r="450" spans="3:7" ht="10.5" customHeight="1">
      <c r="C450" s="174">
        <f>IF(ISBLANK(DO!D47),"",DO!D47)</f>
        <v>140</v>
      </c>
      <c r="D450" s="379">
        <f>C450+ $B$242</f>
        <v>3140</v>
      </c>
      <c r="E450" s="386" t="str">
        <f>IF(C450="","",DO!E47&amp;"  "&amp;DO!F47)</f>
        <v xml:space="preserve">KV2.8_13  </v>
      </c>
      <c r="F450" s="388"/>
      <c r="G450" s="389"/>
    </row>
    <row r="451" spans="3:7" ht="10.5" customHeight="1">
      <c r="C451" s="174">
        <f>IF(ISBLANK(DO!D48),"",DO!D48)</f>
        <v>141</v>
      </c>
      <c r="D451" s="379">
        <f>C451+ $B$242</f>
        <v>3141</v>
      </c>
      <c r="E451" s="386" t="str">
        <f>IF(C451="","",DO!E48&amp;"  "&amp;DO!F48)</f>
        <v xml:space="preserve">KV2.8_14  </v>
      </c>
      <c r="F451" s="388"/>
      <c r="G451" s="389"/>
    </row>
    <row r="452" spans="3:7" ht="10.5" customHeight="1">
      <c r="C452" s="174">
        <f>IF(ISBLANK(DO!D49),"",DO!D49)</f>
        <v>142</v>
      </c>
      <c r="D452" s="379">
        <f>C452+ $B$242</f>
        <v>3142</v>
      </c>
      <c r="E452" s="386" t="str">
        <f>IF(C452="","",DO!E49&amp;"  "&amp;DO!F49)</f>
        <v xml:space="preserve">KV2.8_15  </v>
      </c>
      <c r="F452" s="388"/>
      <c r="G452" s="389"/>
    </row>
    <row r="453" spans="3:7" ht="10.5" customHeight="1">
      <c r="C453" s="174">
        <f>IF(ISBLANK(DO!D50),"",DO!D50)</f>
        <v>143</v>
      </c>
      <c r="D453" s="379">
        <f>C453+ $B$242</f>
        <v>3143</v>
      </c>
      <c r="E453" s="386" t="str">
        <f>IF(C453="","",DO!E50&amp;"  "&amp;DO!F50)</f>
        <v xml:space="preserve">KV2.8_16  </v>
      </c>
      <c r="F453" s="388"/>
      <c r="G453" s="389"/>
    </row>
    <row r="454" spans="3:7" ht="10.5" customHeight="1">
      <c r="C454" s="174">
        <f>IF(ISBLANK(DO!D51),"",DO!D51)</f>
        <v>144</v>
      </c>
      <c r="D454" s="379">
        <f>C454+ $B$242</f>
        <v>3144</v>
      </c>
      <c r="E454" s="386" t="str">
        <f>IF(C454="","",DO!E51&amp;"  "&amp;DO!F51)</f>
        <v xml:space="preserve">KV2.8_17  </v>
      </c>
      <c r="F454" s="388"/>
      <c r="G454" s="389"/>
    </row>
    <row r="455" spans="3:7" ht="10.5" customHeight="1">
      <c r="C455" s="174">
        <f>IF(ISBLANK(DO!D52),"",DO!D52)</f>
        <v>145</v>
      </c>
      <c r="D455" s="379">
        <f>C455+ $B$242</f>
        <v>3145</v>
      </c>
      <c r="E455" s="386" t="str">
        <f>IF(C455="","",DO!E52&amp;"  "&amp;DO!F52)</f>
        <v xml:space="preserve">KV2.8_18  </v>
      </c>
      <c r="F455" s="388"/>
      <c r="G455" s="389"/>
    </row>
    <row r="456" spans="3:7" ht="10.5" customHeight="1">
      <c r="C456" s="174">
        <f>IF(ISBLANK(DO!D53),"",DO!D53)</f>
        <v>146</v>
      </c>
      <c r="D456" s="379">
        <f>C456+ $B$242</f>
        <v>3146</v>
      </c>
      <c r="E456" s="386" t="str">
        <f>IF(C456="","",DO!E53&amp;"  "&amp;DO!F53)</f>
        <v xml:space="preserve">KV2.8_19  </v>
      </c>
      <c r="F456" s="388"/>
      <c r="G456" s="389"/>
    </row>
    <row r="457" spans="3:7" ht="10.5" customHeight="1">
      <c r="C457" s="174">
        <f>IF(ISBLANK(DO!D54),"",DO!D54)</f>
        <v>147</v>
      </c>
      <c r="D457" s="379">
        <f>C457+ $B$242</f>
        <v>3147</v>
      </c>
      <c r="E457" s="386" t="str">
        <f>IF(C457="","",DO!E54&amp;"  "&amp;DO!F54)</f>
        <v xml:space="preserve">KV2.8_20  </v>
      </c>
      <c r="F457" s="388"/>
      <c r="G457" s="389"/>
    </row>
    <row r="458" spans="3:7" ht="10.5" customHeight="1">
      <c r="C458" s="174">
        <f>IF(ISBLANK(DO!D55),"",DO!D55)</f>
        <v>148</v>
      </c>
      <c r="D458" s="379">
        <f>C458+ $B$242</f>
        <v>3148</v>
      </c>
      <c r="E458" s="386" t="str">
        <f>IF(C458="","",DO!E55&amp;"  "&amp;DO!F55)</f>
        <v xml:space="preserve">KV2.8_21  </v>
      </c>
      <c r="F458" s="388"/>
      <c r="G458" s="389"/>
    </row>
    <row r="459" spans="3:7" ht="10.5" customHeight="1">
      <c r="C459" s="174">
        <f>IF(ISBLANK(DO!D56),"",DO!D56)</f>
        <v>149</v>
      </c>
      <c r="D459" s="379">
        <f>C459+ $B$242</f>
        <v>3149</v>
      </c>
      <c r="E459" s="386" t="str">
        <f>IF(C459="","",DO!E56&amp;"  "&amp;DO!F56)</f>
        <v xml:space="preserve">KV2.8_22  </v>
      </c>
      <c r="F459" s="388"/>
      <c r="G459" s="389"/>
    </row>
    <row r="460" spans="3:7" ht="10.5" customHeight="1">
      <c r="C460" s="174">
        <f>IF(ISBLANK(DO!D57),"",DO!D57)</f>
        <v>150</v>
      </c>
      <c r="D460" s="379">
        <f>C460+ $B$242</f>
        <v>3150</v>
      </c>
      <c r="E460" s="386" t="str">
        <f>IF(C460="","",DO!E57&amp;"  "&amp;DO!F57)</f>
        <v xml:space="preserve">KV2.8_23  </v>
      </c>
      <c r="F460" s="388"/>
      <c r="G460" s="389"/>
    </row>
    <row r="461" spans="3:7" ht="10.5" customHeight="1">
      <c r="C461" s="174">
        <f>IF(ISBLANK(DO!D58),"",DO!D58)</f>
        <v>151</v>
      </c>
      <c r="D461" s="379">
        <f>C461+ $B$242</f>
        <v>3151</v>
      </c>
      <c r="E461" s="386" t="str">
        <f>IF(C461="","",DO!E58&amp;"  "&amp;DO!F58)</f>
        <v xml:space="preserve">KV2.8_24  </v>
      </c>
      <c r="F461" s="388"/>
      <c r="G461" s="389"/>
    </row>
    <row r="462" spans="3:7" ht="10.5" customHeight="1">
      <c r="C462" s="174">
        <f>IF(ISBLANK(DO!D59),"",DO!D59)</f>
        <v>152</v>
      </c>
      <c r="D462" s="379">
        <f>C462+ $B$242</f>
        <v>3152</v>
      </c>
      <c r="E462" s="386" t="str">
        <f>IF(C462="","",DO!E59&amp;"  "&amp;DO!F59)</f>
        <v xml:space="preserve">KV2.8_25  </v>
      </c>
      <c r="F462" s="388"/>
      <c r="G462" s="389"/>
    </row>
    <row r="463" spans="3:7" ht="10.5" customHeight="1">
      <c r="C463" s="174">
        <f>IF(ISBLANK(DO!D60),"",DO!D60)</f>
        <v>153</v>
      </c>
      <c r="D463" s="379">
        <f>C463+ $B$242</f>
        <v>3153</v>
      </c>
      <c r="E463" s="386" t="str">
        <f>IF(C463="","",DO!E60&amp;"  "&amp;DO!F60)</f>
        <v xml:space="preserve">KV2.8_26  </v>
      </c>
      <c r="F463" s="388"/>
      <c r="G463" s="389"/>
    </row>
    <row r="464" spans="3:7" ht="10.5" customHeight="1">
      <c r="C464" s="174">
        <f>IF(ISBLANK(DO!D61),"",DO!D61)</f>
        <v>154</v>
      </c>
      <c r="D464" s="379">
        <f>C464+ $B$242</f>
        <v>3154</v>
      </c>
      <c r="E464" s="386" t="str">
        <f>IF(C464="","",DO!E61&amp;"  "&amp;DO!F61)</f>
        <v xml:space="preserve">KV2.8_27  </v>
      </c>
      <c r="F464" s="388"/>
      <c r="G464" s="389"/>
    </row>
    <row r="465" spans="3:7" ht="10.5" customHeight="1">
      <c r="C465" s="174">
        <f>IF(ISBLANK(DO!D62),"",DO!D62)</f>
        <v>155</v>
      </c>
      <c r="D465" s="379">
        <f>C465+ $B$242</f>
        <v>3155</v>
      </c>
      <c r="E465" s="386" t="str">
        <f>IF(C465="","",DO!E62&amp;"  "&amp;DO!F62)</f>
        <v>KV2.8_28  Останов турбокомпрессора В-3 по осевому смещению</v>
      </c>
      <c r="F465" s="388"/>
      <c r="G465" s="389"/>
    </row>
    <row r="466" spans="3:7" ht="10.5" customHeight="1">
      <c r="C466" s="174">
        <f>IF(ISBLANK(DO!D63),"",DO!D63)</f>
        <v>156</v>
      </c>
      <c r="D466" s="379">
        <f>C466+ $B$242</f>
        <v>3156</v>
      </c>
      <c r="E466" s="386" t="str">
        <f>IF(C466="","",DO!E63&amp;"  "&amp;DO!F63)</f>
        <v>KV2.8_29  Останов турбокомпрессора В-3 по осевому смещению</v>
      </c>
      <c r="F466" s="388"/>
      <c r="G466" s="389"/>
    </row>
    <row r="467" spans="3:7" ht="10.5" customHeight="1">
      <c r="C467" s="174">
        <f>IF(ISBLANK(DO!D64),"",DO!D64)</f>
        <v>157</v>
      </c>
      <c r="D467" s="379">
        <f>C467+ $B$242</f>
        <v>3157</v>
      </c>
      <c r="E467" s="386" t="str">
        <f>IF(C467="","",DO!E64&amp;"  "&amp;DO!F64)</f>
        <v>HS-14A  Останов Н-14А</v>
      </c>
      <c r="F467" s="388"/>
      <c r="G467" s="389"/>
    </row>
    <row r="468" spans="3:7" ht="10.5" customHeight="1">
      <c r="C468" s="174">
        <f>IF(ISBLANK(DO!D65),"",DO!D65)</f>
        <v>158</v>
      </c>
      <c r="D468" s="379">
        <f>C468+ $B$242</f>
        <v>3158</v>
      </c>
      <c r="E468" s="386" t="str">
        <f>IF(C468="","",DO!E65&amp;"  "&amp;DO!F65)</f>
        <v>HS-14B  Останов Н-14Б</v>
      </c>
      <c r="F468" s="388"/>
      <c r="G468" s="389"/>
    </row>
    <row r="469" spans="3:7" ht="10.5" customHeight="1">
      <c r="C469" s="174">
        <f>IF(ISBLANK(DO!D66),"",DO!D66)</f>
        <v>159</v>
      </c>
      <c r="D469" s="379">
        <f>C469+ $B$242</f>
        <v>3159</v>
      </c>
      <c r="E469" s="386" t="str">
        <f>IF(C469="","",DO!E66&amp;"  "&amp;DO!F66)</f>
        <v>HS-15B  Останов Н-15Б</v>
      </c>
      <c r="F469" s="388"/>
      <c r="G469" s="389"/>
    </row>
    <row r="470" spans="3:7" ht="10.5" customHeight="1">
      <c r="C470" s="174"/>
      <c r="D470" s="379"/>
      <c r="F470" s="388"/>
      <c r="G470" s="389"/>
    </row>
    <row r="471" spans="3:7" ht="10.5" customHeight="1">
      <c r="C471" s="174"/>
      <c r="D471" s="379"/>
      <c r="F471" s="388"/>
      <c r="G471" s="389"/>
    </row>
    <row r="472" spans="3:7" ht="10.5" customHeight="1">
      <c r="C472" s="174"/>
      <c r="D472" s="379"/>
      <c r="F472" s="388"/>
      <c r="G472" s="389"/>
    </row>
    <row r="473" spans="3:7" ht="10.5" customHeight="1">
      <c r="C473" s="174"/>
      <c r="D473" s="379"/>
      <c r="F473" s="388"/>
      <c r="G473" s="389"/>
    </row>
    <row r="474" spans="3:7" ht="10.5" customHeight="1">
      <c r="C474" s="174"/>
      <c r="D474" s="379"/>
      <c r="F474" s="388"/>
      <c r="G474" s="389"/>
    </row>
    <row r="475" spans="3:7" ht="10.5" customHeight="1">
      <c r="C475" s="174"/>
      <c r="D475" s="379"/>
      <c r="F475" s="388"/>
      <c r="G475" s="389"/>
    </row>
    <row r="476" spans="3:7" ht="10.5" customHeight="1">
      <c r="C476" s="174"/>
      <c r="D476" s="379"/>
      <c r="F476" s="388"/>
      <c r="G476" s="389"/>
    </row>
    <row r="477" spans="3:7" ht="10.5" customHeight="1">
      <c r="C477" s="174"/>
      <c r="D477" s="379"/>
      <c r="F477" s="388"/>
      <c r="G477" s="389"/>
    </row>
    <row r="478" spans="3:7" ht="10.5" customHeight="1">
      <c r="C478" s="174"/>
      <c r="D478" s="379"/>
      <c r="F478" s="388"/>
      <c r="G478" s="389"/>
    </row>
    <row r="479" spans="3:7" ht="10.5" customHeight="1">
      <c r="C479" s="174"/>
      <c r="D479" s="379"/>
      <c r="F479" s="388"/>
      <c r="G479" s="389"/>
    </row>
    <row r="480" spans="3:7" ht="10.5" customHeight="1">
      <c r="C480" s="174"/>
      <c r="D480" s="379"/>
      <c r="F480" s="388"/>
      <c r="G480" s="389"/>
    </row>
    <row r="481" spans="3:7" ht="10.5" customHeight="1">
      <c r="C481" s="174"/>
      <c r="D481" s="379"/>
      <c r="F481" s="388"/>
      <c r="G481" s="389"/>
    </row>
    <row r="482" spans="3:7" ht="10.5" customHeight="1">
      <c r="C482" s="174"/>
      <c r="D482" s="379"/>
      <c r="F482" s="388"/>
      <c r="G482" s="389"/>
    </row>
    <row r="483" spans="3:7" ht="10.5" customHeight="1">
      <c r="C483" s="174"/>
      <c r="D483" s="379"/>
      <c r="F483" s="388"/>
      <c r="G483" s="389"/>
    </row>
    <row r="484" spans="3:7" ht="10.5" customHeight="1">
      <c r="C484" s="174"/>
      <c r="D484" s="379"/>
      <c r="F484" s="388"/>
      <c r="G484" s="389"/>
    </row>
    <row r="485" spans="3:7" ht="10.5" customHeight="1">
      <c r="C485" s="174"/>
      <c r="D485" s="379"/>
      <c r="F485" s="388"/>
      <c r="G485" s="389"/>
    </row>
    <row r="486" spans="3:7" ht="10.5" customHeight="1">
      <c r="C486" s="174"/>
      <c r="D486" s="379"/>
      <c r="F486" s="388"/>
      <c r="G486" s="389"/>
    </row>
    <row r="487" spans="3:7" ht="10.5" customHeight="1">
      <c r="C487" s="174"/>
      <c r="D487" s="379"/>
      <c r="F487" s="388"/>
      <c r="G487" s="389"/>
    </row>
    <row r="488" spans="3:7" ht="10.5" customHeight="1">
      <c r="C488" s="174"/>
      <c r="D488" s="379"/>
      <c r="F488" s="388"/>
      <c r="G488" s="389"/>
    </row>
    <row r="489" spans="3:7" ht="10.5" customHeight="1">
      <c r="C489" s="174"/>
      <c r="D489" s="379"/>
      <c r="F489" s="388"/>
      <c r="G489" s="389"/>
    </row>
    <row r="490" spans="3:7" ht="10.5" customHeight="1">
      <c r="C490" s="174"/>
      <c r="D490" s="379"/>
      <c r="F490" s="388"/>
      <c r="G490" s="389"/>
    </row>
    <row r="491" spans="3:7" ht="10.5" customHeight="1">
      <c r="C491" s="174"/>
      <c r="D491" s="379"/>
      <c r="F491" s="388"/>
      <c r="G491" s="389"/>
    </row>
    <row r="492" spans="3:7" ht="10.5" customHeight="1">
      <c r="C492" s="174"/>
      <c r="D492" s="379"/>
      <c r="F492" s="388"/>
      <c r="G492" s="389"/>
    </row>
    <row r="493" spans="3:7" ht="10.5" customHeight="1">
      <c r="C493" s="174"/>
      <c r="D493" s="379"/>
      <c r="F493" s="388"/>
      <c r="G493" s="389"/>
    </row>
    <row r="494" spans="3:7" ht="10.5" customHeight="1">
      <c r="C494" s="174"/>
      <c r="D494" s="379"/>
      <c r="F494" s="388"/>
      <c r="G494" s="389"/>
    </row>
    <row r="495" spans="3:7" ht="10.5" customHeight="1">
      <c r="C495" s="174"/>
      <c r="D495" s="379"/>
      <c r="F495" s="388"/>
      <c r="G495" s="389"/>
    </row>
    <row r="496" spans="3:7" ht="10.5" customHeight="1">
      <c r="C496" s="174"/>
      <c r="D496" s="379"/>
      <c r="F496" s="388"/>
      <c r="G496" s="389"/>
    </row>
    <row r="497" spans="1:7" ht="10.5" customHeight="1">
      <c r="C497" s="174"/>
      <c r="D497" s="379"/>
      <c r="F497" s="388"/>
      <c r="G497" s="389"/>
    </row>
    <row r="498" spans="1:7" ht="10.5" customHeight="1">
      <c r="C498" s="174"/>
      <c r="D498" s="379"/>
      <c r="F498" s="388"/>
      <c r="G498" s="389"/>
    </row>
    <row r="499" spans="1:7" ht="10.5" customHeight="1">
      <c r="C499" s="174"/>
      <c r="D499" s="379"/>
      <c r="F499" s="388"/>
      <c r="G499" s="389"/>
    </row>
    <row r="500" spans="1:7" ht="10.5" customHeight="1">
      <c r="C500" s="174"/>
      <c r="D500" s="379"/>
      <c r="F500" s="388"/>
      <c r="G500" s="389"/>
    </row>
    <row r="501" spans="1:7" ht="10.5" customHeight="1">
      <c r="C501" s="174"/>
      <c r="D501" s="379"/>
      <c r="F501" s="388"/>
      <c r="G501" s="389"/>
    </row>
    <row r="502" spans="1:7" ht="10.5" customHeight="1">
      <c r="C502" s="174"/>
      <c r="D502" s="379"/>
      <c r="F502" s="388"/>
      <c r="G502" s="389"/>
    </row>
    <row r="503" spans="1:7" ht="10.5" customHeight="1">
      <c r="C503" s="174"/>
      <c r="D503" s="379"/>
      <c r="F503" s="388"/>
      <c r="G503" s="389"/>
    </row>
    <row r="504" spans="1:7" ht="10.5" customHeight="1">
      <c r="C504" s="174"/>
      <c r="D504" s="379"/>
      <c r="F504" s="388"/>
      <c r="G504" s="389"/>
    </row>
    <row r="505" spans="1:7" ht="10.5" customHeight="1">
      <c r="C505" s="175"/>
      <c r="D505" s="380"/>
      <c r="F505" s="176"/>
    </row>
    <row r="506" spans="1:7" ht="10.5" customHeight="1">
      <c r="C506" s="175"/>
      <c r="D506" s="380"/>
      <c r="E506" s="386" t="str">
        <f>IF(C506="","",[1]DIO!E190&amp;"  "&amp;[1]DIO!F190)</f>
        <v/>
      </c>
      <c r="F506" s="176"/>
    </row>
    <row r="507" spans="1:7" ht="10.5" customHeight="1">
      <c r="A507" s="173" t="s">
        <v>397</v>
      </c>
      <c r="B507" s="173">
        <v>10000</v>
      </c>
      <c r="C507" s="175">
        <v>0</v>
      </c>
      <c r="D507" s="380">
        <f>C507+$B$507</f>
        <v>10000</v>
      </c>
      <c r="E507" s="382" t="s">
        <v>709</v>
      </c>
      <c r="F507" s="176"/>
      <c r="G507" s="176"/>
    </row>
    <row r="508" spans="1:7" ht="10.5" customHeight="1">
      <c r="C508" s="175">
        <v>1</v>
      </c>
      <c r="D508" s="380">
        <f t="shared" ref="D508:D551" si="13">C508+$B$507</f>
        <v>10001</v>
      </c>
      <c r="E508" s="382" t="s">
        <v>710</v>
      </c>
      <c r="F508" s="176"/>
      <c r="G508" s="176"/>
    </row>
    <row r="509" spans="1:7" ht="10.5" customHeight="1">
      <c r="C509" s="175">
        <v>2</v>
      </c>
      <c r="D509" s="380">
        <f t="shared" si="13"/>
        <v>10002</v>
      </c>
      <c r="E509" s="382" t="s">
        <v>712</v>
      </c>
      <c r="F509" s="176"/>
      <c r="G509" s="176"/>
    </row>
    <row r="510" spans="1:7" ht="10.5" customHeight="1">
      <c r="C510" s="175">
        <v>3</v>
      </c>
      <c r="D510" s="380">
        <f t="shared" si="13"/>
        <v>10003</v>
      </c>
      <c r="E510" s="382" t="s">
        <v>713</v>
      </c>
      <c r="F510" s="176"/>
      <c r="G510" s="176"/>
    </row>
    <row r="511" spans="1:7" ht="10.5" customHeight="1">
      <c r="C511" s="175">
        <v>4</v>
      </c>
      <c r="D511" s="380">
        <f t="shared" si="13"/>
        <v>10004</v>
      </c>
      <c r="E511" s="382" t="s">
        <v>714</v>
      </c>
      <c r="F511" s="176"/>
      <c r="G511" s="176"/>
    </row>
    <row r="512" spans="1:7" ht="10.5" customHeight="1">
      <c r="C512" s="175">
        <v>5</v>
      </c>
      <c r="D512" s="380">
        <f t="shared" si="13"/>
        <v>10005</v>
      </c>
      <c r="E512" s="382" t="s">
        <v>715</v>
      </c>
      <c r="F512" s="176"/>
      <c r="G512" s="176"/>
    </row>
    <row r="513" spans="3:7" ht="10.5" customHeight="1">
      <c r="C513" s="175">
        <v>6</v>
      </c>
      <c r="D513" s="380">
        <f t="shared" si="13"/>
        <v>10006</v>
      </c>
      <c r="E513" s="382" t="s">
        <v>716</v>
      </c>
      <c r="F513" s="176"/>
      <c r="G513" s="176"/>
    </row>
    <row r="514" spans="3:7" ht="10.5" customHeight="1">
      <c r="C514" s="175">
        <v>7</v>
      </c>
      <c r="D514" s="380">
        <f t="shared" si="13"/>
        <v>10007</v>
      </c>
      <c r="E514" s="382" t="s">
        <v>717</v>
      </c>
      <c r="F514" s="176"/>
      <c r="G514" s="176"/>
    </row>
    <row r="515" spans="3:7" ht="10.5" customHeight="1">
      <c r="C515" s="175">
        <v>8</v>
      </c>
      <c r="D515" s="380">
        <f t="shared" si="13"/>
        <v>10008</v>
      </c>
      <c r="E515" s="382" t="s">
        <v>718</v>
      </c>
      <c r="F515" s="176"/>
      <c r="G515" s="176"/>
    </row>
    <row r="516" spans="3:7" ht="10.5" customHeight="1">
      <c r="C516" s="175">
        <v>9</v>
      </c>
      <c r="D516" s="380">
        <f t="shared" si="13"/>
        <v>10009</v>
      </c>
      <c r="E516" s="382" t="s">
        <v>719</v>
      </c>
      <c r="F516" s="176"/>
      <c r="G516" s="176"/>
    </row>
    <row r="517" spans="3:7" ht="10.5" customHeight="1">
      <c r="C517" s="175">
        <v>10</v>
      </c>
      <c r="D517" s="380">
        <f t="shared" si="13"/>
        <v>10010</v>
      </c>
      <c r="E517" s="382" t="s">
        <v>720</v>
      </c>
      <c r="F517" s="176"/>
      <c r="G517" s="176"/>
    </row>
    <row r="518" spans="3:7" ht="10.5" customHeight="1">
      <c r="C518" s="175">
        <v>11</v>
      </c>
      <c r="D518" s="380">
        <f t="shared" si="13"/>
        <v>10011</v>
      </c>
      <c r="E518" s="382" t="s">
        <v>721</v>
      </c>
      <c r="F518" s="176"/>
      <c r="G518" s="176"/>
    </row>
    <row r="519" spans="3:7" ht="10.5" customHeight="1">
      <c r="C519" s="175">
        <v>12</v>
      </c>
      <c r="D519" s="380">
        <f t="shared" si="13"/>
        <v>10012</v>
      </c>
      <c r="E519" s="382"/>
      <c r="F519" s="176"/>
      <c r="G519" s="176"/>
    </row>
    <row r="520" spans="3:7" ht="10.5" customHeight="1">
      <c r="C520" s="175">
        <v>13</v>
      </c>
      <c r="D520" s="380">
        <f t="shared" si="13"/>
        <v>10013</v>
      </c>
      <c r="E520" s="382"/>
      <c r="F520" s="176"/>
      <c r="G520" s="176"/>
    </row>
    <row r="521" spans="3:7" ht="10.5" customHeight="1">
      <c r="C521" s="175">
        <v>14</v>
      </c>
      <c r="D521" s="380">
        <f t="shared" si="13"/>
        <v>10014</v>
      </c>
      <c r="E521" s="382"/>
      <c r="F521" s="176"/>
      <c r="G521" s="176"/>
    </row>
    <row r="522" spans="3:7" ht="10.5" customHeight="1">
      <c r="C522" s="175">
        <v>15</v>
      </c>
      <c r="D522" s="380">
        <f t="shared" si="13"/>
        <v>10015</v>
      </c>
      <c r="E522" s="382"/>
      <c r="F522" s="176"/>
      <c r="G522" s="176"/>
    </row>
    <row r="523" spans="3:7" ht="10.5" customHeight="1">
      <c r="C523" s="175">
        <v>16</v>
      </c>
      <c r="D523" s="380">
        <f t="shared" si="13"/>
        <v>10016</v>
      </c>
      <c r="E523" s="382"/>
      <c r="F523" s="176"/>
      <c r="G523" s="176"/>
    </row>
    <row r="524" spans="3:7" ht="10.5" customHeight="1">
      <c r="C524" s="175">
        <v>17</v>
      </c>
      <c r="D524" s="380">
        <f t="shared" si="13"/>
        <v>10017</v>
      </c>
      <c r="E524" s="382"/>
      <c r="F524" s="176"/>
      <c r="G524" s="176"/>
    </row>
    <row r="525" spans="3:7" ht="10.5" customHeight="1">
      <c r="C525" s="175">
        <v>18</v>
      </c>
      <c r="D525" s="380">
        <f t="shared" si="13"/>
        <v>10018</v>
      </c>
      <c r="E525" s="382"/>
      <c r="F525" s="176"/>
      <c r="G525" s="176"/>
    </row>
    <row r="526" spans="3:7" ht="10.5" customHeight="1">
      <c r="C526" s="175">
        <v>19</v>
      </c>
      <c r="D526" s="380">
        <f t="shared" si="13"/>
        <v>10019</v>
      </c>
      <c r="E526" s="382"/>
      <c r="F526" s="176"/>
      <c r="G526" s="176"/>
    </row>
    <row r="527" spans="3:7" ht="10.5" customHeight="1">
      <c r="C527" s="175">
        <v>20</v>
      </c>
      <c r="D527" s="380">
        <f t="shared" si="13"/>
        <v>10020</v>
      </c>
      <c r="E527" s="382"/>
      <c r="F527" s="176"/>
      <c r="G527" s="176"/>
    </row>
    <row r="528" spans="3:7" ht="10.5" customHeight="1">
      <c r="C528" s="175">
        <v>21</v>
      </c>
      <c r="D528" s="380">
        <f t="shared" si="13"/>
        <v>10021</v>
      </c>
      <c r="E528" s="382"/>
      <c r="F528" s="176"/>
      <c r="G528" s="176"/>
    </row>
    <row r="529" spans="3:7" ht="10.5" customHeight="1">
      <c r="C529" s="175">
        <v>22</v>
      </c>
      <c r="D529" s="380">
        <f t="shared" si="13"/>
        <v>10022</v>
      </c>
      <c r="E529" s="382"/>
      <c r="F529" s="176"/>
      <c r="G529" s="176"/>
    </row>
    <row r="530" spans="3:7" ht="10.5" customHeight="1">
      <c r="C530" s="175">
        <v>23</v>
      </c>
      <c r="D530" s="380">
        <f t="shared" si="13"/>
        <v>10023</v>
      </c>
      <c r="E530" s="382"/>
      <c r="F530" s="176"/>
      <c r="G530" s="176"/>
    </row>
    <row r="531" spans="3:7" ht="10.5" customHeight="1">
      <c r="C531" s="175">
        <v>24</v>
      </c>
      <c r="D531" s="380">
        <f t="shared" si="13"/>
        <v>10024</v>
      </c>
      <c r="E531" s="382"/>
      <c r="F531" s="176"/>
      <c r="G531" s="176"/>
    </row>
    <row r="532" spans="3:7" ht="10.5" customHeight="1">
      <c r="C532" s="175">
        <v>25</v>
      </c>
      <c r="D532" s="380">
        <f t="shared" si="13"/>
        <v>10025</v>
      </c>
      <c r="E532" s="382"/>
      <c r="F532" s="176"/>
      <c r="G532" s="176"/>
    </row>
    <row r="533" spans="3:7" ht="10.5" customHeight="1">
      <c r="C533" s="175">
        <v>26</v>
      </c>
      <c r="D533" s="380">
        <f t="shared" si="13"/>
        <v>10026</v>
      </c>
      <c r="E533" s="382"/>
      <c r="F533" s="176"/>
      <c r="G533" s="176"/>
    </row>
    <row r="534" spans="3:7" ht="10.5" customHeight="1">
      <c r="C534" s="175">
        <v>27</v>
      </c>
      <c r="D534" s="380">
        <f t="shared" si="13"/>
        <v>10027</v>
      </c>
      <c r="E534" s="382"/>
      <c r="F534" s="176"/>
      <c r="G534" s="176"/>
    </row>
    <row r="535" spans="3:7" ht="10.5" customHeight="1">
      <c r="C535" s="175">
        <v>28</v>
      </c>
      <c r="D535" s="380">
        <f t="shared" si="13"/>
        <v>10028</v>
      </c>
      <c r="E535" s="382"/>
      <c r="F535" s="176"/>
      <c r="G535" s="176"/>
    </row>
    <row r="536" spans="3:7" ht="10.5" customHeight="1">
      <c r="C536" s="175">
        <v>29</v>
      </c>
      <c r="D536" s="380">
        <f t="shared" si="13"/>
        <v>10029</v>
      </c>
      <c r="E536" s="382"/>
      <c r="F536" s="176"/>
      <c r="G536" s="176"/>
    </row>
    <row r="537" spans="3:7" ht="10.5" customHeight="1">
      <c r="C537" s="175">
        <v>30</v>
      </c>
      <c r="D537" s="380">
        <f t="shared" si="13"/>
        <v>10030</v>
      </c>
      <c r="E537" s="382"/>
      <c r="F537" s="176"/>
      <c r="G537" s="176"/>
    </row>
    <row r="538" spans="3:7" ht="10.5" customHeight="1">
      <c r="C538" s="175">
        <v>31</v>
      </c>
      <c r="D538" s="380">
        <f t="shared" si="13"/>
        <v>10031</v>
      </c>
      <c r="E538" s="382"/>
      <c r="F538" s="176"/>
      <c r="G538" s="176"/>
    </row>
    <row r="539" spans="3:7" ht="10.5" customHeight="1">
      <c r="C539" s="175">
        <v>32</v>
      </c>
      <c r="D539" s="380">
        <f t="shared" si="13"/>
        <v>10032</v>
      </c>
      <c r="E539" s="382"/>
      <c r="F539" s="176"/>
      <c r="G539" s="176"/>
    </row>
    <row r="540" spans="3:7" ht="10.5" customHeight="1">
      <c r="C540" s="175">
        <v>33</v>
      </c>
      <c r="D540" s="380">
        <f t="shared" si="13"/>
        <v>10033</v>
      </c>
      <c r="E540" s="382"/>
      <c r="F540" s="176"/>
      <c r="G540" s="176"/>
    </row>
    <row r="541" spans="3:7" ht="10.5" customHeight="1">
      <c r="C541" s="175">
        <v>34</v>
      </c>
      <c r="D541" s="380">
        <f t="shared" si="13"/>
        <v>10034</v>
      </c>
      <c r="E541" s="382"/>
      <c r="F541" s="176"/>
      <c r="G541" s="176"/>
    </row>
    <row r="542" spans="3:7" ht="10.5" customHeight="1">
      <c r="C542" s="175">
        <v>35</v>
      </c>
      <c r="D542" s="380">
        <f t="shared" si="13"/>
        <v>10035</v>
      </c>
      <c r="E542" s="382"/>
      <c r="F542" s="176"/>
      <c r="G542" s="176"/>
    </row>
    <row r="543" spans="3:7" ht="10.5" customHeight="1">
      <c r="C543" s="175">
        <v>36</v>
      </c>
      <c r="D543" s="380">
        <f t="shared" si="13"/>
        <v>10036</v>
      </c>
      <c r="E543" s="382"/>
      <c r="F543" s="176"/>
      <c r="G543" s="176"/>
    </row>
    <row r="544" spans="3:7" ht="10.5" customHeight="1">
      <c r="C544" s="175">
        <v>37</v>
      </c>
      <c r="D544" s="380">
        <f t="shared" si="13"/>
        <v>10037</v>
      </c>
      <c r="E544" s="382"/>
      <c r="F544" s="176"/>
      <c r="G544" s="176"/>
    </row>
    <row r="545" spans="1:8" ht="10.5" customHeight="1">
      <c r="C545" s="175">
        <v>38</v>
      </c>
      <c r="D545" s="380">
        <f t="shared" si="13"/>
        <v>10038</v>
      </c>
      <c r="E545" s="382"/>
      <c r="F545" s="176"/>
      <c r="G545" s="176"/>
    </row>
    <row r="546" spans="1:8" ht="10.5" customHeight="1">
      <c r="C546" s="175">
        <v>39</v>
      </c>
      <c r="D546" s="380">
        <f t="shared" si="13"/>
        <v>10039</v>
      </c>
      <c r="E546" s="382"/>
      <c r="F546" s="176"/>
      <c r="G546" s="176"/>
    </row>
    <row r="547" spans="1:8" ht="10.5" customHeight="1">
      <c r="C547" s="175">
        <v>40</v>
      </c>
      <c r="D547" s="380">
        <f t="shared" si="13"/>
        <v>10040</v>
      </c>
      <c r="E547" s="382"/>
      <c r="F547" s="176"/>
      <c r="G547" s="176"/>
    </row>
    <row r="548" spans="1:8" ht="10.5" customHeight="1">
      <c r="C548" s="175">
        <v>41</v>
      </c>
      <c r="D548" s="380">
        <f t="shared" si="13"/>
        <v>10041</v>
      </c>
      <c r="E548" s="382"/>
      <c r="F548" s="176"/>
      <c r="G548" s="176"/>
    </row>
    <row r="549" spans="1:8" ht="10.5" customHeight="1">
      <c r="C549" s="175">
        <v>42</v>
      </c>
      <c r="D549" s="380">
        <f t="shared" si="13"/>
        <v>10042</v>
      </c>
      <c r="E549" s="382"/>
      <c r="F549" s="176"/>
      <c r="G549" s="176"/>
    </row>
    <row r="550" spans="1:8" ht="10.5" customHeight="1">
      <c r="C550" s="175">
        <v>43</v>
      </c>
      <c r="D550" s="380">
        <f t="shared" si="13"/>
        <v>10043</v>
      </c>
      <c r="E550" s="382"/>
      <c r="F550" s="176"/>
      <c r="G550" s="176"/>
    </row>
    <row r="551" spans="1:8" ht="10.5" customHeight="1">
      <c r="C551" s="175">
        <v>44</v>
      </c>
      <c r="D551" s="380">
        <f t="shared" si="13"/>
        <v>10044</v>
      </c>
      <c r="E551" s="382"/>
      <c r="F551" s="176"/>
      <c r="G551" s="176"/>
    </row>
    <row r="552" spans="1:8" ht="10.5" customHeight="1">
      <c r="C552" s="175"/>
      <c r="D552" s="380"/>
      <c r="E552" s="382"/>
      <c r="F552" s="176"/>
      <c r="G552" s="176"/>
    </row>
    <row r="553" spans="1:8" ht="10.5" customHeight="1">
      <c r="C553" s="175"/>
      <c r="D553" s="380"/>
      <c r="E553" s="382"/>
      <c r="F553" s="176"/>
      <c r="G553" s="176"/>
    </row>
    <row r="554" spans="1:8" ht="10.5" customHeight="1">
      <c r="C554" s="175"/>
      <c r="D554" s="380"/>
      <c r="E554" s="382"/>
      <c r="F554" s="176"/>
      <c r="G554" s="176"/>
    </row>
    <row r="555" spans="1:8" ht="10.5" customHeight="1">
      <c r="C555" s="175"/>
      <c r="D555" s="380"/>
      <c r="E555" s="382"/>
      <c r="F555" s="176"/>
      <c r="G555" s="176"/>
    </row>
    <row r="556" spans="1:8" ht="10.5" customHeight="1">
      <c r="A556" s="172" t="s">
        <v>398</v>
      </c>
      <c r="B556" s="172"/>
      <c r="C556" s="174"/>
      <c r="D556" s="379">
        <v>20000</v>
      </c>
      <c r="E556" s="390" t="s">
        <v>399</v>
      </c>
      <c r="F556" s="388">
        <v>20000</v>
      </c>
      <c r="G556" s="389"/>
      <c r="H556" s="389"/>
    </row>
    <row r="557" spans="1:8" ht="10.5" customHeight="1">
      <c r="C557" s="175"/>
      <c r="D557" s="380">
        <f>D556+1</f>
        <v>20001</v>
      </c>
      <c r="E557" s="386" t="s">
        <v>400</v>
      </c>
      <c r="F557" s="176"/>
    </row>
    <row r="558" spans="1:8" ht="10.5" customHeight="1">
      <c r="C558" s="175"/>
      <c r="D558" s="380">
        <f>D557+1</f>
        <v>20002</v>
      </c>
      <c r="E558" s="386" t="s">
        <v>401</v>
      </c>
      <c r="F558" s="176"/>
    </row>
    <row r="559" spans="1:8" ht="10.5" customHeight="1">
      <c r="C559" s="175"/>
      <c r="D559" s="380">
        <f>D558+1</f>
        <v>20003</v>
      </c>
      <c r="F559" s="176"/>
    </row>
    <row r="560" spans="1:8" ht="10.5" customHeight="1">
      <c r="C560" s="175"/>
      <c r="D560" s="380">
        <f>D559+1</f>
        <v>20004</v>
      </c>
      <c r="F560" s="176"/>
    </row>
    <row r="561" spans="1:6" ht="10.5" customHeight="1">
      <c r="C561" s="175"/>
      <c r="D561" s="380"/>
      <c r="F561" s="176"/>
    </row>
    <row r="562" spans="1:6" ht="10.5" customHeight="1">
      <c r="A562" s="170" t="s">
        <v>402</v>
      </c>
      <c r="C562" s="175"/>
      <c r="D562" s="380">
        <v>20060</v>
      </c>
      <c r="E562" s="386" t="s">
        <v>403</v>
      </c>
      <c r="F562" s="176"/>
    </row>
    <row r="563" spans="1:6" ht="10.5" customHeight="1">
      <c r="C563" s="175"/>
      <c r="D563" s="380">
        <f>D562+1</f>
        <v>20061</v>
      </c>
      <c r="E563" s="386" t="s">
        <v>404</v>
      </c>
      <c r="F563" s="176"/>
    </row>
    <row r="564" spans="1:6" ht="10.5" customHeight="1">
      <c r="C564" s="175"/>
      <c r="D564" s="380">
        <f t="shared" ref="D564:D577" si="14">D563+1</f>
        <v>20062</v>
      </c>
      <c r="E564" s="386" t="s">
        <v>405</v>
      </c>
      <c r="F564" s="176"/>
    </row>
    <row r="565" spans="1:6" ht="10.5" customHeight="1">
      <c r="C565" s="175"/>
      <c r="D565" s="380">
        <f t="shared" si="14"/>
        <v>20063</v>
      </c>
      <c r="E565" s="386" t="s">
        <v>406</v>
      </c>
      <c r="F565" s="176"/>
    </row>
    <row r="566" spans="1:6" ht="10.5" customHeight="1">
      <c r="C566" s="175"/>
      <c r="D566" s="380">
        <f t="shared" si="14"/>
        <v>20064</v>
      </c>
      <c r="E566" s="386" t="s">
        <v>407</v>
      </c>
      <c r="F566" s="176"/>
    </row>
    <row r="567" spans="1:6" ht="10.5" customHeight="1">
      <c r="C567" s="175"/>
      <c r="D567" s="380">
        <f t="shared" si="14"/>
        <v>20065</v>
      </c>
      <c r="E567" s="386" t="s">
        <v>408</v>
      </c>
      <c r="F567" s="176"/>
    </row>
    <row r="568" spans="1:6" ht="10.5" customHeight="1">
      <c r="C568" s="175"/>
      <c r="D568" s="380">
        <f t="shared" si="14"/>
        <v>20066</v>
      </c>
      <c r="E568" s="386" t="s">
        <v>409</v>
      </c>
      <c r="F568" s="176"/>
    </row>
    <row r="569" spans="1:6" ht="10.5" customHeight="1">
      <c r="C569" s="175"/>
      <c r="D569" s="380">
        <f t="shared" si="14"/>
        <v>20067</v>
      </c>
      <c r="E569" s="386" t="s">
        <v>410</v>
      </c>
      <c r="F569" s="176"/>
    </row>
    <row r="570" spans="1:6" ht="10.5" customHeight="1">
      <c r="C570" s="175"/>
      <c r="D570" s="380">
        <f t="shared" si="14"/>
        <v>20068</v>
      </c>
      <c r="E570" s="386" t="s">
        <v>411</v>
      </c>
      <c r="F570" s="176"/>
    </row>
    <row r="571" spans="1:6" ht="10.5" customHeight="1">
      <c r="C571" s="175"/>
      <c r="D571" s="380">
        <f t="shared" si="14"/>
        <v>20069</v>
      </c>
      <c r="E571" s="386" t="s">
        <v>412</v>
      </c>
      <c r="F571" s="176"/>
    </row>
    <row r="572" spans="1:6" ht="10.5" customHeight="1">
      <c r="C572" s="175"/>
      <c r="D572" s="380">
        <f t="shared" si="14"/>
        <v>20070</v>
      </c>
      <c r="E572" s="386" t="s">
        <v>413</v>
      </c>
      <c r="F572" s="176"/>
    </row>
    <row r="573" spans="1:6" ht="10.5" customHeight="1">
      <c r="C573" s="175"/>
      <c r="D573" s="380">
        <f t="shared" si="14"/>
        <v>20071</v>
      </c>
      <c r="E573" s="386" t="s">
        <v>414</v>
      </c>
      <c r="F573" s="176"/>
    </row>
    <row r="574" spans="1:6" ht="10.5" customHeight="1">
      <c r="C574" s="175"/>
      <c r="D574" s="380">
        <f t="shared" si="14"/>
        <v>20072</v>
      </c>
      <c r="E574" s="386" t="s">
        <v>415</v>
      </c>
      <c r="F574" s="176"/>
    </row>
    <row r="575" spans="1:6" ht="10.5" customHeight="1">
      <c r="C575" s="175"/>
      <c r="D575" s="380">
        <f t="shared" si="14"/>
        <v>20073</v>
      </c>
      <c r="E575" s="386" t="s">
        <v>416</v>
      </c>
      <c r="F575" s="176"/>
    </row>
    <row r="576" spans="1:6" ht="10.5" customHeight="1">
      <c r="C576" s="175"/>
      <c r="D576" s="380">
        <f t="shared" si="14"/>
        <v>20074</v>
      </c>
      <c r="E576" s="386" t="s">
        <v>417</v>
      </c>
      <c r="F576" s="176"/>
    </row>
    <row r="577" spans="1:6" ht="10.5" customHeight="1">
      <c r="C577" s="175"/>
      <c r="D577" s="380">
        <f t="shared" si="14"/>
        <v>20075</v>
      </c>
      <c r="E577" s="386" t="s">
        <v>418</v>
      </c>
      <c r="F577" s="176"/>
    </row>
    <row r="578" spans="1:6" ht="10.5" customHeight="1">
      <c r="C578" s="175"/>
      <c r="D578" s="380"/>
      <c r="F578" s="176"/>
    </row>
    <row r="579" spans="1:6" ht="10.5" customHeight="1">
      <c r="A579" s="170" t="s">
        <v>419</v>
      </c>
      <c r="C579" s="175"/>
      <c r="D579" s="380">
        <v>20090</v>
      </c>
      <c r="E579" s="386" t="s">
        <v>420</v>
      </c>
      <c r="F579" s="176"/>
    </row>
    <row r="580" spans="1:6" ht="10.5" customHeight="1">
      <c r="C580" s="175"/>
      <c r="D580" s="380">
        <v>20091</v>
      </c>
      <c r="E580" s="386" t="s">
        <v>421</v>
      </c>
      <c r="F580" s="176"/>
    </row>
    <row r="581" spans="1:6" ht="10.5" customHeight="1">
      <c r="C581" s="175"/>
      <c r="D581" s="380">
        <v>20092</v>
      </c>
      <c r="E581" s="386" t="s">
        <v>422</v>
      </c>
      <c r="F581" s="176"/>
    </row>
    <row r="582" spans="1:6" ht="10.5" customHeight="1">
      <c r="C582" s="175"/>
      <c r="D582" s="380">
        <v>20093</v>
      </c>
      <c r="E582" s="386" t="s">
        <v>423</v>
      </c>
      <c r="F582" s="176"/>
    </row>
    <row r="583" spans="1:6" ht="10.5" customHeight="1">
      <c r="C583" s="175"/>
      <c r="D583" s="380">
        <v>20094</v>
      </c>
      <c r="E583" s="386" t="s">
        <v>424</v>
      </c>
      <c r="F583" s="176"/>
    </row>
    <row r="584" spans="1:6" ht="10.5" customHeight="1">
      <c r="C584" s="175"/>
      <c r="D584" s="380">
        <v>20095</v>
      </c>
      <c r="E584" s="386" t="s">
        <v>425</v>
      </c>
      <c r="F584" s="176"/>
    </row>
    <row r="585" spans="1:6" ht="10.5" customHeight="1">
      <c r="C585" s="175"/>
      <c r="D585" s="380">
        <v>20096</v>
      </c>
      <c r="E585" s="386" t="s">
        <v>426</v>
      </c>
      <c r="F585" s="176"/>
    </row>
    <row r="586" spans="1:6" ht="10.5" customHeight="1">
      <c r="C586" s="175"/>
      <c r="D586" s="380">
        <v>20097</v>
      </c>
      <c r="E586" s="386" t="s">
        <v>427</v>
      </c>
      <c r="F586" s="176"/>
    </row>
    <row r="587" spans="1:6" ht="10.5" customHeight="1">
      <c r="C587" s="175"/>
      <c r="D587" s="380">
        <v>20098</v>
      </c>
      <c r="E587" s="386" t="s">
        <v>428</v>
      </c>
      <c r="F587" s="176"/>
    </row>
    <row r="588" spans="1:6" ht="10.5" customHeight="1">
      <c r="C588" s="175"/>
      <c r="D588" s="380">
        <v>20099</v>
      </c>
      <c r="E588" s="386" t="s">
        <v>429</v>
      </c>
      <c r="F588" s="176"/>
    </row>
    <row r="589" spans="1:6" ht="10.5" customHeight="1">
      <c r="C589" s="175"/>
      <c r="D589" s="380">
        <v>20100</v>
      </c>
      <c r="E589" s="386" t="s">
        <v>430</v>
      </c>
      <c r="F589" s="176"/>
    </row>
    <row r="590" spans="1:6" ht="10.5" customHeight="1">
      <c r="C590" s="175"/>
      <c r="D590" s="380">
        <v>20101</v>
      </c>
      <c r="E590" s="386" t="s">
        <v>431</v>
      </c>
      <c r="F590" s="176"/>
    </row>
    <row r="591" spans="1:6" ht="10.5" customHeight="1">
      <c r="C591" s="175"/>
      <c r="D591" s="380">
        <v>20102</v>
      </c>
      <c r="E591" s="386" t="s">
        <v>432</v>
      </c>
      <c r="F591" s="176"/>
    </row>
    <row r="592" spans="1:6" ht="10.5" customHeight="1">
      <c r="C592" s="175"/>
      <c r="D592" s="380">
        <v>20103</v>
      </c>
      <c r="E592" s="386" t="s">
        <v>433</v>
      </c>
      <c r="F592" s="176"/>
    </row>
    <row r="593" spans="1:8" ht="10.5" customHeight="1">
      <c r="C593" s="175"/>
      <c r="D593" s="380"/>
      <c r="F593" s="176"/>
    </row>
    <row r="594" spans="1:8" ht="10.5" customHeight="1">
      <c r="A594" s="170" t="s">
        <v>434</v>
      </c>
      <c r="C594" s="177"/>
      <c r="D594" s="381">
        <f>$F$594+G594*10+H594</f>
        <v>20100</v>
      </c>
      <c r="E594" s="386" t="s">
        <v>435</v>
      </c>
      <c r="F594" s="176">
        <f>F556+100</f>
        <v>20100</v>
      </c>
      <c r="G594" s="387">
        <v>0</v>
      </c>
      <c r="H594" s="387">
        <v>0</v>
      </c>
    </row>
    <row r="595" spans="1:8" ht="10.5" customHeight="1">
      <c r="C595" s="177"/>
      <c r="D595" s="381">
        <f t="shared" ref="D595:D607" si="15">$F$594+G595*10+H595</f>
        <v>20101</v>
      </c>
      <c r="E595" s="386" t="s">
        <v>436</v>
      </c>
      <c r="F595" s="176"/>
      <c r="G595" s="387">
        <v>0</v>
      </c>
      <c r="H595" s="387">
        <v>1</v>
      </c>
    </row>
    <row r="596" spans="1:8" ht="10.5" customHeight="1">
      <c r="C596" s="177"/>
      <c r="D596" s="381">
        <f t="shared" si="15"/>
        <v>20110</v>
      </c>
      <c r="E596" s="386" t="s">
        <v>437</v>
      </c>
      <c r="F596" s="176"/>
      <c r="G596" s="387">
        <v>1</v>
      </c>
      <c r="H596" s="387">
        <v>0</v>
      </c>
    </row>
    <row r="597" spans="1:8" ht="10.5" customHeight="1">
      <c r="C597" s="177"/>
      <c r="D597" s="381">
        <f t="shared" si="15"/>
        <v>20111</v>
      </c>
      <c r="E597" s="386" t="s">
        <v>438</v>
      </c>
      <c r="F597" s="176"/>
      <c r="G597" s="387">
        <v>1</v>
      </c>
      <c r="H597" s="387">
        <v>1</v>
      </c>
    </row>
    <row r="598" spans="1:8" ht="10.5" customHeight="1">
      <c r="C598" s="177"/>
      <c r="D598" s="381">
        <f t="shared" si="15"/>
        <v>20120</v>
      </c>
      <c r="E598" s="386" t="s">
        <v>439</v>
      </c>
      <c r="F598" s="176"/>
      <c r="G598" s="387">
        <v>2</v>
      </c>
      <c r="H598" s="387">
        <v>0</v>
      </c>
    </row>
    <row r="599" spans="1:8" ht="10.5" customHeight="1">
      <c r="C599" s="177"/>
      <c r="D599" s="381">
        <f t="shared" si="15"/>
        <v>20121</v>
      </c>
      <c r="E599" s="386" t="s">
        <v>440</v>
      </c>
      <c r="F599" s="176"/>
      <c r="G599" s="387">
        <v>2</v>
      </c>
      <c r="H599" s="387">
        <v>1</v>
      </c>
    </row>
    <row r="600" spans="1:8" ht="10.5" customHeight="1">
      <c r="C600" s="177"/>
      <c r="D600" s="381">
        <f t="shared" si="15"/>
        <v>20130</v>
      </c>
      <c r="E600" s="386" t="s">
        <v>441</v>
      </c>
      <c r="F600" s="176"/>
      <c r="G600" s="387">
        <v>3</v>
      </c>
      <c r="H600" s="387">
        <v>0</v>
      </c>
    </row>
    <row r="601" spans="1:8" ht="10.5" customHeight="1">
      <c r="C601" s="177"/>
      <c r="D601" s="381">
        <f t="shared" si="15"/>
        <v>20131</v>
      </c>
      <c r="E601" s="386" t="s">
        <v>442</v>
      </c>
      <c r="F601" s="176"/>
      <c r="G601" s="387">
        <v>3</v>
      </c>
      <c r="H601" s="387">
        <v>1</v>
      </c>
    </row>
    <row r="602" spans="1:8" ht="10.5" customHeight="1">
      <c r="C602" s="177"/>
      <c r="D602" s="381">
        <f t="shared" si="15"/>
        <v>20140</v>
      </c>
      <c r="E602" s="386" t="s">
        <v>443</v>
      </c>
      <c r="F602" s="176"/>
      <c r="G602" s="387">
        <v>4</v>
      </c>
      <c r="H602" s="387">
        <v>0</v>
      </c>
    </row>
    <row r="603" spans="1:8" ht="10.5" customHeight="1">
      <c r="C603" s="177"/>
      <c r="D603" s="381">
        <f t="shared" si="15"/>
        <v>20141</v>
      </c>
      <c r="E603" s="386" t="s">
        <v>444</v>
      </c>
      <c r="F603" s="176"/>
      <c r="G603" s="387">
        <v>4</v>
      </c>
      <c r="H603" s="387">
        <v>1</v>
      </c>
    </row>
    <row r="604" spans="1:8" ht="10.5" customHeight="1">
      <c r="C604" s="177"/>
      <c r="D604" s="381">
        <f t="shared" si="15"/>
        <v>20150</v>
      </c>
      <c r="E604" s="386" t="s">
        <v>445</v>
      </c>
      <c r="F604" s="176"/>
      <c r="G604" s="387">
        <v>5</v>
      </c>
      <c r="H604" s="387">
        <v>0</v>
      </c>
    </row>
    <row r="605" spans="1:8" ht="10.5" customHeight="1">
      <c r="C605" s="177"/>
      <c r="D605" s="381">
        <f t="shared" si="15"/>
        <v>20151</v>
      </c>
      <c r="E605" s="386" t="s">
        <v>446</v>
      </c>
      <c r="F605" s="176"/>
      <c r="G605" s="387">
        <v>5</v>
      </c>
      <c r="H605" s="387">
        <v>1</v>
      </c>
    </row>
    <row r="606" spans="1:8" ht="10.5" customHeight="1">
      <c r="C606" s="177"/>
      <c r="D606" s="381">
        <f t="shared" si="15"/>
        <v>20160</v>
      </c>
      <c r="E606" s="386" t="s">
        <v>447</v>
      </c>
      <c r="F606" s="176"/>
      <c r="G606" s="387">
        <v>6</v>
      </c>
      <c r="H606" s="387">
        <v>0</v>
      </c>
    </row>
    <row r="607" spans="1:8" ht="10.5" customHeight="1">
      <c r="C607" s="177"/>
      <c r="D607" s="381">
        <f t="shared" si="15"/>
        <v>20161</v>
      </c>
      <c r="E607" s="386" t="s">
        <v>448</v>
      </c>
      <c r="F607" s="176"/>
      <c r="G607" s="387">
        <v>6</v>
      </c>
      <c r="H607" s="387">
        <v>1</v>
      </c>
    </row>
    <row r="608" spans="1:8" ht="10.5" customHeight="1">
      <c r="A608" s="173" t="s">
        <v>449</v>
      </c>
      <c r="B608" s="173"/>
      <c r="C608" s="174"/>
      <c r="D608" s="379">
        <f>$F$608+ G608*100 + H608</f>
        <v>21000</v>
      </c>
      <c r="E608" s="390" t="s">
        <v>450</v>
      </c>
      <c r="F608" s="388">
        <f>F556+1000</f>
        <v>21000</v>
      </c>
      <c r="G608" s="387">
        <v>0</v>
      </c>
      <c r="H608" s="387">
        <v>0</v>
      </c>
    </row>
    <row r="609" spans="1:8" ht="10.5" customHeight="1">
      <c r="A609" s="173"/>
      <c r="B609" s="173"/>
      <c r="C609" s="174"/>
      <c r="D609" s="379">
        <f t="shared" ref="D609:D672" si="16">$F$608+ G609*100 + H609</f>
        <v>21001</v>
      </c>
      <c r="E609" s="390" t="s">
        <v>451</v>
      </c>
      <c r="F609" s="388"/>
      <c r="G609" s="387">
        <v>0</v>
      </c>
      <c r="H609" s="387">
        <v>1</v>
      </c>
    </row>
    <row r="610" spans="1:8" ht="10.5" customHeight="1">
      <c r="A610" s="173"/>
      <c r="B610" s="173"/>
      <c r="C610" s="174"/>
      <c r="D610" s="379">
        <f t="shared" si="16"/>
        <v>21002</v>
      </c>
      <c r="E610" s="390" t="s">
        <v>452</v>
      </c>
      <c r="F610" s="388"/>
      <c r="G610" s="387">
        <v>0</v>
      </c>
      <c r="H610" s="387">
        <v>2</v>
      </c>
    </row>
    <row r="611" spans="1:8" ht="10.5" customHeight="1">
      <c r="A611" s="173"/>
      <c r="B611" s="173"/>
      <c r="C611" s="174"/>
      <c r="D611" s="379">
        <f t="shared" si="16"/>
        <v>21003</v>
      </c>
      <c r="E611" s="390" t="s">
        <v>453</v>
      </c>
      <c r="F611" s="388"/>
      <c r="G611" s="387">
        <v>0</v>
      </c>
      <c r="H611" s="387">
        <v>3</v>
      </c>
    </row>
    <row r="612" spans="1:8" ht="10.5" customHeight="1">
      <c r="A612" s="173"/>
      <c r="B612" s="173"/>
      <c r="C612" s="174"/>
      <c r="D612" s="379">
        <f t="shared" si="16"/>
        <v>21004</v>
      </c>
      <c r="E612" s="390" t="s">
        <v>454</v>
      </c>
      <c r="F612" s="388"/>
      <c r="G612" s="387">
        <v>0</v>
      </c>
      <c r="H612" s="387">
        <v>4</v>
      </c>
    </row>
    <row r="613" spans="1:8" ht="10.5" customHeight="1">
      <c r="A613" s="173"/>
      <c r="B613" s="173"/>
      <c r="C613" s="174"/>
      <c r="D613" s="379">
        <f t="shared" si="16"/>
        <v>21005</v>
      </c>
      <c r="E613" s="390" t="s">
        <v>455</v>
      </c>
      <c r="F613" s="388"/>
      <c r="G613" s="387">
        <v>0</v>
      </c>
      <c r="H613" s="387">
        <v>5</v>
      </c>
    </row>
    <row r="614" spans="1:8" ht="10.5" customHeight="1">
      <c r="A614" s="173"/>
      <c r="B614" s="173"/>
      <c r="C614" s="174"/>
      <c r="D614" s="379">
        <f t="shared" si="16"/>
        <v>21006</v>
      </c>
      <c r="E614" s="390" t="s">
        <v>456</v>
      </c>
      <c r="F614" s="388"/>
      <c r="G614" s="387">
        <v>0</v>
      </c>
      <c r="H614" s="387">
        <v>6</v>
      </c>
    </row>
    <row r="615" spans="1:8" ht="10.5" customHeight="1">
      <c r="A615" s="173"/>
      <c r="B615" s="173"/>
      <c r="C615" s="174"/>
      <c r="D615" s="379">
        <f t="shared" si="16"/>
        <v>21007</v>
      </c>
      <c r="E615" s="390" t="s">
        <v>457</v>
      </c>
      <c r="F615" s="388"/>
      <c r="G615" s="387">
        <v>0</v>
      </c>
      <c r="H615" s="387">
        <v>7</v>
      </c>
    </row>
    <row r="616" spans="1:8" ht="10.5" customHeight="1">
      <c r="A616" s="173"/>
      <c r="B616" s="173"/>
      <c r="C616" s="174"/>
      <c r="D616" s="379">
        <f t="shared" si="16"/>
        <v>21008</v>
      </c>
      <c r="E616" s="390" t="s">
        <v>458</v>
      </c>
      <c r="F616" s="388"/>
      <c r="G616" s="387">
        <v>0</v>
      </c>
      <c r="H616" s="387">
        <v>8</v>
      </c>
    </row>
    <row r="617" spans="1:8" ht="10.5" customHeight="1">
      <c r="A617" s="173"/>
      <c r="B617" s="173"/>
      <c r="C617" s="174"/>
      <c r="D617" s="379">
        <f t="shared" si="16"/>
        <v>21009</v>
      </c>
      <c r="E617" s="390" t="s">
        <v>459</v>
      </c>
      <c r="F617" s="388"/>
      <c r="G617" s="387">
        <v>0</v>
      </c>
      <c r="H617" s="387">
        <v>9</v>
      </c>
    </row>
    <row r="618" spans="1:8" ht="10.5" customHeight="1">
      <c r="A618" s="173"/>
      <c r="B618" s="173"/>
      <c r="C618" s="174"/>
      <c r="D618" s="379">
        <f t="shared" si="16"/>
        <v>21010</v>
      </c>
      <c r="E618" s="390" t="s">
        <v>460</v>
      </c>
      <c r="F618" s="388"/>
      <c r="G618" s="387">
        <v>0</v>
      </c>
      <c r="H618" s="387">
        <v>10</v>
      </c>
    </row>
    <row r="619" spans="1:8" ht="10.5" customHeight="1">
      <c r="A619" s="173"/>
      <c r="B619" s="173"/>
      <c r="C619" s="174"/>
      <c r="D619" s="379">
        <f t="shared" si="16"/>
        <v>21011</v>
      </c>
      <c r="E619" s="390" t="s">
        <v>461</v>
      </c>
      <c r="F619" s="388"/>
      <c r="G619" s="387">
        <v>0</v>
      </c>
      <c r="H619" s="387">
        <v>11</v>
      </c>
    </row>
    <row r="620" spans="1:8" ht="10.5" customHeight="1">
      <c r="A620" s="173"/>
      <c r="B620" s="173"/>
      <c r="C620" s="174"/>
      <c r="D620" s="379">
        <f t="shared" si="16"/>
        <v>21012</v>
      </c>
      <c r="E620" s="390" t="s">
        <v>462</v>
      </c>
      <c r="F620" s="388"/>
      <c r="G620" s="387">
        <v>0</v>
      </c>
      <c r="H620" s="387">
        <v>12</v>
      </c>
    </row>
    <row r="621" spans="1:8" ht="10.5" customHeight="1">
      <c r="A621" s="173"/>
      <c r="B621" s="173"/>
      <c r="C621" s="174"/>
      <c r="D621" s="379">
        <f t="shared" si="16"/>
        <v>21013</v>
      </c>
      <c r="E621" s="390" t="s">
        <v>463</v>
      </c>
      <c r="F621" s="388"/>
      <c r="G621" s="387">
        <v>0</v>
      </c>
      <c r="H621" s="387">
        <v>13</v>
      </c>
    </row>
    <row r="622" spans="1:8" ht="10.5" customHeight="1">
      <c r="A622" s="173"/>
      <c r="B622" s="173"/>
      <c r="C622" s="174"/>
      <c r="D622" s="379">
        <f t="shared" si="16"/>
        <v>21014</v>
      </c>
      <c r="E622" s="390" t="s">
        <v>464</v>
      </c>
      <c r="F622" s="388"/>
      <c r="G622" s="387">
        <v>0</v>
      </c>
      <c r="H622" s="387">
        <v>14</v>
      </c>
    </row>
    <row r="623" spans="1:8" ht="10.5" customHeight="1">
      <c r="A623" s="173"/>
      <c r="B623" s="173"/>
      <c r="C623" s="174"/>
      <c r="D623" s="379">
        <f t="shared" si="16"/>
        <v>21015</v>
      </c>
      <c r="E623" s="390" t="s">
        <v>465</v>
      </c>
      <c r="F623" s="388"/>
      <c r="G623" s="387">
        <v>0</v>
      </c>
      <c r="H623" s="387">
        <v>15</v>
      </c>
    </row>
    <row r="624" spans="1:8" ht="10.5" customHeight="1">
      <c r="A624" s="173"/>
      <c r="B624" s="173"/>
      <c r="C624" s="174"/>
      <c r="D624" s="379">
        <f t="shared" si="16"/>
        <v>21016</v>
      </c>
      <c r="E624" s="390" t="s">
        <v>466</v>
      </c>
      <c r="F624" s="388"/>
      <c r="G624" s="387">
        <v>0</v>
      </c>
      <c r="H624" s="387">
        <v>16</v>
      </c>
    </row>
    <row r="625" spans="1:8" ht="10.5" customHeight="1" thickBot="1">
      <c r="A625" s="178"/>
      <c r="B625" s="173"/>
      <c r="C625" s="174"/>
      <c r="D625" s="379">
        <f t="shared" si="16"/>
        <v>21017</v>
      </c>
      <c r="E625" s="391" t="s">
        <v>467</v>
      </c>
      <c r="F625" s="392"/>
      <c r="G625" s="387">
        <v>0</v>
      </c>
      <c r="H625" s="387">
        <v>17</v>
      </c>
    </row>
    <row r="626" spans="1:8" ht="10.5" customHeight="1" thickTop="1">
      <c r="A626" s="179"/>
      <c r="B626" s="173"/>
      <c r="C626" s="174"/>
      <c r="D626" s="379">
        <f t="shared" si="16"/>
        <v>21100</v>
      </c>
      <c r="E626" s="393" t="s">
        <v>468</v>
      </c>
      <c r="F626" s="394"/>
      <c r="G626" s="387">
        <v>1</v>
      </c>
      <c r="H626" s="387">
        <v>0</v>
      </c>
    </row>
    <row r="627" spans="1:8" ht="10.5" customHeight="1">
      <c r="A627" s="173"/>
      <c r="B627" s="173"/>
      <c r="C627" s="174"/>
      <c r="D627" s="379">
        <f t="shared" si="16"/>
        <v>21101</v>
      </c>
      <c r="E627" s="390" t="s">
        <v>469</v>
      </c>
      <c r="F627" s="388"/>
      <c r="G627" s="387">
        <v>1</v>
      </c>
      <c r="H627" s="387">
        <v>1</v>
      </c>
    </row>
    <row r="628" spans="1:8" ht="10.5" customHeight="1">
      <c r="A628" s="173"/>
      <c r="B628" s="173"/>
      <c r="C628" s="174"/>
      <c r="D628" s="379">
        <f t="shared" si="16"/>
        <v>21102</v>
      </c>
      <c r="E628" s="390" t="s">
        <v>470</v>
      </c>
      <c r="F628" s="388"/>
      <c r="G628" s="387">
        <v>1</v>
      </c>
      <c r="H628" s="387">
        <v>2</v>
      </c>
    </row>
    <row r="629" spans="1:8" ht="10.5" customHeight="1">
      <c r="A629" s="173"/>
      <c r="B629" s="173"/>
      <c r="C629" s="174"/>
      <c r="D629" s="379">
        <f t="shared" si="16"/>
        <v>21103</v>
      </c>
      <c r="E629" s="390" t="s">
        <v>471</v>
      </c>
      <c r="F629" s="388"/>
      <c r="G629" s="387">
        <v>1</v>
      </c>
      <c r="H629" s="387">
        <v>3</v>
      </c>
    </row>
    <row r="630" spans="1:8" ht="10.5" customHeight="1">
      <c r="A630" s="173"/>
      <c r="B630" s="173"/>
      <c r="C630" s="174"/>
      <c r="D630" s="379">
        <f t="shared" si="16"/>
        <v>21104</v>
      </c>
      <c r="E630" s="390" t="s">
        <v>472</v>
      </c>
      <c r="F630" s="388"/>
      <c r="G630" s="387">
        <v>1</v>
      </c>
      <c r="H630" s="387">
        <v>4</v>
      </c>
    </row>
    <row r="631" spans="1:8" ht="10.5" customHeight="1">
      <c r="A631" s="173"/>
      <c r="B631" s="173"/>
      <c r="C631" s="174"/>
      <c r="D631" s="379">
        <f t="shared" si="16"/>
        <v>21105</v>
      </c>
      <c r="E631" s="390" t="s">
        <v>473</v>
      </c>
      <c r="F631" s="388"/>
      <c r="G631" s="387">
        <v>1</v>
      </c>
      <c r="H631" s="387">
        <v>5</v>
      </c>
    </row>
    <row r="632" spans="1:8" ht="10.5" customHeight="1">
      <c r="A632" s="173"/>
      <c r="B632" s="173"/>
      <c r="C632" s="174"/>
      <c r="D632" s="379">
        <f t="shared" si="16"/>
        <v>21106</v>
      </c>
      <c r="E632" s="390" t="s">
        <v>474</v>
      </c>
      <c r="F632" s="388"/>
      <c r="G632" s="387">
        <v>1</v>
      </c>
      <c r="H632" s="387">
        <v>6</v>
      </c>
    </row>
    <row r="633" spans="1:8" ht="10.5" customHeight="1">
      <c r="A633" s="173"/>
      <c r="B633" s="173"/>
      <c r="C633" s="174"/>
      <c r="D633" s="379">
        <f t="shared" si="16"/>
        <v>21107</v>
      </c>
      <c r="E633" s="390" t="s">
        <v>475</v>
      </c>
      <c r="F633" s="388"/>
      <c r="G633" s="387">
        <v>1</v>
      </c>
      <c r="H633" s="387">
        <v>7</v>
      </c>
    </row>
    <row r="634" spans="1:8" ht="10.5" customHeight="1">
      <c r="A634" s="173"/>
      <c r="B634" s="173"/>
      <c r="C634" s="174"/>
      <c r="D634" s="379">
        <f t="shared" si="16"/>
        <v>21108</v>
      </c>
      <c r="E634" s="390" t="s">
        <v>476</v>
      </c>
      <c r="F634" s="388"/>
      <c r="G634" s="387">
        <v>1</v>
      </c>
      <c r="H634" s="387">
        <v>8</v>
      </c>
    </row>
    <row r="635" spans="1:8" ht="10.5" customHeight="1">
      <c r="A635" s="173"/>
      <c r="B635" s="173"/>
      <c r="C635" s="174"/>
      <c r="D635" s="379">
        <f t="shared" si="16"/>
        <v>21109</v>
      </c>
      <c r="E635" s="390" t="s">
        <v>477</v>
      </c>
      <c r="F635" s="388"/>
      <c r="G635" s="387">
        <v>1</v>
      </c>
      <c r="H635" s="387">
        <v>9</v>
      </c>
    </row>
    <row r="636" spans="1:8" ht="10.5" customHeight="1">
      <c r="A636" s="173"/>
      <c r="B636" s="173"/>
      <c r="C636" s="174"/>
      <c r="D636" s="379">
        <f t="shared" si="16"/>
        <v>21110</v>
      </c>
      <c r="E636" s="390" t="s">
        <v>478</v>
      </c>
      <c r="F636" s="388"/>
      <c r="G636" s="387">
        <v>1</v>
      </c>
      <c r="H636" s="387">
        <v>10</v>
      </c>
    </row>
    <row r="637" spans="1:8" ht="10.5" customHeight="1">
      <c r="A637" s="173"/>
      <c r="B637" s="173"/>
      <c r="C637" s="174"/>
      <c r="D637" s="379">
        <f t="shared" si="16"/>
        <v>21111</v>
      </c>
      <c r="E637" s="390" t="s">
        <v>479</v>
      </c>
      <c r="F637" s="388"/>
      <c r="G637" s="387">
        <v>1</v>
      </c>
      <c r="H637" s="387">
        <v>11</v>
      </c>
    </row>
    <row r="638" spans="1:8" ht="10.5" customHeight="1">
      <c r="A638" s="173"/>
      <c r="B638" s="173"/>
      <c r="C638" s="174"/>
      <c r="D638" s="379">
        <f t="shared" si="16"/>
        <v>21112</v>
      </c>
      <c r="E638" s="390" t="s">
        <v>480</v>
      </c>
      <c r="F638" s="388"/>
      <c r="G638" s="387">
        <v>1</v>
      </c>
      <c r="H638" s="387">
        <v>12</v>
      </c>
    </row>
    <row r="639" spans="1:8" ht="10.5" customHeight="1">
      <c r="A639" s="173"/>
      <c r="B639" s="173"/>
      <c r="C639" s="174"/>
      <c r="D639" s="379">
        <f t="shared" si="16"/>
        <v>21113</v>
      </c>
      <c r="E639" s="390" t="s">
        <v>481</v>
      </c>
      <c r="F639" s="388"/>
      <c r="G639" s="387">
        <v>1</v>
      </c>
      <c r="H639" s="387">
        <v>13</v>
      </c>
    </row>
    <row r="640" spans="1:8" ht="10.5" customHeight="1">
      <c r="A640" s="173"/>
      <c r="B640" s="173"/>
      <c r="C640" s="174"/>
      <c r="D640" s="379">
        <f t="shared" si="16"/>
        <v>21114</v>
      </c>
      <c r="E640" s="390" t="s">
        <v>482</v>
      </c>
      <c r="F640" s="388"/>
      <c r="G640" s="387">
        <v>1</v>
      </c>
      <c r="H640" s="387">
        <v>14</v>
      </c>
    </row>
    <row r="641" spans="1:8" ht="10.5" customHeight="1">
      <c r="A641" s="173"/>
      <c r="B641" s="173"/>
      <c r="C641" s="174"/>
      <c r="D641" s="379">
        <f t="shared" si="16"/>
        <v>21115</v>
      </c>
      <c r="E641" s="390" t="s">
        <v>483</v>
      </c>
      <c r="F641" s="388"/>
      <c r="G641" s="387">
        <v>1</v>
      </c>
      <c r="H641" s="387">
        <v>15</v>
      </c>
    </row>
    <row r="642" spans="1:8" ht="10.5" customHeight="1">
      <c r="A642" s="173"/>
      <c r="B642" s="173"/>
      <c r="C642" s="174"/>
      <c r="D642" s="379">
        <f t="shared" si="16"/>
        <v>21116</v>
      </c>
      <c r="E642" s="390" t="s">
        <v>484</v>
      </c>
      <c r="F642" s="388"/>
      <c r="G642" s="387">
        <v>1</v>
      </c>
      <c r="H642" s="387">
        <v>16</v>
      </c>
    </row>
    <row r="643" spans="1:8" ht="10.5" customHeight="1" thickBot="1">
      <c r="A643" s="178"/>
      <c r="B643" s="173"/>
      <c r="C643" s="174"/>
      <c r="D643" s="379">
        <f t="shared" si="16"/>
        <v>21117</v>
      </c>
      <c r="E643" s="391" t="s">
        <v>485</v>
      </c>
      <c r="F643" s="392"/>
      <c r="G643" s="387">
        <v>1</v>
      </c>
      <c r="H643" s="387">
        <v>17</v>
      </c>
    </row>
    <row r="644" spans="1:8" ht="10.5" customHeight="1" thickTop="1">
      <c r="A644" s="179"/>
      <c r="B644" s="173"/>
      <c r="C644" s="174"/>
      <c r="D644" s="379">
        <f t="shared" si="16"/>
        <v>21200</v>
      </c>
      <c r="E644" s="393" t="s">
        <v>486</v>
      </c>
      <c r="F644" s="394"/>
      <c r="G644" s="387">
        <v>2</v>
      </c>
      <c r="H644" s="387">
        <v>0</v>
      </c>
    </row>
    <row r="645" spans="1:8" ht="10.5" customHeight="1">
      <c r="A645" s="173"/>
      <c r="B645" s="173"/>
      <c r="C645" s="174"/>
      <c r="D645" s="379">
        <f t="shared" si="16"/>
        <v>21201</v>
      </c>
      <c r="E645" s="390" t="s">
        <v>487</v>
      </c>
      <c r="F645" s="388"/>
      <c r="G645" s="387">
        <v>2</v>
      </c>
      <c r="H645" s="387">
        <v>1</v>
      </c>
    </row>
    <row r="646" spans="1:8" ht="10.5" customHeight="1">
      <c r="A646" s="173"/>
      <c r="B646" s="173"/>
      <c r="C646" s="174"/>
      <c r="D646" s="379">
        <f t="shared" si="16"/>
        <v>21202</v>
      </c>
      <c r="E646" s="390" t="s">
        <v>488</v>
      </c>
      <c r="F646" s="388"/>
      <c r="G646" s="387">
        <v>2</v>
      </c>
      <c r="H646" s="387">
        <v>2</v>
      </c>
    </row>
    <row r="647" spans="1:8" ht="10.5" customHeight="1">
      <c r="A647" s="173"/>
      <c r="B647" s="173"/>
      <c r="C647" s="174"/>
      <c r="D647" s="379">
        <f t="shared" si="16"/>
        <v>21203</v>
      </c>
      <c r="E647" s="390" t="s">
        <v>489</v>
      </c>
      <c r="F647" s="388"/>
      <c r="G647" s="387">
        <v>2</v>
      </c>
      <c r="H647" s="387">
        <v>3</v>
      </c>
    </row>
    <row r="648" spans="1:8" ht="10.5" customHeight="1">
      <c r="A648" s="173"/>
      <c r="B648" s="173"/>
      <c r="C648" s="174"/>
      <c r="D648" s="379">
        <f t="shared" si="16"/>
        <v>21204</v>
      </c>
      <c r="E648" s="390" t="s">
        <v>490</v>
      </c>
      <c r="F648" s="388"/>
      <c r="G648" s="387">
        <v>2</v>
      </c>
      <c r="H648" s="387">
        <v>4</v>
      </c>
    </row>
    <row r="649" spans="1:8" ht="10.5" customHeight="1">
      <c r="A649" s="173"/>
      <c r="B649" s="173"/>
      <c r="C649" s="174"/>
      <c r="D649" s="379">
        <f t="shared" si="16"/>
        <v>21205</v>
      </c>
      <c r="E649" s="390" t="s">
        <v>491</v>
      </c>
      <c r="F649" s="388"/>
      <c r="G649" s="387">
        <v>2</v>
      </c>
      <c r="H649" s="387">
        <v>5</v>
      </c>
    </row>
    <row r="650" spans="1:8" ht="10.5" customHeight="1">
      <c r="A650" s="173"/>
      <c r="B650" s="173"/>
      <c r="C650" s="174"/>
      <c r="D650" s="379">
        <f t="shared" si="16"/>
        <v>21206</v>
      </c>
      <c r="E650" s="390" t="s">
        <v>492</v>
      </c>
      <c r="F650" s="388"/>
      <c r="G650" s="387">
        <v>2</v>
      </c>
      <c r="H650" s="387">
        <v>6</v>
      </c>
    </row>
    <row r="651" spans="1:8" ht="10.5" customHeight="1">
      <c r="A651" s="173"/>
      <c r="B651" s="173"/>
      <c r="C651" s="174"/>
      <c r="D651" s="379">
        <f t="shared" si="16"/>
        <v>21207</v>
      </c>
      <c r="E651" s="390" t="s">
        <v>493</v>
      </c>
      <c r="F651" s="388"/>
      <c r="G651" s="387">
        <v>2</v>
      </c>
      <c r="H651" s="387">
        <v>7</v>
      </c>
    </row>
    <row r="652" spans="1:8" ht="10.5" customHeight="1">
      <c r="A652" s="173"/>
      <c r="B652" s="173"/>
      <c r="C652" s="174"/>
      <c r="D652" s="379">
        <f t="shared" si="16"/>
        <v>21208</v>
      </c>
      <c r="E652" s="390" t="s">
        <v>494</v>
      </c>
      <c r="F652" s="388"/>
      <c r="G652" s="387">
        <v>2</v>
      </c>
      <c r="H652" s="387">
        <v>8</v>
      </c>
    </row>
    <row r="653" spans="1:8" ht="10.5" customHeight="1">
      <c r="A653" s="173"/>
      <c r="B653" s="173"/>
      <c r="C653" s="174"/>
      <c r="D653" s="379">
        <f t="shared" si="16"/>
        <v>21209</v>
      </c>
      <c r="E653" s="390" t="s">
        <v>495</v>
      </c>
      <c r="F653" s="388"/>
      <c r="G653" s="387">
        <v>2</v>
      </c>
      <c r="H653" s="387">
        <v>9</v>
      </c>
    </row>
    <row r="654" spans="1:8" ht="10.5" customHeight="1">
      <c r="A654" s="173"/>
      <c r="B654" s="173"/>
      <c r="C654" s="174"/>
      <c r="D654" s="379">
        <f t="shared" si="16"/>
        <v>21210</v>
      </c>
      <c r="E654" s="390" t="s">
        <v>496</v>
      </c>
      <c r="F654" s="388"/>
      <c r="G654" s="387">
        <v>2</v>
      </c>
      <c r="H654" s="387">
        <v>10</v>
      </c>
    </row>
    <row r="655" spans="1:8" ht="10.5" customHeight="1">
      <c r="A655" s="173"/>
      <c r="B655" s="173"/>
      <c r="C655" s="174"/>
      <c r="D655" s="379">
        <f t="shared" si="16"/>
        <v>21211</v>
      </c>
      <c r="E655" s="390" t="s">
        <v>497</v>
      </c>
      <c r="F655" s="388"/>
      <c r="G655" s="387">
        <v>2</v>
      </c>
      <c r="H655" s="387">
        <v>11</v>
      </c>
    </row>
    <row r="656" spans="1:8" ht="10.5" customHeight="1">
      <c r="A656" s="173"/>
      <c r="B656" s="173"/>
      <c r="C656" s="174"/>
      <c r="D656" s="379">
        <f t="shared" si="16"/>
        <v>21212</v>
      </c>
      <c r="E656" s="390" t="s">
        <v>498</v>
      </c>
      <c r="F656" s="388"/>
      <c r="G656" s="387">
        <v>2</v>
      </c>
      <c r="H656" s="387">
        <v>12</v>
      </c>
    </row>
    <row r="657" spans="1:8" ht="10.5" customHeight="1">
      <c r="A657" s="173"/>
      <c r="B657" s="173"/>
      <c r="C657" s="174"/>
      <c r="D657" s="379">
        <f t="shared" si="16"/>
        <v>21213</v>
      </c>
      <c r="E657" s="390" t="s">
        <v>499</v>
      </c>
      <c r="F657" s="388"/>
      <c r="G657" s="387">
        <v>2</v>
      </c>
      <c r="H657" s="387">
        <v>13</v>
      </c>
    </row>
    <row r="658" spans="1:8" ht="10.5" customHeight="1">
      <c r="A658" s="173"/>
      <c r="B658" s="173"/>
      <c r="C658" s="174"/>
      <c r="D658" s="379">
        <f t="shared" si="16"/>
        <v>21214</v>
      </c>
      <c r="E658" s="390" t="s">
        <v>500</v>
      </c>
      <c r="F658" s="388"/>
      <c r="G658" s="387">
        <v>2</v>
      </c>
      <c r="H658" s="387">
        <v>14</v>
      </c>
    </row>
    <row r="659" spans="1:8" ht="10.5" customHeight="1">
      <c r="A659" s="173"/>
      <c r="B659" s="173"/>
      <c r="C659" s="174"/>
      <c r="D659" s="379">
        <f t="shared" si="16"/>
        <v>21215</v>
      </c>
      <c r="E659" s="390" t="s">
        <v>501</v>
      </c>
      <c r="F659" s="388"/>
      <c r="G659" s="387">
        <v>2</v>
      </c>
      <c r="H659" s="387">
        <v>15</v>
      </c>
    </row>
    <row r="660" spans="1:8" ht="10.5" customHeight="1">
      <c r="A660" s="173"/>
      <c r="B660" s="173"/>
      <c r="C660" s="174"/>
      <c r="D660" s="379">
        <f t="shared" si="16"/>
        <v>21216</v>
      </c>
      <c r="E660" s="390" t="s">
        <v>502</v>
      </c>
      <c r="F660" s="388"/>
      <c r="G660" s="387">
        <v>2</v>
      </c>
      <c r="H660" s="387">
        <v>16</v>
      </c>
    </row>
    <row r="661" spans="1:8" ht="10.5" customHeight="1" thickBot="1">
      <c r="A661" s="178"/>
      <c r="B661" s="173"/>
      <c r="C661" s="174"/>
      <c r="D661" s="379">
        <f t="shared" si="16"/>
        <v>21217</v>
      </c>
      <c r="E661" s="391" t="s">
        <v>503</v>
      </c>
      <c r="F661" s="392"/>
      <c r="G661" s="387">
        <v>2</v>
      </c>
      <c r="H661" s="387">
        <v>17</v>
      </c>
    </row>
    <row r="662" spans="1:8" ht="10.5" customHeight="1" thickTop="1">
      <c r="A662" s="179"/>
      <c r="B662" s="173"/>
      <c r="C662" s="174"/>
      <c r="D662" s="379">
        <f t="shared" si="16"/>
        <v>21300</v>
      </c>
      <c r="E662" s="393" t="s">
        <v>504</v>
      </c>
      <c r="F662" s="394"/>
      <c r="G662" s="387">
        <v>3</v>
      </c>
      <c r="H662" s="387">
        <v>0</v>
      </c>
    </row>
    <row r="663" spans="1:8" ht="10.5" customHeight="1">
      <c r="A663" s="173"/>
      <c r="B663" s="173"/>
      <c r="C663" s="174"/>
      <c r="D663" s="379">
        <f t="shared" si="16"/>
        <v>21301</v>
      </c>
      <c r="E663" s="390" t="s">
        <v>505</v>
      </c>
      <c r="F663" s="388"/>
      <c r="G663" s="387">
        <v>3</v>
      </c>
      <c r="H663" s="387">
        <v>1</v>
      </c>
    </row>
    <row r="664" spans="1:8" ht="10.5" customHeight="1">
      <c r="A664" s="173"/>
      <c r="B664" s="173"/>
      <c r="C664" s="174"/>
      <c r="D664" s="379">
        <f t="shared" si="16"/>
        <v>21302</v>
      </c>
      <c r="E664" s="390" t="s">
        <v>506</v>
      </c>
      <c r="F664" s="388"/>
      <c r="G664" s="387">
        <v>3</v>
      </c>
      <c r="H664" s="387">
        <v>2</v>
      </c>
    </row>
    <row r="665" spans="1:8" ht="10.5" customHeight="1">
      <c r="A665" s="173"/>
      <c r="B665" s="173"/>
      <c r="C665" s="174"/>
      <c r="D665" s="379">
        <f t="shared" si="16"/>
        <v>21303</v>
      </c>
      <c r="E665" s="390" t="s">
        <v>507</v>
      </c>
      <c r="F665" s="388"/>
      <c r="G665" s="387">
        <v>3</v>
      </c>
      <c r="H665" s="387">
        <v>3</v>
      </c>
    </row>
    <row r="666" spans="1:8" ht="10.5" customHeight="1">
      <c r="A666" s="173"/>
      <c r="B666" s="173"/>
      <c r="C666" s="174"/>
      <c r="D666" s="379">
        <f t="shared" si="16"/>
        <v>21304</v>
      </c>
      <c r="E666" s="390" t="s">
        <v>508</v>
      </c>
      <c r="F666" s="388"/>
      <c r="G666" s="387">
        <v>3</v>
      </c>
      <c r="H666" s="387">
        <v>4</v>
      </c>
    </row>
    <row r="667" spans="1:8" ht="10.5" customHeight="1">
      <c r="A667" s="173"/>
      <c r="B667" s="173"/>
      <c r="C667" s="174"/>
      <c r="D667" s="379">
        <f t="shared" si="16"/>
        <v>21305</v>
      </c>
      <c r="E667" s="390" t="s">
        <v>509</v>
      </c>
      <c r="F667" s="388"/>
      <c r="G667" s="387">
        <v>3</v>
      </c>
      <c r="H667" s="387">
        <v>5</v>
      </c>
    </row>
    <row r="668" spans="1:8" ht="10.5" customHeight="1">
      <c r="A668" s="173"/>
      <c r="B668" s="173"/>
      <c r="C668" s="174"/>
      <c r="D668" s="379">
        <f t="shared" si="16"/>
        <v>21306</v>
      </c>
      <c r="E668" s="390" t="s">
        <v>510</v>
      </c>
      <c r="F668" s="388"/>
      <c r="G668" s="387">
        <v>3</v>
      </c>
      <c r="H668" s="387">
        <v>6</v>
      </c>
    </row>
    <row r="669" spans="1:8" ht="10.5" customHeight="1">
      <c r="A669" s="173"/>
      <c r="B669" s="173"/>
      <c r="C669" s="174"/>
      <c r="D669" s="379">
        <f t="shared" si="16"/>
        <v>21307</v>
      </c>
      <c r="E669" s="390" t="s">
        <v>511</v>
      </c>
      <c r="F669" s="388"/>
      <c r="G669" s="387">
        <v>3</v>
      </c>
      <c r="H669" s="387">
        <v>7</v>
      </c>
    </row>
    <row r="670" spans="1:8" ht="10.5" customHeight="1">
      <c r="A670" s="173"/>
      <c r="B670" s="173"/>
      <c r="C670" s="174"/>
      <c r="D670" s="379">
        <f t="shared" si="16"/>
        <v>21308</v>
      </c>
      <c r="E670" s="390" t="s">
        <v>512</v>
      </c>
      <c r="F670" s="388"/>
      <c r="G670" s="387">
        <v>3</v>
      </c>
      <c r="H670" s="387">
        <v>8</v>
      </c>
    </row>
    <row r="671" spans="1:8" ht="10.5" customHeight="1">
      <c r="A671" s="173"/>
      <c r="B671" s="173"/>
      <c r="C671" s="174"/>
      <c r="D671" s="379">
        <f t="shared" si="16"/>
        <v>21309</v>
      </c>
      <c r="E671" s="390" t="s">
        <v>513</v>
      </c>
      <c r="F671" s="388"/>
      <c r="G671" s="387">
        <v>3</v>
      </c>
      <c r="H671" s="387">
        <v>9</v>
      </c>
    </row>
    <row r="672" spans="1:8" ht="10.5" customHeight="1">
      <c r="A672" s="173"/>
      <c r="B672" s="173"/>
      <c r="C672" s="174"/>
      <c r="D672" s="379">
        <f t="shared" si="16"/>
        <v>21310</v>
      </c>
      <c r="E672" s="390" t="s">
        <v>514</v>
      </c>
      <c r="F672" s="388"/>
      <c r="G672" s="387">
        <v>3</v>
      </c>
      <c r="H672" s="387">
        <v>10</v>
      </c>
    </row>
    <row r="673" spans="1:8" ht="10.5" customHeight="1">
      <c r="A673" s="173"/>
      <c r="B673" s="173"/>
      <c r="C673" s="174"/>
      <c r="D673" s="379">
        <f t="shared" ref="D673:D697" si="17">$F$608+ G673*100 + H673</f>
        <v>21311</v>
      </c>
      <c r="E673" s="390" t="s">
        <v>515</v>
      </c>
      <c r="F673" s="388"/>
      <c r="G673" s="387">
        <v>3</v>
      </c>
      <c r="H673" s="387">
        <v>11</v>
      </c>
    </row>
    <row r="674" spans="1:8" ht="10.5" customHeight="1">
      <c r="A674" s="173"/>
      <c r="B674" s="173"/>
      <c r="C674" s="174"/>
      <c r="D674" s="379">
        <f t="shared" si="17"/>
        <v>21312</v>
      </c>
      <c r="E674" s="390" t="s">
        <v>516</v>
      </c>
      <c r="F674" s="388"/>
      <c r="G674" s="387">
        <v>3</v>
      </c>
      <c r="H674" s="387">
        <v>12</v>
      </c>
    </row>
    <row r="675" spans="1:8" ht="10.5" customHeight="1">
      <c r="A675" s="173"/>
      <c r="B675" s="173"/>
      <c r="C675" s="174"/>
      <c r="D675" s="379">
        <f t="shared" si="17"/>
        <v>21313</v>
      </c>
      <c r="E675" s="390" t="s">
        <v>517</v>
      </c>
      <c r="F675" s="388"/>
      <c r="G675" s="387">
        <v>3</v>
      </c>
      <c r="H675" s="387">
        <v>13</v>
      </c>
    </row>
    <row r="676" spans="1:8" ht="10.5" customHeight="1">
      <c r="A676" s="173"/>
      <c r="B676" s="173"/>
      <c r="C676" s="174"/>
      <c r="D676" s="379">
        <f t="shared" si="17"/>
        <v>21314</v>
      </c>
      <c r="E676" s="390" t="s">
        <v>518</v>
      </c>
      <c r="F676" s="388"/>
      <c r="G676" s="387">
        <v>3</v>
      </c>
      <c r="H676" s="387">
        <v>14</v>
      </c>
    </row>
    <row r="677" spans="1:8" ht="10.5" customHeight="1">
      <c r="A677" s="173"/>
      <c r="B677" s="173"/>
      <c r="C677" s="174"/>
      <c r="D677" s="379">
        <f t="shared" si="17"/>
        <v>21315</v>
      </c>
      <c r="E677" s="390" t="s">
        <v>519</v>
      </c>
      <c r="F677" s="388"/>
      <c r="G677" s="387">
        <v>3</v>
      </c>
      <c r="H677" s="387">
        <v>15</v>
      </c>
    </row>
    <row r="678" spans="1:8" ht="10.5" customHeight="1">
      <c r="A678" s="173"/>
      <c r="B678" s="173"/>
      <c r="C678" s="174"/>
      <c r="D678" s="379">
        <f t="shared" si="17"/>
        <v>21316</v>
      </c>
      <c r="E678" s="390" t="s">
        <v>520</v>
      </c>
      <c r="F678" s="388"/>
      <c r="G678" s="387">
        <v>3</v>
      </c>
      <c r="H678" s="387">
        <v>16</v>
      </c>
    </row>
    <row r="679" spans="1:8" ht="10.5" customHeight="1" thickBot="1">
      <c r="A679" s="178"/>
      <c r="B679" s="173"/>
      <c r="C679" s="174"/>
      <c r="D679" s="379">
        <f t="shared" si="17"/>
        <v>21317</v>
      </c>
      <c r="E679" s="391" t="s">
        <v>521</v>
      </c>
      <c r="F679" s="392"/>
      <c r="G679" s="387">
        <v>3</v>
      </c>
      <c r="H679" s="387">
        <v>17</v>
      </c>
    </row>
    <row r="680" spans="1:8" ht="10.5" customHeight="1" thickTop="1">
      <c r="A680" s="179"/>
      <c r="B680" s="173"/>
      <c r="C680" s="174"/>
      <c r="D680" s="379">
        <f t="shared" si="17"/>
        <v>21400</v>
      </c>
      <c r="E680" s="393" t="s">
        <v>522</v>
      </c>
      <c r="F680" s="394"/>
      <c r="G680" s="387">
        <v>4</v>
      </c>
      <c r="H680" s="387">
        <v>0</v>
      </c>
    </row>
    <row r="681" spans="1:8" ht="10.5" customHeight="1">
      <c r="A681" s="173"/>
      <c r="B681" s="173"/>
      <c r="C681" s="174"/>
      <c r="D681" s="379">
        <f t="shared" si="17"/>
        <v>21401</v>
      </c>
      <c r="E681" s="390" t="s">
        <v>523</v>
      </c>
      <c r="F681" s="388"/>
      <c r="G681" s="387">
        <v>4</v>
      </c>
      <c r="H681" s="387">
        <v>1</v>
      </c>
    </row>
    <row r="682" spans="1:8" ht="10.5" customHeight="1">
      <c r="A682" s="173"/>
      <c r="B682" s="173"/>
      <c r="C682" s="174"/>
      <c r="D682" s="379">
        <f t="shared" si="17"/>
        <v>21402</v>
      </c>
      <c r="E682" s="390" t="s">
        <v>524</v>
      </c>
      <c r="F682" s="388"/>
      <c r="G682" s="387">
        <v>4</v>
      </c>
      <c r="H682" s="387">
        <v>2</v>
      </c>
    </row>
    <row r="683" spans="1:8" ht="10.5" customHeight="1">
      <c r="A683" s="173"/>
      <c r="B683" s="173"/>
      <c r="C683" s="174"/>
      <c r="D683" s="379">
        <f t="shared" si="17"/>
        <v>21403</v>
      </c>
      <c r="E683" s="390" t="s">
        <v>525</v>
      </c>
      <c r="F683" s="388"/>
      <c r="G683" s="387">
        <v>4</v>
      </c>
      <c r="H683" s="387">
        <v>3</v>
      </c>
    </row>
    <row r="684" spans="1:8" ht="10.5" customHeight="1">
      <c r="A684" s="173"/>
      <c r="B684" s="173"/>
      <c r="C684" s="174"/>
      <c r="D684" s="379">
        <f t="shared" si="17"/>
        <v>21404</v>
      </c>
      <c r="E684" s="390" t="s">
        <v>526</v>
      </c>
      <c r="F684" s="388"/>
      <c r="G684" s="387">
        <v>4</v>
      </c>
      <c r="H684" s="387">
        <v>4</v>
      </c>
    </row>
    <row r="685" spans="1:8" ht="10.5" customHeight="1">
      <c r="A685" s="173"/>
      <c r="B685" s="173"/>
      <c r="C685" s="174"/>
      <c r="D685" s="379">
        <f t="shared" si="17"/>
        <v>21405</v>
      </c>
      <c r="E685" s="390" t="s">
        <v>527</v>
      </c>
      <c r="F685" s="388"/>
      <c r="G685" s="387">
        <v>4</v>
      </c>
      <c r="H685" s="387">
        <v>5</v>
      </c>
    </row>
    <row r="686" spans="1:8" ht="10.5" customHeight="1">
      <c r="A686" s="173"/>
      <c r="B686" s="173"/>
      <c r="C686" s="174"/>
      <c r="D686" s="379">
        <f t="shared" si="17"/>
        <v>21406</v>
      </c>
      <c r="E686" s="390" t="s">
        <v>528</v>
      </c>
      <c r="F686" s="388"/>
      <c r="G686" s="387">
        <v>4</v>
      </c>
      <c r="H686" s="387">
        <v>6</v>
      </c>
    </row>
    <row r="687" spans="1:8" ht="10.5" customHeight="1">
      <c r="A687" s="173"/>
      <c r="B687" s="173"/>
      <c r="C687" s="174"/>
      <c r="D687" s="379">
        <f t="shared" si="17"/>
        <v>21407</v>
      </c>
      <c r="E687" s="390" t="s">
        <v>529</v>
      </c>
      <c r="F687" s="388"/>
      <c r="G687" s="387">
        <v>4</v>
      </c>
      <c r="H687" s="387">
        <v>7</v>
      </c>
    </row>
    <row r="688" spans="1:8" ht="10.5" customHeight="1">
      <c r="A688" s="173"/>
      <c r="B688" s="173"/>
      <c r="C688" s="174"/>
      <c r="D688" s="379">
        <f t="shared" si="17"/>
        <v>21408</v>
      </c>
      <c r="E688" s="390" t="s">
        <v>530</v>
      </c>
      <c r="F688" s="388"/>
      <c r="G688" s="387">
        <v>4</v>
      </c>
      <c r="H688" s="387">
        <v>8</v>
      </c>
    </row>
    <row r="689" spans="1:8" ht="10.5" customHeight="1">
      <c r="A689" s="173"/>
      <c r="B689" s="173"/>
      <c r="C689" s="174"/>
      <c r="D689" s="379">
        <f t="shared" si="17"/>
        <v>21409</v>
      </c>
      <c r="E689" s="390" t="s">
        <v>531</v>
      </c>
      <c r="F689" s="388"/>
      <c r="G689" s="387">
        <v>4</v>
      </c>
      <c r="H689" s="387">
        <v>9</v>
      </c>
    </row>
    <row r="690" spans="1:8" ht="10.5" customHeight="1">
      <c r="A690" s="173"/>
      <c r="B690" s="173"/>
      <c r="C690" s="174"/>
      <c r="D690" s="379">
        <f t="shared" si="17"/>
        <v>21410</v>
      </c>
      <c r="E690" s="390" t="s">
        <v>532</v>
      </c>
      <c r="F690" s="388"/>
      <c r="G690" s="387">
        <v>4</v>
      </c>
      <c r="H690" s="387">
        <v>10</v>
      </c>
    </row>
    <row r="691" spans="1:8" ht="10.5" customHeight="1">
      <c r="A691" s="173"/>
      <c r="B691" s="173"/>
      <c r="C691" s="174"/>
      <c r="D691" s="379">
        <f t="shared" si="17"/>
        <v>21411</v>
      </c>
      <c r="E691" s="390" t="s">
        <v>533</v>
      </c>
      <c r="F691" s="388"/>
      <c r="G691" s="387">
        <v>4</v>
      </c>
      <c r="H691" s="387">
        <v>11</v>
      </c>
    </row>
    <row r="692" spans="1:8" ht="10.5" customHeight="1">
      <c r="A692" s="173"/>
      <c r="B692" s="173"/>
      <c r="C692" s="174"/>
      <c r="D692" s="379">
        <f t="shared" si="17"/>
        <v>21412</v>
      </c>
      <c r="E692" s="390" t="s">
        <v>534</v>
      </c>
      <c r="F692" s="388"/>
      <c r="G692" s="387">
        <v>4</v>
      </c>
      <c r="H692" s="387">
        <v>12</v>
      </c>
    </row>
    <row r="693" spans="1:8" ht="10.5" customHeight="1">
      <c r="A693" s="173"/>
      <c r="B693" s="173"/>
      <c r="C693" s="174"/>
      <c r="D693" s="379">
        <f t="shared" si="17"/>
        <v>21413</v>
      </c>
      <c r="E693" s="390" t="s">
        <v>535</v>
      </c>
      <c r="F693" s="388"/>
      <c r="G693" s="387">
        <v>4</v>
      </c>
      <c r="H693" s="387">
        <v>13</v>
      </c>
    </row>
    <row r="694" spans="1:8" ht="10.5" customHeight="1">
      <c r="A694" s="173"/>
      <c r="B694" s="173"/>
      <c r="C694" s="174"/>
      <c r="D694" s="379">
        <f t="shared" si="17"/>
        <v>21414</v>
      </c>
      <c r="E694" s="390" t="s">
        <v>536</v>
      </c>
      <c r="F694" s="388"/>
      <c r="G694" s="387">
        <v>4</v>
      </c>
      <c r="H694" s="387">
        <v>14</v>
      </c>
    </row>
    <row r="695" spans="1:8" ht="10.5" customHeight="1">
      <c r="A695" s="173"/>
      <c r="B695" s="173"/>
      <c r="C695" s="174"/>
      <c r="D695" s="379">
        <f t="shared" si="17"/>
        <v>21415</v>
      </c>
      <c r="E695" s="390" t="s">
        <v>537</v>
      </c>
      <c r="F695" s="388"/>
      <c r="G695" s="387">
        <v>4</v>
      </c>
      <c r="H695" s="387">
        <v>15</v>
      </c>
    </row>
    <row r="696" spans="1:8" ht="10.5" customHeight="1">
      <c r="A696" s="173"/>
      <c r="B696" s="173"/>
      <c r="C696" s="174"/>
      <c r="D696" s="379">
        <f t="shared" si="17"/>
        <v>21416</v>
      </c>
      <c r="E696" s="390" t="s">
        <v>538</v>
      </c>
      <c r="F696" s="388"/>
      <c r="G696" s="387">
        <v>4</v>
      </c>
      <c r="H696" s="387">
        <v>16</v>
      </c>
    </row>
    <row r="697" spans="1:8" ht="10.5" customHeight="1" thickBot="1">
      <c r="A697" s="178"/>
      <c r="B697" s="173"/>
      <c r="C697" s="174"/>
      <c r="D697" s="379">
        <f t="shared" si="17"/>
        <v>21417</v>
      </c>
      <c r="E697" s="391" t="s">
        <v>539</v>
      </c>
      <c r="F697" s="392"/>
      <c r="G697" s="387">
        <v>4</v>
      </c>
      <c r="H697" s="387">
        <v>17</v>
      </c>
    </row>
    <row r="698" spans="1:8" ht="10.5" customHeight="1" thickTop="1">
      <c r="A698" s="170" t="s">
        <v>540</v>
      </c>
      <c r="C698" s="175"/>
      <c r="D698" s="380">
        <f>$F$698 + G698</f>
        <v>22000</v>
      </c>
      <c r="E698" s="386" t="s">
        <v>541</v>
      </c>
      <c r="F698" s="176">
        <f>F556+2000</f>
        <v>22000</v>
      </c>
      <c r="G698" s="387">
        <v>0</v>
      </c>
    </row>
    <row r="699" spans="1:8" ht="10.5" customHeight="1">
      <c r="C699" s="175"/>
      <c r="D699" s="380">
        <f t="shared" ref="D699:D728" si="18">$F$698 + G699</f>
        <v>22001</v>
      </c>
      <c r="E699" s="386" t="s">
        <v>542</v>
      </c>
      <c r="F699" s="176"/>
      <c r="G699" s="387">
        <v>1</v>
      </c>
    </row>
    <row r="700" spans="1:8" ht="10.5" customHeight="1">
      <c r="C700" s="175"/>
      <c r="D700" s="380">
        <f t="shared" si="18"/>
        <v>22002</v>
      </c>
      <c r="E700" s="386" t="s">
        <v>543</v>
      </c>
      <c r="F700" s="176"/>
      <c r="G700" s="387">
        <v>2</v>
      </c>
    </row>
    <row r="701" spans="1:8" ht="10.5" customHeight="1">
      <c r="C701" s="175"/>
      <c r="D701" s="380">
        <f t="shared" si="18"/>
        <v>22003</v>
      </c>
      <c r="E701" s="386" t="s">
        <v>544</v>
      </c>
      <c r="F701" s="176"/>
      <c r="G701" s="387">
        <v>3</v>
      </c>
    </row>
    <row r="702" spans="1:8" ht="10.5" customHeight="1">
      <c r="C702" s="175"/>
      <c r="D702" s="380">
        <f t="shared" si="18"/>
        <v>22004</v>
      </c>
      <c r="E702" s="386" t="s">
        <v>545</v>
      </c>
      <c r="F702" s="176"/>
      <c r="G702" s="387">
        <v>4</v>
      </c>
    </row>
    <row r="703" spans="1:8" ht="10.5" customHeight="1">
      <c r="C703" s="175"/>
      <c r="D703" s="380">
        <f t="shared" si="18"/>
        <v>22005</v>
      </c>
      <c r="E703" s="386" t="s">
        <v>546</v>
      </c>
      <c r="F703" s="176"/>
      <c r="G703" s="387">
        <v>5</v>
      </c>
    </row>
    <row r="704" spans="1:8" ht="10.5" customHeight="1">
      <c r="C704" s="175"/>
      <c r="D704" s="380">
        <f t="shared" si="18"/>
        <v>22006</v>
      </c>
      <c r="E704" s="386" t="s">
        <v>547</v>
      </c>
      <c r="F704" s="176"/>
      <c r="G704" s="387">
        <v>6</v>
      </c>
    </row>
    <row r="705" spans="3:7" ht="10.5" customHeight="1">
      <c r="C705" s="175"/>
      <c r="D705" s="380">
        <f t="shared" si="18"/>
        <v>22007</v>
      </c>
      <c r="E705" s="386" t="s">
        <v>548</v>
      </c>
      <c r="F705" s="176"/>
      <c r="G705" s="387">
        <v>7</v>
      </c>
    </row>
    <row r="706" spans="3:7" ht="10.5" customHeight="1">
      <c r="C706" s="175"/>
      <c r="D706" s="380">
        <f t="shared" si="18"/>
        <v>22008</v>
      </c>
      <c r="E706" s="386" t="s">
        <v>549</v>
      </c>
      <c r="F706" s="176"/>
      <c r="G706" s="387">
        <v>8</v>
      </c>
    </row>
    <row r="707" spans="3:7" ht="10.5" customHeight="1">
      <c r="C707" s="175"/>
      <c r="D707" s="380">
        <f t="shared" si="18"/>
        <v>22009</v>
      </c>
      <c r="E707" s="386" t="s">
        <v>550</v>
      </c>
      <c r="F707" s="176"/>
      <c r="G707" s="387">
        <v>9</v>
      </c>
    </row>
    <row r="708" spans="3:7" ht="10.5" customHeight="1">
      <c r="C708" s="175"/>
      <c r="D708" s="380">
        <f t="shared" si="18"/>
        <v>22010</v>
      </c>
      <c r="E708" s="386" t="s">
        <v>551</v>
      </c>
      <c r="F708" s="176"/>
      <c r="G708" s="387">
        <v>10</v>
      </c>
    </row>
    <row r="709" spans="3:7" ht="10.5" customHeight="1">
      <c r="C709" s="175"/>
      <c r="D709" s="380">
        <f t="shared" si="18"/>
        <v>22011</v>
      </c>
      <c r="E709" s="386" t="s">
        <v>552</v>
      </c>
      <c r="F709" s="176"/>
      <c r="G709" s="387">
        <v>11</v>
      </c>
    </row>
    <row r="710" spans="3:7" ht="10.5" customHeight="1">
      <c r="C710" s="175"/>
      <c r="D710" s="380">
        <f t="shared" si="18"/>
        <v>22012</v>
      </c>
      <c r="E710" s="386" t="s">
        <v>553</v>
      </c>
      <c r="F710" s="176"/>
      <c r="G710" s="387">
        <v>12</v>
      </c>
    </row>
    <row r="711" spans="3:7" ht="10.5" customHeight="1">
      <c r="C711" s="175"/>
      <c r="D711" s="380">
        <f t="shared" si="18"/>
        <v>22013</v>
      </c>
      <c r="E711" s="386" t="s">
        <v>554</v>
      </c>
      <c r="F711" s="176"/>
      <c r="G711" s="387">
        <v>13</v>
      </c>
    </row>
    <row r="712" spans="3:7" ht="10.5" customHeight="1">
      <c r="C712" s="175"/>
      <c r="D712" s="380">
        <f t="shared" si="18"/>
        <v>22014</v>
      </c>
      <c r="E712" s="386" t="s">
        <v>555</v>
      </c>
      <c r="F712" s="176"/>
      <c r="G712" s="387">
        <v>14</v>
      </c>
    </row>
    <row r="713" spans="3:7" ht="10.5" customHeight="1">
      <c r="C713" s="175"/>
      <c r="D713" s="380">
        <f t="shared" si="18"/>
        <v>22015</v>
      </c>
      <c r="E713" s="386" t="s">
        <v>556</v>
      </c>
      <c r="F713" s="176"/>
      <c r="G713" s="387">
        <v>15</v>
      </c>
    </row>
    <row r="714" spans="3:7" ht="10.5" customHeight="1">
      <c r="C714" s="175"/>
      <c r="D714" s="380">
        <f t="shared" si="18"/>
        <v>22016</v>
      </c>
      <c r="E714" s="386" t="s">
        <v>557</v>
      </c>
      <c r="F714" s="176"/>
      <c r="G714" s="387">
        <v>16</v>
      </c>
    </row>
    <row r="715" spans="3:7" ht="10.5" customHeight="1">
      <c r="C715" s="175"/>
      <c r="D715" s="380">
        <f t="shared" si="18"/>
        <v>22017</v>
      </c>
      <c r="E715" s="386" t="s">
        <v>558</v>
      </c>
      <c r="F715" s="176"/>
      <c r="G715" s="387">
        <v>17</v>
      </c>
    </row>
    <row r="716" spans="3:7" ht="10.5" customHeight="1">
      <c r="C716" s="175"/>
      <c r="D716" s="380">
        <f t="shared" si="18"/>
        <v>22018</v>
      </c>
      <c r="E716" s="386" t="s">
        <v>559</v>
      </c>
      <c r="F716" s="176"/>
      <c r="G716" s="387">
        <v>18</v>
      </c>
    </row>
    <row r="717" spans="3:7" ht="10.5" customHeight="1">
      <c r="C717" s="175"/>
      <c r="D717" s="380">
        <f t="shared" si="18"/>
        <v>22019</v>
      </c>
      <c r="E717" s="386" t="s">
        <v>560</v>
      </c>
      <c r="F717" s="176"/>
      <c r="G717" s="387">
        <v>19</v>
      </c>
    </row>
    <row r="718" spans="3:7" ht="10.5" customHeight="1">
      <c r="C718" s="175"/>
      <c r="D718" s="380">
        <f t="shared" si="18"/>
        <v>22020</v>
      </c>
      <c r="E718" s="386" t="s">
        <v>561</v>
      </c>
      <c r="F718" s="176"/>
      <c r="G718" s="387">
        <v>20</v>
      </c>
    </row>
    <row r="719" spans="3:7" ht="10.5" customHeight="1">
      <c r="C719" s="175"/>
      <c r="D719" s="380">
        <f t="shared" si="18"/>
        <v>22021</v>
      </c>
      <c r="E719" s="386" t="s">
        <v>562</v>
      </c>
      <c r="F719" s="176"/>
      <c r="G719" s="387">
        <v>21</v>
      </c>
    </row>
    <row r="720" spans="3:7" ht="10.5" customHeight="1">
      <c r="C720" s="175"/>
      <c r="D720" s="380">
        <f t="shared" si="18"/>
        <v>22022</v>
      </c>
      <c r="E720" s="386" t="s">
        <v>563</v>
      </c>
      <c r="F720" s="176"/>
      <c r="G720" s="387">
        <v>22</v>
      </c>
    </row>
    <row r="721" spans="3:8" ht="10.5" customHeight="1">
      <c r="C721" s="175"/>
      <c r="D721" s="380">
        <f t="shared" si="18"/>
        <v>22023</v>
      </c>
      <c r="E721" s="386" t="s">
        <v>564</v>
      </c>
      <c r="F721" s="176"/>
      <c r="G721" s="387">
        <v>23</v>
      </c>
    </row>
    <row r="722" spans="3:8" ht="10.5" customHeight="1">
      <c r="C722" s="175"/>
      <c r="D722" s="380">
        <f t="shared" si="18"/>
        <v>22024</v>
      </c>
      <c r="E722" s="386" t="s">
        <v>565</v>
      </c>
      <c r="F722" s="176"/>
      <c r="G722" s="387">
        <v>24</v>
      </c>
    </row>
    <row r="723" spans="3:8" ht="10.5" customHeight="1">
      <c r="C723" s="175"/>
      <c r="D723" s="380">
        <f t="shared" si="18"/>
        <v>22025</v>
      </c>
      <c r="E723" s="386" t="s">
        <v>566</v>
      </c>
      <c r="F723" s="176"/>
      <c r="G723" s="387">
        <v>25</v>
      </c>
    </row>
    <row r="724" spans="3:8" ht="10.5" customHeight="1">
      <c r="C724" s="175"/>
      <c r="D724" s="380">
        <f t="shared" si="18"/>
        <v>22026</v>
      </c>
      <c r="E724" s="386" t="s">
        <v>567</v>
      </c>
      <c r="F724" s="176"/>
      <c r="G724" s="387">
        <v>26</v>
      </c>
    </row>
    <row r="725" spans="3:8" ht="10.5" customHeight="1">
      <c r="C725" s="175"/>
      <c r="D725" s="380">
        <f t="shared" si="18"/>
        <v>22027</v>
      </c>
      <c r="E725" s="386" t="s">
        <v>568</v>
      </c>
      <c r="F725" s="176"/>
      <c r="G725" s="387">
        <v>27</v>
      </c>
    </row>
    <row r="726" spans="3:8" ht="10.5" customHeight="1">
      <c r="C726" s="175"/>
      <c r="D726" s="380">
        <f t="shared" si="18"/>
        <v>22028</v>
      </c>
      <c r="E726" s="386" t="s">
        <v>569</v>
      </c>
      <c r="F726" s="176"/>
      <c r="G726" s="387">
        <v>28</v>
      </c>
    </row>
    <row r="727" spans="3:8" ht="10.5" customHeight="1">
      <c r="C727" s="175"/>
      <c r="D727" s="380">
        <f t="shared" si="18"/>
        <v>22029</v>
      </c>
      <c r="E727" s="386" t="s">
        <v>570</v>
      </c>
      <c r="F727" s="176"/>
      <c r="G727" s="387">
        <v>29</v>
      </c>
    </row>
    <row r="728" spans="3:8" ht="10.5" customHeight="1">
      <c r="C728" s="175"/>
      <c r="D728" s="380">
        <f t="shared" si="18"/>
        <v>22030</v>
      </c>
      <c r="E728" s="386" t="s">
        <v>571</v>
      </c>
      <c r="F728" s="176"/>
      <c r="G728" s="387">
        <v>30</v>
      </c>
    </row>
    <row r="731" spans="3:8" ht="10.5" customHeight="1">
      <c r="D731" s="384">
        <v>800</v>
      </c>
      <c r="E731" s="395" t="s">
        <v>830</v>
      </c>
      <c r="F731" s="396"/>
      <c r="G731" s="396"/>
      <c r="H731" s="396"/>
    </row>
    <row r="732" spans="3:8" ht="10.5" customHeight="1">
      <c r="D732" s="384">
        <v>801</v>
      </c>
      <c r="E732" s="395" t="s">
        <v>829</v>
      </c>
      <c r="F732" s="396"/>
      <c r="G732" s="396"/>
      <c r="H732" s="396"/>
    </row>
    <row r="733" spans="3:8" ht="10.5" customHeight="1">
      <c r="D733" s="384">
        <v>802</v>
      </c>
      <c r="E733" s="395" t="s">
        <v>828</v>
      </c>
      <c r="F733" s="396"/>
      <c r="G733" s="396"/>
      <c r="H733" s="396"/>
    </row>
    <row r="734" spans="3:8" ht="10.5" customHeight="1">
      <c r="D734" s="384">
        <v>803</v>
      </c>
      <c r="E734" s="395" t="s">
        <v>827</v>
      </c>
      <c r="F734" s="396"/>
      <c r="G734" s="396"/>
      <c r="H734" s="396"/>
    </row>
    <row r="735" spans="3:8" ht="10.5" customHeight="1">
      <c r="D735" s="384">
        <v>804</v>
      </c>
      <c r="E735" s="395" t="s">
        <v>826</v>
      </c>
      <c r="F735" s="396"/>
      <c r="G735" s="396"/>
      <c r="H735" s="396"/>
    </row>
    <row r="736" spans="3:8" ht="10.5" customHeight="1">
      <c r="D736" s="384">
        <v>805</v>
      </c>
      <c r="E736" s="395" t="s">
        <v>825</v>
      </c>
      <c r="F736" s="396"/>
      <c r="G736" s="396"/>
      <c r="H736" s="396"/>
    </row>
    <row r="737" spans="4:8" ht="10.5" customHeight="1">
      <c r="D737" s="384">
        <v>806</v>
      </c>
      <c r="E737" s="395" t="s">
        <v>824</v>
      </c>
      <c r="F737" s="396"/>
      <c r="G737" s="396"/>
      <c r="H737" s="396"/>
    </row>
    <row r="738" spans="4:8" ht="10.5" customHeight="1">
      <c r="D738" s="384">
        <v>807</v>
      </c>
      <c r="E738" s="395" t="s">
        <v>823</v>
      </c>
      <c r="F738" s="396"/>
      <c r="G738" s="396"/>
      <c r="H738" s="396"/>
    </row>
    <row r="739" spans="4:8" ht="10.5" customHeight="1">
      <c r="D739" s="384">
        <v>808</v>
      </c>
      <c r="E739" s="395" t="s">
        <v>822</v>
      </c>
      <c r="F739" s="396"/>
      <c r="G739" s="396"/>
      <c r="H739" s="396"/>
    </row>
    <row r="740" spans="4:8" ht="10.5" customHeight="1">
      <c r="D740" s="384">
        <v>809</v>
      </c>
      <c r="E740" s="395" t="s">
        <v>821</v>
      </c>
      <c r="F740" s="396"/>
      <c r="G740" s="396"/>
      <c r="H740" s="396"/>
    </row>
    <row r="741" spans="4:8" ht="10.5" customHeight="1">
      <c r="D741" s="384">
        <v>810</v>
      </c>
      <c r="E741" s="395" t="s">
        <v>820</v>
      </c>
      <c r="F741" s="396"/>
      <c r="G741" s="396"/>
      <c r="H741" s="396"/>
    </row>
    <row r="742" spans="4:8" ht="10.5" customHeight="1">
      <c r="D742" s="384">
        <v>811</v>
      </c>
      <c r="E742" s="395" t="s">
        <v>819</v>
      </c>
      <c r="F742" s="396"/>
      <c r="G742" s="396"/>
      <c r="H742" s="396"/>
    </row>
    <row r="743" spans="4:8" ht="10.5" customHeight="1">
      <c r="D743" s="384">
        <v>812</v>
      </c>
      <c r="E743" s="395" t="s">
        <v>818</v>
      </c>
      <c r="F743" s="396"/>
      <c r="G743" s="396"/>
      <c r="H743" s="396"/>
    </row>
    <row r="744" spans="4:8" ht="10.5" customHeight="1">
      <c r="D744" s="384">
        <v>813</v>
      </c>
      <c r="E744" s="395" t="s">
        <v>817</v>
      </c>
      <c r="F744" s="396"/>
      <c r="G744" s="396"/>
      <c r="H744" s="396"/>
    </row>
    <row r="745" spans="4:8" ht="10.5" customHeight="1">
      <c r="D745" s="384">
        <v>814</v>
      </c>
      <c r="E745" s="395" t="s">
        <v>816</v>
      </c>
      <c r="F745" s="396"/>
      <c r="G745" s="396"/>
      <c r="H745" s="396"/>
    </row>
    <row r="746" spans="4:8" ht="10.5" customHeight="1">
      <c r="D746" s="384">
        <v>815</v>
      </c>
      <c r="E746" s="395" t="s">
        <v>815</v>
      </c>
      <c r="F746" s="396"/>
      <c r="G746" s="396"/>
      <c r="H746" s="396"/>
    </row>
    <row r="747" spans="4:8" ht="10.5" customHeight="1">
      <c r="D747" s="384"/>
      <c r="E747" s="395"/>
      <c r="F747" s="396"/>
      <c r="G747" s="396"/>
      <c r="H747" s="396"/>
    </row>
    <row r="748" spans="4:8" ht="10.5" customHeight="1">
      <c r="D748" s="384">
        <v>900</v>
      </c>
      <c r="E748" s="395" t="s">
        <v>814</v>
      </c>
      <c r="F748" s="396"/>
      <c r="G748" s="396"/>
      <c r="H748" s="396"/>
    </row>
    <row r="749" spans="4:8" ht="10.5" customHeight="1">
      <c r="D749" s="384">
        <v>901</v>
      </c>
      <c r="E749" s="395" t="s">
        <v>813</v>
      </c>
      <c r="F749" s="396"/>
      <c r="G749" s="396"/>
      <c r="H749" s="396"/>
    </row>
    <row r="750" spans="4:8" ht="10.5" customHeight="1">
      <c r="D750" s="384">
        <v>902</v>
      </c>
      <c r="E750" s="395" t="s">
        <v>812</v>
      </c>
      <c r="F750" s="396"/>
      <c r="G750" s="396"/>
      <c r="H750" s="396"/>
    </row>
    <row r="751" spans="4:8" ht="10.5" customHeight="1">
      <c r="D751" s="384">
        <v>903</v>
      </c>
      <c r="E751" s="395" t="s">
        <v>811</v>
      </c>
      <c r="F751" s="396"/>
      <c r="G751" s="396"/>
      <c r="H751" s="396"/>
    </row>
    <row r="752" spans="4:8" ht="10.5" customHeight="1">
      <c r="D752" s="384">
        <v>904</v>
      </c>
      <c r="E752" s="395" t="s">
        <v>810</v>
      </c>
      <c r="F752" s="396"/>
      <c r="G752" s="396"/>
      <c r="H752" s="396"/>
    </row>
    <row r="753" spans="4:8" ht="10.5" customHeight="1">
      <c r="D753" s="384">
        <v>905</v>
      </c>
      <c r="E753" s="395" t="s">
        <v>809</v>
      </c>
      <c r="F753" s="396"/>
      <c r="G753" s="396"/>
      <c r="H753" s="396"/>
    </row>
    <row r="754" spans="4:8" ht="10.5" customHeight="1">
      <c r="D754" s="384">
        <v>906</v>
      </c>
      <c r="E754" s="395" t="s">
        <v>808</v>
      </c>
      <c r="F754" s="396"/>
      <c r="G754" s="396"/>
      <c r="H754" s="396"/>
    </row>
    <row r="755" spans="4:8" ht="10.5" customHeight="1">
      <c r="D755" s="384">
        <v>907</v>
      </c>
      <c r="E755" s="395" t="s">
        <v>807</v>
      </c>
      <c r="F755" s="396"/>
      <c r="G755" s="396"/>
      <c r="H755" s="396"/>
    </row>
    <row r="756" spans="4:8" ht="10.5" customHeight="1">
      <c r="D756" s="384">
        <v>908</v>
      </c>
      <c r="E756" s="395" t="s">
        <v>806</v>
      </c>
      <c r="F756" s="396"/>
      <c r="G756" s="396"/>
      <c r="H756" s="396"/>
    </row>
    <row r="757" spans="4:8" ht="10.5" customHeight="1">
      <c r="D757" s="384">
        <v>909</v>
      </c>
      <c r="E757" s="395" t="s">
        <v>805</v>
      </c>
      <c r="F757" s="396"/>
      <c r="G757" s="396"/>
      <c r="H757" s="396"/>
    </row>
    <row r="758" spans="4:8" ht="10.5" customHeight="1">
      <c r="D758" s="384">
        <v>910</v>
      </c>
      <c r="E758" s="395" t="s">
        <v>804</v>
      </c>
      <c r="F758" s="396"/>
      <c r="G758" s="396"/>
      <c r="H758" s="396"/>
    </row>
    <row r="759" spans="4:8" ht="10.5" customHeight="1">
      <c r="D759" s="384">
        <v>911</v>
      </c>
      <c r="E759" s="395" t="s">
        <v>803</v>
      </c>
      <c r="F759" s="396"/>
      <c r="G759" s="396"/>
      <c r="H759" s="396"/>
    </row>
    <row r="760" spans="4:8" ht="10.5" customHeight="1">
      <c r="D760" s="384">
        <v>912</v>
      </c>
      <c r="E760" s="395" t="s">
        <v>802</v>
      </c>
      <c r="F760" s="396"/>
      <c r="G760" s="396"/>
      <c r="H760" s="396"/>
    </row>
    <row r="761" spans="4:8" ht="10.5" customHeight="1">
      <c r="D761" s="384">
        <v>913</v>
      </c>
      <c r="E761" s="395" t="s">
        <v>801</v>
      </c>
      <c r="F761" s="396"/>
      <c r="G761" s="396"/>
      <c r="H761" s="396"/>
    </row>
    <row r="762" spans="4:8" ht="10.5" customHeight="1">
      <c r="D762" s="384">
        <v>914</v>
      </c>
      <c r="E762" s="395" t="s">
        <v>800</v>
      </c>
      <c r="F762" s="396"/>
      <c r="G762" s="396"/>
      <c r="H762" s="396"/>
    </row>
    <row r="763" spans="4:8" ht="10.5" customHeight="1">
      <c r="D763" s="384">
        <v>915</v>
      </c>
      <c r="E763" s="395" t="s">
        <v>772</v>
      </c>
      <c r="F763" s="396"/>
      <c r="G763" s="396"/>
      <c r="H763" s="396"/>
    </row>
    <row r="764" spans="4:8" ht="10.5" customHeight="1">
      <c r="D764" s="384"/>
      <c r="E764" s="395"/>
      <c r="F764" s="396"/>
      <c r="G764" s="396"/>
      <c r="H764" s="396"/>
    </row>
    <row r="765" spans="4:8" ht="10.5" customHeight="1">
      <c r="D765" s="384">
        <v>1000</v>
      </c>
      <c r="E765" s="395" t="s">
        <v>799</v>
      </c>
      <c r="F765" s="396"/>
      <c r="G765" s="396"/>
      <c r="H765" s="396"/>
    </row>
    <row r="766" spans="4:8" ht="10.5" customHeight="1">
      <c r="D766" s="384">
        <v>1001</v>
      </c>
      <c r="E766" s="395" t="s">
        <v>798</v>
      </c>
      <c r="F766" s="396"/>
      <c r="G766" s="396"/>
      <c r="H766" s="396"/>
    </row>
    <row r="767" spans="4:8" ht="10.5" customHeight="1">
      <c r="D767" s="384">
        <v>1002</v>
      </c>
      <c r="E767" s="395" t="s">
        <v>797</v>
      </c>
      <c r="F767" s="396"/>
      <c r="G767" s="396"/>
      <c r="H767" s="396"/>
    </row>
    <row r="768" spans="4:8" ht="10.5" customHeight="1">
      <c r="D768" s="384">
        <v>1003</v>
      </c>
      <c r="E768" s="395" t="s">
        <v>796</v>
      </c>
      <c r="F768" s="396"/>
      <c r="G768" s="396"/>
      <c r="H768" s="396"/>
    </row>
    <row r="769" spans="4:8" ht="10.5" customHeight="1">
      <c r="D769" s="384">
        <v>1004</v>
      </c>
      <c r="E769" s="395" t="s">
        <v>795</v>
      </c>
      <c r="F769" s="396"/>
      <c r="G769" s="396"/>
      <c r="H769" s="396"/>
    </row>
    <row r="770" spans="4:8" ht="10.5" customHeight="1">
      <c r="D770" s="384">
        <v>1005</v>
      </c>
      <c r="E770" s="395" t="s">
        <v>794</v>
      </c>
      <c r="F770" s="396"/>
      <c r="G770" s="396"/>
      <c r="H770" s="396"/>
    </row>
    <row r="771" spans="4:8" ht="10.5" customHeight="1">
      <c r="D771" s="384">
        <v>1006</v>
      </c>
      <c r="E771" s="395" t="s">
        <v>793</v>
      </c>
      <c r="F771" s="396"/>
      <c r="G771" s="396"/>
      <c r="H771" s="396"/>
    </row>
    <row r="772" spans="4:8" ht="10.5" customHeight="1">
      <c r="D772" s="384">
        <v>1007</v>
      </c>
      <c r="E772" s="395" t="s">
        <v>792</v>
      </c>
      <c r="F772" s="396"/>
      <c r="G772" s="396"/>
      <c r="H772" s="396"/>
    </row>
    <row r="773" spans="4:8" ht="10.5" customHeight="1">
      <c r="D773" s="384">
        <v>1008</v>
      </c>
      <c r="E773" s="395" t="s">
        <v>772</v>
      </c>
      <c r="F773" s="396"/>
      <c r="G773" s="396"/>
      <c r="H773" s="396"/>
    </row>
    <row r="774" spans="4:8" ht="10.5" customHeight="1">
      <c r="D774" s="384">
        <v>1009</v>
      </c>
      <c r="E774" s="395" t="s">
        <v>791</v>
      </c>
      <c r="F774" s="396"/>
      <c r="G774" s="396"/>
      <c r="H774" s="396"/>
    </row>
    <row r="775" spans="4:8" ht="10.5" customHeight="1">
      <c r="D775" s="384">
        <v>1010</v>
      </c>
      <c r="E775" s="395" t="s">
        <v>790</v>
      </c>
      <c r="F775" s="396"/>
      <c r="G775" s="396"/>
      <c r="H775" s="396"/>
    </row>
    <row r="776" spans="4:8" ht="10.5" customHeight="1">
      <c r="D776" s="384">
        <v>1011</v>
      </c>
      <c r="E776" s="395" t="s">
        <v>789</v>
      </c>
      <c r="F776" s="396"/>
      <c r="G776" s="396"/>
      <c r="H776" s="396"/>
    </row>
    <row r="777" spans="4:8" ht="10.5" customHeight="1">
      <c r="D777" s="384">
        <v>1012</v>
      </c>
      <c r="E777" s="395" t="s">
        <v>788</v>
      </c>
      <c r="F777" s="396"/>
      <c r="G777" s="396"/>
      <c r="H777" s="396"/>
    </row>
    <row r="778" spans="4:8" ht="10.5" customHeight="1">
      <c r="D778" s="384">
        <v>1013</v>
      </c>
      <c r="E778" s="395" t="s">
        <v>787</v>
      </c>
      <c r="F778" s="396"/>
      <c r="G778" s="396"/>
      <c r="H778" s="396"/>
    </row>
    <row r="779" spans="4:8" ht="10.5" customHeight="1">
      <c r="D779" s="384">
        <v>1014</v>
      </c>
      <c r="E779" s="395" t="s">
        <v>772</v>
      </c>
      <c r="F779" s="396"/>
      <c r="G779" s="396"/>
      <c r="H779" s="396"/>
    </row>
    <row r="780" spans="4:8" ht="10.5" customHeight="1">
      <c r="D780" s="384">
        <v>1015</v>
      </c>
      <c r="E780" s="395" t="s">
        <v>772</v>
      </c>
      <c r="F780" s="396"/>
      <c r="G780" s="396"/>
      <c r="H780" s="396"/>
    </row>
    <row r="781" spans="4:8" ht="10.5" customHeight="1">
      <c r="D781" s="384"/>
      <c r="E781" s="395"/>
      <c r="F781" s="396"/>
      <c r="G781" s="396"/>
      <c r="H781" s="396"/>
    </row>
    <row r="782" spans="4:8" ht="10.5" customHeight="1">
      <c r="D782" s="384">
        <v>1100</v>
      </c>
      <c r="E782" s="395" t="s">
        <v>786</v>
      </c>
      <c r="F782" s="396"/>
      <c r="G782" s="396"/>
      <c r="H782" s="396"/>
    </row>
    <row r="783" spans="4:8" ht="10.5" customHeight="1">
      <c r="D783" s="384">
        <v>1101</v>
      </c>
      <c r="E783" s="395" t="s">
        <v>785</v>
      </c>
      <c r="F783" s="396"/>
      <c r="G783" s="396"/>
      <c r="H783" s="396"/>
    </row>
    <row r="784" spans="4:8" ht="10.5" customHeight="1">
      <c r="D784" s="384">
        <v>1102</v>
      </c>
      <c r="E784" s="395" t="s">
        <v>784</v>
      </c>
      <c r="F784" s="396"/>
      <c r="G784" s="396"/>
      <c r="H784" s="396"/>
    </row>
    <row r="785" spans="4:8" ht="10.5" customHeight="1">
      <c r="D785" s="384">
        <v>1103</v>
      </c>
      <c r="E785" s="395" t="s">
        <v>783</v>
      </c>
      <c r="F785" s="396"/>
      <c r="G785" s="396"/>
      <c r="H785" s="396"/>
    </row>
    <row r="786" spans="4:8" ht="10.5" customHeight="1">
      <c r="D786" s="384">
        <v>1104</v>
      </c>
      <c r="E786" s="395" t="s">
        <v>782</v>
      </c>
      <c r="F786" s="396"/>
      <c r="G786" s="396"/>
      <c r="H786" s="396"/>
    </row>
    <row r="787" spans="4:8" ht="10.5" customHeight="1">
      <c r="D787" s="384">
        <v>1105</v>
      </c>
      <c r="E787" s="395" t="s">
        <v>781</v>
      </c>
      <c r="F787" s="396"/>
      <c r="G787" s="396"/>
      <c r="H787" s="396"/>
    </row>
    <row r="788" spans="4:8" ht="10.5" customHeight="1">
      <c r="D788" s="384">
        <v>1106</v>
      </c>
      <c r="E788" s="395" t="s">
        <v>780</v>
      </c>
      <c r="F788" s="396"/>
      <c r="G788" s="396"/>
      <c r="H788" s="396"/>
    </row>
    <row r="789" spans="4:8" ht="10.5" customHeight="1">
      <c r="D789" s="384">
        <v>1107</v>
      </c>
      <c r="E789" s="395" t="s">
        <v>779</v>
      </c>
      <c r="F789" s="396"/>
      <c r="G789" s="396"/>
      <c r="H789" s="396"/>
    </row>
    <row r="790" spans="4:8" ht="10.5" customHeight="1">
      <c r="D790" s="384">
        <v>1108</v>
      </c>
      <c r="E790" s="395" t="s">
        <v>778</v>
      </c>
      <c r="F790" s="396"/>
      <c r="G790" s="396"/>
      <c r="H790" s="396"/>
    </row>
    <row r="791" spans="4:8" ht="10.5" customHeight="1">
      <c r="D791" s="384">
        <v>1109</v>
      </c>
      <c r="E791" s="395" t="s">
        <v>777</v>
      </c>
      <c r="F791" s="396"/>
      <c r="G791" s="396"/>
      <c r="H791" s="396"/>
    </row>
    <row r="792" spans="4:8" ht="10.5" customHeight="1">
      <c r="D792" s="384">
        <v>1110</v>
      </c>
      <c r="E792" s="395" t="s">
        <v>776</v>
      </c>
      <c r="F792" s="396"/>
      <c r="G792" s="396"/>
      <c r="H792" s="396"/>
    </row>
    <row r="793" spans="4:8" ht="10.5" customHeight="1">
      <c r="D793" s="384">
        <v>1111</v>
      </c>
      <c r="E793" s="395" t="s">
        <v>775</v>
      </c>
      <c r="F793" s="396"/>
      <c r="G793" s="396"/>
      <c r="H793" s="396"/>
    </row>
    <row r="794" spans="4:8" ht="10.5" customHeight="1">
      <c r="D794" s="384">
        <v>1112</v>
      </c>
      <c r="E794" s="395" t="s">
        <v>774</v>
      </c>
      <c r="F794" s="396"/>
      <c r="G794" s="396"/>
      <c r="H794" s="396"/>
    </row>
    <row r="795" spans="4:8" ht="10.5" customHeight="1">
      <c r="D795" s="384">
        <v>1113</v>
      </c>
      <c r="E795" s="395" t="s">
        <v>773</v>
      </c>
      <c r="F795" s="396"/>
      <c r="G795" s="396"/>
      <c r="H795" s="396"/>
    </row>
    <row r="796" spans="4:8" ht="10.5" customHeight="1">
      <c r="D796" s="384">
        <v>1114</v>
      </c>
      <c r="E796" s="395" t="s">
        <v>772</v>
      </c>
      <c r="F796" s="396"/>
      <c r="G796" s="396"/>
      <c r="H796" s="396"/>
    </row>
    <row r="797" spans="4:8" ht="10.5" customHeight="1">
      <c r="D797" s="384">
        <v>1115</v>
      </c>
      <c r="E797" s="395" t="s">
        <v>772</v>
      </c>
      <c r="F797" s="396"/>
      <c r="G797" s="396"/>
      <c r="H797" s="396"/>
    </row>
    <row r="798" spans="4:8" ht="10.5" customHeight="1">
      <c r="D798" s="384"/>
      <c r="E798" s="395"/>
      <c r="F798" s="396"/>
      <c r="G798" s="396"/>
      <c r="H798" s="396"/>
    </row>
    <row r="799" spans="4:8" ht="10.5" customHeight="1">
      <c r="D799" s="384">
        <v>1400</v>
      </c>
      <c r="E799" s="395" t="s">
        <v>771</v>
      </c>
      <c r="F799" s="396"/>
      <c r="G799" s="396"/>
      <c r="H799" s="396"/>
    </row>
    <row r="800" spans="4:8" ht="10.5" customHeight="1">
      <c r="D800" s="384">
        <v>1401</v>
      </c>
      <c r="E800" s="395" t="s">
        <v>770</v>
      </c>
      <c r="F800" s="396"/>
      <c r="G800" s="396"/>
      <c r="H800" s="396"/>
    </row>
    <row r="801" spans="4:8" ht="10.5" customHeight="1">
      <c r="D801" s="384">
        <v>1402</v>
      </c>
      <c r="E801" s="395" t="s">
        <v>769</v>
      </c>
      <c r="F801" s="396"/>
      <c r="G801" s="396"/>
      <c r="H801" s="396"/>
    </row>
    <row r="802" spans="4:8" ht="10.5" customHeight="1">
      <c r="D802" s="384">
        <v>1403</v>
      </c>
      <c r="E802" s="395" t="s">
        <v>768</v>
      </c>
      <c r="F802" s="396"/>
      <c r="G802" s="396"/>
      <c r="H802" s="396"/>
    </row>
    <row r="803" spans="4:8" ht="10.5" customHeight="1">
      <c r="D803" s="384">
        <v>1404</v>
      </c>
      <c r="E803" s="395" t="s">
        <v>767</v>
      </c>
      <c r="F803" s="396"/>
      <c r="G803" s="396"/>
      <c r="H803" s="396"/>
    </row>
    <row r="804" spans="4:8" ht="10.5" customHeight="1">
      <c r="D804" s="384">
        <v>1405</v>
      </c>
      <c r="E804" s="395" t="s">
        <v>766</v>
      </c>
      <c r="F804" s="396"/>
      <c r="G804" s="396"/>
      <c r="H804" s="396"/>
    </row>
    <row r="805" spans="4:8" ht="10.5" customHeight="1">
      <c r="D805" s="384">
        <v>1406</v>
      </c>
      <c r="E805" s="395" t="s">
        <v>765</v>
      </c>
      <c r="F805" s="396"/>
      <c r="G805" s="396"/>
      <c r="H805" s="396"/>
    </row>
    <row r="806" spans="4:8" ht="10.5" customHeight="1">
      <c r="D806" s="384">
        <v>1407</v>
      </c>
      <c r="E806" s="395" t="s">
        <v>764</v>
      </c>
      <c r="F806" s="396"/>
      <c r="G806" s="396"/>
      <c r="H806" s="396"/>
    </row>
    <row r="807" spans="4:8" ht="10.5" customHeight="1">
      <c r="D807" s="384">
        <v>1408</v>
      </c>
      <c r="E807" s="395" t="s">
        <v>763</v>
      </c>
      <c r="F807" s="396"/>
      <c r="G807" s="396"/>
      <c r="H807" s="396"/>
    </row>
    <row r="808" spans="4:8" ht="10.5" customHeight="1">
      <c r="D808" s="384">
        <v>1409</v>
      </c>
      <c r="E808" s="395" t="s">
        <v>762</v>
      </c>
      <c r="F808" s="396"/>
      <c r="G808" s="396"/>
      <c r="H808" s="396"/>
    </row>
    <row r="809" spans="4:8" ht="10.5" customHeight="1">
      <c r="D809" s="384">
        <v>1410</v>
      </c>
      <c r="E809" s="395" t="s">
        <v>761</v>
      </c>
      <c r="F809" s="396"/>
      <c r="G809" s="396"/>
      <c r="H809" s="396"/>
    </row>
    <row r="810" spans="4:8" ht="10.5" customHeight="1">
      <c r="D810" s="384">
        <v>1411</v>
      </c>
      <c r="E810" s="395" t="s">
        <v>760</v>
      </c>
      <c r="F810" s="396"/>
      <c r="G810" s="396"/>
      <c r="H810" s="396"/>
    </row>
    <row r="811" spans="4:8" ht="10.5" customHeight="1">
      <c r="D811" s="384">
        <v>1412</v>
      </c>
      <c r="E811" s="395" t="s">
        <v>759</v>
      </c>
      <c r="F811" s="396"/>
      <c r="G811" s="396"/>
      <c r="H811" s="396"/>
    </row>
    <row r="812" spans="4:8" ht="10.5" customHeight="1">
      <c r="D812" s="384">
        <v>1413</v>
      </c>
      <c r="E812" s="395" t="s">
        <v>758</v>
      </c>
      <c r="F812" s="396"/>
      <c r="G812" s="396"/>
      <c r="H812" s="396"/>
    </row>
    <row r="813" spans="4:8" ht="10.5" customHeight="1">
      <c r="D813" s="384">
        <v>1414</v>
      </c>
      <c r="E813" s="395" t="s">
        <v>757</v>
      </c>
      <c r="F813" s="396"/>
      <c r="G813" s="396"/>
      <c r="H813" s="396"/>
    </row>
    <row r="814" spans="4:8" ht="10.5" customHeight="1">
      <c r="D814" s="384">
        <v>1415</v>
      </c>
      <c r="E814" s="395" t="s">
        <v>756</v>
      </c>
      <c r="F814" s="396"/>
      <c r="G814" s="396"/>
      <c r="H814" s="396"/>
    </row>
    <row r="815" spans="4:8" ht="10.5" customHeight="1">
      <c r="D815" s="384"/>
      <c r="E815" s="395"/>
      <c r="F815" s="396"/>
      <c r="G815" s="396"/>
      <c r="H815" s="396"/>
    </row>
    <row r="816" spans="4:8" ht="10.5" customHeight="1">
      <c r="D816" s="384">
        <v>1600</v>
      </c>
      <c r="E816" s="395" t="s">
        <v>755</v>
      </c>
      <c r="F816" s="396"/>
      <c r="G816" s="396"/>
      <c r="H816" s="396"/>
    </row>
    <row r="817" spans="4:8" ht="10.5" customHeight="1">
      <c r="D817" s="384">
        <v>1601</v>
      </c>
      <c r="E817" s="395" t="s">
        <v>754</v>
      </c>
      <c r="F817" s="396"/>
      <c r="G817" s="396"/>
      <c r="H817" s="396"/>
    </row>
    <row r="818" spans="4:8" ht="10.5" customHeight="1">
      <c r="D818" s="384">
        <v>1602</v>
      </c>
      <c r="E818" s="395" t="s">
        <v>753</v>
      </c>
      <c r="F818" s="396"/>
      <c r="G818" s="396"/>
      <c r="H818" s="396"/>
    </row>
    <row r="819" spans="4:8" ht="10.5" customHeight="1">
      <c r="D819" s="384">
        <v>1603</v>
      </c>
      <c r="E819" s="395" t="s">
        <v>752</v>
      </c>
      <c r="F819" s="396"/>
      <c r="G819" s="396"/>
      <c r="H819" s="396"/>
    </row>
    <row r="820" spans="4:8" ht="10.5" customHeight="1">
      <c r="D820" s="384">
        <v>1604</v>
      </c>
      <c r="E820" s="395" t="s">
        <v>751</v>
      </c>
      <c r="F820" s="396"/>
      <c r="G820" s="396"/>
      <c r="H820" s="396"/>
    </row>
    <row r="821" spans="4:8" ht="10.5" customHeight="1">
      <c r="D821" s="384">
        <v>1605</v>
      </c>
      <c r="E821" s="395" t="s">
        <v>750</v>
      </c>
      <c r="F821" s="396"/>
      <c r="G821" s="396"/>
      <c r="H821" s="396"/>
    </row>
    <row r="822" spans="4:8" ht="10.5" customHeight="1">
      <c r="D822" s="384">
        <v>1606</v>
      </c>
      <c r="E822" s="395" t="s">
        <v>749</v>
      </c>
      <c r="F822" s="396"/>
      <c r="G822" s="396"/>
      <c r="H822" s="396"/>
    </row>
    <row r="823" spans="4:8" ht="10.5" customHeight="1">
      <c r="D823" s="384">
        <v>1607</v>
      </c>
      <c r="E823" s="395" t="s">
        <v>748</v>
      </c>
      <c r="F823" s="396"/>
      <c r="G823" s="396"/>
      <c r="H823" s="396"/>
    </row>
    <row r="824" spans="4:8" ht="10.5" customHeight="1">
      <c r="D824" s="384">
        <v>1608</v>
      </c>
      <c r="E824" s="395" t="s">
        <v>747</v>
      </c>
      <c r="F824" s="396"/>
      <c r="G824" s="396"/>
      <c r="H824" s="396"/>
    </row>
    <row r="825" spans="4:8" ht="10.5" customHeight="1">
      <c r="D825" s="384">
        <v>1609</v>
      </c>
      <c r="E825" s="395" t="s">
        <v>746</v>
      </c>
      <c r="F825" s="396"/>
      <c r="G825" s="396"/>
      <c r="H825" s="396"/>
    </row>
    <row r="826" spans="4:8" ht="10.5" customHeight="1">
      <c r="D826" s="384">
        <v>1610</v>
      </c>
      <c r="E826" s="395" t="s">
        <v>745</v>
      </c>
      <c r="F826" s="396"/>
      <c r="G826" s="396"/>
      <c r="H826" s="396"/>
    </row>
    <row r="827" spans="4:8" ht="10.5" customHeight="1">
      <c r="D827" s="384">
        <v>1611</v>
      </c>
      <c r="E827" s="395" t="s">
        <v>744</v>
      </c>
      <c r="F827" s="396"/>
      <c r="G827" s="396"/>
      <c r="H827" s="396"/>
    </row>
    <row r="828" spans="4:8" ht="10.5" customHeight="1">
      <c r="D828" s="384">
        <v>1612</v>
      </c>
      <c r="E828" s="395" t="s">
        <v>743</v>
      </c>
      <c r="F828" s="396"/>
      <c r="G828" s="396"/>
      <c r="H828" s="396"/>
    </row>
    <row r="829" spans="4:8" ht="10.5" customHeight="1">
      <c r="D829" s="384">
        <v>1613</v>
      </c>
      <c r="E829" s="395" t="s">
        <v>742</v>
      </c>
      <c r="F829" s="396"/>
      <c r="G829" s="396"/>
      <c r="H829" s="396"/>
    </row>
    <row r="830" spans="4:8" ht="10.5" customHeight="1">
      <c r="D830" s="384">
        <v>1614</v>
      </c>
      <c r="E830" s="395" t="s">
        <v>741</v>
      </c>
      <c r="F830" s="396"/>
      <c r="G830" s="396"/>
      <c r="H830" s="396"/>
    </row>
    <row r="831" spans="4:8" ht="10.5" customHeight="1">
      <c r="D831" s="384">
        <v>1615</v>
      </c>
      <c r="E831" s="395" t="s">
        <v>740</v>
      </c>
      <c r="F831" s="396"/>
      <c r="G831" s="396"/>
      <c r="H831" s="39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6</vt:i4>
      </vt:variant>
    </vt:vector>
  </HeadingPairs>
  <TitlesOfParts>
    <vt:vector size="16" baseType="lpstr">
      <vt:lpstr>AI</vt:lpstr>
      <vt:lpstr>AO</vt:lpstr>
      <vt:lpstr>DI</vt:lpstr>
      <vt:lpstr>DO</vt:lpstr>
      <vt:lpstr>Init_AI</vt:lpstr>
      <vt:lpstr>Init_AO</vt:lpstr>
      <vt:lpstr>Init_DIO</vt:lpstr>
      <vt:lpstr>Init_DO</vt:lpstr>
      <vt:lpstr>Message</vt:lpstr>
      <vt:lpstr>Лист1</vt:lpstr>
      <vt:lpstr>AI_Offset</vt:lpstr>
      <vt:lpstr>AI_PlcId</vt:lpstr>
      <vt:lpstr>AI!Область_печати</vt:lpstr>
      <vt:lpstr>AO!Область_печати</vt:lpstr>
      <vt:lpstr>DI!Область_печати</vt:lpstr>
      <vt:lpstr>DO!Область_печати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u02246</dc:creator>
  <cp:lastModifiedBy>Paul</cp:lastModifiedBy>
  <cp:lastPrinted>2014-09-11T08:32:42Z</cp:lastPrinted>
  <dcterms:created xsi:type="dcterms:W3CDTF">2008-10-02T08:54:45Z</dcterms:created>
  <dcterms:modified xsi:type="dcterms:W3CDTF">2015-07-08T08:44:17Z</dcterms:modified>
</cp:coreProperties>
</file>