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"/>
    </mc:Choice>
  </mc:AlternateContent>
  <xr:revisionPtr revIDLastSave="0" documentId="13_ncr:1_{AB77B5BD-E3A6-4D82-BD25-AAD8E6CF4418}" xr6:coauthVersionLast="47" xr6:coauthVersionMax="47" xr10:uidLastSave="{00000000-0000-0000-0000-000000000000}"/>
  <bookViews>
    <workbookView xWindow="-120" yWindow="120" windowWidth="38640" windowHeight="21000" activeTab="4" xr2:uid="{897E9450-2B44-466B-BF84-CD137FBEB39C}"/>
  </bookViews>
  <sheets>
    <sheet name="Pistols" sheetId="2" r:id="rId1"/>
    <sheet name="Revolvers" sheetId="3" r:id="rId2"/>
    <sheet name="Rifles" sheetId="5" r:id="rId3"/>
    <sheet name="Shotguns" sheetId="6" r:id="rId4"/>
    <sheet name="All" sheetId="1" r:id="rId5"/>
  </sheets>
  <definedNames>
    <definedName name="ExternalData_1" localSheetId="0" hidden="1">Pistols!$A$1:$N$168</definedName>
    <definedName name="ExternalData_1" localSheetId="1" hidden="1">Revolvers!$A$1:$V$27</definedName>
    <definedName name="ExternalData_1" localSheetId="2" hidden="1">Rifles!$A$1:$H$420</definedName>
    <definedName name="ExternalData_1" localSheetId="3" hidden="1">Shotguns!$A$1:$I$55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R24" i="1"/>
  <c r="R25" i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R44" i="1"/>
  <c r="R45" i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R59" i="1"/>
  <c r="R60" i="1"/>
  <c r="R61" i="1"/>
  <c r="T61" i="1" s="1"/>
  <c r="R62" i="1"/>
  <c r="T62" i="1" s="1"/>
  <c r="R63" i="1"/>
  <c r="R64" i="1"/>
  <c r="R65" i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R84" i="1"/>
  <c r="R85" i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R104" i="1"/>
  <c r="R105" i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R124" i="1"/>
  <c r="R125" i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R144" i="1"/>
  <c r="R145" i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R159" i="1"/>
  <c r="R160" i="1"/>
  <c r="R161" i="1"/>
  <c r="T161" i="1" s="1"/>
  <c r="R162" i="1"/>
  <c r="T162" i="1" s="1"/>
  <c r="R163" i="1"/>
  <c r="R164" i="1"/>
  <c r="R165" i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R184" i="1"/>
  <c r="R185" i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R204" i="1"/>
  <c r="R205" i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R224" i="1"/>
  <c r="R225" i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R244" i="1"/>
  <c r="R245" i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R259" i="1"/>
  <c r="R260" i="1"/>
  <c r="R261" i="1"/>
  <c r="T261" i="1" s="1"/>
  <c r="R262" i="1"/>
  <c r="T262" i="1" s="1"/>
  <c r="R263" i="1"/>
  <c r="R264" i="1"/>
  <c r="R265" i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R284" i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R304" i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R324" i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R344" i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R364" i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R384" i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R404" i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R418" i="1"/>
  <c r="R419" i="1"/>
  <c r="R2" i="1"/>
  <c r="T3" i="1"/>
  <c r="T4" i="1"/>
  <c r="T5" i="1"/>
  <c r="T23" i="1"/>
  <c r="T24" i="1"/>
  <c r="T25" i="1"/>
  <c r="T43" i="1"/>
  <c r="T44" i="1"/>
  <c r="T45" i="1"/>
  <c r="T58" i="1"/>
  <c r="T59" i="1"/>
  <c r="T60" i="1"/>
  <c r="T63" i="1"/>
  <c r="T64" i="1"/>
  <c r="T65" i="1"/>
  <c r="T83" i="1"/>
  <c r="T84" i="1"/>
  <c r="T85" i="1"/>
  <c r="T103" i="1"/>
  <c r="T104" i="1"/>
  <c r="T105" i="1"/>
  <c r="T123" i="1"/>
  <c r="T124" i="1"/>
  <c r="T125" i="1"/>
  <c r="T143" i="1"/>
  <c r="T144" i="1"/>
  <c r="T145" i="1"/>
  <c r="T158" i="1"/>
  <c r="T159" i="1"/>
  <c r="T160" i="1"/>
  <c r="T163" i="1"/>
  <c r="T164" i="1"/>
  <c r="T165" i="1"/>
  <c r="T183" i="1"/>
  <c r="T184" i="1"/>
  <c r="T185" i="1"/>
  <c r="T203" i="1"/>
  <c r="T204" i="1"/>
  <c r="T205" i="1"/>
  <c r="T223" i="1"/>
  <c r="T224" i="1"/>
  <c r="T225" i="1"/>
  <c r="T243" i="1"/>
  <c r="T244" i="1"/>
  <c r="T245" i="1"/>
  <c r="T258" i="1"/>
  <c r="T259" i="1"/>
  <c r="T260" i="1"/>
  <c r="T263" i="1"/>
  <c r="T264" i="1"/>
  <c r="T265" i="1"/>
  <c r="T283" i="1"/>
  <c r="T284" i="1"/>
  <c r="T303" i="1"/>
  <c r="T304" i="1"/>
  <c r="T323" i="1"/>
  <c r="T324" i="1"/>
  <c r="T343" i="1"/>
  <c r="T344" i="1"/>
  <c r="T363" i="1"/>
  <c r="T364" i="1"/>
  <c r="T383" i="1"/>
  <c r="T384" i="1"/>
  <c r="T403" i="1"/>
  <c r="T404" i="1"/>
  <c r="T417" i="1"/>
  <c r="T418" i="1"/>
  <c r="T41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M2" i="1"/>
  <c r="N2" i="1"/>
  <c r="O2" i="1"/>
  <c r="P2" i="1"/>
  <c r="Q2" i="1"/>
  <c r="L2" i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5" i="1"/>
  <c r="F125" i="1"/>
  <c r="G125" i="1"/>
  <c r="H125" i="1"/>
  <c r="I125" i="1"/>
  <c r="J125" i="1"/>
  <c r="K125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F362" i="1"/>
  <c r="G362" i="1"/>
  <c r="H362" i="1"/>
  <c r="I362" i="1"/>
  <c r="J362" i="1"/>
  <c r="K362" i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E365" i="1"/>
  <c r="F365" i="1"/>
  <c r="G365" i="1"/>
  <c r="H365" i="1"/>
  <c r="I365" i="1"/>
  <c r="J365" i="1"/>
  <c r="K365" i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E372" i="1"/>
  <c r="F372" i="1"/>
  <c r="G372" i="1"/>
  <c r="H372" i="1"/>
  <c r="I372" i="1"/>
  <c r="J372" i="1"/>
  <c r="K372" i="1"/>
  <c r="E373" i="1"/>
  <c r="F373" i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E385" i="1"/>
  <c r="F385" i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F2" i="1"/>
  <c r="G2" i="1"/>
  <c r="H2" i="1"/>
  <c r="I2" i="1"/>
  <c r="J2" i="1"/>
  <c r="K2" i="1"/>
  <c r="E2" i="1"/>
  <c r="D5" i="1"/>
  <c r="D9" i="1"/>
  <c r="D10" i="1"/>
  <c r="D11" i="1"/>
  <c r="D12" i="1"/>
  <c r="D14" i="1"/>
  <c r="D16" i="1"/>
  <c r="D17" i="1"/>
  <c r="D18" i="1"/>
  <c r="D21" i="1"/>
  <c r="D30" i="1"/>
  <c r="D42" i="1"/>
  <c r="D50" i="1"/>
  <c r="D56" i="1"/>
  <c r="D61" i="1"/>
  <c r="D62" i="1"/>
  <c r="D71" i="1"/>
  <c r="D72" i="1"/>
  <c r="D74" i="1"/>
  <c r="D81" i="1"/>
  <c r="D82" i="1"/>
  <c r="D93" i="1"/>
  <c r="D95" i="1"/>
  <c r="D96" i="1"/>
  <c r="D110" i="1"/>
  <c r="D116" i="1"/>
  <c r="D121" i="1"/>
  <c r="D134" i="1"/>
  <c r="D135" i="1"/>
  <c r="D137" i="1"/>
  <c r="D138" i="1"/>
  <c r="D152" i="1"/>
  <c r="D156" i="1"/>
  <c r="D158" i="1"/>
  <c r="D161" i="1"/>
  <c r="D162" i="1"/>
  <c r="D165" i="1"/>
  <c r="D181" i="1"/>
  <c r="D188" i="1"/>
  <c r="D189" i="1"/>
  <c r="D194" i="1"/>
  <c r="D196" i="1"/>
  <c r="D198" i="1"/>
  <c r="D199" i="1"/>
  <c r="D218" i="1"/>
  <c r="D219" i="1"/>
  <c r="D222" i="1"/>
  <c r="D256" i="1"/>
  <c r="D262" i="1"/>
  <c r="D268" i="1"/>
  <c r="D269" i="1"/>
  <c r="D274" i="1"/>
  <c r="D276" i="1"/>
  <c r="D277" i="1"/>
  <c r="D279" i="1"/>
  <c r="D294" i="1"/>
  <c r="D296" i="1"/>
  <c r="D321" i="1"/>
  <c r="D328" i="1"/>
  <c r="D329" i="1"/>
  <c r="D336" i="1"/>
  <c r="D342" i="1"/>
  <c r="D356" i="1"/>
  <c r="D361" i="1"/>
  <c r="D374" i="1"/>
  <c r="D376" i="1"/>
  <c r="D396" i="1"/>
  <c r="D397" i="1"/>
  <c r="D398" i="1"/>
  <c r="D399" i="1"/>
  <c r="D401" i="1"/>
  <c r="D408" i="1"/>
  <c r="D409" i="1"/>
  <c r="D416" i="1"/>
  <c r="C9" i="1"/>
  <c r="C10" i="1"/>
  <c r="C16" i="1"/>
  <c r="C21" i="1"/>
  <c r="C22" i="1"/>
  <c r="C28" i="1"/>
  <c r="C30" i="1"/>
  <c r="C31" i="1"/>
  <c r="C36" i="1"/>
  <c r="C38" i="1"/>
  <c r="C39" i="1"/>
  <c r="C61" i="1"/>
  <c r="C63" i="1"/>
  <c r="C64" i="1"/>
  <c r="C65" i="1"/>
  <c r="C70" i="1"/>
  <c r="C71" i="1"/>
  <c r="C76" i="1"/>
  <c r="C78" i="1"/>
  <c r="C81" i="1"/>
  <c r="C88" i="1"/>
  <c r="C89" i="1"/>
  <c r="C91" i="1"/>
  <c r="C96" i="1"/>
  <c r="C98" i="1"/>
  <c r="C109" i="1"/>
  <c r="C110" i="1"/>
  <c r="C116" i="1"/>
  <c r="C125" i="1"/>
  <c r="C131" i="1"/>
  <c r="C136" i="1"/>
  <c r="C141" i="1"/>
  <c r="C142" i="1"/>
  <c r="C148" i="1"/>
  <c r="C170" i="1"/>
  <c r="C176" i="1"/>
  <c r="C182" i="1"/>
  <c r="C188" i="1"/>
  <c r="C190" i="1"/>
  <c r="C191" i="1"/>
  <c r="C201" i="1"/>
  <c r="C211" i="1"/>
  <c r="C216" i="1"/>
  <c r="C219" i="1"/>
  <c r="C228" i="1"/>
  <c r="C236" i="1"/>
  <c r="C250" i="1"/>
  <c r="C251" i="1"/>
  <c r="C256" i="1"/>
  <c r="C258" i="1"/>
  <c r="C259" i="1"/>
  <c r="C262" i="1"/>
  <c r="C268" i="1"/>
  <c r="C276" i="1"/>
  <c r="C296" i="1"/>
  <c r="C301" i="1"/>
  <c r="C308" i="1"/>
  <c r="C309" i="1"/>
  <c r="C310" i="1"/>
  <c r="C321" i="1"/>
  <c r="C328" i="1"/>
  <c r="C330" i="1"/>
  <c r="C331" i="1"/>
  <c r="C336" i="1"/>
  <c r="C341" i="1"/>
  <c r="C348" i="1"/>
  <c r="C349" i="1"/>
  <c r="C350" i="1"/>
  <c r="C351" i="1"/>
  <c r="C371" i="1"/>
  <c r="C376" i="1"/>
  <c r="C378" i="1"/>
  <c r="C379" i="1"/>
  <c r="C381" i="1"/>
  <c r="C388" i="1"/>
  <c r="C389" i="1"/>
  <c r="C408" i="1"/>
  <c r="C410" i="1"/>
  <c r="C416" i="1"/>
  <c r="C2" i="1"/>
  <c r="B9" i="1"/>
  <c r="B10" i="1"/>
  <c r="B11" i="1"/>
  <c r="B22" i="1"/>
  <c r="B23" i="1"/>
  <c r="B30" i="1"/>
  <c r="B36" i="1"/>
  <c r="B41" i="1"/>
  <c r="B42" i="1"/>
  <c r="B45" i="1"/>
  <c r="B48" i="1"/>
  <c r="B61" i="1"/>
  <c r="B64" i="1"/>
  <c r="B65" i="1"/>
  <c r="B66" i="1"/>
  <c r="B68" i="1"/>
  <c r="B76" i="1"/>
  <c r="B81" i="1"/>
  <c r="B90" i="1"/>
  <c r="B91" i="1"/>
  <c r="B96" i="1"/>
  <c r="B97" i="1"/>
  <c r="B101" i="1"/>
  <c r="B102" i="1"/>
  <c r="B110" i="1"/>
  <c r="B112" i="1"/>
  <c r="B116" i="1"/>
  <c r="B117" i="1"/>
  <c r="B130" i="1"/>
  <c r="B131" i="1"/>
  <c r="B136" i="1"/>
  <c r="B142" i="1"/>
  <c r="B145" i="1"/>
  <c r="B148" i="1"/>
  <c r="B156" i="1"/>
  <c r="B157" i="1"/>
  <c r="B159" i="1"/>
  <c r="B170" i="1"/>
  <c r="B171" i="1"/>
  <c r="B176" i="1"/>
  <c r="B182" i="1"/>
  <c r="B188" i="1"/>
  <c r="B189" i="1"/>
  <c r="B196" i="1"/>
  <c r="B209" i="1"/>
  <c r="B210" i="1"/>
  <c r="B216" i="1"/>
  <c r="B217" i="1"/>
  <c r="B219" i="1"/>
  <c r="B221" i="1"/>
  <c r="B222" i="1"/>
  <c r="B224" i="1"/>
  <c r="B248" i="1"/>
  <c r="B249" i="1"/>
  <c r="B250" i="1"/>
  <c r="B261" i="1"/>
  <c r="B262" i="1"/>
  <c r="B272" i="1"/>
  <c r="B282" i="1"/>
  <c r="B288" i="1"/>
  <c r="B296" i="1"/>
  <c r="B297" i="1"/>
  <c r="B299" i="1"/>
  <c r="B317" i="1"/>
  <c r="B319" i="1"/>
  <c r="B321" i="1"/>
  <c r="B322" i="1"/>
  <c r="B330" i="1"/>
  <c r="B341" i="1"/>
  <c r="B349" i="1"/>
  <c r="B361" i="1"/>
  <c r="B362" i="1"/>
  <c r="B368" i="1"/>
  <c r="B369" i="1"/>
  <c r="B370" i="1"/>
  <c r="B371" i="1"/>
  <c r="B372" i="1"/>
  <c r="B390" i="1"/>
  <c r="B391" i="1"/>
  <c r="B396" i="1"/>
  <c r="B402" i="1"/>
  <c r="B410" i="1"/>
  <c r="B411" i="1"/>
  <c r="B412" i="1"/>
  <c r="A3" i="1"/>
  <c r="C3" i="1" s="1"/>
  <c r="A4" i="1"/>
  <c r="C4" i="1" s="1"/>
  <c r="A5" i="1"/>
  <c r="A6" i="1"/>
  <c r="C6" i="1" s="1"/>
  <c r="A7" i="1"/>
  <c r="C7" i="1" s="1"/>
  <c r="A8" i="1"/>
  <c r="C8" i="1" s="1"/>
  <c r="A9" i="1"/>
  <c r="A10" i="1"/>
  <c r="A11" i="1"/>
  <c r="A12" i="1"/>
  <c r="B12" i="1" s="1"/>
  <c r="A13" i="1"/>
  <c r="D13" i="1" s="1"/>
  <c r="A14" i="1"/>
  <c r="A15" i="1"/>
  <c r="D15" i="1" s="1"/>
  <c r="A16" i="1"/>
  <c r="A17" i="1"/>
  <c r="A18" i="1"/>
  <c r="A19" i="1"/>
  <c r="A20" i="1"/>
  <c r="A21" i="1"/>
  <c r="A22" i="1"/>
  <c r="A23" i="1"/>
  <c r="A24" i="1"/>
  <c r="B24" i="1" s="1"/>
  <c r="A25" i="1"/>
  <c r="B25" i="1" s="1"/>
  <c r="A26" i="1"/>
  <c r="B26" i="1" s="1"/>
  <c r="A27" i="1"/>
  <c r="A28" i="1"/>
  <c r="A29" i="1"/>
  <c r="C29" i="1" s="1"/>
  <c r="A30" i="1"/>
  <c r="A31" i="1"/>
  <c r="A32" i="1"/>
  <c r="B32" i="1" s="1"/>
  <c r="A33" i="1"/>
  <c r="D33" i="1" s="1"/>
  <c r="A34" i="1"/>
  <c r="D34" i="1" s="1"/>
  <c r="A35" i="1"/>
  <c r="A36" i="1"/>
  <c r="A37" i="1"/>
  <c r="C37" i="1" s="1"/>
  <c r="A38" i="1"/>
  <c r="B38" i="1" s="1"/>
  <c r="A39" i="1"/>
  <c r="A40" i="1"/>
  <c r="A41" i="1"/>
  <c r="A42" i="1"/>
  <c r="A43" i="1"/>
  <c r="B43" i="1" s="1"/>
  <c r="A44" i="1"/>
  <c r="C44" i="1" s="1"/>
  <c r="A45" i="1"/>
  <c r="C45" i="1" s="1"/>
  <c r="A46" i="1"/>
  <c r="C46" i="1" s="1"/>
  <c r="A47" i="1"/>
  <c r="D47" i="1" s="1"/>
  <c r="A48" i="1"/>
  <c r="A49" i="1"/>
  <c r="B49" i="1" s="1"/>
  <c r="A50" i="1"/>
  <c r="A51" i="1"/>
  <c r="A52" i="1"/>
  <c r="A53" i="1"/>
  <c r="A54" i="1"/>
  <c r="A55" i="1"/>
  <c r="A56" i="1"/>
  <c r="A57" i="1"/>
  <c r="A58" i="1"/>
  <c r="D58" i="1" s="1"/>
  <c r="A59" i="1"/>
  <c r="A60" i="1"/>
  <c r="D60" i="1" s="1"/>
  <c r="A61" i="1"/>
  <c r="A62" i="1"/>
  <c r="A63" i="1"/>
  <c r="D63" i="1" s="1"/>
  <c r="A64" i="1"/>
  <c r="A65" i="1"/>
  <c r="A66" i="1"/>
  <c r="C66" i="1" s="1"/>
  <c r="A67" i="1"/>
  <c r="B67" i="1" s="1"/>
  <c r="A68" i="1"/>
  <c r="A69" i="1"/>
  <c r="A70" i="1"/>
  <c r="A71" i="1"/>
  <c r="A72" i="1"/>
  <c r="A73" i="1"/>
  <c r="A74" i="1"/>
  <c r="A75" i="1"/>
  <c r="D75" i="1" s="1"/>
  <c r="A76" i="1"/>
  <c r="A77" i="1"/>
  <c r="A78" i="1"/>
  <c r="A79" i="1"/>
  <c r="A80" i="1"/>
  <c r="A81" i="1"/>
  <c r="A82" i="1"/>
  <c r="A83" i="1"/>
  <c r="C83" i="1" s="1"/>
  <c r="A84" i="1"/>
  <c r="C84" i="1" s="1"/>
  <c r="A85" i="1"/>
  <c r="B85" i="1" s="1"/>
  <c r="A86" i="1"/>
  <c r="A87" i="1"/>
  <c r="C87" i="1" s="1"/>
  <c r="A88" i="1"/>
  <c r="B88" i="1" s="1"/>
  <c r="A89" i="1"/>
  <c r="B89" i="1" s="1"/>
  <c r="A90" i="1"/>
  <c r="C90" i="1" s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D103" i="1" s="1"/>
  <c r="A104" i="1"/>
  <c r="D104" i="1" s="1"/>
  <c r="A105" i="1"/>
  <c r="D105" i="1" s="1"/>
  <c r="A106" i="1"/>
  <c r="A107" i="1"/>
  <c r="A108" i="1"/>
  <c r="C108" i="1" s="1"/>
  <c r="A109" i="1"/>
  <c r="B109" i="1" s="1"/>
  <c r="A110" i="1"/>
  <c r="A111" i="1"/>
  <c r="C111" i="1" s="1"/>
  <c r="A112" i="1"/>
  <c r="A113" i="1"/>
  <c r="A114" i="1"/>
  <c r="A115" i="1"/>
  <c r="A116" i="1"/>
  <c r="A117" i="1"/>
  <c r="A118" i="1"/>
  <c r="C118" i="1" s="1"/>
  <c r="A119" i="1"/>
  <c r="A120" i="1"/>
  <c r="C120" i="1" s="1"/>
  <c r="A121" i="1"/>
  <c r="A122" i="1"/>
  <c r="A123" i="1"/>
  <c r="D123" i="1" s="1"/>
  <c r="A124" i="1"/>
  <c r="D124" i="1" s="1"/>
  <c r="A125" i="1"/>
  <c r="D125" i="1" s="1"/>
  <c r="A126" i="1"/>
  <c r="C126" i="1" s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C143" i="1" s="1"/>
  <c r="A144" i="1"/>
  <c r="C144" i="1" s="1"/>
  <c r="A145" i="1"/>
  <c r="C145" i="1" s="1"/>
  <c r="A146" i="1"/>
  <c r="B146" i="1" s="1"/>
  <c r="A147" i="1"/>
  <c r="D147" i="1" s="1"/>
  <c r="A148" i="1"/>
  <c r="A149" i="1"/>
  <c r="C149" i="1" s="1"/>
  <c r="A150" i="1"/>
  <c r="A151" i="1"/>
  <c r="A152" i="1"/>
  <c r="A153" i="1"/>
  <c r="A154" i="1"/>
  <c r="A155" i="1"/>
  <c r="D155" i="1" s="1"/>
  <c r="A156" i="1"/>
  <c r="A157" i="1"/>
  <c r="A158" i="1"/>
  <c r="A159" i="1"/>
  <c r="A160" i="1"/>
  <c r="A161" i="1"/>
  <c r="A162" i="1"/>
  <c r="A163" i="1"/>
  <c r="D163" i="1" s="1"/>
  <c r="A164" i="1"/>
  <c r="C164" i="1" s="1"/>
  <c r="A165" i="1"/>
  <c r="A166" i="1"/>
  <c r="D166" i="1" s="1"/>
  <c r="A167" i="1"/>
  <c r="D167" i="1" s="1"/>
  <c r="A168" i="1"/>
  <c r="B168" i="1" s="1"/>
  <c r="A169" i="1"/>
  <c r="A170" i="1"/>
  <c r="A171" i="1"/>
  <c r="C171" i="1" s="1"/>
  <c r="A172" i="1"/>
  <c r="B172" i="1" s="1"/>
  <c r="A173" i="1"/>
  <c r="A174" i="1"/>
  <c r="A175" i="1"/>
  <c r="A176" i="1"/>
  <c r="A177" i="1"/>
  <c r="A178" i="1"/>
  <c r="A179" i="1"/>
  <c r="A180" i="1"/>
  <c r="A181" i="1"/>
  <c r="B181" i="1" s="1"/>
  <c r="A182" i="1"/>
  <c r="D182" i="1" s="1"/>
  <c r="A183" i="1"/>
  <c r="A184" i="1"/>
  <c r="D184" i="1" s="1"/>
  <c r="A185" i="1"/>
  <c r="D185" i="1" s="1"/>
  <c r="A186" i="1"/>
  <c r="B186" i="1" s="1"/>
  <c r="A187" i="1"/>
  <c r="D187" i="1" s="1"/>
  <c r="A188" i="1"/>
  <c r="A189" i="1"/>
  <c r="C189" i="1" s="1"/>
  <c r="A190" i="1"/>
  <c r="A191" i="1"/>
  <c r="B191" i="1" s="1"/>
  <c r="A192" i="1"/>
  <c r="B192" i="1" s="1"/>
  <c r="A193" i="1"/>
  <c r="A194" i="1"/>
  <c r="A195" i="1"/>
  <c r="A196" i="1"/>
  <c r="C196" i="1" s="1"/>
  <c r="A197" i="1"/>
  <c r="A198" i="1"/>
  <c r="C198" i="1" s="1"/>
  <c r="A199" i="1"/>
  <c r="C199" i="1" s="1"/>
  <c r="A200" i="1"/>
  <c r="A201" i="1"/>
  <c r="A202" i="1"/>
  <c r="A203" i="1"/>
  <c r="A204" i="1"/>
  <c r="C204" i="1" s="1"/>
  <c r="A205" i="1"/>
  <c r="A206" i="1"/>
  <c r="C206" i="1" s="1"/>
  <c r="A207" i="1"/>
  <c r="D207" i="1" s="1"/>
  <c r="A208" i="1"/>
  <c r="A209" i="1"/>
  <c r="D209" i="1" s="1"/>
  <c r="A210" i="1"/>
  <c r="A211" i="1"/>
  <c r="B211" i="1" s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B225" i="1" s="1"/>
  <c r="A226" i="1"/>
  <c r="C226" i="1" s="1"/>
  <c r="A227" i="1"/>
  <c r="C227" i="1" s="1"/>
  <c r="A228" i="1"/>
  <c r="A229" i="1"/>
  <c r="A230" i="1"/>
  <c r="B230" i="1" s="1"/>
  <c r="A231" i="1"/>
  <c r="A232" i="1"/>
  <c r="B232" i="1" s="1"/>
  <c r="A233" i="1"/>
  <c r="A234" i="1"/>
  <c r="D234" i="1" s="1"/>
  <c r="A235" i="1"/>
  <c r="A236" i="1"/>
  <c r="A237" i="1"/>
  <c r="A238" i="1"/>
  <c r="A239" i="1"/>
  <c r="A240" i="1"/>
  <c r="A241" i="1"/>
  <c r="A242" i="1"/>
  <c r="A243" i="1"/>
  <c r="C243" i="1" s="1"/>
  <c r="A244" i="1"/>
  <c r="C244" i="1" s="1"/>
  <c r="A245" i="1"/>
  <c r="B245" i="1" s="1"/>
  <c r="A246" i="1"/>
  <c r="A247" i="1"/>
  <c r="B247" i="1" s="1"/>
  <c r="A248" i="1"/>
  <c r="C248" i="1" s="1"/>
  <c r="A249" i="1"/>
  <c r="C249" i="1" s="1"/>
  <c r="A250" i="1"/>
  <c r="A251" i="1"/>
  <c r="A252" i="1"/>
  <c r="A253" i="1"/>
  <c r="A254" i="1"/>
  <c r="A255" i="1"/>
  <c r="A256" i="1"/>
  <c r="A257" i="1"/>
  <c r="A258" i="1"/>
  <c r="A259" i="1"/>
  <c r="B259" i="1" s="1"/>
  <c r="A260" i="1"/>
  <c r="A261" i="1"/>
  <c r="A262" i="1"/>
  <c r="A263" i="1"/>
  <c r="A264" i="1"/>
  <c r="B264" i="1" s="1"/>
  <c r="A265" i="1"/>
  <c r="D265" i="1" s="1"/>
  <c r="A266" i="1"/>
  <c r="B266" i="1" s="1"/>
  <c r="A267" i="1"/>
  <c r="A268" i="1"/>
  <c r="B268" i="1" s="1"/>
  <c r="A269" i="1"/>
  <c r="A270" i="1"/>
  <c r="B270" i="1" s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C283" i="1" s="1"/>
  <c r="A284" i="1"/>
  <c r="C284" i="1" s="1"/>
  <c r="A285" i="1"/>
  <c r="A286" i="1"/>
  <c r="C286" i="1" s="1"/>
  <c r="A287" i="1"/>
  <c r="D287" i="1" s="1"/>
  <c r="A288" i="1"/>
  <c r="A289" i="1"/>
  <c r="B289" i="1" s="1"/>
  <c r="A290" i="1"/>
  <c r="A291" i="1"/>
  <c r="C291" i="1" s="1"/>
  <c r="A292" i="1"/>
  <c r="A293" i="1"/>
  <c r="A294" i="1"/>
  <c r="A295" i="1"/>
  <c r="A296" i="1"/>
  <c r="A297" i="1"/>
  <c r="A298" i="1"/>
  <c r="C298" i="1" s="1"/>
  <c r="A299" i="1"/>
  <c r="A300" i="1"/>
  <c r="A301" i="1"/>
  <c r="A302" i="1"/>
  <c r="A303" i="1"/>
  <c r="C303" i="1" s="1"/>
  <c r="A304" i="1"/>
  <c r="A305" i="1"/>
  <c r="A306" i="1"/>
  <c r="C306" i="1" s="1"/>
  <c r="A307" i="1"/>
  <c r="C307" i="1" s="1"/>
  <c r="A308" i="1"/>
  <c r="A309" i="1"/>
  <c r="A310" i="1"/>
  <c r="B310" i="1" s="1"/>
  <c r="A311" i="1"/>
  <c r="B311" i="1" s="1"/>
  <c r="A312" i="1"/>
  <c r="B312" i="1" s="1"/>
  <c r="A313" i="1"/>
  <c r="A314" i="1"/>
  <c r="A315" i="1"/>
  <c r="A316" i="1"/>
  <c r="A317" i="1"/>
  <c r="A318" i="1"/>
  <c r="D318" i="1" s="1"/>
  <c r="A319" i="1"/>
  <c r="A320" i="1"/>
  <c r="A321" i="1"/>
  <c r="A322" i="1"/>
  <c r="A323" i="1"/>
  <c r="A324" i="1"/>
  <c r="A325" i="1"/>
  <c r="D325" i="1" s="1"/>
  <c r="A326" i="1"/>
  <c r="A327" i="1"/>
  <c r="A328" i="1"/>
  <c r="A329" i="1"/>
  <c r="A330" i="1"/>
  <c r="A331" i="1"/>
  <c r="A332" i="1"/>
  <c r="B332" i="1" s="1"/>
  <c r="A333" i="1"/>
  <c r="A334" i="1"/>
  <c r="A335" i="1"/>
  <c r="A336" i="1"/>
  <c r="A337" i="1"/>
  <c r="A338" i="1"/>
  <c r="A339" i="1"/>
  <c r="A340" i="1"/>
  <c r="A341" i="1"/>
  <c r="A342" i="1"/>
  <c r="A343" i="1"/>
  <c r="B343" i="1" s="1"/>
  <c r="A344" i="1"/>
  <c r="D344" i="1" s="1"/>
  <c r="A345" i="1"/>
  <c r="A346" i="1"/>
  <c r="A347" i="1"/>
  <c r="B347" i="1" s="1"/>
  <c r="A348" i="1"/>
  <c r="B348" i="1" s="1"/>
  <c r="A349" i="1"/>
  <c r="D349" i="1" s="1"/>
  <c r="A350" i="1"/>
  <c r="B350" i="1" s="1"/>
  <c r="A351" i="1"/>
  <c r="A352" i="1"/>
  <c r="A353" i="1"/>
  <c r="A354" i="1"/>
  <c r="D354" i="1" s="1"/>
  <c r="A355" i="1"/>
  <c r="A356" i="1"/>
  <c r="A357" i="1"/>
  <c r="B357" i="1" s="1"/>
  <c r="A358" i="1"/>
  <c r="A359" i="1"/>
  <c r="A360" i="1"/>
  <c r="A361" i="1"/>
  <c r="A362" i="1"/>
  <c r="A363" i="1"/>
  <c r="C363" i="1" s="1"/>
  <c r="A364" i="1"/>
  <c r="A365" i="1"/>
  <c r="C365" i="1" s="1"/>
  <c r="A366" i="1"/>
  <c r="D366" i="1" s="1"/>
  <c r="A367" i="1"/>
  <c r="D367" i="1" s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D380" i="1" s="1"/>
  <c r="A381" i="1"/>
  <c r="A382" i="1"/>
  <c r="A383" i="1"/>
  <c r="A384" i="1"/>
  <c r="D384" i="1" s="1"/>
  <c r="A385" i="1"/>
  <c r="B385" i="1" s="1"/>
  <c r="A386" i="1"/>
  <c r="A387" i="1"/>
  <c r="A388" i="1"/>
  <c r="B388" i="1" s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C404" i="1" s="1"/>
  <c r="A405" i="1"/>
  <c r="A406" i="1"/>
  <c r="A407" i="1"/>
  <c r="A408" i="1"/>
  <c r="A409" i="1"/>
  <c r="A410" i="1"/>
  <c r="A411" i="1"/>
  <c r="A412" i="1"/>
  <c r="A413" i="1"/>
  <c r="A414" i="1"/>
  <c r="A415" i="1"/>
  <c r="A416" i="1"/>
  <c r="B416" i="1" s="1"/>
  <c r="A417" i="1"/>
  <c r="B417" i="1" s="1"/>
  <c r="A418" i="1"/>
  <c r="A419" i="1"/>
  <c r="A2" i="1"/>
  <c r="T2" i="1" l="1"/>
  <c r="C403" i="1"/>
  <c r="D403" i="1"/>
  <c r="C383" i="1"/>
  <c r="D323" i="1"/>
  <c r="C323" i="1"/>
  <c r="B223" i="1"/>
  <c r="C203" i="1"/>
  <c r="C402" i="1"/>
  <c r="B382" i="1"/>
  <c r="C242" i="1"/>
  <c r="C202" i="1"/>
  <c r="B202" i="1"/>
  <c r="B162" i="1"/>
  <c r="C162" i="1"/>
  <c r="C122" i="1"/>
  <c r="D102" i="1"/>
  <c r="C82" i="1"/>
  <c r="B62" i="1"/>
  <c r="B366" i="1"/>
  <c r="C366" i="1"/>
  <c r="C139" i="1"/>
  <c r="D382" i="1"/>
  <c r="D326" i="1"/>
  <c r="D202" i="1"/>
  <c r="D142" i="1"/>
  <c r="B59" i="1"/>
  <c r="C419" i="1"/>
  <c r="D327" i="1"/>
  <c r="D206" i="1"/>
  <c r="D322" i="1"/>
  <c r="B302" i="1"/>
  <c r="C302" i="1"/>
  <c r="C282" i="1"/>
  <c r="B401" i="1"/>
  <c r="B381" i="1"/>
  <c r="C361" i="1"/>
  <c r="D341" i="1"/>
  <c r="B301" i="1"/>
  <c r="D301" i="1"/>
  <c r="C281" i="1"/>
  <c r="D261" i="1"/>
  <c r="C261" i="1"/>
  <c r="C241" i="1"/>
  <c r="B241" i="1"/>
  <c r="D241" i="1"/>
  <c r="D221" i="1"/>
  <c r="B201" i="1"/>
  <c r="B161" i="1"/>
  <c r="C161" i="1"/>
  <c r="C121" i="1"/>
  <c r="D41" i="1"/>
  <c r="B21" i="1"/>
  <c r="B365" i="1"/>
  <c r="B257" i="1"/>
  <c r="B212" i="1"/>
  <c r="B150" i="1"/>
  <c r="B99" i="1"/>
  <c r="B47" i="1"/>
  <c r="C411" i="1"/>
  <c r="C362" i="1"/>
  <c r="C305" i="1"/>
  <c r="C138" i="1"/>
  <c r="C79" i="1"/>
  <c r="D381" i="1"/>
  <c r="D267" i="1"/>
  <c r="D201" i="1"/>
  <c r="D141" i="1"/>
  <c r="D73" i="1"/>
  <c r="B379" i="1"/>
  <c r="D379" i="1"/>
  <c r="C359" i="1"/>
  <c r="D359" i="1"/>
  <c r="D339" i="1"/>
  <c r="C339" i="1"/>
  <c r="C319" i="1"/>
  <c r="D299" i="1"/>
  <c r="C279" i="1"/>
  <c r="D259" i="1"/>
  <c r="C239" i="1"/>
  <c r="B239" i="1"/>
  <c r="B199" i="1"/>
  <c r="C159" i="1"/>
  <c r="C297" i="1"/>
  <c r="D297" i="1"/>
  <c r="B277" i="1"/>
  <c r="D257" i="1"/>
  <c r="C237" i="1"/>
  <c r="B237" i="1"/>
  <c r="D217" i="1"/>
  <c r="C197" i="1"/>
  <c r="B197" i="1"/>
  <c r="D197" i="1"/>
  <c r="D177" i="1"/>
  <c r="D157" i="1"/>
  <c r="C137" i="1"/>
  <c r="D77" i="1"/>
  <c r="B57" i="1"/>
  <c r="B17" i="1"/>
  <c r="B292" i="1"/>
  <c r="C406" i="1"/>
  <c r="D317" i="1"/>
  <c r="D246" i="1"/>
  <c r="B359" i="1"/>
  <c r="C407" i="1"/>
  <c r="C238" i="1"/>
  <c r="C18" i="1"/>
  <c r="C396" i="1"/>
  <c r="C356" i="1"/>
  <c r="B356" i="1"/>
  <c r="C316" i="1"/>
  <c r="B316" i="1"/>
  <c r="B256" i="1"/>
  <c r="B236" i="1"/>
  <c r="D216" i="1"/>
  <c r="D176" i="1"/>
  <c r="D136" i="1"/>
  <c r="D76" i="1"/>
  <c r="B56" i="1"/>
  <c r="D36" i="1"/>
  <c r="B16" i="1"/>
  <c r="B399" i="1"/>
  <c r="B291" i="1"/>
  <c r="B246" i="1"/>
  <c r="B141" i="1"/>
  <c r="B82" i="1"/>
  <c r="B37" i="1"/>
  <c r="C401" i="1"/>
  <c r="C342" i="1"/>
  <c r="C231" i="1"/>
  <c r="C181" i="1"/>
  <c r="C119" i="1"/>
  <c r="D362" i="1"/>
  <c r="D316" i="1"/>
  <c r="D245" i="1"/>
  <c r="D122" i="1"/>
  <c r="B367" i="1"/>
  <c r="B346" i="1"/>
  <c r="B46" i="1"/>
  <c r="C246" i="1"/>
  <c r="D264" i="1"/>
  <c r="D417" i="1"/>
  <c r="C397" i="1"/>
  <c r="D377" i="1"/>
  <c r="B377" i="1"/>
  <c r="C357" i="1"/>
  <c r="D337" i="1"/>
  <c r="B397" i="1"/>
  <c r="B290" i="1"/>
  <c r="B190" i="1"/>
  <c r="B139" i="1"/>
  <c r="C399" i="1"/>
  <c r="C290" i="1"/>
  <c r="C230" i="1"/>
  <c r="C179" i="1"/>
  <c r="D314" i="1"/>
  <c r="D244" i="1"/>
  <c r="D57" i="1"/>
  <c r="B39" i="1"/>
  <c r="B19" i="1"/>
  <c r="B147" i="1"/>
  <c r="C299" i="1"/>
  <c r="C19" i="1"/>
  <c r="D319" i="1"/>
  <c r="D418" i="1"/>
  <c r="C418" i="1"/>
  <c r="B398" i="1"/>
  <c r="C398" i="1"/>
  <c r="B378" i="1"/>
  <c r="D378" i="1"/>
  <c r="C358" i="1"/>
  <c r="B338" i="1"/>
  <c r="D338" i="1"/>
  <c r="C318" i="1"/>
  <c r="B298" i="1"/>
  <c r="D298" i="1"/>
  <c r="D278" i="1"/>
  <c r="B258" i="1"/>
  <c r="D258" i="1"/>
  <c r="B238" i="1"/>
  <c r="C218" i="1"/>
  <c r="B198" i="1"/>
  <c r="B158" i="1"/>
  <c r="C158" i="1"/>
  <c r="B138" i="1"/>
  <c r="B118" i="1"/>
  <c r="B98" i="1"/>
  <c r="D78" i="1"/>
  <c r="C58" i="1"/>
  <c r="D394" i="1"/>
  <c r="D214" i="1"/>
  <c r="B344" i="1"/>
  <c r="B243" i="1"/>
  <c r="B137" i="1"/>
  <c r="B79" i="1"/>
  <c r="C338" i="1"/>
  <c r="C285" i="1"/>
  <c r="C178" i="1"/>
  <c r="D358" i="1"/>
  <c r="D303" i="1"/>
  <c r="D243" i="1"/>
  <c r="D118" i="1"/>
  <c r="C247" i="1"/>
  <c r="D126" i="1"/>
  <c r="B126" i="1"/>
  <c r="B86" i="1"/>
  <c r="C86" i="1"/>
  <c r="B267" i="1"/>
  <c r="C147" i="1"/>
  <c r="B392" i="1"/>
  <c r="B342" i="1"/>
  <c r="B286" i="1"/>
  <c r="B242" i="1"/>
  <c r="B77" i="1"/>
  <c r="B31" i="1"/>
  <c r="C62" i="1"/>
  <c r="D357" i="1"/>
  <c r="D302" i="1"/>
  <c r="D242" i="1"/>
  <c r="D186" i="1"/>
  <c r="D117" i="1"/>
  <c r="D51" i="1"/>
  <c r="B345" i="1"/>
  <c r="D345" i="1"/>
  <c r="D32" i="1"/>
  <c r="B285" i="1"/>
  <c r="B185" i="1"/>
  <c r="C387" i="1"/>
  <c r="C278" i="1"/>
  <c r="C225" i="1"/>
  <c r="D239" i="1"/>
  <c r="C205" i="1"/>
  <c r="B265" i="1"/>
  <c r="C146" i="1"/>
  <c r="D304" i="1"/>
  <c r="B244" i="1"/>
  <c r="C311" i="1"/>
  <c r="B271" i="1"/>
  <c r="B71" i="1"/>
  <c r="C364" i="1"/>
  <c r="B419" i="1"/>
  <c r="D419" i="1"/>
  <c r="D92" i="1"/>
  <c r="B92" i="1"/>
  <c r="C11" i="1"/>
  <c r="B339" i="1"/>
  <c r="B231" i="1"/>
  <c r="B72" i="1"/>
  <c r="C386" i="1"/>
  <c r="C224" i="1"/>
  <c r="C163" i="1"/>
  <c r="C59" i="1"/>
  <c r="D407" i="1"/>
  <c r="D238" i="1"/>
  <c r="D178" i="1"/>
  <c r="C130" i="1"/>
  <c r="B386" i="1"/>
  <c r="B337" i="1"/>
  <c r="B281" i="1"/>
  <c r="B122" i="1"/>
  <c r="B70" i="1"/>
  <c r="C385" i="1"/>
  <c r="C271" i="1"/>
  <c r="C223" i="1"/>
  <c r="C156" i="1"/>
  <c r="C102" i="1"/>
  <c r="C56" i="1"/>
  <c r="D406" i="1"/>
  <c r="D347" i="1"/>
  <c r="D286" i="1"/>
  <c r="D237" i="1"/>
  <c r="D101" i="1"/>
  <c r="D38" i="1"/>
  <c r="C391" i="1"/>
  <c r="C390" i="1"/>
  <c r="C370" i="1"/>
  <c r="C210" i="1"/>
  <c r="B50" i="1"/>
  <c r="C50" i="1"/>
  <c r="B389" i="1"/>
  <c r="D369" i="1"/>
  <c r="B309" i="1"/>
  <c r="C269" i="1"/>
  <c r="B269" i="1"/>
  <c r="B336" i="1"/>
  <c r="B279" i="1"/>
  <c r="B226" i="1"/>
  <c r="B179" i="1"/>
  <c r="B121" i="1"/>
  <c r="C384" i="1"/>
  <c r="C326" i="1"/>
  <c r="C270" i="1"/>
  <c r="C222" i="1"/>
  <c r="C151" i="1"/>
  <c r="C101" i="1"/>
  <c r="C51" i="1"/>
  <c r="D405" i="1"/>
  <c r="D346" i="1"/>
  <c r="D282" i="1"/>
  <c r="D236" i="1"/>
  <c r="D164" i="1"/>
  <c r="D98" i="1"/>
  <c r="D37" i="1"/>
  <c r="B132" i="1"/>
  <c r="D131" i="1"/>
  <c r="B111" i="1"/>
  <c r="B376" i="1"/>
  <c r="B331" i="1"/>
  <c r="B276" i="1"/>
  <c r="B177" i="1"/>
  <c r="B119" i="1"/>
  <c r="C382" i="1"/>
  <c r="C322" i="1"/>
  <c r="C221" i="1"/>
  <c r="C150" i="1"/>
  <c r="C99" i="1"/>
  <c r="C41" i="1"/>
  <c r="D402" i="1"/>
  <c r="D281" i="1"/>
  <c r="D97" i="1"/>
  <c r="D31" i="1"/>
  <c r="D8" i="1"/>
  <c r="C124" i="1"/>
  <c r="B165" i="1"/>
  <c r="B125" i="1"/>
  <c r="C123" i="1"/>
  <c r="D35" i="1"/>
  <c r="B124" i="1"/>
  <c r="B123" i="1"/>
  <c r="C42" i="1"/>
  <c r="B409" i="1"/>
  <c r="B149" i="1"/>
  <c r="C409" i="1"/>
  <c r="D404" i="1"/>
  <c r="D266" i="1"/>
  <c r="D2" i="1"/>
  <c r="C400" i="1"/>
  <c r="B380" i="1"/>
  <c r="C380" i="1"/>
  <c r="D360" i="1"/>
  <c r="B360" i="1"/>
  <c r="D340" i="1"/>
  <c r="C320" i="1"/>
  <c r="C300" i="1"/>
  <c r="D280" i="1"/>
  <c r="B280" i="1"/>
  <c r="D260" i="1"/>
  <c r="B260" i="1"/>
  <c r="C240" i="1"/>
  <c r="C220" i="1"/>
  <c r="D200" i="1"/>
  <c r="B180" i="1"/>
  <c r="D180" i="1"/>
  <c r="C160" i="1"/>
  <c r="B160" i="1"/>
  <c r="C140" i="1"/>
  <c r="D80" i="1"/>
  <c r="B80" i="1"/>
  <c r="C80" i="1"/>
  <c r="B60" i="1"/>
  <c r="C60" i="1"/>
  <c r="D20" i="1"/>
  <c r="B320" i="1"/>
  <c r="B120" i="1"/>
  <c r="C280" i="1"/>
  <c r="D160" i="1"/>
  <c r="B220" i="1"/>
  <c r="C20" i="1"/>
  <c r="D400" i="1"/>
  <c r="D224" i="1"/>
  <c r="B300" i="1"/>
  <c r="B240" i="1"/>
  <c r="B143" i="1"/>
  <c r="C369" i="1"/>
  <c r="B329" i="1"/>
  <c r="C289" i="1"/>
  <c r="C209" i="1"/>
  <c r="D169" i="1"/>
  <c r="D129" i="1"/>
  <c r="C129" i="1"/>
  <c r="B129" i="1"/>
  <c r="D89" i="1"/>
  <c r="B29" i="1"/>
  <c r="D29" i="1"/>
  <c r="B364" i="1"/>
  <c r="C304" i="1"/>
  <c r="C169" i="1"/>
  <c r="D324" i="1"/>
  <c r="D289" i="1"/>
  <c r="B408" i="1"/>
  <c r="D388" i="1"/>
  <c r="C368" i="1"/>
  <c r="D368" i="1"/>
  <c r="B328" i="1"/>
  <c r="D308" i="1"/>
  <c r="B308" i="1"/>
  <c r="C288" i="1"/>
  <c r="D288" i="1"/>
  <c r="B228" i="1"/>
  <c r="D228" i="1"/>
  <c r="C208" i="1"/>
  <c r="B208" i="1"/>
  <c r="D208" i="1"/>
  <c r="D168" i="1"/>
  <c r="D148" i="1"/>
  <c r="D128" i="1"/>
  <c r="C128" i="1"/>
  <c r="B128" i="1"/>
  <c r="D108" i="1"/>
  <c r="B108" i="1"/>
  <c r="D88" i="1"/>
  <c r="D48" i="1"/>
  <c r="C48" i="1"/>
  <c r="D28" i="1"/>
  <c r="B28" i="1"/>
  <c r="B8" i="1"/>
  <c r="B169" i="1"/>
  <c r="B44" i="1"/>
  <c r="C168" i="1"/>
  <c r="D220" i="1"/>
  <c r="C415" i="1"/>
  <c r="B415" i="1"/>
  <c r="D415" i="1"/>
  <c r="C180" i="1"/>
  <c r="D300" i="1"/>
  <c r="D387" i="1"/>
  <c r="B387" i="1"/>
  <c r="C347" i="1"/>
  <c r="B327" i="1"/>
  <c r="D307" i="1"/>
  <c r="B307" i="1"/>
  <c r="C267" i="1"/>
  <c r="C207" i="1"/>
  <c r="B207" i="1"/>
  <c r="D107" i="1"/>
  <c r="B107" i="1"/>
  <c r="C107" i="1"/>
  <c r="D87" i="1"/>
  <c r="B87" i="1"/>
  <c r="C47" i="1"/>
  <c r="D27" i="1"/>
  <c r="B27" i="1"/>
  <c r="C27" i="1"/>
  <c r="D7" i="1"/>
  <c r="B7" i="1"/>
  <c r="B200" i="1"/>
  <c r="D249" i="1"/>
  <c r="B406" i="1"/>
  <c r="D386" i="1"/>
  <c r="C346" i="1"/>
  <c r="D306" i="1"/>
  <c r="B306" i="1"/>
  <c r="C266" i="1"/>
  <c r="D226" i="1"/>
  <c r="B206" i="1"/>
  <c r="C186" i="1"/>
  <c r="D146" i="1"/>
  <c r="D106" i="1"/>
  <c r="B106" i="1"/>
  <c r="C106" i="1"/>
  <c r="D86" i="1"/>
  <c r="D66" i="1"/>
  <c r="D46" i="1"/>
  <c r="D26" i="1"/>
  <c r="C26" i="1"/>
  <c r="D6" i="1"/>
  <c r="B6" i="1"/>
  <c r="B326" i="1"/>
  <c r="B167" i="1"/>
  <c r="C166" i="1"/>
  <c r="C100" i="1"/>
  <c r="C68" i="1"/>
  <c r="D248" i="1"/>
  <c r="D140" i="1"/>
  <c r="D68" i="1"/>
  <c r="B144" i="1"/>
  <c r="B20" i="1"/>
  <c r="D223" i="1"/>
  <c r="C43" i="1"/>
  <c r="D389" i="1"/>
  <c r="D309" i="1"/>
  <c r="B229" i="1"/>
  <c r="D229" i="1"/>
  <c r="D149" i="1"/>
  <c r="D109" i="1"/>
  <c r="D69" i="1"/>
  <c r="D49" i="1"/>
  <c r="C49" i="1"/>
  <c r="B407" i="1"/>
  <c r="C367" i="1"/>
  <c r="C287" i="1"/>
  <c r="B287" i="1"/>
  <c r="B227" i="1"/>
  <c r="D227" i="1"/>
  <c r="C187" i="1"/>
  <c r="B187" i="1"/>
  <c r="D127" i="1"/>
  <c r="C127" i="1"/>
  <c r="B127" i="1"/>
  <c r="D67" i="1"/>
  <c r="B140" i="1"/>
  <c r="C329" i="1"/>
  <c r="C167" i="1"/>
  <c r="C69" i="1"/>
  <c r="C40" i="1"/>
  <c r="B405" i="1"/>
  <c r="C405" i="1"/>
  <c r="D385" i="1"/>
  <c r="D365" i="1"/>
  <c r="C345" i="1"/>
  <c r="C325" i="1"/>
  <c r="D305" i="1"/>
  <c r="B305" i="1"/>
  <c r="D285" i="1"/>
  <c r="C265" i="1"/>
  <c r="C245" i="1"/>
  <c r="D225" i="1"/>
  <c r="B205" i="1"/>
  <c r="D205" i="1"/>
  <c r="C185" i="1"/>
  <c r="C165" i="1"/>
  <c r="D145" i="1"/>
  <c r="B105" i="1"/>
  <c r="C105" i="1"/>
  <c r="D85" i="1"/>
  <c r="C85" i="1"/>
  <c r="D65" i="1"/>
  <c r="D45" i="1"/>
  <c r="D25" i="1"/>
  <c r="C25" i="1"/>
  <c r="B5" i="1"/>
  <c r="C5" i="1"/>
  <c r="B325" i="1"/>
  <c r="B166" i="1"/>
  <c r="B69" i="1"/>
  <c r="C327" i="1"/>
  <c r="C229" i="1"/>
  <c r="C200" i="1"/>
  <c r="C67" i="1"/>
  <c r="D383" i="1"/>
  <c r="D348" i="1"/>
  <c r="D320" i="1"/>
  <c r="D247" i="1"/>
  <c r="D240" i="1"/>
  <c r="B400" i="1"/>
  <c r="B340" i="1"/>
  <c r="C340" i="1"/>
  <c r="D120" i="1"/>
  <c r="D40" i="1"/>
  <c r="B404" i="1"/>
  <c r="B384" i="1"/>
  <c r="D364" i="1"/>
  <c r="C344" i="1"/>
  <c r="B304" i="1"/>
  <c r="D284" i="1"/>
  <c r="B284" i="1"/>
  <c r="C264" i="1"/>
  <c r="B204" i="1"/>
  <c r="D204" i="1"/>
  <c r="C184" i="1"/>
  <c r="B184" i="1"/>
  <c r="D144" i="1"/>
  <c r="B104" i="1"/>
  <c r="C104" i="1"/>
  <c r="D84" i="1"/>
  <c r="B84" i="1"/>
  <c r="D64" i="1"/>
  <c r="D44" i="1"/>
  <c r="D24" i="1"/>
  <c r="C24" i="1"/>
  <c r="D4" i="1"/>
  <c r="B4" i="1"/>
  <c r="B324" i="1"/>
  <c r="B100" i="1"/>
  <c r="B40" i="1"/>
  <c r="C260" i="1"/>
  <c r="B403" i="1"/>
  <c r="B383" i="1"/>
  <c r="D363" i="1"/>
  <c r="B363" i="1"/>
  <c r="C343" i="1"/>
  <c r="D343" i="1"/>
  <c r="B303" i="1"/>
  <c r="D283" i="1"/>
  <c r="B283" i="1"/>
  <c r="C263" i="1"/>
  <c r="D263" i="1"/>
  <c r="B263" i="1"/>
  <c r="B203" i="1"/>
  <c r="D203" i="1"/>
  <c r="C183" i="1"/>
  <c r="B183" i="1"/>
  <c r="D183" i="1"/>
  <c r="B163" i="1"/>
  <c r="D143" i="1"/>
  <c r="B103" i="1"/>
  <c r="C103" i="1"/>
  <c r="D83" i="1"/>
  <c r="B83" i="1"/>
  <c r="B63" i="1"/>
  <c r="D43" i="1"/>
  <c r="D23" i="1"/>
  <c r="C23" i="1"/>
  <c r="D3" i="1"/>
  <c r="B3" i="1"/>
  <c r="B323" i="1"/>
  <c r="B164" i="1"/>
  <c r="B2" i="1"/>
  <c r="C360" i="1"/>
  <c r="C324" i="1"/>
  <c r="D100" i="1"/>
  <c r="D94" i="1"/>
  <c r="C395" i="1"/>
  <c r="B395" i="1"/>
  <c r="D395" i="1"/>
  <c r="C375" i="1"/>
  <c r="B375" i="1"/>
  <c r="D375" i="1"/>
  <c r="C355" i="1"/>
  <c r="B355" i="1"/>
  <c r="D355" i="1"/>
  <c r="C335" i="1"/>
  <c r="B335" i="1"/>
  <c r="D335" i="1"/>
  <c r="C315" i="1"/>
  <c r="B315" i="1"/>
  <c r="D315" i="1"/>
  <c r="C295" i="1"/>
  <c r="B295" i="1"/>
  <c r="D295" i="1"/>
  <c r="C275" i="1"/>
  <c r="B275" i="1"/>
  <c r="D275" i="1"/>
  <c r="C255" i="1"/>
  <c r="B255" i="1"/>
  <c r="D255" i="1"/>
  <c r="C235" i="1"/>
  <c r="B235" i="1"/>
  <c r="D235" i="1"/>
  <c r="C215" i="1"/>
  <c r="B215" i="1"/>
  <c r="D215" i="1"/>
  <c r="C195" i="1"/>
  <c r="B195" i="1"/>
  <c r="D195" i="1"/>
  <c r="C175" i="1"/>
  <c r="B175" i="1"/>
  <c r="D175" i="1"/>
  <c r="C155" i="1"/>
  <c r="B155" i="1"/>
  <c r="C135" i="1"/>
  <c r="B135" i="1"/>
  <c r="C115" i="1"/>
  <c r="B115" i="1"/>
  <c r="C95" i="1"/>
  <c r="B95" i="1"/>
  <c r="C75" i="1"/>
  <c r="B75" i="1"/>
  <c r="C55" i="1"/>
  <c r="B55" i="1"/>
  <c r="C35" i="1"/>
  <c r="B35" i="1"/>
  <c r="C15" i="1"/>
  <c r="B15" i="1"/>
  <c r="B414" i="1"/>
  <c r="C414" i="1"/>
  <c r="B394" i="1"/>
  <c r="C394" i="1"/>
  <c r="B374" i="1"/>
  <c r="C374" i="1"/>
  <c r="B354" i="1"/>
  <c r="C354" i="1"/>
  <c r="B334" i="1"/>
  <c r="C334" i="1"/>
  <c r="B314" i="1"/>
  <c r="C314" i="1"/>
  <c r="B294" i="1"/>
  <c r="C294" i="1"/>
  <c r="B274" i="1"/>
  <c r="C274" i="1"/>
  <c r="B254" i="1"/>
  <c r="C254" i="1"/>
  <c r="B234" i="1"/>
  <c r="C234" i="1"/>
  <c r="B214" i="1"/>
  <c r="C214" i="1"/>
  <c r="B194" i="1"/>
  <c r="C194" i="1"/>
  <c r="B174" i="1"/>
  <c r="C174" i="1"/>
  <c r="D174" i="1"/>
  <c r="B154" i="1"/>
  <c r="C154" i="1"/>
  <c r="D154" i="1"/>
  <c r="B134" i="1"/>
  <c r="C134" i="1"/>
  <c r="B114" i="1"/>
  <c r="C114" i="1"/>
  <c r="B94" i="1"/>
  <c r="C94" i="1"/>
  <c r="B74" i="1"/>
  <c r="C74" i="1"/>
  <c r="B54" i="1"/>
  <c r="C54" i="1"/>
  <c r="B34" i="1"/>
  <c r="C34" i="1"/>
  <c r="B14" i="1"/>
  <c r="C14" i="1"/>
  <c r="B413" i="1"/>
  <c r="C413" i="1"/>
  <c r="D413" i="1"/>
  <c r="B393" i="1"/>
  <c r="C393" i="1"/>
  <c r="D393" i="1"/>
  <c r="B373" i="1"/>
  <c r="C373" i="1"/>
  <c r="D373" i="1"/>
  <c r="B353" i="1"/>
  <c r="C353" i="1"/>
  <c r="D353" i="1"/>
  <c r="B333" i="1"/>
  <c r="C333" i="1"/>
  <c r="D333" i="1"/>
  <c r="B313" i="1"/>
  <c r="C313" i="1"/>
  <c r="D313" i="1"/>
  <c r="B293" i="1"/>
  <c r="C293" i="1"/>
  <c r="D293" i="1"/>
  <c r="B273" i="1"/>
  <c r="C273" i="1"/>
  <c r="D273" i="1"/>
  <c r="B253" i="1"/>
  <c r="C253" i="1"/>
  <c r="D253" i="1"/>
  <c r="B233" i="1"/>
  <c r="C233" i="1"/>
  <c r="D233" i="1"/>
  <c r="B213" i="1"/>
  <c r="C213" i="1"/>
  <c r="D213" i="1"/>
  <c r="B193" i="1"/>
  <c r="C193" i="1"/>
  <c r="D193" i="1"/>
  <c r="B173" i="1"/>
  <c r="C173" i="1"/>
  <c r="B153" i="1"/>
  <c r="C153" i="1"/>
  <c r="D153" i="1"/>
  <c r="B133" i="1"/>
  <c r="C133" i="1"/>
  <c r="D133" i="1"/>
  <c r="B113" i="1"/>
  <c r="C113" i="1"/>
  <c r="B93" i="1"/>
  <c r="C93" i="1"/>
  <c r="B73" i="1"/>
  <c r="C73" i="1"/>
  <c r="B53" i="1"/>
  <c r="C53" i="1"/>
  <c r="B33" i="1"/>
  <c r="C33" i="1"/>
  <c r="B13" i="1"/>
  <c r="C13" i="1"/>
  <c r="D55" i="1"/>
  <c r="C412" i="1"/>
  <c r="D412" i="1"/>
  <c r="C392" i="1"/>
  <c r="D392" i="1"/>
  <c r="C372" i="1"/>
  <c r="D372" i="1"/>
  <c r="C352" i="1"/>
  <c r="D352" i="1"/>
  <c r="C332" i="1"/>
  <c r="D332" i="1"/>
  <c r="C312" i="1"/>
  <c r="D312" i="1"/>
  <c r="C292" i="1"/>
  <c r="D292" i="1"/>
  <c r="C272" i="1"/>
  <c r="D272" i="1"/>
  <c r="C252" i="1"/>
  <c r="D252" i="1"/>
  <c r="C232" i="1"/>
  <c r="D232" i="1"/>
  <c r="C212" i="1"/>
  <c r="D212" i="1"/>
  <c r="C192" i="1"/>
  <c r="D192" i="1"/>
  <c r="C172" i="1"/>
  <c r="D172" i="1"/>
  <c r="C152" i="1"/>
  <c r="C132" i="1"/>
  <c r="D132" i="1"/>
  <c r="C112" i="1"/>
  <c r="D112" i="1"/>
  <c r="C92" i="1"/>
  <c r="C72" i="1"/>
  <c r="C52" i="1"/>
  <c r="C32" i="1"/>
  <c r="C12" i="1"/>
  <c r="D115" i="1"/>
  <c r="D54" i="1"/>
  <c r="D411" i="1"/>
  <c r="D391" i="1"/>
  <c r="D371" i="1"/>
  <c r="D351" i="1"/>
  <c r="D331" i="1"/>
  <c r="D311" i="1"/>
  <c r="D291" i="1"/>
  <c r="D271" i="1"/>
  <c r="D251" i="1"/>
  <c r="D231" i="1"/>
  <c r="D211" i="1"/>
  <c r="D191" i="1"/>
  <c r="D171" i="1"/>
  <c r="D151" i="1"/>
  <c r="D111" i="1"/>
  <c r="D91" i="1"/>
  <c r="B352" i="1"/>
  <c r="B252" i="1"/>
  <c r="B152" i="1"/>
  <c r="B52" i="1"/>
  <c r="D173" i="1"/>
  <c r="D114" i="1"/>
  <c r="D53" i="1"/>
  <c r="D410" i="1"/>
  <c r="D390" i="1"/>
  <c r="D370" i="1"/>
  <c r="D350" i="1"/>
  <c r="D330" i="1"/>
  <c r="D310" i="1"/>
  <c r="D290" i="1"/>
  <c r="D270" i="1"/>
  <c r="D250" i="1"/>
  <c r="D230" i="1"/>
  <c r="D210" i="1"/>
  <c r="D190" i="1"/>
  <c r="D170" i="1"/>
  <c r="D150" i="1"/>
  <c r="D130" i="1"/>
  <c r="D90" i="1"/>
  <c r="D70" i="1"/>
  <c r="B351" i="1"/>
  <c r="B251" i="1"/>
  <c r="B151" i="1"/>
  <c r="B51" i="1"/>
  <c r="D414" i="1"/>
  <c r="D334" i="1"/>
  <c r="D254" i="1"/>
  <c r="D113" i="1"/>
  <c r="D52" i="1"/>
  <c r="B418" i="1"/>
  <c r="B358" i="1"/>
  <c r="B318" i="1"/>
  <c r="B278" i="1"/>
  <c r="B218" i="1"/>
  <c r="B178" i="1"/>
  <c r="B78" i="1"/>
  <c r="B58" i="1"/>
  <c r="B18" i="1"/>
  <c r="C417" i="1"/>
  <c r="C377" i="1"/>
  <c r="C337" i="1"/>
  <c r="C317" i="1"/>
  <c r="C277" i="1"/>
  <c r="C257" i="1"/>
  <c r="C217" i="1"/>
  <c r="C177" i="1"/>
  <c r="C157" i="1"/>
  <c r="C117" i="1"/>
  <c r="C97" i="1"/>
  <c r="C77" i="1"/>
  <c r="C57" i="1"/>
  <c r="C17" i="1"/>
  <c r="D179" i="1"/>
  <c r="D159" i="1"/>
  <c r="D139" i="1"/>
  <c r="D119" i="1"/>
  <c r="D99" i="1"/>
  <c r="D79" i="1"/>
  <c r="D59" i="1"/>
  <c r="D39" i="1"/>
  <c r="D19" i="1"/>
  <c r="D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CB16C-76F1-4C66-ABC3-5B11F11640F7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A5A008FD-6E50-4E8A-936A-7B8B43B3DDB8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B3080D17-308D-4EE9-9DB8-78983D360AD1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D2845A04-DCFF-4D68-AEB2-263B7C258F56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</connections>
</file>

<file path=xl/sharedStrings.xml><?xml version="1.0" encoding="utf-8"?>
<sst xmlns="http://schemas.openxmlformats.org/spreadsheetml/2006/main" count="3386" uniqueCount="1598">
  <si>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</si>
  <si>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</si>
  <si>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</si>
  <si>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</si>
  <si>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</si>
  <si>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</si>
  <si>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</si>
  <si>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</si>
  <si>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</si>
  <si>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</si>
  <si>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</si>
  <si>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</si>
  <si>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</si>
  <si>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</si>
  <si>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</si>
  <si>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</si>
  <si>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</si>
  <si>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</si>
  <si>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</si>
  <si>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TYPE</t>
  </si>
  <si>
    <t>YEAR</t>
  </si>
  <si>
    <t>RDS KEY</t>
  </si>
  <si>
    <t>LICENSE NAME</t>
  </si>
  <si>
    <t>STREET</t>
  </si>
  <si>
    <t>CITY</t>
  </si>
  <si>
    <t>ST</t>
  </si>
  <si>
    <t>PISTOL
22</t>
  </si>
  <si>
    <t>PISTOL
25</t>
  </si>
  <si>
    <t>PISTOL
32</t>
  </si>
  <si>
    <t>PISTOL
380</t>
  </si>
  <si>
    <t>PISTOL
9MM</t>
  </si>
  <si>
    <t>PISTOL
50</t>
  </si>
  <si>
    <t>PISTOL TOTAL</t>
  </si>
  <si>
    <t>PISTOL</t>
  </si>
  <si>
    <t>COTTER, JASON</t>
  </si>
  <si>
    <t>115 COUNTY ROAD 546</t>
  </si>
  <si>
    <t>MOUNTAIN HOME</t>
  </si>
  <si>
    <t>AR</t>
  </si>
  <si>
    <t>GUNCRAFTER INDUSTRIES, LLC</t>
  </si>
  <si>
    <t>171 MADISON 1510</t>
  </si>
  <si>
    <t>HUNTSVILLE</t>
  </si>
  <si>
    <t>NIGHTHAWK CUSTOM LLC</t>
  </si>
  <si>
    <t>1306 W TRIMBLE</t>
  </si>
  <si>
    <t>BERRYVILLE</t>
  </si>
  <si>
    <t>WILSONS GUN SHOP INC</t>
  </si>
  <si>
    <t>2234 CR 719</t>
  </si>
  <si>
    <t>BOBCAT WEAPONS INC</t>
  </si>
  <si>
    <t>2934 W WINDSOR AVE</t>
  </si>
  <si>
    <t>PHOENIX</t>
  </si>
  <si>
    <t>AZ</t>
  </si>
  <si>
    <t>BUSHMASTER FIREARMS INTERNATIONAL LLC</t>
  </si>
  <si>
    <t>1070 METRIC DR</t>
  </si>
  <si>
    <t>LAKE HAVASU CITY</t>
  </si>
  <si>
    <t>EXCELL MANUFACTURING  INC</t>
  </si>
  <si>
    <t>2580 LANDON DR UNIT E</t>
  </si>
  <si>
    <t>BULLHEAD CITY</t>
  </si>
  <si>
    <t>GRAHAM, T MARK</t>
  </si>
  <si>
    <t>16014 WEST REMUDA DR</t>
  </si>
  <si>
    <t>SURPRISE</t>
  </si>
  <si>
    <t>JPS MANUFACTURING LLC</t>
  </si>
  <si>
    <t>15651 N 83RD WAY STE 3</t>
  </si>
  <si>
    <t>SCOTTSDALE</t>
  </si>
  <si>
    <t>R &amp; R SPORTING ARMS INC</t>
  </si>
  <si>
    <t>15481 N TWIN LAKES DR</t>
  </si>
  <si>
    <t>TUCSON</t>
  </si>
  <si>
    <t>ROBAR COMPANIES, INC</t>
  </si>
  <si>
    <t>21438 N 7TH AVE SUITE B</t>
  </si>
  <si>
    <t>STURM, RUGER &amp; COMPANY, INC</t>
  </si>
  <si>
    <t>200 RUGER RD</t>
  </si>
  <si>
    <t>PRESCOTT</t>
  </si>
  <si>
    <t>BAR-STO PRECISION MACHINE INC</t>
  </si>
  <si>
    <t>73377 SULLIVAN RD</t>
  </si>
  <si>
    <t>29 PALMS</t>
  </si>
  <si>
    <t>CA</t>
  </si>
  <si>
    <t>EXCEL INDUSTRIES INC</t>
  </si>
  <si>
    <t>4510 CARTER CT</t>
  </si>
  <si>
    <t>CHINO</t>
  </si>
  <si>
    <t>PEPPERBALL TECHNOLOGIES INC</t>
  </si>
  <si>
    <t>6142 NANCY RIDGE DR STE 101</t>
  </si>
  <si>
    <t>SAN DIEGO</t>
  </si>
  <si>
    <t>PHOENIX ARMS</t>
  </si>
  <si>
    <t>4231 BRICKELL STREET</t>
  </si>
  <si>
    <t>ONTARIO</t>
  </si>
  <si>
    <t>ANDY'S CUSTOM GUNS INC</t>
  </si>
  <si>
    <t>14855 W 54TH AVE</t>
  </si>
  <si>
    <t>GOLDEN</t>
  </si>
  <si>
    <t>CO</t>
  </si>
  <si>
    <t>JOSEPH BRAZIER LTD</t>
  </si>
  <si>
    <t>3259 ELECTRA DR SO</t>
  </si>
  <si>
    <t>COLORADO SPRINGS</t>
  </si>
  <si>
    <t>POWELL, JAMES B</t>
  </si>
  <si>
    <t>6571 PFOST DRIVE</t>
  </si>
  <si>
    <t>PEYTON</t>
  </si>
  <si>
    <t>PRECISION SMALL ARMS INC</t>
  </si>
  <si>
    <t>ASPEN AIRPORT BUSINESS CENTER
BLDG 210 UNIT C</t>
  </si>
  <si>
    <t>ASPEN</t>
  </si>
  <si>
    <t>ROCKY MOUNTAIN ARMS INC</t>
  </si>
  <si>
    <t>1813 SUNSET PL #D</t>
  </si>
  <si>
    <t>LONGMONT</t>
  </si>
  <si>
    <t>COLT'S MANUFACTURING CO LLC</t>
  </si>
  <si>
    <t>545 NEWPARK AVE</t>
  </si>
  <si>
    <t>WEST HARTFORD</t>
  </si>
  <si>
    <t>CT</t>
  </si>
  <si>
    <t>JOJOS GUNWORKS LLC</t>
  </si>
  <si>
    <t>122 SPRING ST D9</t>
  </si>
  <si>
    <t>SOUTHINGTON</t>
  </si>
  <si>
    <t>L W SEECAMP CO INC</t>
  </si>
  <si>
    <t>280 ROCK LANE</t>
  </si>
  <si>
    <t>MILFORD</t>
  </si>
  <si>
    <t>US FIREARMS MFG CO</t>
  </si>
  <si>
    <t>445-453 LEDYARD ST</t>
  </si>
  <si>
    <t>HARTFORD</t>
  </si>
  <si>
    <t>WILDEY F A, INC</t>
  </si>
  <si>
    <t>45 ANGEVINE RD</t>
  </si>
  <si>
    <t>WARREN</t>
  </si>
  <si>
    <t>GUN SMOKE ENTERPRISES INC</t>
  </si>
  <si>
    <t>506 NE 3RD ST</t>
  </si>
  <si>
    <t>OKEECHOBEE</t>
  </si>
  <si>
    <t>FL</t>
  </si>
  <si>
    <t>KEL TEC CNC INDUSTRIES INC</t>
  </si>
  <si>
    <t>1475 COX ROAD</t>
  </si>
  <si>
    <t>COCOA</t>
  </si>
  <si>
    <t>MERSDORF, ROY EDWARD</t>
  </si>
  <si>
    <t>40 OLD TOWN HAMMOCK LANE</t>
  </si>
  <si>
    <t>CRAWFORDVILL E</t>
  </si>
  <si>
    <t>OZIMEK, GREGORY G</t>
  </si>
  <si>
    <t>1411 NW 33RD DR</t>
  </si>
  <si>
    <t>POMPANO BEACH</t>
  </si>
  <si>
    <t>PICKETT WEAPONRY SERVICE INC</t>
  </si>
  <si>
    <t>25220 W NEWBERRY RD</t>
  </si>
  <si>
    <t>NEWBERRY</t>
  </si>
  <si>
    <t>POULIOTTE, GEORGE R &amp; POULIOTTE, BETTY F</t>
  </si>
  <si>
    <t>1556 SOUTH SR53</t>
  </si>
  <si>
    <t>MADISON</t>
  </si>
  <si>
    <t>SCCY INDUSTRIES LLC</t>
  </si>
  <si>
    <t>1800 CONCEPT COURT</t>
  </si>
  <si>
    <t>DAYTONA BEACH</t>
  </si>
  <si>
    <t>SPIKE'S TACTICAL LLC</t>
  </si>
  <si>
    <t>2593 CLARK ST STE 103</t>
  </si>
  <si>
    <t>APOPKA</t>
  </si>
  <si>
    <t>SUPERFORMANCE INC</t>
  </si>
  <si>
    <t>2510 KIRBY CR NE UNIT
109</t>
  </si>
  <si>
    <t>PALM BAY</t>
  </si>
  <si>
    <t>TAURUS INTERNATIONAL MANUFACTURING INC</t>
  </si>
  <si>
    <t>16175 NW 49TH AVE</t>
  </si>
  <si>
    <t>MIAMI</t>
  </si>
  <si>
    <t>GLOCK INC</t>
  </si>
  <si>
    <t>6000 HIGHLANDS PKWY</t>
  </si>
  <si>
    <t>SMYRNA</t>
  </si>
  <si>
    <t>GA</t>
  </si>
  <si>
    <t>MASTERPIECE ARMS INC</t>
  </si>
  <si>
    <t>116 KINGSBRIDGE DRIVE</t>
  </si>
  <si>
    <t>CARROLLTON</t>
  </si>
  <si>
    <t>MEGGITT TRAINING SYSTEMS INC</t>
  </si>
  <si>
    <t>296 BROGDON RD</t>
  </si>
  <si>
    <t>SUWANEE</t>
  </si>
  <si>
    <t>SIMMONS, ROBERT JOHN</t>
  </si>
  <si>
    <t>208 N DIXON ST</t>
  </si>
  <si>
    <t>ALMA</t>
  </si>
  <si>
    <t>LESNET, GREGORY SCOTT</t>
  </si>
  <si>
    <t>208 PINE ST</t>
  </si>
  <si>
    <t>MUSCATINE</t>
  </si>
  <si>
    <t>IA</t>
  </si>
  <si>
    <t>ESTES, HOWARD</t>
  </si>
  <si>
    <t>E 5776 GARWOOD RD</t>
  </si>
  <si>
    <t>HAYDEN</t>
  </si>
  <si>
    <t>ID</t>
  </si>
  <si>
    <t>EVOLUTION INC</t>
  </si>
  <si>
    <t>357 YELLOW  WOLF RD</t>
  </si>
  <si>
    <t>WHITE BIRD</t>
  </si>
  <si>
    <t>GIANGROSSI, KENNETH PETER</t>
  </si>
  <si>
    <t>1727 S LATAH ST</t>
  </si>
  <si>
    <t>BOISE</t>
  </si>
  <si>
    <t>KRONE, ROBERT MITCHELL</t>
  </si>
  <si>
    <t>201 N KINGS RD #101</t>
  </si>
  <si>
    <t>NAMPA</t>
  </si>
  <si>
    <t>POLIVKA, VLADIMIR</t>
  </si>
  <si>
    <t>13819 WILD GOOSE CT</t>
  </si>
  <si>
    <t>LAKE FORK</t>
  </si>
  <si>
    <t>TACTICAL SOLUTIONS LLC</t>
  </si>
  <si>
    <t>2181 COMMERCE AVE</t>
  </si>
  <si>
    <t>BARBER KUSTOM LLC</t>
  </si>
  <si>
    <t>922 WEMBLEY DR</t>
  </si>
  <si>
    <t>ISLAND LAKE</t>
  </si>
  <si>
    <t>IL</t>
  </si>
  <si>
    <t>LES BAER CUSTOM INC</t>
  </si>
  <si>
    <t>29601 34TH AVE N</t>
  </si>
  <si>
    <t>HILLSDALE</t>
  </si>
  <si>
    <t>MILLER, ROBERT ALAN</t>
  </si>
  <si>
    <t>23489 E 1900 STREET</t>
  </si>
  <si>
    <t>GENESEO</t>
  </si>
  <si>
    <t>ROCK RIVER ARMS INC</t>
  </si>
  <si>
    <t>1042 CLEVELAND RD</t>
  </si>
  <si>
    <t>COLONA</t>
  </si>
  <si>
    <t>SPRINGFIELD INC</t>
  </si>
  <si>
    <t>420 W MAIN ST</t>
  </si>
  <si>
    <t>BOBS PAWN</t>
  </si>
  <si>
    <t>507 N WASHINGTON STREET</t>
  </si>
  <si>
    <t>KOKOMO</t>
  </si>
  <si>
    <t>IN</t>
  </si>
  <si>
    <t>ALLEE, MICHAEL DAVID</t>
  </si>
  <si>
    <t>5606 JOHNSON DR</t>
  </si>
  <si>
    <t>MISSION</t>
  </si>
  <si>
    <t>KS</t>
  </si>
  <si>
    <t>COPELAND, GREG</t>
  </si>
  <si>
    <t>3686 272ND RD</t>
  </si>
  <si>
    <t>ARKANSAS CITY</t>
  </si>
  <si>
    <t>CRAIG, FREDERICK E III</t>
  </si>
  <si>
    <t>819 E 4TH ST</t>
  </si>
  <si>
    <t>HUTCHINSON</t>
  </si>
  <si>
    <t>DOUBLE STAR CORP</t>
  </si>
  <si>
    <t>5600 BYBEE RD</t>
  </si>
  <si>
    <t>WINCHESTER</t>
  </si>
  <si>
    <t>KY</t>
  </si>
  <si>
    <t>GEMINI CUSTOMS LLC</t>
  </si>
  <si>
    <t>717 BOTKINS ROAD</t>
  </si>
  <si>
    <t>FRANKFORT</t>
  </si>
  <si>
    <t>SAEILO, INC</t>
  </si>
  <si>
    <t>130 GODDARD MEMORIAL DR</t>
  </si>
  <si>
    <t>WORCESTER</t>
  </si>
  <si>
    <t>MA</t>
  </si>
  <si>
    <t>SMITH &amp; WESSON CORP</t>
  </si>
  <si>
    <t>2100 ROOSEVELT AVE</t>
  </si>
  <si>
    <t>SPRINGFIELD</t>
  </si>
  <si>
    <t>BERETTA U S A CORPORATION</t>
  </si>
  <si>
    <t>17601 BERETTA DR</t>
  </si>
  <si>
    <t>ACCOKEEK</t>
  </si>
  <si>
    <t>MD</t>
  </si>
  <si>
    <t>999 ROOSEVELT TRL</t>
  </si>
  <si>
    <t>WINDHAM</t>
  </si>
  <si>
    <t>ME</t>
  </si>
  <si>
    <t>19 AVIATION DR</t>
  </si>
  <si>
    <t>HOULTON</t>
  </si>
  <si>
    <t>NORTHLINK ENT</t>
  </si>
  <si>
    <t>10703 S OLD 27</t>
  </si>
  <si>
    <t>WATERS</t>
  </si>
  <si>
    <t>MI</t>
  </si>
  <si>
    <t>OMEGA ARMS</t>
  </si>
  <si>
    <t>5375 EDGEWAY DR</t>
  </si>
  <si>
    <t>ALLENDALE</t>
  </si>
  <si>
    <t>E ARTHUR BROWN CO INC</t>
  </si>
  <si>
    <t>4088 COUNTY ROAD 40 NW</t>
  </si>
  <si>
    <t>GARFIELD</t>
  </si>
  <si>
    <t>MN</t>
  </si>
  <si>
    <t>GLENCO SECURITY INVESTMENTS</t>
  </si>
  <si>
    <t>6021 BRYANT AVE N</t>
  </si>
  <si>
    <t>BROOKLYN CENTER</t>
  </si>
  <si>
    <t>MAGNUM RESEARCH, INC</t>
  </si>
  <si>
    <t>12602 33RD AVENUE SW</t>
  </si>
  <si>
    <t>PILLAGER</t>
  </si>
  <si>
    <t>MCKENZIE, JOHN ARTHUR &amp; KIMBERLY KAY</t>
  </si>
  <si>
    <t>406 MAIN ST BOX 1233</t>
  </si>
  <si>
    <t>OSTRANDER</t>
  </si>
  <si>
    <t>PINE TECHNICAL COLLEGE</t>
  </si>
  <si>
    <t>900 4TH ST SE</t>
  </si>
  <si>
    <t>PINE CITY</t>
  </si>
  <si>
    <t>CMMG INC</t>
  </si>
  <si>
    <t>620 COUNTY ROAD 118</t>
  </si>
  <si>
    <t>FAYETTE</t>
  </si>
  <si>
    <t>MO</t>
  </si>
  <si>
    <t>ED BROWN PRODUCTS, INC</t>
  </si>
  <si>
    <t>43825 MULDROW TRAIL</t>
  </si>
  <si>
    <t>PERRY</t>
  </si>
  <si>
    <t>GATEWAY HOSE &amp; COUPLING CO INC</t>
  </si>
  <si>
    <t>8301 CREST INDUSTRIAL DR #C</t>
  </si>
  <si>
    <t>AFFTON</t>
  </si>
  <si>
    <t>ROBERT PORTER LLC</t>
  </si>
  <si>
    <t>21911 S STATE LINE RD</t>
  </si>
  <si>
    <t>BELTON</t>
  </si>
  <si>
    <t>GENTRY, DAVID OWEN</t>
  </si>
  <si>
    <t>314 N HOFFMAN</t>
  </si>
  <si>
    <t>BELGRADE</t>
  </si>
  <si>
    <t>MT</t>
  </si>
  <si>
    <t>APPALACHIAN GUNSMITHING INC</t>
  </si>
  <si>
    <t>8 SNAPFINGER DR</t>
  </si>
  <si>
    <t>WEAVERVILLE</t>
  </si>
  <si>
    <t>NC</t>
  </si>
  <si>
    <t>BLAINE, KENNETH PAUL</t>
  </si>
  <si>
    <t>136 RABBIT CREEK RD</t>
  </si>
  <si>
    <t>FRANKLIN</t>
  </si>
  <si>
    <t>CHANDLER, NORMAN A</t>
  </si>
  <si>
    <t>100 RADCLIFFE CIRCLE</t>
  </si>
  <si>
    <t>JACKSONVILLE</t>
  </si>
  <si>
    <t>TAYLOR, GEORGE JOSEPH</t>
  </si>
  <si>
    <t>424 PETERSBURG RD</t>
  </si>
  <si>
    <t>RICHLANDS</t>
  </si>
  <si>
    <t>CYLINDER &amp; SLIDE INC</t>
  </si>
  <si>
    <t>245 E 4TH ST</t>
  </si>
  <si>
    <t>FREMONT</t>
  </si>
  <si>
    <t>NE</t>
  </si>
  <si>
    <t>FRERKING, TRAVIS AARON</t>
  </si>
  <si>
    <t>325 SHERIDAN AVENUE</t>
  </si>
  <si>
    <t>CORTLAND</t>
  </si>
  <si>
    <t>COMPETITOR CORP INC</t>
  </si>
  <si>
    <t>26 KNIGHT STREET, UNIT
3</t>
  </si>
  <si>
    <t>JAFFREY</t>
  </si>
  <si>
    <t>NH</t>
  </si>
  <si>
    <t>LUSA USA LLC</t>
  </si>
  <si>
    <t>1575 HOOKSETT RD STE
3</t>
  </si>
  <si>
    <t>HOOKSETT</t>
  </si>
  <si>
    <t>ON TARGET TECHNOLOGIES, LLC</t>
  </si>
  <si>
    <t>4 GROVE STREET</t>
  </si>
  <si>
    <t>DOVER</t>
  </si>
  <si>
    <t>SIG SAUER INC</t>
  </si>
  <si>
    <t>18 INDUSTRIAL DR</t>
  </si>
  <si>
    <t>EXETER</t>
  </si>
  <si>
    <t>411 SUNAPEE ST</t>
  </si>
  <si>
    <t>NEWPORT</t>
  </si>
  <si>
    <t>T REX FIREARMS MFG LLC</t>
  </si>
  <si>
    <t>51 LAKE ST 1ST FL</t>
  </si>
  <si>
    <t>NASHUA</t>
  </si>
  <si>
    <t>THOMPSON CENTER ARMS CO INC</t>
  </si>
  <si>
    <t>400 NORTH MAIN STREET</t>
  </si>
  <si>
    <t>ROCHESTER</t>
  </si>
  <si>
    <t>BRENGMAN, RICHARD LEE</t>
  </si>
  <si>
    <t>1422-A INDUSTRIAL WAY</t>
  </si>
  <si>
    <t>GARDNERVILLE</t>
  </si>
  <si>
    <t>NV</t>
  </si>
  <si>
    <t>JIMENEZ ARMS INC</t>
  </si>
  <si>
    <t>5550 REFERENCE STREET</t>
  </si>
  <si>
    <t>LAS VEGAS</t>
  </si>
  <si>
    <t>JIMENEZ, PAUL J</t>
  </si>
  <si>
    <t>167 NORTH GIBSON</t>
  </si>
  <si>
    <t>HENDERSON</t>
  </si>
  <si>
    <t>LOCKETT, DANIEL ERIC</t>
  </si>
  <si>
    <t>18 GRANDVIEW LN</t>
  </si>
  <si>
    <t>WELLINGTON</t>
  </si>
  <si>
    <t>UNERTL ORDNANCE CO INC</t>
  </si>
  <si>
    <t>5903 BOULDER HIGHWAY</t>
  </si>
  <si>
    <t>A.P.I</t>
  </si>
  <si>
    <t>71-73 EAST JEFRYN BLVD</t>
  </si>
  <si>
    <t>DEER PARK</t>
  </si>
  <si>
    <t>NY</t>
  </si>
  <si>
    <t>CZ-USA INC</t>
  </si>
  <si>
    <t>5169 RT 12 S</t>
  </si>
  <si>
    <t>NORWICH</t>
  </si>
  <si>
    <t>KIMBER MFG INC</t>
  </si>
  <si>
    <t>1 LAWTON ST</t>
  </si>
  <si>
    <t>YONKERS</t>
  </si>
  <si>
    <t>SERVA, ROBERT WILLIAM</t>
  </si>
  <si>
    <t>20 EDWIN LN</t>
  </si>
  <si>
    <t>BINGHAMTON</t>
  </si>
  <si>
    <t>WEAPONS SPECIALISTS LTD</t>
  </si>
  <si>
    <t>33 GREENE ST # 1W</t>
  </si>
  <si>
    <t>NEW YORK</t>
  </si>
  <si>
    <t>BEEMILLER INC</t>
  </si>
  <si>
    <t>1015 SPRINGMILL RD</t>
  </si>
  <si>
    <t>MANSFIELD</t>
  </si>
  <si>
    <t>OH</t>
  </si>
  <si>
    <t>HASKELL MANUFACTURING INC</t>
  </si>
  <si>
    <t>585 EAST BLUE LICK RD</t>
  </si>
  <si>
    <t>LIMA</t>
  </si>
  <si>
    <t>IBERIA FIREARMS INC</t>
  </si>
  <si>
    <t>3929 STATE RT 309</t>
  </si>
  <si>
    <t>GALION</t>
  </si>
  <si>
    <t>JONES, JOHNDAVID</t>
  </si>
  <si>
    <t>590 WOODVUE LANE</t>
  </si>
  <si>
    <t>WINTERSVILLE</t>
  </si>
  <si>
    <t>LORENZ, THOMAS E</t>
  </si>
  <si>
    <t>204 WEST SECOND STREET</t>
  </si>
  <si>
    <t>MUTSCHLER, DOUGLAS A</t>
  </si>
  <si>
    <t>153 COZAD DR</t>
  </si>
  <si>
    <t>FAIRBORN</t>
  </si>
  <si>
    <t>SCHOESSLER'S SUPPLY ROOM LLC</t>
  </si>
  <si>
    <t>698 PLEASANT VALLEY DR</t>
  </si>
  <si>
    <t>SPRINGBORO</t>
  </si>
  <si>
    <t>COMPETITIVE SHOOTING SOLUTIONS INC</t>
  </si>
  <si>
    <t>2125 MERIDIAN DRIVE</t>
  </si>
  <si>
    <t>NORMAN</t>
  </si>
  <si>
    <t>OK</t>
  </si>
  <si>
    <t>REED'S AMMUNITION &amp; RESEARCH LLC</t>
  </si>
  <si>
    <t>1209 SW 129TH ST</t>
  </si>
  <si>
    <t>OKLAHOMA CITY</t>
  </si>
  <si>
    <t>SPACE-CONSYSTEMS INC</t>
  </si>
  <si>
    <t>6567 E 21ST PL #A, B, C, D, E</t>
  </si>
  <si>
    <t>TULSA</t>
  </si>
  <si>
    <t>TULSA FIREARMS TRAINING ACADEMY INC</t>
  </si>
  <si>
    <t>5949 S GARNETT RD</t>
  </si>
  <si>
    <t>UNITED STATES SHOOTING ACADEMY INC</t>
  </si>
  <si>
    <t>6500 E 66TH ST NORTH</t>
  </si>
  <si>
    <t>CALICO LIGHT WEAPON SYSTEMS</t>
  </si>
  <si>
    <t>5405 STE "P"  SE ALEXANDER ST</t>
  </si>
  <si>
    <t>HILLSBORO</t>
  </si>
  <si>
    <t>OR</t>
  </si>
  <si>
    <t>CENTERMASS TACTICAL SOLUTIONS, LLC</t>
  </si>
  <si>
    <t>14818 SW CHICKADEE RD</t>
  </si>
  <si>
    <t>CROOKED RIVER RANCH</t>
  </si>
  <si>
    <t>ODIN ARMS MANUFACTURING, LLC</t>
  </si>
  <si>
    <t>32930 E.  COLUMBIA LANE</t>
  </si>
  <si>
    <t>HERMISTON</t>
  </si>
  <si>
    <t>TOTTLEBEN, DAVID EDWARD JR</t>
  </si>
  <si>
    <t>500 5TH ST</t>
  </si>
  <si>
    <t>HARRISBURG</t>
  </si>
  <si>
    <t>GEIGES, GEORGE L JR</t>
  </si>
  <si>
    <t>26 MOUNTAIN VIEW DRIVE</t>
  </si>
  <si>
    <t>TANNERSVILLE</t>
  </si>
  <si>
    <t>PA</t>
  </si>
  <si>
    <t>KEYSTONE SPORTING ARMS LLC</t>
  </si>
  <si>
    <t>155 SODOM RD</t>
  </si>
  <si>
    <t>MILTON</t>
  </si>
  <si>
    <t>MARTIN, KEITH JAMES</t>
  </si>
  <si>
    <t>1 LILAC DR</t>
  </si>
  <si>
    <t>MECHANICSBUR G</t>
  </si>
  <si>
    <t>FN MANUFACTURING, LLC</t>
  </si>
  <si>
    <t>797 OLD CLEMSON RD</t>
  </si>
  <si>
    <t>COLUMBIA</t>
  </si>
  <si>
    <t>SC</t>
  </si>
  <si>
    <t>A+LOAN SERVICE, LLC</t>
  </si>
  <si>
    <t>315 PICOTTE</t>
  </si>
  <si>
    <t>YANKTON</t>
  </si>
  <si>
    <t>SD</t>
  </si>
  <si>
    <t>H S PRECISION INC</t>
  </si>
  <si>
    <t>1301 TURBINE DR</t>
  </si>
  <si>
    <t>RAPID CITY</t>
  </si>
  <si>
    <t>COAL CREEK ARMORY INC</t>
  </si>
  <si>
    <t>10737 DUTCHTOWN RD</t>
  </si>
  <si>
    <t>KNOXVILLE</t>
  </si>
  <si>
    <t>TN</t>
  </si>
  <si>
    <t>JONES, STEVE R</t>
  </si>
  <si>
    <t>248 SHADY LANE AVE</t>
  </si>
  <si>
    <t>ROGERSVILLE</t>
  </si>
  <si>
    <t>LEINAD INC</t>
  </si>
  <si>
    <t>221 HWY 68 N</t>
  </si>
  <si>
    <t>DUCKTOWN</t>
  </si>
  <si>
    <t>MCCAIG, JAMES A JR</t>
  </si>
  <si>
    <t>211 CEMETERY AVE</t>
  </si>
  <si>
    <t>RUIZ, JIMMY JOE</t>
  </si>
  <si>
    <t>3550 PAPERMILL DR</t>
  </si>
  <si>
    <t>USELTON ARMS INC</t>
  </si>
  <si>
    <t>390 SOUTHWINDS DR</t>
  </si>
  <si>
    <t>AMERICAN DERRINGER CORP</t>
  </si>
  <si>
    <t>127 N LACY DR</t>
  </si>
  <si>
    <t>WACO</t>
  </si>
  <si>
    <t>TX</t>
  </si>
  <si>
    <t>BAKER, CODY</t>
  </si>
  <si>
    <t>1209 GEORGIA ST</t>
  </si>
  <si>
    <t>SOUTH HOUSTON</t>
  </si>
  <si>
    <t>BERRYHILL CUSTOM,  LLC</t>
  </si>
  <si>
    <t>108 HOMESTEAD DR</t>
  </si>
  <si>
    <t>ROUND ROCK</t>
  </si>
  <si>
    <t>BOND ARMS INC</t>
  </si>
  <si>
    <t>204 ALPHA LN</t>
  </si>
  <si>
    <t>GRANBURY</t>
  </si>
  <si>
    <t>BOND ARMS, INC</t>
  </si>
  <si>
    <t>204 ALPHA LANE</t>
  </si>
  <si>
    <t>C A M III CORPORATION</t>
  </si>
  <si>
    <t>CO RD 410</t>
  </si>
  <si>
    <t>OZONA</t>
  </si>
  <si>
    <t>DAWSON PRECISION INC</t>
  </si>
  <si>
    <t>3300 CR 233</t>
  </si>
  <si>
    <t>FLORENCE</t>
  </si>
  <si>
    <t>FIREARMS INTERNATIONAL INC</t>
  </si>
  <si>
    <t>5200 MITCHELLDALE #E17</t>
  </si>
  <si>
    <t>HOUSTON</t>
  </si>
  <si>
    <t>HIGH STANDARD MANUFACTURING CO INC</t>
  </si>
  <si>
    <t>JESS BRILEY MANUFACTURING COMPANY</t>
  </si>
  <si>
    <t>1230 LUMPKIN</t>
  </si>
  <si>
    <t>MICHENER, DAVID BENJAMIN</t>
  </si>
  <si>
    <t>2615 GRAVEL DR</t>
  </si>
  <si>
    <t>FORT WORTH</t>
  </si>
  <si>
    <t>PAAC PRECISION LLC</t>
  </si>
  <si>
    <t>2601 FM 2815</t>
  </si>
  <si>
    <t>BONHAM</t>
  </si>
  <si>
    <t>RIDDLE, GROVER GLEN</t>
  </si>
  <si>
    <t>7749 COUNTY ROAD 409</t>
  </si>
  <si>
    <t>GRANDVIEW</t>
  </si>
  <si>
    <t>RODGERS, JIMMY E &amp; RODGERS, TERESE B</t>
  </si>
  <si>
    <t>21852 FM 449 SUITE A</t>
  </si>
  <si>
    <t>LONGVIEW</t>
  </si>
  <si>
    <t>SMITH, RICKY G</t>
  </si>
  <si>
    <t>1033 CR 4380</t>
  </si>
  <si>
    <t>DECATUR</t>
  </si>
  <si>
    <t>STI INTERNATIONAL, INC</t>
  </si>
  <si>
    <t>114 HALMAR COVE</t>
  </si>
  <si>
    <t>GEORGETOWN</t>
  </si>
  <si>
    <t>STRAYER VOIGT INC</t>
  </si>
  <si>
    <t>3435 ROY ORR BLVD #200</t>
  </si>
  <si>
    <t>GRAND PRARIE</t>
  </si>
  <si>
    <t>TRIPP RESEARCH INC</t>
  </si>
  <si>
    <t>3100 FM 1703</t>
  </si>
  <si>
    <t>ALPINE</t>
  </si>
  <si>
    <t>WESTERN SPORTS MARKETING INC</t>
  </si>
  <si>
    <t>239 FERN ST</t>
  </si>
  <si>
    <t>LIVINGSTON</t>
  </si>
  <si>
    <t>WISE LITE ARMS INC</t>
  </si>
  <si>
    <t>903 S ALLEN</t>
  </si>
  <si>
    <t>BOYD</t>
  </si>
  <si>
    <t>ARMS TECHNOLOGY INC</t>
  </si>
  <si>
    <t>2779 DIRECTORS ROW</t>
  </si>
  <si>
    <t>SALT LAKE CITY</t>
  </si>
  <si>
    <t>UT</t>
  </si>
  <si>
    <t>COBRA ENTERPRISES OF UTAH, INC</t>
  </si>
  <si>
    <t>1960 S MILESTONE DR, SUITE F</t>
  </si>
  <si>
    <t>FEDORUK, MITCHELL A</t>
  </si>
  <si>
    <t>598 W CLARK ST, BLDG B, UNIT #3</t>
  </si>
  <si>
    <t>GRANTSVILLE</t>
  </si>
  <si>
    <t>MITCHELL, DAVID H</t>
  </si>
  <si>
    <t>105 S 400 E</t>
  </si>
  <si>
    <t>PAROWAN</t>
  </si>
  <si>
    <t>NORTH AMERICAN ARMS INC</t>
  </si>
  <si>
    <t>2150 S 950 E</t>
  </si>
  <si>
    <t>PROVO</t>
  </si>
  <si>
    <t>BRIENT, ROBERT HARLOW JR</t>
  </si>
  <si>
    <t>3063 GREEN LEVEL RD</t>
  </si>
  <si>
    <t>SCOTTSBURG</t>
  </si>
  <si>
    <t>VA</t>
  </si>
  <si>
    <t>FRONT ROYAL PAWNBROKERS, INC</t>
  </si>
  <si>
    <t>21 WATER ST</t>
  </si>
  <si>
    <t>FRONT ROYAL</t>
  </si>
  <si>
    <t>CASPIAN ARMS LTD</t>
  </si>
  <si>
    <t>75 CAL FOSTER DR</t>
  </si>
  <si>
    <t>WOLCOTT</t>
  </si>
  <si>
    <t>VT</t>
  </si>
  <si>
    <t>CENTURY ARMS INC</t>
  </si>
  <si>
    <t>236 BRYCE BLVD</t>
  </si>
  <si>
    <t>GEORGIA</t>
  </si>
  <si>
    <t>FOSTER INDUSTRIES INC</t>
  </si>
  <si>
    <t>IVER JOHNSON ARMS INC</t>
  </si>
  <si>
    <t>190 JUNCTION RD</t>
  </si>
  <si>
    <t>HARDWICK</t>
  </si>
  <si>
    <t>NORTH COUNTRY ENGINEERING INC</t>
  </si>
  <si>
    <t>106 JOHN TAPLIN RD</t>
  </si>
  <si>
    <t>DERBY</t>
  </si>
  <si>
    <t>HUMPHRYS, DEAN W</t>
  </si>
  <si>
    <t>303 ABERT AVE</t>
  </si>
  <si>
    <t>RICHLAND</t>
  </si>
  <si>
    <t>WA</t>
  </si>
  <si>
    <t>OLYMPIC ARMS INC</t>
  </si>
  <si>
    <t>624 OLD PACIFIC HWY SE</t>
  </si>
  <si>
    <t>OLYMPIA</t>
  </si>
  <si>
    <t>SUTTON, JOHN T</t>
  </si>
  <si>
    <t>4631 76TH ST SW</t>
  </si>
  <si>
    <t>MUKILTEO</t>
  </si>
  <si>
    <t>LAUER, STEVEN MICHAEL</t>
  </si>
  <si>
    <t>3601 129TH ST</t>
  </si>
  <si>
    <t>CHIPPEWA FALLS</t>
  </si>
  <si>
    <t>WI</t>
  </si>
  <si>
    <t>SUNNY HILL ENT INC</t>
  </si>
  <si>
    <t>W1015 CTY HHH</t>
  </si>
  <si>
    <t>CHILTON</t>
  </si>
  <si>
    <t>LAUCK, DAVID MICHAEL</t>
  </si>
  <si>
    <t>800 S OVERDALE DR</t>
  </si>
  <si>
    <t>GILLETTE</t>
  </si>
  <si>
    <t>WY</t>
  </si>
  <si>
    <t>M O A CORPORATION</t>
  </si>
  <si>
    <t>285 GOVERNMENT VALLEY RD</t>
  </si>
  <si>
    <t>SUNDANCE</t>
  </si>
  <si>
    <t>TRIPPLE ARROW ENTERPRISES INC</t>
  </si>
  <si>
    <t>875 GILCHRIST</t>
  </si>
  <si>
    <t>WHEATLAND</t>
  </si>
  <si>
    <t>REVOLVER 22</t>
  </si>
  <si>
    <t>REVOLVER 32</t>
  </si>
  <si>
    <t>REVOLVER 357</t>
  </si>
  <si>
    <t>REVOLVER 380</t>
  </si>
  <si>
    <t>REVOLVER 44</t>
  </si>
  <si>
    <t>REVOLVER 50</t>
  </si>
  <si>
    <t>REVOLVER TOTAL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</si>
  <si>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</si>
  <si>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</si>
  <si>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</si>
  <si>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</si>
  <si>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</si>
  <si>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</si>
  <si>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</si>
  <si>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</si>
  <si>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REVOLVER</t>
  </si>
  <si>
    <t>REEDER, GARY NELSON</t>
  </si>
  <si>
    <t>2599 7TH AVE</t>
  </si>
  <si>
    <t>FLAGSTAFF</t>
  </si>
  <si>
    <t>AIRCRAFT ARMAMENTS, INC</t>
  </si>
  <si>
    <t>18205 LAVERNE DR</t>
  </si>
  <si>
    <t>LOS GATOS</t>
  </si>
  <si>
    <t>INDEPENDENT STUDIO SERVICES, INC</t>
  </si>
  <si>
    <t>9545 WENTWORTH ST</t>
  </si>
  <si>
    <t>SUNLAND</t>
  </si>
  <si>
    <t>CHARCO 2000</t>
  </si>
  <si>
    <t>281 CANAL ST</t>
  </si>
  <si>
    <t>SHELTON</t>
  </si>
  <si>
    <t>DUZ MANUFACTURING INC</t>
  </si>
  <si>
    <t>87 OPAL ST</t>
  </si>
  <si>
    <t>AWA USA INC</t>
  </si>
  <si>
    <t>2280 W 80TH ST SUITE 2</t>
  </si>
  <si>
    <t>HIALEAH</t>
  </si>
  <si>
    <t>HERITAGE MFG INC</t>
  </si>
  <si>
    <t>4600 NW 135TH ST</t>
  </si>
  <si>
    <t>OPA LOCKA</t>
  </si>
  <si>
    <t>TURNBULL MANUFACTURING COMPANY</t>
  </si>
  <si>
    <t>6680 RT 5-20</t>
  </si>
  <si>
    <t>BLOOMFIELD</t>
  </si>
  <si>
    <t>O'DAY, KERRY DEVON</t>
  </si>
  <si>
    <t>6030 TREASCHWIG RD STE B</t>
  </si>
  <si>
    <t>SPRING</t>
  </si>
  <si>
    <t>CLEMENTS, CHARLES DAVID</t>
  </si>
  <si>
    <t>2766 MT ZION RD</t>
  </si>
  <si>
    <t>WOODLAWN</t>
  </si>
  <si>
    <t>PLOYHAR, MARK J</t>
  </si>
  <si>
    <t>518 S LONG RD</t>
  </si>
  <si>
    <t>SPOKANE VALLEY</t>
  </si>
  <si>
    <t>FREEDOM ARMS INC</t>
  </si>
  <si>
    <t>314 HWY 239</t>
  </si>
  <si>
    <t>FREEDOM</t>
  </si>
  <si>
    <t>RIFLE MFG</t>
  </si>
  <si>
    <t>RIFLE</t>
  </si>
  <si>
    <t>ELLIS, JEFFERY OWEN</t>
  </si>
  <si>
    <t>17943 GROUND HOG RD</t>
  </si>
  <si>
    <t>ADGER</t>
  </si>
  <si>
    <t>AL</t>
  </si>
  <si>
    <t>HOPE, DAVID NICHOLAS</t>
  </si>
  <si>
    <t>901 GLAZE DR</t>
  </si>
  <si>
    <t>BESSEMER</t>
  </si>
  <si>
    <t>LISENBE, STEVEN C</t>
  </si>
  <si>
    <t>5002 COUNTY RD 55</t>
  </si>
  <si>
    <t>THOMASVILLE</t>
  </si>
  <si>
    <t>AURORA TACTICAL LLC</t>
  </si>
  <si>
    <t>2270 WORTH LANE SUITE A</t>
  </si>
  <si>
    <t>SPRINGDALE</t>
  </si>
  <si>
    <t>GILBERTSON, LANCE RAY</t>
  </si>
  <si>
    <t>1442 IT'LL DO RD</t>
  </si>
  <si>
    <t>PEA RIDGE</t>
  </si>
  <si>
    <t>LOVELL, MICHAEL I</t>
  </si>
  <si>
    <t>6 DOSCIENTUS LN</t>
  </si>
  <si>
    <t>HOT SPRINGS VILLAGE</t>
  </si>
  <si>
    <t>POWELL, JOSEPH DONALD</t>
  </si>
  <si>
    <t>BOX 160 CTY RD 2622</t>
  </si>
  <si>
    <t>LAMAR</t>
  </si>
  <si>
    <t>ULTIMATE ACCURACY INC</t>
  </si>
  <si>
    <t>1389 HWY 236 WEST</t>
  </si>
  <si>
    <t>LONOKE</t>
  </si>
  <si>
    <t>ABRAMS AIRBORNE MFG, INC.</t>
  </si>
  <si>
    <t>3735 N ROMERO RD</t>
  </si>
  <si>
    <t>AMERICAN SPIRIT ARMS LLC</t>
  </si>
  <si>
    <t>15651 N 83RD WAY #2</t>
  </si>
  <si>
    <t>ARIZONA ARMORY, LLC</t>
  </si>
  <si>
    <t>2114 W FILLMORE</t>
  </si>
  <si>
    <t>ARIZONA CUSTOM RIFLES LLC</t>
  </si>
  <si>
    <t>2010 E UNIVERSITY DR STE 13</t>
  </si>
  <si>
    <t>TEMPE</t>
  </si>
  <si>
    <t>BRAZEAL, LORA LEE</t>
  </si>
  <si>
    <t>5907 E CALLE DE LA TIERRA</t>
  </si>
  <si>
    <t>HEREFORD</t>
  </si>
  <si>
    <t>CAVALRY ARMS CORP</t>
  </si>
  <si>
    <t>723 WEST COMMERCE SUITE A</t>
  </si>
  <si>
    <t>GILBERT</t>
  </si>
  <si>
    <t>DANE ARMORY LLC</t>
  </si>
  <si>
    <t>3532 EAST HARVARD AV</t>
  </si>
  <si>
    <t>EAST BLOC IMPORTS</t>
  </si>
  <si>
    <t>4245 N MORNING DOVE CIRCLE</t>
  </si>
  <si>
    <t>MESA</t>
  </si>
  <si>
    <t>EASTON, RANDALL SCOTT</t>
  </si>
  <si>
    <t>1538 EAST DIAMOND AVE</t>
  </si>
  <si>
    <t>ELECTRON LOGAN MACHINE CO. LLC</t>
  </si>
  <si>
    <t>1673 SOUTH HUMMINGBIRD LANE</t>
  </si>
  <si>
    <t>THATCHER</t>
  </si>
  <si>
    <t>HUFFMAN, DEREK &amp; FRIEDMAN, ERIKA</t>
  </si>
  <si>
    <t>663 W 2ND AVE STE 12</t>
  </si>
  <si>
    <t>JOHN, SHORB INC</t>
  </si>
  <si>
    <t>41334 N DESERT WINDS DR</t>
  </si>
  <si>
    <t>CAVE CREEK</t>
  </si>
  <si>
    <t>JULIAN AND ALECSANDER GLOBAL LLC</t>
  </si>
  <si>
    <t>18409 N 147TH DR</t>
  </si>
  <si>
    <t>LAZZERONI, INC</t>
  </si>
  <si>
    <t>1415 S CHERRY</t>
  </si>
  <si>
    <t>PATRIOT ORDNANCE FACTORY INC</t>
  </si>
  <si>
    <t>5621 N 53RD AVE</t>
  </si>
  <si>
    <t>GLENDALE</t>
  </si>
  <si>
    <t>PIECE OF HISTORY FIREARMS, LLC</t>
  </si>
  <si>
    <t>926 W PRINCE RD</t>
  </si>
  <si>
    <t>PIONEER MACHINING AND WEAPONS SYSTEMS INC.</t>
  </si>
  <si>
    <t>7215-B WEST SOUTHERN</t>
  </si>
  <si>
    <t>LAVEEN</t>
  </si>
  <si>
    <t>RISING SUN TACTICAL LLC</t>
  </si>
  <si>
    <t>6901 W UTOPIA RD</t>
  </si>
  <si>
    <t>SCHUERMAN ARMS LTD</t>
  </si>
  <si>
    <t>3322 W IRVINE RD</t>
  </si>
  <si>
    <t>DESERT HILLS</t>
  </si>
  <si>
    <t>SEBASTIAN, RICHARD</t>
  </si>
  <si>
    <t>812 W CAMINO DESIERTO</t>
  </si>
  <si>
    <t>SOURCE MANUFACTURING LLC</t>
  </si>
  <si>
    <t>2920 EAST MOHAWK LN STE 112</t>
  </si>
  <si>
    <t>SUN DEVIL MANUFACTURING LLC</t>
  </si>
  <si>
    <t>663 W 2ND AVE STE 16</t>
  </si>
  <si>
    <t>YOUNG MANUFACTURING INC</t>
  </si>
  <si>
    <t>3613 N 35TH AVE</t>
  </si>
  <si>
    <t>ENTREPRISE ARMS INC</t>
  </si>
  <si>
    <t>15509 ARROW HWY</t>
  </si>
  <si>
    <t>IRWINDALE</t>
  </si>
  <si>
    <t>RITCHIE, KEARY</t>
  </si>
  <si>
    <t>1653 PLUM LN</t>
  </si>
  <si>
    <t>REDLANDS</t>
  </si>
  <si>
    <t>ROGUE RIV RIFLEWORKS INC/JOHN RIBGY &amp; CO</t>
  </si>
  <si>
    <t>500 LINNE RD STE D</t>
  </si>
  <si>
    <t>PASO ROBLES</t>
  </si>
  <si>
    <t>SAMPSON, MICHAEL JAMES</t>
  </si>
  <si>
    <t>7831 NEWMAN AVE</t>
  </si>
  <si>
    <t>HUNTINGTON BEACH</t>
  </si>
  <si>
    <t>AMERICAN ARMS MFG LLC</t>
  </si>
  <si>
    <t>883 BASELINE PL</t>
  </si>
  <si>
    <t>BRIGHTON</t>
  </si>
  <si>
    <t>AWI LLC</t>
  </si>
  <si>
    <t>600 OAK AVE</t>
  </si>
  <si>
    <t>EATON</t>
  </si>
  <si>
    <t>BERNARD, LEO JOHN</t>
  </si>
  <si>
    <t>1930 RAILROAD AVE #9</t>
  </si>
  <si>
    <t>GODDARD ENTERPRISES LLC</t>
  </si>
  <si>
    <t>8495 WELD COUNTY ROAD 2</t>
  </si>
  <si>
    <t>RICHARD MARK FITZPATRICK INC</t>
  </si>
  <si>
    <t>400 YOUNG COURT</t>
  </si>
  <si>
    <t>ERIE</t>
  </si>
  <si>
    <t>SHADOW RIVER PRODUCTIONS, LLC</t>
  </si>
  <si>
    <t>2120 CLOVERDALE DR</t>
  </si>
  <si>
    <t>COLT DEFENSE LLC</t>
  </si>
  <si>
    <t>547 NEW PARK AVE</t>
  </si>
  <si>
    <t>CONNECTICUT SHOTGUN MANUFACTURING CO</t>
  </si>
  <si>
    <t>100 BURRITT STREET</t>
  </si>
  <si>
    <t>NEW BRITAIN</t>
  </si>
  <si>
    <t>D &amp; T ARMS LLC</t>
  </si>
  <si>
    <t>18 LILY POND TRAIL</t>
  </si>
  <si>
    <t>NEW MILFORD</t>
  </si>
  <si>
    <t>J L D ENTERPRISES INC</t>
  </si>
  <si>
    <t>1451 NEW BRITAIN AVE</t>
  </si>
  <si>
    <t>FARMINGTON</t>
  </si>
  <si>
    <t>MARLIN FIREARMS COMPANY, THE</t>
  </si>
  <si>
    <t>100 KENNA DR</t>
  </si>
  <si>
    <t>NORTH HAVEN</t>
  </si>
  <si>
    <t>O F MOSSBERG &amp; SONS INC</t>
  </si>
  <si>
    <t>7 GRASSO AVE</t>
  </si>
  <si>
    <t>P3LLC</t>
  </si>
  <si>
    <t>22 SUNRISE TERRACE</t>
  </si>
  <si>
    <t>WEATOGUE</t>
  </si>
  <si>
    <t>PTR-91 INC</t>
  </si>
  <si>
    <t>STAG ARMS LLC</t>
  </si>
  <si>
    <t>515 JOHN DOWNEY DR</t>
  </si>
  <si>
    <t>WHITMAN, DONALD A</t>
  </si>
  <si>
    <t>207 WALNUT ST</t>
  </si>
  <si>
    <t>WINSTED</t>
  </si>
  <si>
    <t>A &amp; B DOW INC</t>
  </si>
  <si>
    <t>6048 FAIRWAY DR</t>
  </si>
  <si>
    <t>RIDGE MANOR</t>
  </si>
  <si>
    <t>AIRBORNE ARMS INC</t>
  </si>
  <si>
    <t>707 SOUTH COLLINS ST</t>
  </si>
  <si>
    <t>PLANT CITY</t>
  </si>
  <si>
    <t>AK-USA MANUFACTURING INC</t>
  </si>
  <si>
    <t>3112-1 PALM AVENUE</t>
  </si>
  <si>
    <t>FORT MYERS</t>
  </si>
  <si>
    <t>AMERICAN VINTAGE GUN AND PAWN, INC</t>
  </si>
  <si>
    <t>4539 NORTHGATE COURT</t>
  </si>
  <si>
    <t>SARASOTA</t>
  </si>
  <si>
    <t>ANVIL ARMS LLC</t>
  </si>
  <si>
    <t>3225 BENNETT ST N</t>
  </si>
  <si>
    <t>SAINT PETERSBURG</t>
  </si>
  <si>
    <t>ANZIO IRONWORKS CORP</t>
  </si>
  <si>
    <t>6428 123RD AVE N, UNIT 13</t>
  </si>
  <si>
    <t>LARGO</t>
  </si>
  <si>
    <t>B &amp; K DIVING SYSTEMS INC</t>
  </si>
  <si>
    <t>1328 CLEMENTS WOODS LN</t>
  </si>
  <si>
    <t>KIRKEBERG GUNS &amp; AMMO</t>
  </si>
  <si>
    <t>5184 NW RUGBY DR</t>
  </si>
  <si>
    <t>PORT SAINT LUCIE</t>
  </si>
  <si>
    <t>KNIGHT, CHARLES REED JR</t>
  </si>
  <si>
    <t>701 COLUMBIA BLVD</t>
  </si>
  <si>
    <t>TITUSVILLE</t>
  </si>
  <si>
    <t>KNIGHTS MANUFACTURING CO</t>
  </si>
  <si>
    <t>CRAWFORDVILLE</t>
  </si>
  <si>
    <t>MOORE, DAVID  E  &amp;  MOORE, CARLA W</t>
  </si>
  <si>
    <t>2005-B MURCOTT DRIVE</t>
  </si>
  <si>
    <t>SAINT CLOUD</t>
  </si>
  <si>
    <t>ODESSA MANUFACTURING LLC</t>
  </si>
  <si>
    <t>11421 CHALLENGER AVE</t>
  </si>
  <si>
    <t>ODESSA</t>
  </si>
  <si>
    <t>QUINNELL, DONALD LEE</t>
  </si>
  <si>
    <t>3112-3 PALM AVE</t>
  </si>
  <si>
    <t>TACTICAL WEAPONS INC</t>
  </si>
  <si>
    <t>3805 FOWLER ST</t>
  </si>
  <si>
    <t>THOMPSON, RICHARD N</t>
  </si>
  <si>
    <t>172 CENTER ST</t>
  </si>
  <si>
    <t>PANACEA</t>
  </si>
  <si>
    <t>WARREN, ROBERT WAYNE</t>
  </si>
  <si>
    <t>2236 WARREN WOODS LN</t>
  </si>
  <si>
    <t>COTTONDALE</t>
  </si>
  <si>
    <t>WHITAKER, DANIEL A</t>
  </si>
  <si>
    <t>21200 HIGHTOWER ROAD</t>
  </si>
  <si>
    <t>FOUNTAIN</t>
  </si>
  <si>
    <t>WHITE, FRANK C</t>
  </si>
  <si>
    <t>719 WHITE DR</t>
  </si>
  <si>
    <t>ALFORD</t>
  </si>
  <si>
    <t>3RD ARMORED HOLDINGS INC</t>
  </si>
  <si>
    <t>598 OLD CENTER POINT RD</t>
  </si>
  <si>
    <t>BLANKENSHIP CUSTOM FIREARMS LLC</t>
  </si>
  <si>
    <t>3319 GORDON HWY</t>
  </si>
  <si>
    <t>GROVETOWN</t>
  </si>
  <si>
    <t>BP FIREARMS COMPANY LLC</t>
  </si>
  <si>
    <t>5988 PEACHTREE CORNERS EAST</t>
  </si>
  <si>
    <t>NORCROSS</t>
  </si>
  <si>
    <t>268 CADILLAC PKWY STE 104</t>
  </si>
  <si>
    <t>DALLAS</t>
  </si>
  <si>
    <t>COBB MANUFACTURING INC</t>
  </si>
  <si>
    <t>HERITAGE CUSTOM ARMS, LLC</t>
  </si>
  <si>
    <t>250 KELLER RD</t>
  </si>
  <si>
    <t>ROSSVILLE</t>
  </si>
  <si>
    <t>HISTORIC ARMS LLC</t>
  </si>
  <si>
    <t>1486 CHERRY RD</t>
  </si>
  <si>
    <t>J WHIDDEN RIFLEWORKS LLC</t>
  </si>
  <si>
    <t>2282 MARK WATSON ROAD</t>
  </si>
  <si>
    <t>NASHVILLE</t>
  </si>
  <si>
    <t>KIDD INNOVATIVE DESIGN LLC</t>
  </si>
  <si>
    <t>8 CONISBURG CT</t>
  </si>
  <si>
    <t>COLUMBUS</t>
  </si>
  <si>
    <t>MCKINISH, ARTHUR FOSTER JR</t>
  </si>
  <si>
    <t>8734 LAKEWOOD HWY</t>
  </si>
  <si>
    <t>MINERAL BLUFF</t>
  </si>
  <si>
    <t>PATRIOT ARMS INC</t>
  </si>
  <si>
    <t>55 LYLE FIELD RD</t>
  </si>
  <si>
    <t>JEFFERSON</t>
  </si>
  <si>
    <t>SAYLORS MACHINE &amp; DESIGN WORKS, LLC</t>
  </si>
  <si>
    <t>113 GUNSMOKE TRAIL</t>
  </si>
  <si>
    <t>TRENTON</t>
  </si>
  <si>
    <t>WEST GEORGIA ARMORY LLC</t>
  </si>
  <si>
    <t>364 PATTERSON RD</t>
  </si>
  <si>
    <t>WHIDDEN GUNWORKS LLC</t>
  </si>
  <si>
    <t>2282 MARK WATSON RD</t>
  </si>
  <si>
    <t>FREEMAN, KELLY V</t>
  </si>
  <si>
    <t>730 NORTH A ST</t>
  </si>
  <si>
    <t>ALBIA</t>
  </si>
  <si>
    <t>GORDY'S GUN SHOP INC</t>
  </si>
  <si>
    <t>409 MAIN ST</t>
  </si>
  <si>
    <t>HARVEY</t>
  </si>
  <si>
    <t>LOVIK, JERRY JOHN</t>
  </si>
  <si>
    <t>24945 VIOLET AVE</t>
  </si>
  <si>
    <t>PLYMOUTH</t>
  </si>
  <si>
    <t>MIDWEST METAL CREATIONS, LLC</t>
  </si>
  <si>
    <t>743 ADAMS AVE</t>
  </si>
  <si>
    <t>LISBON</t>
  </si>
  <si>
    <t>BAT MACHINE CO INC</t>
  </si>
  <si>
    <t>11550 N-BRUSS RD</t>
  </si>
  <si>
    <t>RATHDRUM</t>
  </si>
  <si>
    <t>CHEYTAC  LLC</t>
  </si>
  <si>
    <t>363 SUNSET DR</t>
  </si>
  <si>
    <t>ARCO</t>
  </si>
  <si>
    <t>HOENIG, GEORGE</t>
  </si>
  <si>
    <t>4357 FROZEN DOG RD</t>
  </si>
  <si>
    <t>EMMETT</t>
  </si>
  <si>
    <t>IDAHO ARMAMENT CO LLC</t>
  </si>
  <si>
    <t>9407 GOVERNMENT WAY SUITE #3</t>
  </si>
  <si>
    <t>JANOUSEK, JASON LEE</t>
  </si>
  <si>
    <t>615 E. 44TH STREET, #3</t>
  </si>
  <si>
    <t>ROGERS, DAVID J</t>
  </si>
  <si>
    <t>3025 LEADVILLE</t>
  </si>
  <si>
    <t>S D MEACHAM TOOL &amp; HARDWARE CO INC</t>
  </si>
  <si>
    <t>37052 EBERHARDT RD</t>
  </si>
  <si>
    <t>PECK</t>
  </si>
  <si>
    <t>SPEDIACCI, DOMINIC J</t>
  </si>
  <si>
    <t>415 HOWARD ST BLG A</t>
  </si>
  <si>
    <t>WEYANT, ERIC RAYMOND</t>
  </si>
  <si>
    <t>235 RANCH VIEW E</t>
  </si>
  <si>
    <t>JEROME</t>
  </si>
  <si>
    <t>ARMALITE INC</t>
  </si>
  <si>
    <t>745 S HANFORD ST</t>
  </si>
  <si>
    <t>DS ARMS INC</t>
  </si>
  <si>
    <t>27W990 INDUSTRIAL AVE</t>
  </si>
  <si>
    <t>LAKE BARRINGTON</t>
  </si>
  <si>
    <t>KREBS CUSTOM INC</t>
  </si>
  <si>
    <t>1000 RAND RD #106</t>
  </si>
  <si>
    <t>WAUCONDA</t>
  </si>
  <si>
    <t>LEWIS MACHINE &amp; TOOL CO</t>
  </si>
  <si>
    <t>1305 W 11TH ST</t>
  </si>
  <si>
    <t>MILAN</t>
  </si>
  <si>
    <t>LYONS, HARVEY LEWIS</t>
  </si>
  <si>
    <t>14240 E 1200 NORTH RD</t>
  </si>
  <si>
    <t>PONTIAC</t>
  </si>
  <si>
    <t>MCINTYRE PRECISION INC</t>
  </si>
  <si>
    <t>3447 SALLY DR</t>
  </si>
  <si>
    <t>STEGER</t>
  </si>
  <si>
    <t>RDO SPECIALTIES LLC</t>
  </si>
  <si>
    <t>3522 HALE LANE</t>
  </si>
  <si>
    <t>RESEARCH AND TESTING WORX INC</t>
  </si>
  <si>
    <t>1 EAST ROUTE 64</t>
  </si>
  <si>
    <t>MT MORRIS</t>
  </si>
  <si>
    <t>RT MANUFACTURING CO INC</t>
  </si>
  <si>
    <t>1000 RAND ROAD SUITE #212</t>
  </si>
  <si>
    <t>C &amp; J WEAPON SYSTEMS LLC</t>
  </si>
  <si>
    <t>2394 SPRING ST</t>
  </si>
  <si>
    <t>PORTAGE</t>
  </si>
  <si>
    <t>FMT LLC</t>
  </si>
  <si>
    <t>1525 MAYFIELD PL</t>
  </si>
  <si>
    <t>FORT WAYNE</t>
  </si>
  <si>
    <t>HEDGEHOG MANUFACTURING LLC</t>
  </si>
  <si>
    <t>1031 COLUMBIA AVE</t>
  </si>
  <si>
    <t>FT WAYNE</t>
  </si>
  <si>
    <t>MARCOLMAR LLC</t>
  </si>
  <si>
    <t>1210 HEINBAUGH RD</t>
  </si>
  <si>
    <t>RICHMOND</t>
  </si>
  <si>
    <t>PARKER, KENT E</t>
  </si>
  <si>
    <t>8816 E 700 N</t>
  </si>
  <si>
    <t>NEW CARLISLE</t>
  </si>
  <si>
    <t>POLLEY TECH LLC</t>
  </si>
  <si>
    <t>333 S STATE RD  11</t>
  </si>
  <si>
    <t>SEYMOUR</t>
  </si>
  <si>
    <t>BILYEU, RICHARD WAYNE</t>
  </si>
  <si>
    <t>24063 11TH RD</t>
  </si>
  <si>
    <t>VAN DYKE, JOHN WILLIAM</t>
  </si>
  <si>
    <t>2324 17 ROAD</t>
  </si>
  <si>
    <t>PLAINVILLE</t>
  </si>
  <si>
    <t>BLUEGRASS ARMORY LLC</t>
  </si>
  <si>
    <t>145 ORCHARD STREET</t>
  </si>
  <si>
    <t>KENTUCKY DROVER, INC</t>
  </si>
  <si>
    <t>10405 HOPEWELL RD</t>
  </si>
  <si>
    <t>BOAZ</t>
  </si>
  <si>
    <t>LANDEN, RANDAL S</t>
  </si>
  <si>
    <t>1200 ONEAL RD</t>
  </si>
  <si>
    <t>LONDON</t>
  </si>
  <si>
    <t>REMINGTON ARMS CO INC</t>
  </si>
  <si>
    <t>22 RIFLE TRAIL</t>
  </si>
  <si>
    <t>HICKORY</t>
  </si>
  <si>
    <t>STRAMAN, TODD ALLAN</t>
  </si>
  <si>
    <t>2217 WAGONER RD</t>
  </si>
  <si>
    <t>CALIFORNIA</t>
  </si>
  <si>
    <t>CLARK CUSTOM GUNS INC</t>
  </si>
  <si>
    <t>336 SHOOTOUT LN</t>
  </si>
  <si>
    <t>PRINCETON</t>
  </si>
  <si>
    <t>LA</t>
  </si>
  <si>
    <t>ESSENTIAL ARMS CO</t>
  </si>
  <si>
    <t>425 LEVEE ROAD</t>
  </si>
  <si>
    <t>KROTZ SPRINGS</t>
  </si>
  <si>
    <t>EARLE, STEVEN M</t>
  </si>
  <si>
    <t>24 PALMER RD</t>
  </si>
  <si>
    <t>PLYMPTON</t>
  </si>
  <si>
    <t>H&amp;R 1871, LLC</t>
  </si>
  <si>
    <t>60 INDUSTRIAL ROWE</t>
  </si>
  <si>
    <t>GARDNER</t>
  </si>
  <si>
    <t>SAVAGE ARMS, INC</t>
  </si>
  <si>
    <t>100 SPRINGDALE RD</t>
  </si>
  <si>
    <t>WESTFIELD</t>
  </si>
  <si>
    <t>TAUGWANK SPUR CORP</t>
  </si>
  <si>
    <t>1670 MAIN ST</t>
  </si>
  <si>
    <t>AGAWAM</t>
  </si>
  <si>
    <t>YANKEE HILL MACHINE CO INC</t>
  </si>
  <si>
    <t>20 LADD AVE STE 1</t>
  </si>
  <si>
    <t>BRP CORP</t>
  </si>
  <si>
    <t>7590 COMMERCE LANE</t>
  </si>
  <si>
    <t>CLINTON</t>
  </si>
  <si>
    <t>MC KEE, INC</t>
  </si>
  <si>
    <t>8725 BOLLMAN PLACE #1</t>
  </si>
  <si>
    <t>SAVAGE</t>
  </si>
  <si>
    <t>TABASSI, AMIR H</t>
  </si>
  <si>
    <t>5423 RIDGE RD</t>
  </si>
  <si>
    <t>MOUNT AIRY</t>
  </si>
  <si>
    <t>DIETRICH GUNSMITHY</t>
  </si>
  <si>
    <t>1541 OTIS RD</t>
  </si>
  <si>
    <t>OTIS</t>
  </si>
  <si>
    <t>GARDNER, UEL JORDAN</t>
  </si>
  <si>
    <t>92 TUTTLE RD</t>
  </si>
  <si>
    <t>CUMBERLAND</t>
  </si>
  <si>
    <t>HUBERT, JAMES ALLEN</t>
  </si>
  <si>
    <t>18 LITHGOW ST</t>
  </si>
  <si>
    <t>WINSLOW</t>
  </si>
  <si>
    <t>NORTHEAST ARMS LLC</t>
  </si>
  <si>
    <t>328 MAIN ST</t>
  </si>
  <si>
    <t>FORT FAIRFIELD</t>
  </si>
  <si>
    <t>FALLING BLOCK WORKS INC</t>
  </si>
  <si>
    <t>6121 ZINK RD</t>
  </si>
  <si>
    <t>MAYBEE</t>
  </si>
  <si>
    <t>GARBARINO, GARY M</t>
  </si>
  <si>
    <t>14236 BARNES RD</t>
  </si>
  <si>
    <t>BYRON</t>
  </si>
  <si>
    <t>KAMPFELD CUSTOM INC</t>
  </si>
  <si>
    <t>12846 CLINTON RD</t>
  </si>
  <si>
    <t>PERRY ENGINEERING, LLC</t>
  </si>
  <si>
    <t>13500 LUICK DR</t>
  </si>
  <si>
    <t>CHELSEA</t>
  </si>
  <si>
    <t>ROSS PRECISION MANUFACTURING, INC</t>
  </si>
  <si>
    <t>1522 W 40TH ST</t>
  </si>
  <si>
    <t>ATEK PRODUCTS  LLC</t>
  </si>
  <si>
    <t>210 NE 10TH AVE</t>
  </si>
  <si>
    <t>BRAINERD</t>
  </si>
  <si>
    <t>BUCK, RYAN CHARLES</t>
  </si>
  <si>
    <t>2090 64TH ST E</t>
  </si>
  <si>
    <t>LINO LAKES</t>
  </si>
  <si>
    <t>CAMPION, JOHN DANIEL</t>
  </si>
  <si>
    <t>4265 MOONSTONE DR</t>
  </si>
  <si>
    <t>EAGAN</t>
  </si>
  <si>
    <t>DEFENSE PROCUREMENT MFG SERVICES INC</t>
  </si>
  <si>
    <t>3312 12TH ST SE</t>
  </si>
  <si>
    <t>ST CLOUD</t>
  </si>
  <si>
    <t>FLITSCH, RONALD EUGENE</t>
  </si>
  <si>
    <t>12156 COUNTY RD 31 NW</t>
  </si>
  <si>
    <t>PINE ISLAND</t>
  </si>
  <si>
    <t>JP ENTERPRISES INC</t>
  </si>
  <si>
    <t>15125 FRANCESCA AVENUE</t>
  </si>
  <si>
    <t>HUGO</t>
  </si>
  <si>
    <t>MICHAELSON, ANDREW PAUL</t>
  </si>
  <si>
    <t>5491 FENIAN COURT</t>
  </si>
  <si>
    <t>NORTH BRANCH</t>
  </si>
  <si>
    <t>NARTRON, INC</t>
  </si>
  <si>
    <t>324 KNOPP VALLEY DR</t>
  </si>
  <si>
    <t>WINONA</t>
  </si>
  <si>
    <t>NODAK SPUD LLC</t>
  </si>
  <si>
    <t>7683 WASHINGTON AVE S</t>
  </si>
  <si>
    <t>EDINA</t>
  </si>
  <si>
    <t>SCOTT, ALBERT JAMES</t>
  </si>
  <si>
    <t>30835 ORIOLE AVE BLD 1</t>
  </si>
  <si>
    <t>AITKIN</t>
  </si>
  <si>
    <t>TERRITORIAL GUNSMITHS LTD</t>
  </si>
  <si>
    <t>733 6TH AVE S</t>
  </si>
  <si>
    <t>HOPKINS</t>
  </si>
  <si>
    <t>VULCAN ARMS INC</t>
  </si>
  <si>
    <t>9487 INVER GROVE TR</t>
  </si>
  <si>
    <t>INVER GROVE HEIGHTS</t>
  </si>
  <si>
    <t>BINGHAM, JOHN WILLIAM</t>
  </si>
  <si>
    <t>20170 CO RD 525</t>
  </si>
  <si>
    <t>ED BROWN CUSTOM, INC</t>
  </si>
  <si>
    <t>FLEIS, PETER L</t>
  </si>
  <si>
    <t>203 W FELTON AVE</t>
  </si>
  <si>
    <t>SAINT LOUIS</t>
  </si>
  <si>
    <t>HUTCHINS, GARY L</t>
  </si>
  <si>
    <t>105 CHESNUT</t>
  </si>
  <si>
    <t>DIAMOND</t>
  </si>
  <si>
    <t>JACKSON SERVICES LLC</t>
  </si>
  <si>
    <t>4680 A STATE HWY 74</t>
  </si>
  <si>
    <t>CAPE GIRARDEAU</t>
  </si>
  <si>
    <t>JOHNSON, JAMES SOLOMON</t>
  </si>
  <si>
    <t>6347 BLUE RIDGE BLVD</t>
  </si>
  <si>
    <t>RAYTOWN</t>
  </si>
  <si>
    <t>MOORE OUTDOORS! LLC</t>
  </si>
  <si>
    <t>14115 EARTHWORKS DRIVE</t>
  </si>
  <si>
    <t>SMITHVILLE</t>
  </si>
  <si>
    <t>OWENS, CURTIS E</t>
  </si>
  <si>
    <t>1210 E 15TH ST</t>
  </si>
  <si>
    <t>JOPLIN</t>
  </si>
  <si>
    <t>RALEIGH, DARIN EUGENE</t>
  </si>
  <si>
    <t>18622 AUDRAIN CO RD 937</t>
  </si>
  <si>
    <t>MEXICO</t>
  </si>
  <si>
    <t>REMINGTON, LIEF</t>
  </si>
  <si>
    <t>4510 HWY 124</t>
  </si>
  <si>
    <t>AXTELL RIFLE CO INC</t>
  </si>
  <si>
    <t>353 MILL CREEK RD</t>
  </si>
  <si>
    <t>SHERIDAN</t>
  </si>
  <si>
    <t>C SHARPS ARMS CO INC</t>
  </si>
  <si>
    <t>100 CENTENNIAL DR</t>
  </si>
  <si>
    <t>BIG TIMBER</t>
  </si>
  <si>
    <t>COOPER FIREARMS OF MONTANA INC</t>
  </si>
  <si>
    <t>4004 HWY 93 N</t>
  </si>
  <si>
    <t>STEVENSVILLE</t>
  </si>
  <si>
    <t>MERICA, TIMOTHY  TYLER</t>
  </si>
  <si>
    <t>459 PRINCETON PLACE</t>
  </si>
  <si>
    <t>BOZEMAN</t>
  </si>
  <si>
    <t>MONTANA RIFLE CO</t>
  </si>
  <si>
    <t>3172 HIGHWAY 35</t>
  </si>
  <si>
    <t>KALISPELL</t>
  </si>
  <si>
    <t>POWDER RIVER RIFLE CO INC</t>
  </si>
  <si>
    <t>201 CENTENNIAL DR</t>
  </si>
  <si>
    <t>PURSLEY, AARON &amp; OTTO, RONALD ROBERT</t>
  </si>
  <si>
    <t>159 2ND AVE</t>
  </si>
  <si>
    <t>BIG SANDY</t>
  </si>
  <si>
    <t>SERENGETI RIFLES INC</t>
  </si>
  <si>
    <t>2860 FARM TO MARKET</t>
  </si>
  <si>
    <t>STARNES, JOE B</t>
  </si>
  <si>
    <t>7 SOUTH WISCONSIN</t>
  </si>
  <si>
    <t>CONRAD</t>
  </si>
  <si>
    <t>AMERICAN TACTICAL &amp; PAWN, INC</t>
  </si>
  <si>
    <t>808 S DEKALB ST</t>
  </si>
  <si>
    <t>SHELBY</t>
  </si>
  <si>
    <t>DICKS GUN REPAIR INC</t>
  </si>
  <si>
    <t>421 LAKE DR</t>
  </si>
  <si>
    <t>WINSTON SALEM</t>
  </si>
  <si>
    <t>HEAVY METAL GUNS INC</t>
  </si>
  <si>
    <t>4919 W UNIONVILLE INDIAN TRAIL RD STE E15</t>
  </si>
  <si>
    <t>INDIAN TRAIL</t>
  </si>
  <si>
    <t>HILTS, RICHARD JAY</t>
  </si>
  <si>
    <t>413 WHITE HAT RD</t>
  </si>
  <si>
    <t>HERTFORD</t>
  </si>
  <si>
    <t>I.O.  INC</t>
  </si>
  <si>
    <t>3305 WESTWOOD INDUSTRIAL DR</t>
  </si>
  <si>
    <t>MONROE</t>
  </si>
  <si>
    <t>MAYO, JAMES ARTHUR JR</t>
  </si>
  <si>
    <t>2411 RHYNE RD</t>
  </si>
  <si>
    <t>TOOLEY, DAVID SHROYER</t>
  </si>
  <si>
    <t>3317 CANDLEWICK WAY</t>
  </si>
  <si>
    <t>GASTONIA</t>
  </si>
  <si>
    <t>WATSON, JOEL FRANKLIN</t>
  </si>
  <si>
    <t>8656 BAILEY RD</t>
  </si>
  <si>
    <t>SIMS</t>
  </si>
  <si>
    <t>HARMS, GORDON LEE</t>
  </si>
  <si>
    <t>3671 N ROAD</t>
  </si>
  <si>
    <t>DAVID CITY</t>
  </si>
  <si>
    <t>HINELINE, DAVID CARL</t>
  </si>
  <si>
    <t>724 E 15TH ST</t>
  </si>
  <si>
    <t>SOUTH SIOUX CITY</t>
  </si>
  <si>
    <t>TANK, JON</t>
  </si>
  <si>
    <t>1777 COUNTY RD 20</t>
  </si>
  <si>
    <t>VIERS, DAVID A</t>
  </si>
  <si>
    <t>58896 866 RD</t>
  </si>
  <si>
    <t>ALLEN</t>
  </si>
  <si>
    <t>ANDREWSKI, STANLEY J JR</t>
  </si>
  <si>
    <t>741 BATTLE ST</t>
  </si>
  <si>
    <t>WEBSTER</t>
  </si>
  <si>
    <t>BUDA, MARK</t>
  </si>
  <si>
    <t>6 PATTEN RD</t>
  </si>
  <si>
    <t>MERRIMACK</t>
  </si>
  <si>
    <t>EMPIRE RIFLE COMPANY LLC, THE</t>
  </si>
  <si>
    <t>36 JENNEY RD</t>
  </si>
  <si>
    <t>MERIDEN</t>
  </si>
  <si>
    <t>1575 HOOKSETT RD STE 3</t>
  </si>
  <si>
    <t>H GALOW CO INC</t>
  </si>
  <si>
    <t>15 MAPLE ST</t>
  </si>
  <si>
    <t>NORWOOD</t>
  </si>
  <si>
    <t>NJ</t>
  </si>
  <si>
    <t>BEDEAUX, ROY</t>
  </si>
  <si>
    <t>8203 GUADALUPE TRL NW UNIT A</t>
  </si>
  <si>
    <t>LOS RANCHOS</t>
  </si>
  <si>
    <t>NM</t>
  </si>
  <si>
    <t>BORCHARDT RIFLE CORP</t>
  </si>
  <si>
    <t>9732 HWY 180 W</t>
  </si>
  <si>
    <t>SILVER CITY</t>
  </si>
  <si>
    <t>ENGLE, ROBERT BLAINE</t>
  </si>
  <si>
    <t>11520 SAN BERNARDINO AVE NE</t>
  </si>
  <si>
    <t>ALBUQUERQUE</t>
  </si>
  <si>
    <t>SULLIVAN, ROBERT PATRICK</t>
  </si>
  <si>
    <t>6877 AUGUSTA HILLS DR</t>
  </si>
  <si>
    <t>RIO RANCHO</t>
  </si>
  <si>
    <t>ARSENAL INC</t>
  </si>
  <si>
    <t>4395 W POST RD UNIT 100</t>
  </si>
  <si>
    <t>BLACK BEARD RESEARCH &amp; DEVELOPMENT LLC</t>
  </si>
  <si>
    <t>904 VISTA PARK DR</t>
  </si>
  <si>
    <t>CARSON CITY</t>
  </si>
  <si>
    <t>DEBORD, CURTIS LEE</t>
  </si>
  <si>
    <t>5301 LONGLEY LN BLDG C SUITE 87-88</t>
  </si>
  <si>
    <t>RENO</t>
  </si>
  <si>
    <t>ARGUS PUBLICATIONS INC</t>
  </si>
  <si>
    <t>110 8TH ST</t>
  </si>
  <si>
    <t>BROOKLYN</t>
  </si>
  <si>
    <t>HOJNICKI, DAVID</t>
  </si>
  <si>
    <t>2720 MERKLE RD</t>
  </si>
  <si>
    <t>ATTICA</t>
  </si>
  <si>
    <t>LRB OF LONG ISLAND INC</t>
  </si>
  <si>
    <t>96 CHERRY LANE</t>
  </si>
  <si>
    <t>FLORAL PARK</t>
  </si>
  <si>
    <t>MANEY, MICHAEL THOMAS</t>
  </si>
  <si>
    <t>35 LOCUST GROVE RD</t>
  </si>
  <si>
    <t>SARATOGA SPRINGS</t>
  </si>
  <si>
    <t>14 HOEFLER AVE</t>
  </si>
  <si>
    <t>ILION</t>
  </si>
  <si>
    <t>7.62MM FIREARMS, LLC</t>
  </si>
  <si>
    <t>220 NORTH HIGH ST</t>
  </si>
  <si>
    <t>WADSWORTH</t>
  </si>
  <si>
    <t>ANDERSON, BARRY</t>
  </si>
  <si>
    <t>219 ORCHARD ST</t>
  </si>
  <si>
    <t>LEWISBURG</t>
  </si>
  <si>
    <t>CAM MFG INC</t>
  </si>
  <si>
    <t>4119 INFIRMARY RD</t>
  </si>
  <si>
    <t>MIAMISBURG</t>
  </si>
  <si>
    <t>EAST OHIO GUN WORKS, LLC</t>
  </si>
  <si>
    <t>7556 STATE RTE 45</t>
  </si>
  <si>
    <t>EASTSIDE ARMS LLC</t>
  </si>
  <si>
    <t>1114 COLUMBUS AVE</t>
  </si>
  <si>
    <t>ASHTABULA</t>
  </si>
  <si>
    <t>FOREMAN, TIMOTHY KURT</t>
  </si>
  <si>
    <t>6990 ELIZABETH BETHEL RD</t>
  </si>
  <si>
    <t>TIPP CITY</t>
  </si>
  <si>
    <t>JACOBS, MARK ROBERT</t>
  </si>
  <si>
    <t>10080 N PALMYRA RD</t>
  </si>
  <si>
    <t>NORTH JACKSON</t>
  </si>
  <si>
    <t>JAMES BALOGH, INC</t>
  </si>
  <si>
    <t>13566 INDIAN HOLLOW RD</t>
  </si>
  <si>
    <t>GRAFTON</t>
  </si>
  <si>
    <t>JOHNSON, JAMES DOUGLAS</t>
  </si>
  <si>
    <t>8141 ST RT 245</t>
  </si>
  <si>
    <t>DE GRAFF</t>
  </si>
  <si>
    <t>KELBLY'S RIFLE RANGE INC</t>
  </si>
  <si>
    <t>7222 DALTON FOX LAKE RD</t>
  </si>
  <si>
    <t>NORTH LAWRENCE</t>
  </si>
  <si>
    <t>OHIO ORDNANCE WORKS INC</t>
  </si>
  <si>
    <t>310 PARK DR</t>
  </si>
  <si>
    <t>CHARDON</t>
  </si>
  <si>
    <t>VALOR ARMS LLC</t>
  </si>
  <si>
    <t>2812 RIVERVIEW RD</t>
  </si>
  <si>
    <t>AKRON</t>
  </si>
  <si>
    <t>VERHOFF, DARRIN</t>
  </si>
  <si>
    <t>872 N PERRY ST</t>
  </si>
  <si>
    <t>OTTAWA</t>
  </si>
  <si>
    <t>WAGONER, BILLY WAYNE</t>
  </si>
  <si>
    <t>2909 SOLINGER RD</t>
  </si>
  <si>
    <t>CRESTLINE</t>
  </si>
  <si>
    <t>WALTER, JAMES F</t>
  </si>
  <si>
    <t>19605 NICKLE PLATE DIAGONAL RD</t>
  </si>
  <si>
    <t>WELLS, GREGORY F</t>
  </si>
  <si>
    <t>7777 HIVNOR RD</t>
  </si>
  <si>
    <t>CROOKSVILLE</t>
  </si>
  <si>
    <t>BRIGADOON INC</t>
  </si>
  <si>
    <t>1805 S SUNNYLANE RD</t>
  </si>
  <si>
    <t>DEL CITY</t>
  </si>
  <si>
    <t>COLE, GREGORY DUFF</t>
  </si>
  <si>
    <t>15401 NE 240TH</t>
  </si>
  <si>
    <t>FLETCHER</t>
  </si>
  <si>
    <t>FLEMING, JAMES</t>
  </si>
  <si>
    <t>HC 63 BOX 196</t>
  </si>
  <si>
    <t>RED OAK</t>
  </si>
  <si>
    <t>FRIEND, MICHAEL L</t>
  </si>
  <si>
    <t>69400 E HWY 60</t>
  </si>
  <si>
    <t>WYANDOTTE</t>
  </si>
  <si>
    <t>RED DIRT ARMORY LLC</t>
  </si>
  <si>
    <t>9301 SW 99TH</t>
  </si>
  <si>
    <t>MUSTANG</t>
  </si>
  <si>
    <t>SURGEON RIFLES INCORPORATED</t>
  </si>
  <si>
    <t>48955 MOCCASIN TRAIL RD</t>
  </si>
  <si>
    <t>PRAGUE</t>
  </si>
  <si>
    <t>TOOLS OF THE TRADE LLC</t>
  </si>
  <si>
    <t>7420 DUFFY RD</t>
  </si>
  <si>
    <t>LEXINGTON</t>
  </si>
  <si>
    <t>TROMIX CORPORATION</t>
  </si>
  <si>
    <t>405 N WALNUT #8</t>
  </si>
  <si>
    <t>BROKEN ARROW</t>
  </si>
  <si>
    <t>762, LLC</t>
  </si>
  <si>
    <t>3093 27TH AVE SE</t>
  </si>
  <si>
    <t>ALBANY</t>
  </si>
  <si>
    <t>ALLIED ARMAMENT, INC.</t>
  </si>
  <si>
    <t>55948 COLUMBIA RIVER HWY</t>
  </si>
  <si>
    <t>SCAPPOOSE</t>
  </si>
  <si>
    <t>BANG ARMS LLC</t>
  </si>
  <si>
    <t>2120 SE 48TH AVENUE</t>
  </si>
  <si>
    <t>CASCADE ARMS INC</t>
  </si>
  <si>
    <t>52261 KELLY SPRINGS RD</t>
  </si>
  <si>
    <t>MAUPIN</t>
  </si>
  <si>
    <t>CELESTE, TIMOTHY MATTHEW</t>
  </si>
  <si>
    <t>548 MENLO DR N</t>
  </si>
  <si>
    <t>KEIZER</t>
  </si>
  <si>
    <t>DELTA P DESIGN</t>
  </si>
  <si>
    <t>44561 MCKENZIE HIGHWAY</t>
  </si>
  <si>
    <t>LEABURG</t>
  </si>
  <si>
    <t>FORT MOE ARMS LLC</t>
  </si>
  <si>
    <t>3678 SE WILLAMETTE AVE</t>
  </si>
  <si>
    <t>MILWAUKIE</t>
  </si>
  <si>
    <t>HALO MANUFACTURING LLC</t>
  </si>
  <si>
    <t>3980 SHENSTONE DR  STE A</t>
  </si>
  <si>
    <t>EUGENE</t>
  </si>
  <si>
    <t>LUTTRELL, KENT WARREN</t>
  </si>
  <si>
    <t>11420 SW RIDGECREST DR</t>
  </si>
  <si>
    <t>BEAVERTON</t>
  </si>
  <si>
    <t>NOSLER,  INC</t>
  </si>
  <si>
    <t>107 SW COLUMBIA ST</t>
  </si>
  <si>
    <t>BEND</t>
  </si>
  <si>
    <t>NOVESKE RIFLEWORKS LLC</t>
  </si>
  <si>
    <t>594 NE E ST "REAR"</t>
  </si>
  <si>
    <t>GRANTS PASS</t>
  </si>
  <si>
    <t>OREGON RESEARCH LABS, LLC</t>
  </si>
  <si>
    <t>54582 NEHALEM HWY</t>
  </si>
  <si>
    <t>VERNONIA</t>
  </si>
  <si>
    <t>ROADS, NATHAN JAMES</t>
  </si>
  <si>
    <t>625 NW BAY BLVD UNIT 5</t>
  </si>
  <si>
    <t>TOLEDO</t>
  </si>
  <si>
    <t>STANNARD, MICHAEL JAMES</t>
  </si>
  <si>
    <t>35687B SUMMERS LANE</t>
  </si>
  <si>
    <t>PHILOMATH</t>
  </si>
  <si>
    <t>STUBBORN MULE OUTDOOR SUPPLY, LLC</t>
  </si>
  <si>
    <t>484 PLEASANT VALLEY RD</t>
  </si>
  <si>
    <t>TNW FIREARMS INC</t>
  </si>
  <si>
    <t>55325 TIMBER RD</t>
  </si>
  <si>
    <t>ACCURATE RIFLEWORKS,  LLC</t>
  </si>
  <si>
    <t>11938 1/2 ROUTE 19 NORTH</t>
  </si>
  <si>
    <t>WATERFORD</t>
  </si>
  <si>
    <t>ARMAMENT SERVICES INTERNATIONAL INC (ASI)</t>
  </si>
  <si>
    <t>103 CAMARS DR</t>
  </si>
  <si>
    <t>WARMINSTER</t>
  </si>
  <si>
    <t>BORDEN, JAMES F</t>
  </si>
  <si>
    <t>1325 SHELDON HILL ROAD</t>
  </si>
  <si>
    <t>SPRINGVILLE</t>
  </si>
  <si>
    <t>BRUNO, DAVID J</t>
  </si>
  <si>
    <t>1343 FREEPORT RD</t>
  </si>
  <si>
    <t>CHESWICK</t>
  </si>
  <si>
    <t>CLYMERS ULTRA DESERT RIFLES, LLC</t>
  </si>
  <si>
    <t>1045 NW END BLVD LOT 326 2 MAPLE DR</t>
  </si>
  <si>
    <t>QUAKERTOWN</t>
  </si>
  <si>
    <t>ER SHAW INC</t>
  </si>
  <si>
    <t>5312 THOMS RUN RD</t>
  </si>
  <si>
    <t>BRIDGEVILLE</t>
  </si>
  <si>
    <t>GOODLING, SIDNEY J</t>
  </si>
  <si>
    <t>1950 STOVERSTOWN RD</t>
  </si>
  <si>
    <t>SPRING GROVE</t>
  </si>
  <si>
    <t>HAMMONDS, CLARENCE H</t>
  </si>
  <si>
    <t>415 GREENWAY</t>
  </si>
  <si>
    <t>RED LION</t>
  </si>
  <si>
    <t>HUEBNER, KEVIN L</t>
  </si>
  <si>
    <t>703 MARTIN RD</t>
  </si>
  <si>
    <t>BELLE VERNON</t>
  </si>
  <si>
    <t>KEYSTONE SPORTING ARMS INC</t>
  </si>
  <si>
    <t>8920 STATE ROUTE 405</t>
  </si>
  <si>
    <t>LOWE, FRANKLIN DEAN</t>
  </si>
  <si>
    <t>350 DUDEK RD</t>
  </si>
  <si>
    <t>WILLIAMSPORT</t>
  </si>
  <si>
    <t>M &amp; B CUSTOM FIREARMS INC</t>
  </si>
  <si>
    <t>58 VILLAGE RD</t>
  </si>
  <si>
    <t>ETTERS</t>
  </si>
  <si>
    <t>MARFIONE, SUSAN ANN</t>
  </si>
  <si>
    <t>300 CHESTNUT ST EXTENSION</t>
  </si>
  <si>
    <t>BRADFORD</t>
  </si>
  <si>
    <t>MCCAW, JOHN ROBERT</t>
  </si>
  <si>
    <t>1630 CALIFORNIA AVE, REAR</t>
  </si>
  <si>
    <t>WHITE OAK</t>
  </si>
  <si>
    <t>MICROTECH SMALL ARMS RESEARCH INC</t>
  </si>
  <si>
    <t>300/500 CHESTNUT ST EXT</t>
  </si>
  <si>
    <t>PRECISION ARMAMENTS INC</t>
  </si>
  <si>
    <t>7013 DOGWOOD CIRCLE</t>
  </si>
  <si>
    <t>SLATINGTON</t>
  </si>
  <si>
    <t>SINGLE SHOT RIFLES INC</t>
  </si>
  <si>
    <t>RR 2 BOX 1012</t>
  </si>
  <si>
    <t>DINGMANS FERRY</t>
  </si>
  <si>
    <t>SOUCHIK, GREGORY W</t>
  </si>
  <si>
    <t>181 MAIN STREET</t>
  </si>
  <si>
    <t>TAR HUNT CUSTOM RIFLES INC</t>
  </si>
  <si>
    <t>101 DOGTOWN RD</t>
  </si>
  <si>
    <t>BLOOMSBURG</t>
  </si>
  <si>
    <t>VILLAGE ARMS LLC, THE</t>
  </si>
  <si>
    <t>868 ROUTE 41</t>
  </si>
  <si>
    <t>GAP</t>
  </si>
  <si>
    <t>WARNER, RICHARD L &amp; RENNELL, JEFFREY K</t>
  </si>
  <si>
    <t>STATE RT 611</t>
  </si>
  <si>
    <t>ZELENKY, ROBERT A</t>
  </si>
  <si>
    <t>500 COOPER AV</t>
  </si>
  <si>
    <t>GRASSFLAT</t>
  </si>
  <si>
    <t>DELMONICO, ERNEST ALBERT</t>
  </si>
  <si>
    <t>84 WILLIAM HENRY RD</t>
  </si>
  <si>
    <t>NORTH SCITUATE</t>
  </si>
  <si>
    <t>RI</t>
  </si>
  <si>
    <t>CHANG, BILLY WILLS</t>
  </si>
  <si>
    <t>692 BROUGHTON ST SE</t>
  </si>
  <si>
    <t>ORANGEBURG</t>
  </si>
  <si>
    <t>JARRETT RIFLES INC</t>
  </si>
  <si>
    <t>383 BROWN RD</t>
  </si>
  <si>
    <t>JACKSON</t>
  </si>
  <si>
    <t>WHITE, DAVID E</t>
  </si>
  <si>
    <t>373 PARKS FARM RD</t>
  </si>
  <si>
    <t>JONESVILLE</t>
  </si>
  <si>
    <t>DAKOTA ARMS, INC</t>
  </si>
  <si>
    <t>1310 INDUSTRY RD</t>
  </si>
  <si>
    <t>STURGIS</t>
  </si>
  <si>
    <t>DAKOTA ARMS, LLC</t>
  </si>
  <si>
    <t>FOUR HORSEMEN ARMS  LLC</t>
  </si>
  <si>
    <t>223 OAK ST</t>
  </si>
  <si>
    <t>FAIRBURN</t>
  </si>
  <si>
    <t>SATTERLEE, STUART</t>
  </si>
  <si>
    <t>21593 PAHKAMAA ROAD</t>
  </si>
  <si>
    <t>DEADWOOD</t>
  </si>
  <si>
    <t>SEARCY, BERNARD L</t>
  </si>
  <si>
    <t>1280 MOOSE DR</t>
  </si>
  <si>
    <t>ALLEN'S GUN SHOP,  INC</t>
  </si>
  <si>
    <t>925 DOVER RD</t>
  </si>
  <si>
    <t>CLARKSVILLE</t>
  </si>
  <si>
    <t>ASKLAND, RUSSELL LEE</t>
  </si>
  <si>
    <t>1566 GOPHER WAY</t>
  </si>
  <si>
    <t>PARROTTSVILLE</t>
  </si>
  <si>
    <t>BARRETT FIREARMS MFG INC</t>
  </si>
  <si>
    <t>5926 MILLER LANE</t>
  </si>
  <si>
    <t>MURFREESBORO</t>
  </si>
  <si>
    <t>CONCIALDI, JAMES ROBERT &amp; ANTON GEORGE</t>
  </si>
  <si>
    <t>265 JULIAN LN</t>
  </si>
  <si>
    <t>PINSON</t>
  </si>
  <si>
    <t>MCGUIRE, JOHN B</t>
  </si>
  <si>
    <t>206 PARKVIEW DR</t>
  </si>
  <si>
    <t>MC MINNVILLE</t>
  </si>
  <si>
    <t>MOUNTAIN CREEK GUNWORKS INC</t>
  </si>
  <si>
    <t>941 SCENIC HILL</t>
  </si>
  <si>
    <t>OWEN, MILTON K</t>
  </si>
  <si>
    <t>1200 SLAYDEN RD</t>
  </si>
  <si>
    <t>MOSCOW</t>
  </si>
  <si>
    <t>SABRE DEFENCE INDUSTRIES LLC</t>
  </si>
  <si>
    <t>450 ALLIED DR</t>
  </si>
  <si>
    <t>TG INTERNATIONAL INC</t>
  </si>
  <si>
    <t>3260 NORTH BEND CIRCLE BLDG 4</t>
  </si>
  <si>
    <t>ALCOA</t>
  </si>
  <si>
    <t>BASS TO BUFFALO LP</t>
  </si>
  <si>
    <t>12434 BEE CAVE RD</t>
  </si>
  <si>
    <t>BEE CAVE</t>
  </si>
  <si>
    <t>BENNETT, HECTOR E</t>
  </si>
  <si>
    <t>8777 TALLYHO RD, BLDG 1A-1</t>
  </si>
  <si>
    <t>BODINE, WILLIAM ETCYL</t>
  </si>
  <si>
    <t>1305 EVERGLADE</t>
  </si>
  <si>
    <t>PASADENA</t>
  </si>
  <si>
    <t>BRADY, ANDREW SCOTT</t>
  </si>
  <si>
    <t>245 VALLEY MEADOW DR</t>
  </si>
  <si>
    <t>CAYLOR, MICHAEL EDWARD</t>
  </si>
  <si>
    <t>317 CREEKSIDE DR</t>
  </si>
  <si>
    <t>ANNA</t>
  </si>
  <si>
    <t>DISCREET ORDNANCE LLC</t>
  </si>
  <si>
    <t>729 S MCLENNAN DR</t>
  </si>
  <si>
    <t>ELM MOTT</t>
  </si>
  <si>
    <t>EAST TEXAS LAW ENFORCEMENT SERVICES LLC</t>
  </si>
  <si>
    <t>RT 1 BOX 418</t>
  </si>
  <si>
    <t>HACKETT, RICHARD</t>
  </si>
  <si>
    <t>11778 CLINT PARKER RD</t>
  </si>
  <si>
    <t>CONROE</t>
  </si>
  <si>
    <t>HARRIS, MICHAEL L &amp; JERRY R</t>
  </si>
  <si>
    <t>5150 A OLD TOWN RD</t>
  </si>
  <si>
    <t>ELYSIAN FIELDS</t>
  </si>
  <si>
    <t>HCR INC</t>
  </si>
  <si>
    <t>5726 SAFARI DR</t>
  </si>
  <si>
    <t>NEW BRAUNFELS</t>
  </si>
  <si>
    <t>HOLLAND GUNWORKS, LLC</t>
  </si>
  <si>
    <t>1851 GULF FREEWAY SOUTH  UNIT #1</t>
  </si>
  <si>
    <t>LEAGUE CITY</t>
  </si>
  <si>
    <t>KENCO ARMS LLC</t>
  </si>
  <si>
    <t>10111 CHAMPION FOREST LOOP</t>
  </si>
  <si>
    <t>KLEIBER ENTERPRISES INC</t>
  </si>
  <si>
    <t>6200 N SHEPHERD</t>
  </si>
  <si>
    <t>KLINE, RANDY M</t>
  </si>
  <si>
    <t>5424 NEWT PATTERSON RD</t>
  </si>
  <si>
    <t>LAU, MICHAEL RICHARD</t>
  </si>
  <si>
    <t>34280 N STATE HWY 108</t>
  </si>
  <si>
    <t>MINGUS</t>
  </si>
  <si>
    <t>LONE STAR RIFLE CO INC</t>
  </si>
  <si>
    <t>11231 ROSE ROAD</t>
  </si>
  <si>
    <t>NORMAN, KEITH HAYDEN</t>
  </si>
  <si>
    <t>169 APRIL COVE</t>
  </si>
  <si>
    <t>MONTGOMERY</t>
  </si>
  <si>
    <t>PATTERSON, BILLY JOE</t>
  </si>
  <si>
    <t>1180 CR 4380</t>
  </si>
  <si>
    <t>PETRI, CHARLES ARTHUR</t>
  </si>
  <si>
    <t>165 FEAGIN ST</t>
  </si>
  <si>
    <t>CHESTER</t>
  </si>
  <si>
    <t>PITCHFORD CUSTOM GUNWORKS, LLC</t>
  </si>
  <si>
    <t>28703 MARGERSTADT</t>
  </si>
  <si>
    <t>WALLER</t>
  </si>
  <si>
    <t>S&amp;M ARMS LLC</t>
  </si>
  <si>
    <t>12000 MLK BLVD</t>
  </si>
  <si>
    <t>SOUTH TEXAS ARMORY LLC</t>
  </si>
  <si>
    <t>10212 GEORGIBELLE STE 200</t>
  </si>
  <si>
    <t>WHITE, MELTON RAY</t>
  </si>
  <si>
    <t>7412 JOHN RALSTON RD</t>
  </si>
  <si>
    <t>CHILD, LELAND VERL</t>
  </si>
  <si>
    <t>4175 SOUTH 4300 WEST</t>
  </si>
  <si>
    <t>WEST HAVEN</t>
  </si>
  <si>
    <t>ECHOLS, D'ARCY</t>
  </si>
  <si>
    <t>98 WEST 300 SOUTH - UNIT #25</t>
  </si>
  <si>
    <t>MILLVILLE</t>
  </si>
  <si>
    <t>LAR MANUFACTURING INC</t>
  </si>
  <si>
    <t>4133 WEST FARM RD</t>
  </si>
  <si>
    <t>WEST JORDAN</t>
  </si>
  <si>
    <t>OLAS, JOEL CHARLES</t>
  </si>
  <si>
    <t>57 NORTH 100 WEST</t>
  </si>
  <si>
    <t>SHADOW VALLEY ARMS CO, LLC</t>
  </si>
  <si>
    <t>2710 SOUTH 1900 WEST</t>
  </si>
  <si>
    <t>OGDEN</t>
  </si>
  <si>
    <t>ZDF IMPORT/EXPORT, LLC</t>
  </si>
  <si>
    <t>2090 N REDWOOD RD #40</t>
  </si>
  <si>
    <t>ALEXANDER INDUSTRIES INC</t>
  </si>
  <si>
    <t>US ARMY RADFORD ARSENAL RTE 114 BLDG 3701</t>
  </si>
  <si>
    <t>RADFORD</t>
  </si>
  <si>
    <t>ARES DEFENSE SYSTEMS INC</t>
  </si>
  <si>
    <t>RADFORD ARMY AMMUNITION PLANT, #208 STATE RT 114</t>
  </si>
  <si>
    <t>BROUGHMAN,  ROBERT ALLAN</t>
  </si>
  <si>
    <t>314 HORSE MTN VIEW</t>
  </si>
  <si>
    <t>COVINGTON</t>
  </si>
  <si>
    <t>DOMINION SHOOTING RANGE INC</t>
  </si>
  <si>
    <t>106 TURNER RD</t>
  </si>
  <si>
    <t>FRANKLIN, GEORGE RICHARD</t>
  </si>
  <si>
    <t>10431 STEWARTSVILLE RD</t>
  </si>
  <si>
    <t>VINTON</t>
  </si>
  <si>
    <t>GAINES, SHAWN PATRICK</t>
  </si>
  <si>
    <t>340 WATKINS FARM RD</t>
  </si>
  <si>
    <t>RUSTBURG</t>
  </si>
  <si>
    <t>SHAW, ROBERT WAYNE</t>
  </si>
  <si>
    <t>2394 DOUBLE CHURCH RD</t>
  </si>
  <si>
    <t>STEPHENS CITY</t>
  </si>
  <si>
    <t>SPYGLASS TACTICAL FIREARMS LLC</t>
  </si>
  <si>
    <t>7322 LORD FAIRFAX HWY</t>
  </si>
  <si>
    <t>TANSTAAFL MACHINE TOOL SERVICE INC</t>
  </si>
  <si>
    <t>8059 ELM DR</t>
  </si>
  <si>
    <t>MECHANICSVILLE</t>
  </si>
  <si>
    <t>UNITED ARMAMENT LLC</t>
  </si>
  <si>
    <t>425 SOUTHLAKE BLVD SUITE 3B</t>
  </si>
  <si>
    <t>WEST CUSTOM RIFLES INC</t>
  </si>
  <si>
    <t>1052 SLOW WALK DR</t>
  </si>
  <si>
    <t>AREOTEK INDUSTRIES LLC</t>
  </si>
  <si>
    <t>153 STAFFORD AVE</t>
  </si>
  <si>
    <t>MORRISVILLE</t>
  </si>
  <si>
    <t>MANUFACTURING SOLUTIONS INC</t>
  </si>
  <si>
    <t>590 E MAIN ST</t>
  </si>
  <si>
    <t>HYDE PARK</t>
  </si>
  <si>
    <t>AERO PRECISION INC</t>
  </si>
  <si>
    <t>2338 HOLGATE ST</t>
  </si>
  <si>
    <t>TACOMA</t>
  </si>
  <si>
    <t>BLACKWELL INDUSTRIES INC</t>
  </si>
  <si>
    <t>16552 121 AVE SE</t>
  </si>
  <si>
    <t>RENTON</t>
  </si>
  <si>
    <t>JOHNSON, VALERIE ANNE</t>
  </si>
  <si>
    <t>75B ABBOTT RD</t>
  </si>
  <si>
    <t>ELMA</t>
  </si>
  <si>
    <t>K &amp; S INVESTMENTS LLC</t>
  </si>
  <si>
    <t>675 NW GILMAN BLVD</t>
  </si>
  <si>
    <t>ISSAQUAH</t>
  </si>
  <si>
    <t>MEGA MACHINE SHOP INC</t>
  </si>
  <si>
    <t>5323 JOPPA STREET SW</t>
  </si>
  <si>
    <t>TUMWATER</t>
  </si>
  <si>
    <t>WILCOXEN, DAVID E SR</t>
  </si>
  <si>
    <t>8308 NORTH PASS RD</t>
  </si>
  <si>
    <t>EVERSON</t>
  </si>
  <si>
    <t>EAST RIDGE GUN CO INC</t>
  </si>
  <si>
    <t>6319 5TH AVE</t>
  </si>
  <si>
    <t>BANCROFT</t>
  </si>
  <si>
    <t>GARY'S GUNS INC</t>
  </si>
  <si>
    <t>W 226 N 1455 NORTH AVENUE</t>
  </si>
  <si>
    <t>WAUKESHA</t>
  </si>
  <si>
    <t>HAYWOOD, LEROY EDWARD</t>
  </si>
  <si>
    <t>8540 HWY 153</t>
  </si>
  <si>
    <t>ELAND</t>
  </si>
  <si>
    <t>KUREK, DAVID C</t>
  </si>
  <si>
    <t>N1976 RIVER OAKS RD</t>
  </si>
  <si>
    <t>REESEVILLE</t>
  </si>
  <si>
    <t>LAUER, DEBRA A</t>
  </si>
  <si>
    <t>3601 129TH ST #A</t>
  </si>
  <si>
    <t>RASMUSSEN, JOSEPH P</t>
  </si>
  <si>
    <t>715 S LAKE AVE</t>
  </si>
  <si>
    <t>PHILLIPS</t>
  </si>
  <si>
    <t>TWITO, ERIC DONALD</t>
  </si>
  <si>
    <t>11831 DANA RD</t>
  </si>
  <si>
    <t>ARBOR VITAE</t>
  </si>
  <si>
    <t>COLSMANN, ERNEST</t>
  </si>
  <si>
    <t>35 AXLE AVE</t>
  </si>
  <si>
    <t>MORGANTOWN</t>
  </si>
  <si>
    <t>WV</t>
  </si>
  <si>
    <t>HOSTETTER, MARK A</t>
  </si>
  <si>
    <t>181 CRISPIN LN</t>
  </si>
  <si>
    <t>FALLING WATERS</t>
  </si>
  <si>
    <t>PRECISION WEAPONS CORP</t>
  </si>
  <si>
    <t>112 SURPLUS LN</t>
  </si>
  <si>
    <t>BRADLEY</t>
  </si>
  <si>
    <t>BALLARD RIFLE &amp; CARTRIDGE CO</t>
  </si>
  <si>
    <t>113 W YELLOWSTONE AVE</t>
  </si>
  <si>
    <t>CODY</t>
  </si>
  <si>
    <t>ELBE ARMS CO INC</t>
  </si>
  <si>
    <t>610 EAST 27TH STREET</t>
  </si>
  <si>
    <t>CHEYENNE</t>
  </si>
  <si>
    <t>GUNWERKS LLC</t>
  </si>
  <si>
    <t>220 MAIN STREET</t>
  </si>
  <si>
    <t>BURLINGTON</t>
  </si>
  <si>
    <t>JEFFERSON, NORMAN RUSSELL</t>
  </si>
  <si>
    <t>1694 US HIGHWAY 20 S</t>
  </si>
  <si>
    <t>MANDERSON</t>
  </si>
  <si>
    <t>ROSENCRANSE, TREVOR S</t>
  </si>
  <si>
    <t>610 SOUTH 8TH ST</t>
  </si>
  <si>
    <t>BASIN</t>
  </si>
  <si>
    <t xml:space="preserve">STREET </t>
  </si>
  <si>
    <t>SHOTGUN MFG</t>
  </si>
  <si>
    <t>Column9</t>
  </si>
  <si>
    <t>SHOTGUN</t>
  </si>
  <si>
    <t>MODERN MUZZLELOADING INC</t>
  </si>
  <si>
    <t>715 SUMMIT DR SE</t>
  </si>
  <si>
    <t>MAIRA, GAETANO J</t>
  </si>
  <si>
    <t>1401 FORSYTHE RD</t>
  </si>
  <si>
    <t>WEST PALM BEACH</t>
  </si>
  <si>
    <t>WATERBURY, SANTA</t>
  </si>
  <si>
    <t>1365 BENNETT DRIVE</t>
  </si>
  <si>
    <t>LONGWOOD</t>
  </si>
  <si>
    <t>SCHROEDER, RODNEY L</t>
  </si>
  <si>
    <t>303 OLD EMMETT RD</t>
  </si>
  <si>
    <t>HORSESHOE BEND</t>
  </si>
  <si>
    <t>VERNEY-CARRON USA  INC</t>
  </si>
  <si>
    <t>320 COURT ST</t>
  </si>
  <si>
    <t>CLAY CENTER</t>
  </si>
  <si>
    <t>YELLOW BRICK ENTERPRISES, INC</t>
  </si>
  <si>
    <t>717 4TH STREET</t>
  </si>
  <si>
    <t>AIM INC</t>
  </si>
  <si>
    <t>19200 MIDDLETOWN RD</t>
  </si>
  <si>
    <t>PARKTON</t>
  </si>
  <si>
    <t>NOWICKI, WAYNE THOMAS</t>
  </si>
  <si>
    <t>115 C HOLSUM  WAY</t>
  </si>
  <si>
    <t>GLEN BURNIE</t>
  </si>
  <si>
    <t>RODMAN, RANDOLPH B</t>
  </si>
  <si>
    <t>910 PHILADELPHIA AVE</t>
  </si>
  <si>
    <t>SILVER SPRING</t>
  </si>
  <si>
    <t>ALFERMANN USA INC</t>
  </si>
  <si>
    <t>1482 POTTERY RD</t>
  </si>
  <si>
    <t>WASHINGTON</t>
  </si>
  <si>
    <t>DEVAULT INDUSTRIES LLC</t>
  </si>
  <si>
    <t>3500 12TH ST NW</t>
  </si>
  <si>
    <t>CANTON</t>
  </si>
  <si>
    <t>ITHACA GUN COMPANY</t>
  </si>
  <si>
    <t>420 N WARPOLE ST</t>
  </si>
  <si>
    <t>UPPER SANDUSKY</t>
  </si>
  <si>
    <t>SMITH, RANDOLPH ROBBINS</t>
  </si>
  <si>
    <t>1275 ELSER CT SE</t>
  </si>
  <si>
    <t>SALEM</t>
  </si>
  <si>
    <t>NIP MANUFACTURING INC</t>
  </si>
  <si>
    <t>3541 MAYER AVENUE</t>
  </si>
  <si>
    <t>TANIMURA DAKOTA INDUSTRES INC</t>
  </si>
  <si>
    <t>725 12TH ST</t>
  </si>
  <si>
    <t>SPEARFISH</t>
  </si>
  <si>
    <t>MAVERICK ARMS, INC</t>
  </si>
  <si>
    <t>INDUSTRIAL BLVD MAVERICK CO DEVLPT PARK</t>
  </si>
  <si>
    <t>EAGLE PASS</t>
  </si>
  <si>
    <t>WHITSON, JON DAVID</t>
  </si>
  <si>
    <t>2544 COOLWATER DR</t>
  </si>
  <si>
    <t>PLANO</t>
  </si>
  <si>
    <t>LJUTIC LLC</t>
  </si>
  <si>
    <t>2402  WEST J ST SUITE A</t>
  </si>
  <si>
    <t>YAKIMA</t>
  </si>
  <si>
    <t>US COMPETITION ARMS INC</t>
  </si>
  <si>
    <t>1925 ROOSEVELT AVE</t>
  </si>
  <si>
    <t>RACINE</t>
  </si>
  <si>
    <t>TOTAL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</si>
</sst>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899390-ED73-47FA-9867-AD47F480DB7C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_x000a_22" tableColumnId="8"/>
      <queryTableField id="9" name="PISTOL_x000a_25" tableColumnId="9"/>
      <queryTableField id="10" name="PISTOL_x000a_32" tableColumnId="10"/>
      <queryTableField id="11" name="PISTOL_x000a_380" tableColumnId="11"/>
      <queryTableField id="12" name="PISTOL_x000a_9MM" tableColumnId="12"/>
      <queryTableField id="13" name="PISTOL_x000a_50" tableColumnId="13"/>
      <queryTableField id="14" name="PISTOL TOTAL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27C1E5-89E2-4AB5-86CE-13784D0F5469}" autoFormatId="16" applyNumberFormats="0" applyBorderFormats="0" applyFontFormats="0" applyPatternFormats="0" applyAlignmentFormats="0" applyWidthHeightFormats="0">
  <queryTableRefresh nextId="23">
    <queryTableFields count="22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REVOLVER 22" tableColumnId="8"/>
      <queryTableField id="9" name="REVOLVER 32" tableColumnId="9"/>
      <queryTableField id="10" name="REVOLVER 357" tableColumnId="10"/>
      <queryTableField id="11" name="REVOLVER 380" tableColumnId="11"/>
      <queryTableField id="12" name="REVOLVER 44" tableColumnId="12"/>
      <queryTableField id="13" name="REVOLVER 50" tableColumnId="13"/>
      <queryTableField id="14" name="REVOLVER TOTAL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A71CBB7-489C-47BE-B6BC-036673AF8371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RIFLE MF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7E19CA7-102C-4725-9BB9-BFE314C9637A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 " tableColumnId="5"/>
      <queryTableField id="6" name="CITY" tableColumnId="6"/>
      <queryTableField id="7" name="ST" tableColumnId="7"/>
      <queryTableField id="8" name="SHOTGUN MFG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D24F7-0165-43CD-B12C-E2382903B493}" name="Table_1" displayName="Table_1" ref="A1:N168" tableType="queryTable" totalsRowShown="0">
  <autoFilter ref="A1:N168" xr:uid="{F8ED24F7-0165-43CD-B12C-E2382903B493}"/>
  <tableColumns count="14">
    <tableColumn id="1" xr3:uid="{323B57B2-3C4D-4578-810E-DA0426C32FB9}" uniqueName="1" name="TYPE" queryTableFieldId="1" dataDxfId="19"/>
    <tableColumn id="2" xr3:uid="{8F3DCB64-FD10-4FBF-8ABC-599758DC96F9}" uniqueName="2" name="YEAR" queryTableFieldId="2"/>
    <tableColumn id="3" xr3:uid="{92957546-8B51-4E73-9A87-1FF170E1C0D6}" uniqueName="3" name="RDS KEY" queryTableFieldId="3"/>
    <tableColumn id="4" xr3:uid="{D7EA1D68-076F-4EC0-8496-BDEB9E41B2C7}" uniqueName="4" name="LICENSE NAME" queryTableFieldId="4" dataDxfId="18"/>
    <tableColumn id="5" xr3:uid="{2F454DD9-BF46-4288-B3A7-85E35C66AD48}" uniqueName="5" name="STREET" queryTableFieldId="5" dataDxfId="17"/>
    <tableColumn id="6" xr3:uid="{8ED5CD46-E1C3-4354-BD93-733D0F9D4D6C}" uniqueName="6" name="CITY" queryTableFieldId="6" dataDxfId="16"/>
    <tableColumn id="7" xr3:uid="{3EB65163-E8C5-4A61-93A5-F02B62DD96DA}" uniqueName="7" name="ST" queryTableFieldId="7" dataDxfId="15"/>
    <tableColumn id="8" xr3:uid="{59341E70-FDBD-4D8C-8C62-CE7278BC75ED}" uniqueName="8" name="PISTOL_x000a_22" queryTableFieldId="8"/>
    <tableColumn id="9" xr3:uid="{8BFC20EC-8FA6-45A7-8EDE-67D41AA0BCE5}" uniqueName="9" name="PISTOL_x000a_25" queryTableFieldId="9"/>
    <tableColumn id="10" xr3:uid="{BCD7A177-AC5C-4CC3-9CFE-13E980938184}" uniqueName="10" name="PISTOL_x000a_32" queryTableFieldId="10"/>
    <tableColumn id="11" xr3:uid="{793BD7DD-1A21-491C-91DD-84BB928B228C}" uniqueName="11" name="PISTOL_x000a_380" queryTableFieldId="11"/>
    <tableColumn id="12" xr3:uid="{CE99D9FC-6DB4-4424-ABA6-E668FD288564}" uniqueName="12" name="PISTOL_x000a_9MM" queryTableFieldId="12"/>
    <tableColumn id="13" xr3:uid="{DB64C4FA-78DD-4888-9A3E-593094C86FDA}" uniqueName="13" name="PISTOL_x000a_50" queryTableFieldId="13"/>
    <tableColumn id="14" xr3:uid="{7211C878-E9AA-4491-A342-372718DFCBB9}" uniqueName="14" name="PISTOL TOTAL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369D45-A0BD-4ED6-9FD4-7C7CE22F1F82}" name="Table_1__2" displayName="Table_1__2" ref="A1:V27" tableType="queryTable" totalsRowShown="0">
  <autoFilter ref="A1:V27" xr:uid="{BE369D45-A0BD-4ED6-9FD4-7C7CE22F1F82}"/>
  <tableColumns count="22">
    <tableColumn id="1" xr3:uid="{51EC3433-8469-4E5C-84F2-3EAEA422044E}" uniqueName="1" name="TYPE" queryTableFieldId="1" dataDxfId="14"/>
    <tableColumn id="2" xr3:uid="{966F8B2A-4306-4C7C-B4D6-E677D9465999}" uniqueName="2" name="YEAR" queryTableFieldId="2"/>
    <tableColumn id="3" xr3:uid="{144DCAA0-A032-42B5-9E74-F07EABE49FF1}" uniqueName="3" name="RDS KEY" queryTableFieldId="3"/>
    <tableColumn id="4" xr3:uid="{5809D667-0FD9-42AE-9D8D-AA7760E46BBC}" uniqueName="4" name="LICENSE NAME" queryTableFieldId="4" dataDxfId="13"/>
    <tableColumn id="5" xr3:uid="{ED41ED7E-A93B-4F46-8FA6-CAEC72CE8369}" uniqueName="5" name="STREET" queryTableFieldId="5" dataDxfId="12"/>
    <tableColumn id="6" xr3:uid="{CBE95149-38D1-424B-8357-14CD932FA5B8}" uniqueName="6" name="CITY" queryTableFieldId="6" dataDxfId="11"/>
    <tableColumn id="7" xr3:uid="{9CCC362A-2104-4E3C-AF64-EF6F195041DD}" uniqueName="7" name="ST" queryTableFieldId="7" dataDxfId="10"/>
    <tableColumn id="8" xr3:uid="{4C6F3050-2D37-4018-B044-1C29B68C2240}" uniqueName="8" name="REVOLVER 22" queryTableFieldId="8"/>
    <tableColumn id="9" xr3:uid="{B9E654AA-ABB7-4665-B35C-1B01CEB063E5}" uniqueName="9" name="REVOLVER 32" queryTableFieldId="9"/>
    <tableColumn id="10" xr3:uid="{2C283D0F-D61F-491E-AE08-5BD89922D976}" uniqueName="10" name="REVOLVER 357" queryTableFieldId="10"/>
    <tableColumn id="11" xr3:uid="{18A15C9F-6089-4663-A5D8-6C57363D53FB}" uniqueName="11" name="REVOLVER 380" queryTableFieldId="11"/>
    <tableColumn id="12" xr3:uid="{BB52F74E-F865-49A4-9095-34F73DB3286E}" uniqueName="12" name="REVOLVER 44" queryTableFieldId="12"/>
    <tableColumn id="13" xr3:uid="{D68871E2-4D6F-49AE-B6C9-64E4B7A130AE}" uniqueName="13" name="REVOLVER 50" queryTableFieldId="13"/>
    <tableColumn id="14" xr3:uid="{EE6A943F-F9B4-4EE0-9AEA-DA832EC175BC}" uniqueName="14" name="REVOLVER TOTAL" queryTableFieldId="14"/>
    <tableColumn id="15" xr3:uid="{2D3A381B-FE72-45A6-BE20-1DF3FD4D169D}" uniqueName="15" name="Column15" queryTableFieldId="15"/>
    <tableColumn id="16" xr3:uid="{71240290-6FDB-432A-AF6D-307D6FABA550}" uniqueName="16" name="Column16" queryTableFieldId="16"/>
    <tableColumn id="17" xr3:uid="{6421B31B-F6B8-4B4D-94B3-FBC1EC4AC8D5}" uniqueName="17" name="Column17" queryTableFieldId="17"/>
    <tableColumn id="18" xr3:uid="{144183A9-C6B7-483B-84A2-01AAC1D55880}" uniqueName="18" name="Column18" queryTableFieldId="18"/>
    <tableColumn id="19" xr3:uid="{920A382E-5677-401D-9EA6-BB14048F308A}" uniqueName="19" name="Column19" queryTableFieldId="19"/>
    <tableColumn id="20" xr3:uid="{953FF31F-4B8C-4BEF-BA7E-6B1AF999CA24}" uniqueName="20" name="Column20" queryTableFieldId="20"/>
    <tableColumn id="21" xr3:uid="{594959A5-1C42-457C-BB3C-2B95D3C6EDDC}" uniqueName="21" name="Column21" queryTableFieldId="21"/>
    <tableColumn id="22" xr3:uid="{C46D2B7E-1421-41A1-90F2-3FEFA8045F4E}" uniqueName="22" name="Column22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BA2F8E-4552-4FF5-A618-A481D6DC4DED}" name="Table_1__3" displayName="Table_1__3" ref="A1:H420" tableType="queryTable" totalsRowShown="0">
  <autoFilter ref="A1:H420" xr:uid="{0ABA2F8E-4552-4FF5-A618-A481D6DC4DED}"/>
  <tableColumns count="8">
    <tableColumn id="1" xr3:uid="{EC8F8EF8-D428-41BB-8C64-1D0583856B17}" uniqueName="1" name="TYPE" queryTableFieldId="1" dataDxfId="9"/>
    <tableColumn id="2" xr3:uid="{3A665DDC-8B73-4F95-96FF-39AF451BC086}" uniqueName="2" name="YEAR" queryTableFieldId="2"/>
    <tableColumn id="3" xr3:uid="{1912E8C1-84E7-480F-9D2D-68E79DAE2B43}" uniqueName="3" name="RDS KEY" queryTableFieldId="3"/>
    <tableColumn id="4" xr3:uid="{7D8AF407-C434-421B-8C59-60EB90F93609}" uniqueName="4" name="LICENSE NAME" queryTableFieldId="4" dataDxfId="8"/>
    <tableColumn id="5" xr3:uid="{8EA11FE7-9C32-44E3-A7F2-FF8F0162A1BF}" uniqueName="5" name="STREET" queryTableFieldId="5" dataDxfId="7"/>
    <tableColumn id="6" xr3:uid="{5A8C9CEF-D0FF-4702-943A-8D2BC37A7804}" uniqueName="6" name="CITY" queryTableFieldId="6" dataDxfId="6"/>
    <tableColumn id="7" xr3:uid="{9DC5F6A1-95BE-420D-BE5E-0AAFCEA5617A}" uniqueName="7" name="ST" queryTableFieldId="7" dataDxfId="5"/>
    <tableColumn id="8" xr3:uid="{FEF2AB16-E722-4FC2-81A9-B45C51428C78}" uniqueName="8" name="RIFLE MFG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405747-B3B9-4D40-8DF8-855F589B5751}" name="Table_1__4" displayName="Table_1__4" ref="A1:I55" tableType="queryTable" totalsRowShown="0">
  <autoFilter ref="A1:I55" xr:uid="{F9405747-B3B9-4D40-8DF8-855F589B5751}"/>
  <tableColumns count="9">
    <tableColumn id="1" xr3:uid="{12DF7C29-EA0A-4913-A3C2-87EAB19BEA4F}" uniqueName="1" name="TYPE" queryTableFieldId="1" dataDxfId="4"/>
    <tableColumn id="2" xr3:uid="{37650434-00D5-4008-A6DB-F072BC67FDBE}" uniqueName="2" name="YEAR" queryTableFieldId="2"/>
    <tableColumn id="3" xr3:uid="{E17E4CC6-B67B-45BD-B733-53333DEF2BE7}" uniqueName="3" name="RDS KEY" queryTableFieldId="3"/>
    <tableColumn id="4" xr3:uid="{BBF465B9-E9BE-4624-AB76-8F341F4984A9}" uniqueName="4" name="LICENSE NAME" queryTableFieldId="4" dataDxfId="3"/>
    <tableColumn id="5" xr3:uid="{32FD18CF-7D76-48C4-9C7B-4554D3E50712}" uniqueName="5" name="STREET " queryTableFieldId="5" dataDxfId="2"/>
    <tableColumn id="6" xr3:uid="{4046C2B0-86AE-4F5C-9C5A-D3F3906D33C5}" uniqueName="6" name="CITY" queryTableFieldId="6" dataDxfId="1"/>
    <tableColumn id="7" xr3:uid="{43D27E27-CB99-4DE6-8449-C3A2D64D52FA}" uniqueName="7" name="ST" queryTableFieldId="7" dataDxfId="0"/>
    <tableColumn id="8" xr3:uid="{96ED3A1D-9202-4CEF-8343-0F68CAFA8E6C}" uniqueName="8" name="SHOTGUN MFG" queryTableFieldId="8"/>
    <tableColumn id="9" xr3:uid="{1AE44518-055F-455E-9786-DCAF987F8C75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EEE1-C111-4D1A-9BAC-4AC14EE0F26C}">
  <dimension ref="A1:N168"/>
  <sheetViews>
    <sheetView workbookViewId="0"/>
  </sheetViews>
  <sheetFormatPr defaultRowHeight="15" x14ac:dyDescent="0.25"/>
  <cols>
    <col min="1" max="1" width="7.7109375" bestFit="1" customWidth="1"/>
    <col min="2" max="2" width="8" bestFit="1" customWidth="1"/>
    <col min="3" max="3" width="11" bestFit="1" customWidth="1"/>
    <col min="4" max="4" width="43" bestFit="1" customWidth="1"/>
    <col min="5" max="5" width="47.140625" bestFit="1" customWidth="1"/>
    <col min="6" max="6" width="22" bestFit="1" customWidth="1"/>
    <col min="7" max="7" width="5.42578125" bestFit="1" customWidth="1"/>
    <col min="8" max="10" width="12.42578125" bestFit="1" customWidth="1"/>
    <col min="11" max="11" width="13.42578125" bestFit="1" customWidth="1"/>
    <col min="12" max="12" width="14.5703125" bestFit="1" customWidth="1"/>
    <col min="13" max="13" width="12.42578125" bestFit="1" customWidth="1"/>
    <col min="14" max="14" width="15.7109375" bestFit="1" customWidth="1"/>
  </cols>
  <sheetData>
    <row r="1" spans="1:1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  <row r="2" spans="1:14" x14ac:dyDescent="0.25">
      <c r="A2" s="3" t="s">
        <v>33</v>
      </c>
      <c r="B2" s="1">
        <v>2007</v>
      </c>
      <c r="C2" s="1">
        <v>57100301</v>
      </c>
      <c r="D2" s="3" t="s">
        <v>34</v>
      </c>
      <c r="E2" s="3" t="s">
        <v>35</v>
      </c>
      <c r="F2" s="3" t="s">
        <v>36</v>
      </c>
      <c r="G2" s="3" t="s">
        <v>37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</row>
    <row r="3" spans="1:14" x14ac:dyDescent="0.25">
      <c r="A3" s="3" t="s">
        <v>33</v>
      </c>
      <c r="B3" s="1">
        <v>2007</v>
      </c>
      <c r="C3" s="1">
        <v>57101324</v>
      </c>
      <c r="D3" s="3" t="s">
        <v>38</v>
      </c>
      <c r="E3" s="3" t="s">
        <v>39</v>
      </c>
      <c r="F3" s="3" t="s">
        <v>40</v>
      </c>
      <c r="G3" s="3" t="s">
        <v>37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81</v>
      </c>
      <c r="N3" s="1">
        <v>81</v>
      </c>
    </row>
    <row r="4" spans="1:14" x14ac:dyDescent="0.25">
      <c r="A4" s="3" t="s">
        <v>33</v>
      </c>
      <c r="B4" s="1">
        <v>2007</v>
      </c>
      <c r="C4" s="1">
        <v>57101188</v>
      </c>
      <c r="D4" s="3" t="s">
        <v>41</v>
      </c>
      <c r="E4" s="3" t="s">
        <v>42</v>
      </c>
      <c r="F4" s="3" t="s">
        <v>43</v>
      </c>
      <c r="G4" s="3" t="s">
        <v>37</v>
      </c>
      <c r="H4" s="1">
        <v>0</v>
      </c>
      <c r="I4" s="1">
        <v>0</v>
      </c>
      <c r="J4" s="1">
        <v>0</v>
      </c>
      <c r="K4" s="1">
        <v>0</v>
      </c>
      <c r="L4" s="1">
        <v>34</v>
      </c>
      <c r="M4" s="1">
        <v>1167</v>
      </c>
      <c r="N4" s="1">
        <v>1201</v>
      </c>
    </row>
    <row r="5" spans="1:14" x14ac:dyDescent="0.25">
      <c r="A5" s="3" t="s">
        <v>33</v>
      </c>
      <c r="B5" s="1">
        <v>2007</v>
      </c>
      <c r="C5" s="1">
        <v>57134716</v>
      </c>
      <c r="D5" s="3" t="s">
        <v>44</v>
      </c>
      <c r="E5" s="3" t="s">
        <v>45</v>
      </c>
      <c r="F5" s="3" t="s">
        <v>43</v>
      </c>
      <c r="G5" s="3" t="s">
        <v>37</v>
      </c>
      <c r="H5" s="1">
        <v>1</v>
      </c>
      <c r="I5" s="1">
        <v>0</v>
      </c>
      <c r="J5" s="1">
        <v>0</v>
      </c>
      <c r="K5" s="1">
        <v>0</v>
      </c>
      <c r="L5" s="1">
        <v>443</v>
      </c>
      <c r="M5" s="1">
        <v>1895</v>
      </c>
      <c r="N5" s="1">
        <v>2339</v>
      </c>
    </row>
    <row r="6" spans="1:14" x14ac:dyDescent="0.25">
      <c r="A6" s="3" t="s">
        <v>33</v>
      </c>
      <c r="B6" s="1">
        <v>2007</v>
      </c>
      <c r="C6" s="1">
        <v>98600947</v>
      </c>
      <c r="D6" s="3" t="s">
        <v>46</v>
      </c>
      <c r="E6" s="3" t="s">
        <v>47</v>
      </c>
      <c r="F6" s="3" t="s">
        <v>48</v>
      </c>
      <c r="G6" s="3" t="s">
        <v>49</v>
      </c>
      <c r="H6" s="1">
        <v>0</v>
      </c>
      <c r="I6" s="1">
        <v>0</v>
      </c>
      <c r="J6" s="1">
        <v>0</v>
      </c>
      <c r="K6" s="1">
        <v>0</v>
      </c>
      <c r="L6" s="1">
        <v>31</v>
      </c>
      <c r="M6" s="1">
        <v>0</v>
      </c>
      <c r="N6" s="1">
        <v>31</v>
      </c>
    </row>
    <row r="7" spans="1:14" x14ac:dyDescent="0.25">
      <c r="A7" s="3" t="s">
        <v>33</v>
      </c>
      <c r="B7" s="1">
        <v>2007</v>
      </c>
      <c r="C7" s="1">
        <v>98602058</v>
      </c>
      <c r="D7" s="3" t="s">
        <v>50</v>
      </c>
      <c r="E7" s="3" t="s">
        <v>51</v>
      </c>
      <c r="F7" s="3" t="s">
        <v>52</v>
      </c>
      <c r="G7" s="3" t="s">
        <v>49</v>
      </c>
      <c r="H7" s="1">
        <v>0</v>
      </c>
      <c r="I7" s="1">
        <v>971</v>
      </c>
      <c r="J7" s="1">
        <v>0</v>
      </c>
      <c r="K7" s="1">
        <v>0</v>
      </c>
      <c r="L7" s="1">
        <v>64</v>
      </c>
      <c r="M7" s="1">
        <v>0</v>
      </c>
      <c r="N7" s="1">
        <v>1035</v>
      </c>
    </row>
    <row r="8" spans="1:14" x14ac:dyDescent="0.25">
      <c r="A8" s="3" t="s">
        <v>33</v>
      </c>
      <c r="B8" s="1">
        <v>2007</v>
      </c>
      <c r="C8" s="1">
        <v>98601973</v>
      </c>
      <c r="D8" s="3" t="s">
        <v>53</v>
      </c>
      <c r="E8" s="3" t="s">
        <v>54</v>
      </c>
      <c r="F8" s="3" t="s">
        <v>55</v>
      </c>
      <c r="G8" s="3" t="s">
        <v>49</v>
      </c>
      <c r="H8" s="1">
        <v>250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250</v>
      </c>
    </row>
    <row r="9" spans="1:14" x14ac:dyDescent="0.25">
      <c r="A9" s="3" t="s">
        <v>33</v>
      </c>
      <c r="B9" s="1">
        <v>2007</v>
      </c>
      <c r="C9" s="1">
        <v>98638243</v>
      </c>
      <c r="D9" s="3" t="s">
        <v>56</v>
      </c>
      <c r="E9" s="3" t="s">
        <v>57</v>
      </c>
      <c r="F9" s="3" t="s">
        <v>58</v>
      </c>
      <c r="G9" s="3" t="s">
        <v>49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</row>
    <row r="10" spans="1:14" x14ac:dyDescent="0.25">
      <c r="A10" s="3" t="s">
        <v>33</v>
      </c>
      <c r="B10" s="1">
        <v>2007</v>
      </c>
      <c r="C10" s="1">
        <v>98602030</v>
      </c>
      <c r="D10" s="3" t="s">
        <v>59</v>
      </c>
      <c r="E10" s="3" t="s">
        <v>60</v>
      </c>
      <c r="F10" s="3" t="s">
        <v>61</v>
      </c>
      <c r="G10" s="3" t="s">
        <v>49</v>
      </c>
      <c r="H10" s="1">
        <v>0</v>
      </c>
      <c r="I10" s="1">
        <v>4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</row>
    <row r="11" spans="1:14" x14ac:dyDescent="0.25">
      <c r="A11" s="3" t="s">
        <v>33</v>
      </c>
      <c r="B11" s="1">
        <v>2007</v>
      </c>
      <c r="C11" s="1">
        <v>98633332</v>
      </c>
      <c r="D11" s="3" t="s">
        <v>62</v>
      </c>
      <c r="E11" s="3" t="s">
        <v>63</v>
      </c>
      <c r="F11" s="3" t="s">
        <v>64</v>
      </c>
      <c r="G11" s="3" t="s">
        <v>49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5</v>
      </c>
    </row>
    <row r="12" spans="1:14" x14ac:dyDescent="0.25">
      <c r="A12" s="3" t="s">
        <v>33</v>
      </c>
      <c r="B12" s="1">
        <v>2007</v>
      </c>
      <c r="C12" s="1">
        <v>98636542</v>
      </c>
      <c r="D12" s="3" t="s">
        <v>65</v>
      </c>
      <c r="E12" s="3" t="s">
        <v>66</v>
      </c>
      <c r="F12" s="3" t="s">
        <v>48</v>
      </c>
      <c r="G12" s="3" t="s">
        <v>49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3</v>
      </c>
    </row>
    <row r="13" spans="1:14" x14ac:dyDescent="0.25">
      <c r="A13" s="3" t="s">
        <v>33</v>
      </c>
      <c r="B13" s="1">
        <v>2007</v>
      </c>
      <c r="C13" s="1">
        <v>98614472</v>
      </c>
      <c r="D13" s="3" t="s">
        <v>67</v>
      </c>
      <c r="E13" s="3" t="s">
        <v>68</v>
      </c>
      <c r="F13" s="3" t="s">
        <v>69</v>
      </c>
      <c r="G13" s="3" t="s">
        <v>49</v>
      </c>
      <c r="H13" s="1">
        <v>74477</v>
      </c>
      <c r="I13" s="1">
        <v>0</v>
      </c>
      <c r="J13" s="1">
        <v>0</v>
      </c>
      <c r="K13" s="1">
        <v>0</v>
      </c>
      <c r="L13" s="1">
        <v>44221</v>
      </c>
      <c r="M13" s="1">
        <v>21565</v>
      </c>
      <c r="N13" s="1">
        <v>140263</v>
      </c>
    </row>
    <row r="14" spans="1:14" x14ac:dyDescent="0.25">
      <c r="A14" s="3" t="s">
        <v>33</v>
      </c>
      <c r="B14" s="1">
        <v>2007</v>
      </c>
      <c r="C14" s="1">
        <v>93300576</v>
      </c>
      <c r="D14" s="3" t="s">
        <v>70</v>
      </c>
      <c r="E14" s="3" t="s">
        <v>71</v>
      </c>
      <c r="F14" s="3" t="s">
        <v>72</v>
      </c>
      <c r="G14" s="3" t="s">
        <v>73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25</v>
      </c>
      <c r="N14" s="1">
        <v>28</v>
      </c>
    </row>
    <row r="15" spans="1:14" x14ac:dyDescent="0.25">
      <c r="A15" s="3" t="s">
        <v>33</v>
      </c>
      <c r="B15" s="1">
        <v>2007</v>
      </c>
      <c r="C15" s="1">
        <v>93340727</v>
      </c>
      <c r="D15" s="3" t="s">
        <v>74</v>
      </c>
      <c r="E15" s="3" t="s">
        <v>75</v>
      </c>
      <c r="F15" s="3" t="s">
        <v>76</v>
      </c>
      <c r="G15" s="3" t="s">
        <v>73</v>
      </c>
      <c r="H15" s="1">
        <v>252</v>
      </c>
      <c r="I15" s="1">
        <v>0</v>
      </c>
      <c r="J15" s="1">
        <v>0</v>
      </c>
      <c r="K15" s="1">
        <v>567</v>
      </c>
      <c r="L15" s="1">
        <v>0</v>
      </c>
      <c r="M15" s="1">
        <v>0</v>
      </c>
      <c r="N15" s="1">
        <v>819</v>
      </c>
    </row>
    <row r="16" spans="1:14" x14ac:dyDescent="0.25">
      <c r="A16" s="3" t="s">
        <v>33</v>
      </c>
      <c r="B16" s="1">
        <v>2007</v>
      </c>
      <c r="C16" s="1">
        <v>93301722</v>
      </c>
      <c r="D16" s="3" t="s">
        <v>77</v>
      </c>
      <c r="E16" s="3" t="s">
        <v>78</v>
      </c>
      <c r="F16" s="3" t="s">
        <v>79</v>
      </c>
      <c r="G16" s="3" t="s">
        <v>73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79</v>
      </c>
      <c r="N16" s="1">
        <v>79</v>
      </c>
    </row>
    <row r="17" spans="1:14" x14ac:dyDescent="0.25">
      <c r="A17" s="3" t="s">
        <v>33</v>
      </c>
      <c r="B17" s="1">
        <v>2007</v>
      </c>
      <c r="C17" s="1">
        <v>93336988</v>
      </c>
      <c r="D17" s="3" t="s">
        <v>80</v>
      </c>
      <c r="E17" s="3" t="s">
        <v>81</v>
      </c>
      <c r="F17" s="3" t="s">
        <v>82</v>
      </c>
      <c r="G17" s="3" t="s">
        <v>73</v>
      </c>
      <c r="H17" s="1">
        <v>8768</v>
      </c>
      <c r="I17" s="1">
        <v>2232</v>
      </c>
      <c r="J17" s="1">
        <v>0</v>
      </c>
      <c r="K17" s="1">
        <v>0</v>
      </c>
      <c r="L17" s="1">
        <v>0</v>
      </c>
      <c r="M17" s="1">
        <v>0</v>
      </c>
      <c r="N17" s="1">
        <v>11000</v>
      </c>
    </row>
    <row r="18" spans="1:14" x14ac:dyDescent="0.25">
      <c r="A18" s="3" t="s">
        <v>33</v>
      </c>
      <c r="B18" s="1">
        <v>2007</v>
      </c>
      <c r="C18" s="1">
        <v>58400906</v>
      </c>
      <c r="D18" s="3" t="s">
        <v>83</v>
      </c>
      <c r="E18" s="3" t="s">
        <v>84</v>
      </c>
      <c r="F18" s="3" t="s">
        <v>85</v>
      </c>
      <c r="G18" s="3" t="s">
        <v>86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4</v>
      </c>
      <c r="N18" s="1">
        <v>6</v>
      </c>
    </row>
    <row r="19" spans="1:14" x14ac:dyDescent="0.25">
      <c r="A19" s="3" t="s">
        <v>33</v>
      </c>
      <c r="B19" s="1">
        <v>2007</v>
      </c>
      <c r="C19" s="1">
        <v>58402122</v>
      </c>
      <c r="D19" s="3" t="s">
        <v>87</v>
      </c>
      <c r="E19" s="3" t="s">
        <v>88</v>
      </c>
      <c r="F19" s="3" t="s">
        <v>89</v>
      </c>
      <c r="G19" s="3" t="s">
        <v>86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</row>
    <row r="20" spans="1:14" x14ac:dyDescent="0.25">
      <c r="A20" s="3" t="s">
        <v>33</v>
      </c>
      <c r="B20" s="1">
        <v>2007</v>
      </c>
      <c r="C20" s="1">
        <v>58401738</v>
      </c>
      <c r="D20" s="3" t="s">
        <v>90</v>
      </c>
      <c r="E20" s="3" t="s">
        <v>91</v>
      </c>
      <c r="F20" s="3" t="s">
        <v>92</v>
      </c>
      <c r="G20" s="3" t="s">
        <v>86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14</v>
      </c>
      <c r="N20" s="1">
        <v>14</v>
      </c>
    </row>
    <row r="21" spans="1:14" x14ac:dyDescent="0.25">
      <c r="A21" s="3" t="s">
        <v>33</v>
      </c>
      <c r="B21" s="1">
        <v>2007</v>
      </c>
      <c r="C21" s="1">
        <v>58401278</v>
      </c>
      <c r="D21" s="3" t="s">
        <v>93</v>
      </c>
      <c r="E21" s="3" t="s">
        <v>94</v>
      </c>
      <c r="F21" s="3" t="s">
        <v>95</v>
      </c>
      <c r="G21" s="3" t="s">
        <v>86</v>
      </c>
      <c r="H21" s="1">
        <v>0</v>
      </c>
      <c r="I21" s="1">
        <v>52</v>
      </c>
      <c r="J21" s="1">
        <v>0</v>
      </c>
      <c r="K21" s="1">
        <v>0</v>
      </c>
      <c r="L21" s="1">
        <v>0</v>
      </c>
      <c r="M21" s="1">
        <v>0</v>
      </c>
      <c r="N21" s="1">
        <v>52</v>
      </c>
    </row>
    <row r="22" spans="1:14" x14ac:dyDescent="0.25">
      <c r="A22" s="3" t="s">
        <v>33</v>
      </c>
      <c r="B22" s="1">
        <v>2007</v>
      </c>
      <c r="C22" s="1">
        <v>58434662</v>
      </c>
      <c r="D22" s="3" t="s">
        <v>96</v>
      </c>
      <c r="E22" s="3" t="s">
        <v>97</v>
      </c>
      <c r="F22" s="3" t="s">
        <v>98</v>
      </c>
      <c r="G22" s="3" t="s">
        <v>86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</row>
    <row r="23" spans="1:14" x14ac:dyDescent="0.25">
      <c r="A23" s="3" t="s">
        <v>33</v>
      </c>
      <c r="B23" s="1">
        <v>2007</v>
      </c>
      <c r="C23" s="1">
        <v>60633345</v>
      </c>
      <c r="D23" s="3" t="s">
        <v>99</v>
      </c>
      <c r="E23" s="3" t="s">
        <v>100</v>
      </c>
      <c r="F23" s="3" t="s">
        <v>101</v>
      </c>
      <c r="G23" s="3" t="s">
        <v>102</v>
      </c>
      <c r="H23" s="1">
        <v>0</v>
      </c>
      <c r="I23" s="1">
        <v>0</v>
      </c>
      <c r="J23" s="1">
        <v>0</v>
      </c>
      <c r="K23" s="1">
        <v>3287</v>
      </c>
      <c r="L23" s="1">
        <v>0</v>
      </c>
      <c r="M23" s="1">
        <v>14546</v>
      </c>
      <c r="N23" s="1">
        <v>17833</v>
      </c>
    </row>
    <row r="24" spans="1:14" x14ac:dyDescent="0.25">
      <c r="A24" s="3" t="s">
        <v>33</v>
      </c>
      <c r="B24" s="1">
        <v>2007</v>
      </c>
      <c r="C24" s="1">
        <v>60601238</v>
      </c>
      <c r="D24" s="3" t="s">
        <v>103</v>
      </c>
      <c r="E24" s="3" t="s">
        <v>104</v>
      </c>
      <c r="F24" s="3" t="s">
        <v>105</v>
      </c>
      <c r="G24" s="3" t="s">
        <v>102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9</v>
      </c>
      <c r="N24" s="1">
        <v>11</v>
      </c>
    </row>
    <row r="25" spans="1:14" x14ac:dyDescent="0.25">
      <c r="A25" s="3" t="s">
        <v>33</v>
      </c>
      <c r="B25" s="1">
        <v>2007</v>
      </c>
      <c r="C25" s="1">
        <v>60604862</v>
      </c>
      <c r="D25" s="3" t="s">
        <v>106</v>
      </c>
      <c r="E25" s="3" t="s">
        <v>107</v>
      </c>
      <c r="F25" s="3" t="s">
        <v>108</v>
      </c>
      <c r="G25" s="3" t="s">
        <v>102</v>
      </c>
      <c r="H25" s="1">
        <v>0</v>
      </c>
      <c r="I25" s="1">
        <v>0</v>
      </c>
      <c r="J25" s="1">
        <v>1267</v>
      </c>
      <c r="K25" s="1">
        <v>250</v>
      </c>
      <c r="L25" s="1">
        <v>0</v>
      </c>
      <c r="M25" s="1">
        <v>0</v>
      </c>
      <c r="N25" s="1">
        <v>1517</v>
      </c>
    </row>
    <row r="26" spans="1:14" x14ac:dyDescent="0.25">
      <c r="A26" s="3" t="s">
        <v>33</v>
      </c>
      <c r="B26" s="1">
        <v>2007</v>
      </c>
      <c r="C26" s="1">
        <v>60600482</v>
      </c>
      <c r="D26" s="3" t="s">
        <v>109</v>
      </c>
      <c r="E26" s="3" t="s">
        <v>110</v>
      </c>
      <c r="F26" s="3" t="s">
        <v>111</v>
      </c>
      <c r="G26" s="3" t="s">
        <v>102</v>
      </c>
      <c r="H26" s="1">
        <v>0</v>
      </c>
      <c r="I26" s="1">
        <v>0</v>
      </c>
      <c r="J26" s="1">
        <v>0</v>
      </c>
      <c r="K26" s="1">
        <v>0</v>
      </c>
      <c r="L26" s="1">
        <v>180</v>
      </c>
      <c r="M26" s="1">
        <v>450</v>
      </c>
      <c r="N26" s="1">
        <v>630</v>
      </c>
    </row>
    <row r="27" spans="1:14" x14ac:dyDescent="0.25">
      <c r="A27" s="3" t="s">
        <v>33</v>
      </c>
      <c r="B27" s="1">
        <v>2007</v>
      </c>
      <c r="C27" s="1">
        <v>60635829</v>
      </c>
      <c r="D27" s="3" t="s">
        <v>112</v>
      </c>
      <c r="E27" s="3" t="s">
        <v>113</v>
      </c>
      <c r="F27" s="3" t="s">
        <v>114</v>
      </c>
      <c r="G27" s="3" t="s">
        <v>102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73</v>
      </c>
      <c r="N27" s="1">
        <v>73</v>
      </c>
    </row>
    <row r="28" spans="1:14" x14ac:dyDescent="0.25">
      <c r="A28" s="3" t="s">
        <v>33</v>
      </c>
      <c r="B28" s="1">
        <v>2007</v>
      </c>
      <c r="C28" s="1">
        <v>15901002</v>
      </c>
      <c r="D28" s="3" t="s">
        <v>115</v>
      </c>
      <c r="E28" s="3" t="s">
        <v>116</v>
      </c>
      <c r="F28" s="3" t="s">
        <v>117</v>
      </c>
      <c r="G28" s="3" t="s">
        <v>118</v>
      </c>
      <c r="H28" s="1">
        <v>20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20</v>
      </c>
    </row>
    <row r="29" spans="1:14" x14ac:dyDescent="0.25">
      <c r="A29" s="3" t="s">
        <v>33</v>
      </c>
      <c r="B29" s="1">
        <v>2007</v>
      </c>
      <c r="C29" s="1">
        <v>15940806</v>
      </c>
      <c r="D29" s="3" t="s">
        <v>119</v>
      </c>
      <c r="E29" s="3" t="s">
        <v>120</v>
      </c>
      <c r="F29" s="3" t="s">
        <v>121</v>
      </c>
      <c r="G29" s="3" t="s">
        <v>118</v>
      </c>
      <c r="H29" s="1">
        <v>5339</v>
      </c>
      <c r="I29" s="1">
        <v>0</v>
      </c>
      <c r="J29" s="1">
        <v>17761</v>
      </c>
      <c r="K29" s="1">
        <v>49841</v>
      </c>
      <c r="L29" s="1">
        <v>30952</v>
      </c>
      <c r="M29" s="1">
        <v>0</v>
      </c>
      <c r="N29" s="1">
        <v>103893</v>
      </c>
    </row>
    <row r="30" spans="1:14" x14ac:dyDescent="0.25">
      <c r="A30" s="3" t="s">
        <v>33</v>
      </c>
      <c r="B30" s="1">
        <v>2007</v>
      </c>
      <c r="C30" s="1">
        <v>15904849</v>
      </c>
      <c r="D30" s="3" t="s">
        <v>122</v>
      </c>
      <c r="E30" s="3" t="s">
        <v>123</v>
      </c>
      <c r="F30" s="3" t="s">
        <v>124</v>
      </c>
      <c r="G30" s="3" t="s">
        <v>118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</row>
    <row r="31" spans="1:14" x14ac:dyDescent="0.25">
      <c r="A31" s="3" t="s">
        <v>33</v>
      </c>
      <c r="B31" s="1">
        <v>2007</v>
      </c>
      <c r="C31" s="1">
        <v>15903131</v>
      </c>
      <c r="D31" s="3" t="s">
        <v>125</v>
      </c>
      <c r="E31" s="3" t="s">
        <v>126</v>
      </c>
      <c r="F31" s="3" t="s">
        <v>127</v>
      </c>
      <c r="G31" s="3" t="s">
        <v>118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</row>
    <row r="32" spans="1:14" x14ac:dyDescent="0.25">
      <c r="A32" s="3" t="s">
        <v>33</v>
      </c>
      <c r="B32" s="1">
        <v>2007</v>
      </c>
      <c r="C32" s="1">
        <v>15948454</v>
      </c>
      <c r="D32" s="3" t="s">
        <v>128</v>
      </c>
      <c r="E32" s="3" t="s">
        <v>129</v>
      </c>
      <c r="F32" s="3" t="s">
        <v>130</v>
      </c>
      <c r="G32" s="3" t="s">
        <v>118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</row>
    <row r="33" spans="1:14" x14ac:dyDescent="0.25">
      <c r="A33" s="3" t="s">
        <v>33</v>
      </c>
      <c r="B33" s="1">
        <v>2007</v>
      </c>
      <c r="C33" s="1">
        <v>15902132</v>
      </c>
      <c r="D33" s="3" t="s">
        <v>131</v>
      </c>
      <c r="E33" s="3" t="s">
        <v>132</v>
      </c>
      <c r="F33" s="3" t="s">
        <v>133</v>
      </c>
      <c r="G33" s="3" t="s">
        <v>118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</row>
    <row r="34" spans="1:14" x14ac:dyDescent="0.25">
      <c r="A34" s="3" t="s">
        <v>33</v>
      </c>
      <c r="B34" s="1">
        <v>2007</v>
      </c>
      <c r="C34" s="1">
        <v>15903222</v>
      </c>
      <c r="D34" s="3" t="s">
        <v>134</v>
      </c>
      <c r="E34" s="3" t="s">
        <v>135</v>
      </c>
      <c r="F34" s="3" t="s">
        <v>136</v>
      </c>
      <c r="G34" s="3" t="s">
        <v>118</v>
      </c>
      <c r="H34" s="1">
        <v>0</v>
      </c>
      <c r="I34" s="1">
        <v>0</v>
      </c>
      <c r="J34" s="1">
        <v>0</v>
      </c>
      <c r="K34" s="1">
        <v>0</v>
      </c>
      <c r="L34" s="1">
        <v>5420</v>
      </c>
      <c r="M34" s="1">
        <v>0</v>
      </c>
      <c r="N34" s="1">
        <v>5420</v>
      </c>
    </row>
    <row r="35" spans="1:14" x14ac:dyDescent="0.25">
      <c r="A35" s="3" t="s">
        <v>33</v>
      </c>
      <c r="B35" s="1">
        <v>2007</v>
      </c>
      <c r="C35" s="1">
        <v>15904524</v>
      </c>
      <c r="D35" s="3" t="s">
        <v>137</v>
      </c>
      <c r="E35" s="3" t="s">
        <v>138</v>
      </c>
      <c r="F35" s="3" t="s">
        <v>139</v>
      </c>
      <c r="G35" s="3" t="s">
        <v>118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10</v>
      </c>
      <c r="N35" s="1">
        <v>10</v>
      </c>
    </row>
    <row r="36" spans="1:14" x14ac:dyDescent="0.25">
      <c r="A36" s="3" t="s">
        <v>33</v>
      </c>
      <c r="B36" s="1">
        <v>2007</v>
      </c>
      <c r="C36" s="1">
        <v>15906386</v>
      </c>
      <c r="D36" s="3" t="s">
        <v>140</v>
      </c>
      <c r="E36" s="3" t="s">
        <v>141</v>
      </c>
      <c r="F36" s="3" t="s">
        <v>142</v>
      </c>
      <c r="G36" s="3" t="s">
        <v>118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18</v>
      </c>
      <c r="N36" s="1">
        <v>18</v>
      </c>
    </row>
    <row r="37" spans="1:14" x14ac:dyDescent="0.25">
      <c r="A37" s="3" t="s">
        <v>33</v>
      </c>
      <c r="B37" s="1">
        <v>2007</v>
      </c>
      <c r="C37" s="1">
        <v>15923596</v>
      </c>
      <c r="D37" s="3" t="s">
        <v>143</v>
      </c>
      <c r="E37" s="3" t="s">
        <v>144</v>
      </c>
      <c r="F37" s="3" t="s">
        <v>145</v>
      </c>
      <c r="G37" s="3" t="s">
        <v>118</v>
      </c>
      <c r="H37" s="1">
        <v>6431</v>
      </c>
      <c r="I37" s="1">
        <v>3419</v>
      </c>
      <c r="J37" s="1">
        <v>0</v>
      </c>
      <c r="K37" s="1">
        <v>0</v>
      </c>
      <c r="L37" s="1">
        <v>0</v>
      </c>
      <c r="M37" s="1">
        <v>0</v>
      </c>
      <c r="N37" s="1">
        <v>9850</v>
      </c>
    </row>
    <row r="38" spans="1:14" x14ac:dyDescent="0.25">
      <c r="A38" s="3" t="s">
        <v>33</v>
      </c>
      <c r="B38" s="1">
        <v>2007</v>
      </c>
      <c r="C38" s="1">
        <v>15890327</v>
      </c>
      <c r="D38" s="3" t="s">
        <v>146</v>
      </c>
      <c r="E38" s="3" t="s">
        <v>147</v>
      </c>
      <c r="F38" s="3" t="s">
        <v>148</v>
      </c>
      <c r="G38" s="3" t="s">
        <v>149</v>
      </c>
      <c r="H38" s="1">
        <v>0</v>
      </c>
      <c r="I38" s="1">
        <v>0</v>
      </c>
      <c r="J38" s="1">
        <v>0</v>
      </c>
      <c r="K38" s="1">
        <v>0</v>
      </c>
      <c r="L38" s="1">
        <v>27264</v>
      </c>
      <c r="M38" s="1">
        <v>34439</v>
      </c>
      <c r="N38" s="1">
        <v>61703</v>
      </c>
    </row>
    <row r="39" spans="1:14" x14ac:dyDescent="0.25">
      <c r="A39" s="3" t="s">
        <v>33</v>
      </c>
      <c r="B39" s="1">
        <v>2007</v>
      </c>
      <c r="C39" s="1">
        <v>15840177</v>
      </c>
      <c r="D39" s="3" t="s">
        <v>150</v>
      </c>
      <c r="E39" s="3" t="s">
        <v>151</v>
      </c>
      <c r="F39" s="3" t="s">
        <v>152</v>
      </c>
      <c r="G39" s="3" t="s">
        <v>149</v>
      </c>
      <c r="H39" s="1">
        <v>0</v>
      </c>
      <c r="I39" s="1">
        <v>0</v>
      </c>
      <c r="J39" s="1">
        <v>0</v>
      </c>
      <c r="K39" s="1">
        <v>0</v>
      </c>
      <c r="L39" s="1">
        <v>1508</v>
      </c>
      <c r="M39" s="1">
        <v>708</v>
      </c>
      <c r="N39" s="1">
        <v>2216</v>
      </c>
    </row>
    <row r="40" spans="1:14" x14ac:dyDescent="0.25">
      <c r="A40" s="3" t="s">
        <v>33</v>
      </c>
      <c r="B40" s="1">
        <v>2007</v>
      </c>
      <c r="C40" s="1">
        <v>15840168</v>
      </c>
      <c r="D40" s="3" t="s">
        <v>153</v>
      </c>
      <c r="E40" s="3" t="s">
        <v>154</v>
      </c>
      <c r="F40" s="3" t="s">
        <v>155</v>
      </c>
      <c r="G40" s="3" t="s">
        <v>149</v>
      </c>
      <c r="H40" s="1">
        <v>223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223</v>
      </c>
    </row>
    <row r="41" spans="1:14" x14ac:dyDescent="0.25">
      <c r="A41" s="3" t="s">
        <v>33</v>
      </c>
      <c r="B41" s="1">
        <v>2007</v>
      </c>
      <c r="C41" s="1">
        <v>15803604</v>
      </c>
      <c r="D41" s="3" t="s">
        <v>156</v>
      </c>
      <c r="E41" s="3" t="s">
        <v>157</v>
      </c>
      <c r="F41" s="3" t="s">
        <v>158</v>
      </c>
      <c r="G41" s="3" t="s">
        <v>149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</row>
    <row r="42" spans="1:14" x14ac:dyDescent="0.25">
      <c r="A42" s="3" t="s">
        <v>33</v>
      </c>
      <c r="B42" s="1">
        <v>2007</v>
      </c>
      <c r="C42" s="1">
        <v>54201345</v>
      </c>
      <c r="D42" s="3" t="s">
        <v>159</v>
      </c>
      <c r="E42" s="3" t="s">
        <v>160</v>
      </c>
      <c r="F42" s="3" t="s">
        <v>161</v>
      </c>
      <c r="G42" s="3" t="s">
        <v>162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</row>
    <row r="43" spans="1:14" x14ac:dyDescent="0.25">
      <c r="A43" s="3" t="s">
        <v>33</v>
      </c>
      <c r="B43" s="1">
        <v>2007</v>
      </c>
      <c r="C43" s="1">
        <v>98200709</v>
      </c>
      <c r="D43" s="3" t="s">
        <v>163</v>
      </c>
      <c r="E43" s="3" t="s">
        <v>164</v>
      </c>
      <c r="F43" s="3" t="s">
        <v>165</v>
      </c>
      <c r="G43" s="3" t="s">
        <v>166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</row>
    <row r="44" spans="1:14" x14ac:dyDescent="0.25">
      <c r="A44" s="3" t="s">
        <v>33</v>
      </c>
      <c r="B44" s="1">
        <v>2007</v>
      </c>
      <c r="C44" s="1">
        <v>98235118</v>
      </c>
      <c r="D44" s="3" t="s">
        <v>167</v>
      </c>
      <c r="E44" s="3" t="s">
        <v>168</v>
      </c>
      <c r="F44" s="3" t="s">
        <v>169</v>
      </c>
      <c r="G44" s="3" t="s">
        <v>166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</row>
    <row r="45" spans="1:14" x14ac:dyDescent="0.25">
      <c r="A45" s="3" t="s">
        <v>33</v>
      </c>
      <c r="B45" s="1">
        <v>2007</v>
      </c>
      <c r="C45" s="1">
        <v>98201000</v>
      </c>
      <c r="D45" s="3" t="s">
        <v>170</v>
      </c>
      <c r="E45" s="3" t="s">
        <v>171</v>
      </c>
      <c r="F45" s="3" t="s">
        <v>172</v>
      </c>
      <c r="G45" s="3" t="s">
        <v>166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</row>
    <row r="46" spans="1:14" x14ac:dyDescent="0.25">
      <c r="A46" s="3" t="s">
        <v>33</v>
      </c>
      <c r="B46" s="1">
        <v>2007</v>
      </c>
      <c r="C46" s="1">
        <v>98200913</v>
      </c>
      <c r="D46" s="3" t="s">
        <v>173</v>
      </c>
      <c r="E46" s="3" t="s">
        <v>174</v>
      </c>
      <c r="F46" s="3" t="s">
        <v>175</v>
      </c>
      <c r="G46" s="3" t="s">
        <v>166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3</v>
      </c>
      <c r="N46" s="1">
        <v>3</v>
      </c>
    </row>
    <row r="47" spans="1:14" x14ac:dyDescent="0.25">
      <c r="A47" s="3" t="s">
        <v>33</v>
      </c>
      <c r="B47" s="1">
        <v>2007</v>
      </c>
      <c r="C47" s="1">
        <v>98200901</v>
      </c>
      <c r="D47" s="3" t="s">
        <v>176</v>
      </c>
      <c r="E47" s="3" t="s">
        <v>177</v>
      </c>
      <c r="F47" s="3" t="s">
        <v>178</v>
      </c>
      <c r="G47" s="3" t="s">
        <v>166</v>
      </c>
      <c r="H47" s="1">
        <v>0</v>
      </c>
      <c r="I47" s="1">
        <v>0</v>
      </c>
      <c r="J47" s="1">
        <v>6</v>
      </c>
      <c r="K47" s="1">
        <v>0</v>
      </c>
      <c r="L47" s="1">
        <v>0</v>
      </c>
      <c r="M47" s="1">
        <v>0</v>
      </c>
      <c r="N47" s="1">
        <v>6</v>
      </c>
    </row>
    <row r="48" spans="1:14" x14ac:dyDescent="0.25">
      <c r="A48" s="3" t="s">
        <v>33</v>
      </c>
      <c r="B48" s="1">
        <v>2007</v>
      </c>
      <c r="C48" s="1">
        <v>98200317</v>
      </c>
      <c r="D48" s="3" t="s">
        <v>179</v>
      </c>
      <c r="E48" s="3" t="s">
        <v>180</v>
      </c>
      <c r="F48" s="3" t="s">
        <v>172</v>
      </c>
      <c r="G48" s="3" t="s">
        <v>166</v>
      </c>
      <c r="H48" s="1">
        <v>1259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1259</v>
      </c>
    </row>
    <row r="49" spans="1:14" x14ac:dyDescent="0.25">
      <c r="A49" s="3" t="s">
        <v>33</v>
      </c>
      <c r="B49" s="1">
        <v>2007</v>
      </c>
      <c r="C49" s="1">
        <v>33601842</v>
      </c>
      <c r="D49" s="3" t="s">
        <v>181</v>
      </c>
      <c r="E49" s="3" t="s">
        <v>182</v>
      </c>
      <c r="F49" s="3" t="s">
        <v>183</v>
      </c>
      <c r="G49" s="3" t="s">
        <v>184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4</v>
      </c>
      <c r="N49" s="1">
        <v>5</v>
      </c>
    </row>
    <row r="50" spans="1:14" x14ac:dyDescent="0.25">
      <c r="A50" s="3" t="s">
        <v>33</v>
      </c>
      <c r="B50" s="1">
        <v>2007</v>
      </c>
      <c r="C50" s="1">
        <v>33635343</v>
      </c>
      <c r="D50" s="3" t="s">
        <v>185</v>
      </c>
      <c r="E50" s="3" t="s">
        <v>186</v>
      </c>
      <c r="F50" s="3" t="s">
        <v>187</v>
      </c>
      <c r="G50" s="3" t="s">
        <v>184</v>
      </c>
      <c r="H50" s="1">
        <v>0</v>
      </c>
      <c r="I50" s="1">
        <v>0</v>
      </c>
      <c r="J50" s="1">
        <v>0</v>
      </c>
      <c r="K50" s="1">
        <v>0</v>
      </c>
      <c r="L50" s="1">
        <v>38</v>
      </c>
      <c r="M50" s="1">
        <v>1936</v>
      </c>
      <c r="N50" s="1">
        <v>1974</v>
      </c>
    </row>
    <row r="51" spans="1:14" x14ac:dyDescent="0.25">
      <c r="A51" s="3" t="s">
        <v>33</v>
      </c>
      <c r="B51" s="1">
        <v>2007</v>
      </c>
      <c r="C51" s="1">
        <v>33601572</v>
      </c>
      <c r="D51" s="3" t="s">
        <v>188</v>
      </c>
      <c r="E51" s="3" t="s">
        <v>189</v>
      </c>
      <c r="F51" s="3" t="s">
        <v>190</v>
      </c>
      <c r="G51" s="3" t="s">
        <v>184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10</v>
      </c>
      <c r="N51" s="1">
        <v>13</v>
      </c>
    </row>
    <row r="52" spans="1:14" x14ac:dyDescent="0.25">
      <c r="A52" s="3" t="s">
        <v>33</v>
      </c>
      <c r="B52" s="1">
        <v>2007</v>
      </c>
      <c r="C52" s="1">
        <v>33637004</v>
      </c>
      <c r="D52" s="3" t="s">
        <v>191</v>
      </c>
      <c r="E52" s="3" t="s">
        <v>192</v>
      </c>
      <c r="F52" s="3" t="s">
        <v>193</v>
      </c>
      <c r="G52" s="3" t="s">
        <v>184</v>
      </c>
      <c r="H52" s="1">
        <v>0</v>
      </c>
      <c r="I52" s="1">
        <v>0</v>
      </c>
      <c r="J52" s="1">
        <v>0</v>
      </c>
      <c r="K52" s="1">
        <v>0</v>
      </c>
      <c r="L52" s="1">
        <v>11</v>
      </c>
      <c r="M52" s="1">
        <v>231</v>
      </c>
      <c r="N52" s="1">
        <v>242</v>
      </c>
    </row>
    <row r="53" spans="1:14" x14ac:dyDescent="0.25">
      <c r="A53" s="3" t="s">
        <v>33</v>
      </c>
      <c r="B53" s="1">
        <v>2007</v>
      </c>
      <c r="C53" s="1">
        <v>33635798</v>
      </c>
      <c r="D53" s="3" t="s">
        <v>194</v>
      </c>
      <c r="E53" s="3" t="s">
        <v>195</v>
      </c>
      <c r="F53" s="3" t="s">
        <v>190</v>
      </c>
      <c r="G53" s="3" t="s">
        <v>184</v>
      </c>
      <c r="H53" s="1">
        <v>0</v>
      </c>
      <c r="I53" s="1">
        <v>0</v>
      </c>
      <c r="J53" s="1">
        <v>0</v>
      </c>
      <c r="K53" s="1">
        <v>0</v>
      </c>
      <c r="L53" s="1">
        <v>4032</v>
      </c>
      <c r="M53" s="1">
        <v>9655</v>
      </c>
      <c r="N53" s="1">
        <v>13687</v>
      </c>
    </row>
    <row r="54" spans="1:14" x14ac:dyDescent="0.25">
      <c r="A54" s="3" t="s">
        <v>33</v>
      </c>
      <c r="B54" s="1">
        <v>2007</v>
      </c>
      <c r="C54" s="1">
        <v>43502022</v>
      </c>
      <c r="D54" s="3" t="s">
        <v>196</v>
      </c>
      <c r="E54" s="3" t="s">
        <v>197</v>
      </c>
      <c r="F54" s="3" t="s">
        <v>198</v>
      </c>
      <c r="G54" s="3" t="s">
        <v>199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7</v>
      </c>
      <c r="N54" s="1">
        <v>7</v>
      </c>
    </row>
    <row r="55" spans="1:14" x14ac:dyDescent="0.25">
      <c r="A55" s="3" t="s">
        <v>33</v>
      </c>
      <c r="B55" s="1">
        <v>2007</v>
      </c>
      <c r="C55" s="1">
        <v>54800478</v>
      </c>
      <c r="D55" s="3" t="s">
        <v>200</v>
      </c>
      <c r="E55" s="3" t="s">
        <v>201</v>
      </c>
      <c r="F55" s="3" t="s">
        <v>202</v>
      </c>
      <c r="G55" s="3" t="s">
        <v>203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3</v>
      </c>
    </row>
    <row r="56" spans="1:14" x14ac:dyDescent="0.25">
      <c r="A56" s="3" t="s">
        <v>33</v>
      </c>
      <c r="B56" s="1">
        <v>2007</v>
      </c>
      <c r="C56" s="1">
        <v>54835734</v>
      </c>
      <c r="D56" s="3" t="s">
        <v>204</v>
      </c>
      <c r="E56" s="3" t="s">
        <v>205</v>
      </c>
      <c r="F56" s="3" t="s">
        <v>206</v>
      </c>
      <c r="G56" s="3" t="s">
        <v>203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</row>
    <row r="57" spans="1:14" x14ac:dyDescent="0.25">
      <c r="A57" s="3" t="s">
        <v>33</v>
      </c>
      <c r="B57" s="1">
        <v>2007</v>
      </c>
      <c r="C57" s="1">
        <v>54801357</v>
      </c>
      <c r="D57" s="3" t="s">
        <v>207</v>
      </c>
      <c r="E57" s="3" t="s">
        <v>208</v>
      </c>
      <c r="F57" s="3" t="s">
        <v>209</v>
      </c>
      <c r="G57" s="3" t="s">
        <v>203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</row>
    <row r="58" spans="1:14" x14ac:dyDescent="0.25">
      <c r="A58" s="3" t="s">
        <v>33</v>
      </c>
      <c r="B58" s="1">
        <v>2007</v>
      </c>
      <c r="C58" s="1">
        <v>46100511</v>
      </c>
      <c r="D58" s="3" t="s">
        <v>210</v>
      </c>
      <c r="E58" s="3" t="s">
        <v>211</v>
      </c>
      <c r="F58" s="3" t="s">
        <v>212</v>
      </c>
      <c r="G58" s="3" t="s">
        <v>213</v>
      </c>
      <c r="H58" s="1">
        <v>0</v>
      </c>
      <c r="I58" s="1">
        <v>299</v>
      </c>
      <c r="J58" s="1">
        <v>0</v>
      </c>
      <c r="K58" s="1">
        <v>0</v>
      </c>
      <c r="L58" s="1">
        <v>0</v>
      </c>
      <c r="M58" s="1">
        <v>59</v>
      </c>
      <c r="N58" s="1">
        <v>358</v>
      </c>
    </row>
    <row r="59" spans="1:14" x14ac:dyDescent="0.25">
      <c r="A59" s="3" t="s">
        <v>33</v>
      </c>
      <c r="B59" s="1">
        <v>2007</v>
      </c>
      <c r="C59" s="1">
        <v>46101023</v>
      </c>
      <c r="D59" s="3" t="s">
        <v>214</v>
      </c>
      <c r="E59" s="3" t="s">
        <v>215</v>
      </c>
      <c r="F59" s="3" t="s">
        <v>216</v>
      </c>
      <c r="G59" s="3" t="s">
        <v>213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5</v>
      </c>
      <c r="N59" s="1">
        <v>5</v>
      </c>
    </row>
    <row r="60" spans="1:14" x14ac:dyDescent="0.25">
      <c r="A60" s="3" t="s">
        <v>33</v>
      </c>
      <c r="B60" s="1">
        <v>2007</v>
      </c>
      <c r="C60" s="1">
        <v>60435456</v>
      </c>
      <c r="D60" s="3" t="s">
        <v>217</v>
      </c>
      <c r="E60" s="3" t="s">
        <v>218</v>
      </c>
      <c r="F60" s="3" t="s">
        <v>219</v>
      </c>
      <c r="G60" s="3" t="s">
        <v>220</v>
      </c>
      <c r="H60" s="1">
        <v>0</v>
      </c>
      <c r="I60" s="1">
        <v>0</v>
      </c>
      <c r="J60" s="1">
        <v>0</v>
      </c>
      <c r="K60" s="1">
        <v>0</v>
      </c>
      <c r="L60" s="1">
        <v>14687</v>
      </c>
      <c r="M60" s="1">
        <v>11479</v>
      </c>
      <c r="N60" s="1">
        <v>26166</v>
      </c>
    </row>
    <row r="61" spans="1:14" x14ac:dyDescent="0.25">
      <c r="A61" s="3" t="s">
        <v>33</v>
      </c>
      <c r="B61" s="1">
        <v>2007</v>
      </c>
      <c r="C61" s="1">
        <v>60401684</v>
      </c>
      <c r="D61" s="3" t="s">
        <v>221</v>
      </c>
      <c r="E61" s="3" t="s">
        <v>222</v>
      </c>
      <c r="F61" s="3" t="s">
        <v>223</v>
      </c>
      <c r="G61" s="3" t="s">
        <v>220</v>
      </c>
      <c r="H61" s="1">
        <v>0</v>
      </c>
      <c r="I61" s="1">
        <v>0</v>
      </c>
      <c r="J61" s="1">
        <v>0</v>
      </c>
      <c r="K61" s="1">
        <v>0</v>
      </c>
      <c r="L61" s="1">
        <v>96832</v>
      </c>
      <c r="M61" s="1">
        <v>160156</v>
      </c>
      <c r="N61" s="1">
        <v>256988</v>
      </c>
    </row>
    <row r="62" spans="1:14" x14ac:dyDescent="0.25">
      <c r="A62" s="3" t="s">
        <v>33</v>
      </c>
      <c r="B62" s="1">
        <v>2007</v>
      </c>
      <c r="C62" s="1">
        <v>85207699</v>
      </c>
      <c r="D62" s="3" t="s">
        <v>224</v>
      </c>
      <c r="E62" s="3" t="s">
        <v>225</v>
      </c>
      <c r="F62" s="3" t="s">
        <v>226</v>
      </c>
      <c r="G62" s="3" t="s">
        <v>227</v>
      </c>
      <c r="H62" s="1">
        <v>20759</v>
      </c>
      <c r="I62" s="1">
        <v>1232</v>
      </c>
      <c r="J62" s="1">
        <v>18120</v>
      </c>
      <c r="K62" s="1">
        <v>0</v>
      </c>
      <c r="L62" s="1">
        <v>47520</v>
      </c>
      <c r="M62" s="1">
        <v>0</v>
      </c>
      <c r="N62" s="1">
        <v>87631</v>
      </c>
    </row>
    <row r="63" spans="1:14" x14ac:dyDescent="0.25">
      <c r="A63" s="3" t="s">
        <v>33</v>
      </c>
      <c r="B63" s="1">
        <v>2007</v>
      </c>
      <c r="C63" s="1">
        <v>60100956</v>
      </c>
      <c r="D63" s="3" t="s">
        <v>50</v>
      </c>
      <c r="E63" s="3" t="s">
        <v>228</v>
      </c>
      <c r="F63" s="3" t="s">
        <v>229</v>
      </c>
      <c r="G63" s="3" t="s">
        <v>230</v>
      </c>
      <c r="H63" s="1">
        <v>0</v>
      </c>
      <c r="I63" s="1">
        <v>113</v>
      </c>
      <c r="J63" s="1">
        <v>0</v>
      </c>
      <c r="K63" s="1">
        <v>0</v>
      </c>
      <c r="L63" s="1">
        <v>405</v>
      </c>
      <c r="M63" s="1">
        <v>0</v>
      </c>
      <c r="N63" s="1">
        <v>518</v>
      </c>
    </row>
    <row r="64" spans="1:14" x14ac:dyDescent="0.25">
      <c r="A64" s="3" t="s">
        <v>33</v>
      </c>
      <c r="B64" s="1">
        <v>2007</v>
      </c>
      <c r="C64" s="1">
        <v>60100748</v>
      </c>
      <c r="D64" s="3" t="s">
        <v>221</v>
      </c>
      <c r="E64" s="3" t="s">
        <v>231</v>
      </c>
      <c r="F64" s="3" t="s">
        <v>232</v>
      </c>
      <c r="G64" s="3" t="s">
        <v>230</v>
      </c>
      <c r="H64" s="1">
        <v>26408</v>
      </c>
      <c r="I64" s="1">
        <v>0</v>
      </c>
      <c r="J64" s="1">
        <v>417</v>
      </c>
      <c r="K64" s="1">
        <v>18810</v>
      </c>
      <c r="L64" s="1">
        <v>0</v>
      </c>
      <c r="M64" s="1">
        <v>0</v>
      </c>
      <c r="N64" s="1">
        <v>45635</v>
      </c>
    </row>
    <row r="65" spans="1:14" x14ac:dyDescent="0.25">
      <c r="A65" s="3" t="s">
        <v>33</v>
      </c>
      <c r="B65" s="1">
        <v>2007</v>
      </c>
      <c r="C65" s="1">
        <v>43802543</v>
      </c>
      <c r="D65" s="3" t="s">
        <v>233</v>
      </c>
      <c r="E65" s="3" t="s">
        <v>234</v>
      </c>
      <c r="F65" s="3" t="s">
        <v>235</v>
      </c>
      <c r="G65" s="3" t="s">
        <v>236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</row>
    <row r="66" spans="1:14" x14ac:dyDescent="0.25">
      <c r="A66" s="3" t="s">
        <v>33</v>
      </c>
      <c r="B66" s="1">
        <v>2007</v>
      </c>
      <c r="C66" s="1">
        <v>43802058</v>
      </c>
      <c r="D66" s="3" t="s">
        <v>237</v>
      </c>
      <c r="E66" s="3" t="s">
        <v>238</v>
      </c>
      <c r="F66" s="3" t="s">
        <v>239</v>
      </c>
      <c r="G66" s="3" t="s">
        <v>236</v>
      </c>
      <c r="H66" s="1">
        <v>0</v>
      </c>
      <c r="I66" s="1">
        <v>0</v>
      </c>
      <c r="J66" s="1">
        <v>0</v>
      </c>
      <c r="K66" s="1">
        <v>0</v>
      </c>
      <c r="L66" s="1">
        <v>29</v>
      </c>
      <c r="M66" s="1">
        <v>0</v>
      </c>
      <c r="N66" s="1">
        <v>29</v>
      </c>
    </row>
    <row r="67" spans="1:14" x14ac:dyDescent="0.25">
      <c r="A67" s="3" t="s">
        <v>33</v>
      </c>
      <c r="B67" s="1">
        <v>2007</v>
      </c>
      <c r="C67" s="1">
        <v>34137259</v>
      </c>
      <c r="D67" s="3" t="s">
        <v>240</v>
      </c>
      <c r="E67" s="3" t="s">
        <v>241</v>
      </c>
      <c r="F67" s="3" t="s">
        <v>242</v>
      </c>
      <c r="G67" s="3" t="s">
        <v>243</v>
      </c>
      <c r="H67" s="1">
        <v>4</v>
      </c>
      <c r="I67" s="1">
        <v>0</v>
      </c>
      <c r="J67" s="1">
        <v>4</v>
      </c>
      <c r="K67" s="1">
        <v>0</v>
      </c>
      <c r="L67" s="1">
        <v>0</v>
      </c>
      <c r="M67" s="1">
        <v>0</v>
      </c>
      <c r="N67" s="1">
        <v>8</v>
      </c>
    </row>
    <row r="68" spans="1:14" x14ac:dyDescent="0.25">
      <c r="A68" s="3" t="s">
        <v>33</v>
      </c>
      <c r="B68" s="1">
        <v>2007</v>
      </c>
      <c r="C68" s="1">
        <v>34101379</v>
      </c>
      <c r="D68" s="3" t="s">
        <v>244</v>
      </c>
      <c r="E68" s="3" t="s">
        <v>245</v>
      </c>
      <c r="F68" s="3" t="s">
        <v>246</v>
      </c>
      <c r="G68" s="3" t="s">
        <v>243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2</v>
      </c>
    </row>
    <row r="69" spans="1:14" x14ac:dyDescent="0.25">
      <c r="A69" s="3" t="s">
        <v>33</v>
      </c>
      <c r="B69" s="1">
        <v>2007</v>
      </c>
      <c r="C69" s="1">
        <v>34101689</v>
      </c>
      <c r="D69" s="3" t="s">
        <v>247</v>
      </c>
      <c r="E69" s="3" t="s">
        <v>248</v>
      </c>
      <c r="F69" s="3" t="s">
        <v>249</v>
      </c>
      <c r="G69" s="3" t="s">
        <v>243</v>
      </c>
      <c r="H69" s="1">
        <v>108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108</v>
      </c>
    </row>
    <row r="70" spans="1:14" x14ac:dyDescent="0.25">
      <c r="A70" s="3" t="s">
        <v>33</v>
      </c>
      <c r="B70" s="1">
        <v>2007</v>
      </c>
      <c r="C70" s="1">
        <v>34102193</v>
      </c>
      <c r="D70" s="3" t="s">
        <v>250</v>
      </c>
      <c r="E70" s="3" t="s">
        <v>251</v>
      </c>
      <c r="F70" s="3" t="s">
        <v>252</v>
      </c>
      <c r="G70" s="3" t="s">
        <v>243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</row>
    <row r="71" spans="1:14" x14ac:dyDescent="0.25">
      <c r="A71" s="3" t="s">
        <v>33</v>
      </c>
      <c r="B71" s="1">
        <v>2007</v>
      </c>
      <c r="C71" s="1">
        <v>34102462</v>
      </c>
      <c r="D71" s="3" t="s">
        <v>253</v>
      </c>
      <c r="E71" s="3" t="s">
        <v>254</v>
      </c>
      <c r="F71" s="3" t="s">
        <v>255</v>
      </c>
      <c r="G71" s="3" t="s">
        <v>243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</row>
    <row r="72" spans="1:14" x14ac:dyDescent="0.25">
      <c r="A72" s="3" t="s">
        <v>33</v>
      </c>
      <c r="B72" s="1">
        <v>2007</v>
      </c>
      <c r="C72" s="1">
        <v>54301610</v>
      </c>
      <c r="D72" s="3" t="s">
        <v>256</v>
      </c>
      <c r="E72" s="3" t="s">
        <v>257</v>
      </c>
      <c r="F72" s="3" t="s">
        <v>258</v>
      </c>
      <c r="G72" s="3" t="s">
        <v>259</v>
      </c>
      <c r="H72" s="1">
        <v>43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43</v>
      </c>
    </row>
    <row r="73" spans="1:14" x14ac:dyDescent="0.25">
      <c r="A73" s="3" t="s">
        <v>33</v>
      </c>
      <c r="B73" s="1">
        <v>2007</v>
      </c>
      <c r="C73" s="1">
        <v>54339122</v>
      </c>
      <c r="D73" s="3" t="s">
        <v>260</v>
      </c>
      <c r="E73" s="3" t="s">
        <v>261</v>
      </c>
      <c r="F73" s="3" t="s">
        <v>262</v>
      </c>
      <c r="G73" s="3" t="s">
        <v>259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1065</v>
      </c>
      <c r="N73" s="1">
        <v>1065</v>
      </c>
    </row>
    <row r="74" spans="1:14" x14ac:dyDescent="0.25">
      <c r="A74" s="3" t="s">
        <v>33</v>
      </c>
      <c r="B74" s="1">
        <v>2007</v>
      </c>
      <c r="C74" s="1">
        <v>54301678</v>
      </c>
      <c r="D74" s="3" t="s">
        <v>263</v>
      </c>
      <c r="E74" s="3" t="s">
        <v>264</v>
      </c>
      <c r="F74" s="3" t="s">
        <v>265</v>
      </c>
      <c r="G74" s="3" t="s">
        <v>259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</row>
    <row r="75" spans="1:14" x14ac:dyDescent="0.25">
      <c r="A75" s="3" t="s">
        <v>33</v>
      </c>
      <c r="B75" s="1">
        <v>2007</v>
      </c>
      <c r="C75" s="1">
        <v>54304635</v>
      </c>
      <c r="D75" s="3" t="s">
        <v>266</v>
      </c>
      <c r="E75" s="3" t="s">
        <v>267</v>
      </c>
      <c r="F75" s="3" t="s">
        <v>268</v>
      </c>
      <c r="G75" s="3" t="s">
        <v>259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</row>
    <row r="76" spans="1:14" x14ac:dyDescent="0.25">
      <c r="A76" s="3" t="s">
        <v>33</v>
      </c>
      <c r="B76" s="1">
        <v>2007</v>
      </c>
      <c r="C76" s="1">
        <v>98133200</v>
      </c>
      <c r="D76" s="3" t="s">
        <v>269</v>
      </c>
      <c r="E76" s="3" t="s">
        <v>270</v>
      </c>
      <c r="F76" s="3" t="s">
        <v>271</v>
      </c>
      <c r="G76" s="3" t="s">
        <v>272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</row>
    <row r="77" spans="1:14" x14ac:dyDescent="0.25">
      <c r="A77" s="3" t="s">
        <v>33</v>
      </c>
      <c r="B77" s="1">
        <v>2007</v>
      </c>
      <c r="C77" s="1">
        <v>15603066</v>
      </c>
      <c r="D77" s="3" t="s">
        <v>273</v>
      </c>
      <c r="E77" s="3" t="s">
        <v>274</v>
      </c>
      <c r="F77" s="3" t="s">
        <v>275</v>
      </c>
      <c r="G77" s="3" t="s">
        <v>276</v>
      </c>
      <c r="H77" s="1">
        <v>4</v>
      </c>
      <c r="I77" s="1">
        <v>2</v>
      </c>
      <c r="J77" s="1">
        <v>1</v>
      </c>
      <c r="K77" s="1">
        <v>2</v>
      </c>
      <c r="L77" s="1">
        <v>5</v>
      </c>
      <c r="M77" s="1">
        <v>5</v>
      </c>
      <c r="N77" s="1">
        <v>19</v>
      </c>
    </row>
    <row r="78" spans="1:14" x14ac:dyDescent="0.25">
      <c r="A78" s="3" t="s">
        <v>33</v>
      </c>
      <c r="B78" s="1">
        <v>2007</v>
      </c>
      <c r="C78" s="1">
        <v>15603517</v>
      </c>
      <c r="D78" s="3" t="s">
        <v>277</v>
      </c>
      <c r="E78" s="3" t="s">
        <v>278</v>
      </c>
      <c r="F78" s="3" t="s">
        <v>279</v>
      </c>
      <c r="G78" s="3" t="s">
        <v>276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</row>
    <row r="79" spans="1:14" x14ac:dyDescent="0.25">
      <c r="A79" s="3" t="s">
        <v>33</v>
      </c>
      <c r="B79" s="1">
        <v>2007</v>
      </c>
      <c r="C79" s="1">
        <v>15639696</v>
      </c>
      <c r="D79" s="3" t="s">
        <v>280</v>
      </c>
      <c r="E79" s="3" t="s">
        <v>281</v>
      </c>
      <c r="F79" s="3" t="s">
        <v>282</v>
      </c>
      <c r="G79" s="3" t="s">
        <v>276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</row>
    <row r="80" spans="1:14" x14ac:dyDescent="0.25">
      <c r="A80" s="3" t="s">
        <v>33</v>
      </c>
      <c r="B80" s="1">
        <v>2007</v>
      </c>
      <c r="C80" s="1">
        <v>15640626</v>
      </c>
      <c r="D80" s="3" t="s">
        <v>283</v>
      </c>
      <c r="E80" s="3" t="s">
        <v>284</v>
      </c>
      <c r="F80" s="3" t="s">
        <v>285</v>
      </c>
      <c r="G80" s="3" t="s">
        <v>276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</row>
    <row r="81" spans="1:14" x14ac:dyDescent="0.25">
      <c r="A81" s="3" t="s">
        <v>33</v>
      </c>
      <c r="B81" s="1">
        <v>2007</v>
      </c>
      <c r="C81" s="1">
        <v>54734146</v>
      </c>
      <c r="D81" s="3" t="s">
        <v>286</v>
      </c>
      <c r="E81" s="3" t="s">
        <v>287</v>
      </c>
      <c r="F81" s="3" t="s">
        <v>288</v>
      </c>
      <c r="G81" s="3" t="s">
        <v>289</v>
      </c>
      <c r="H81" s="1">
        <v>0</v>
      </c>
      <c r="I81" s="1">
        <v>0</v>
      </c>
      <c r="J81" s="1">
        <v>0</v>
      </c>
      <c r="K81" s="1">
        <v>1</v>
      </c>
      <c r="L81" s="1">
        <v>60</v>
      </c>
      <c r="M81" s="1">
        <v>15</v>
      </c>
      <c r="N81" s="1">
        <v>76</v>
      </c>
    </row>
    <row r="82" spans="1:14" x14ac:dyDescent="0.25">
      <c r="A82" s="3" t="s">
        <v>33</v>
      </c>
      <c r="B82" s="1">
        <v>2007</v>
      </c>
      <c r="C82" s="1">
        <v>54700491</v>
      </c>
      <c r="D82" s="3" t="s">
        <v>290</v>
      </c>
      <c r="E82" s="3" t="s">
        <v>291</v>
      </c>
      <c r="F82" s="3" t="s">
        <v>292</v>
      </c>
      <c r="G82" s="3" t="s">
        <v>289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6</v>
      </c>
      <c r="N82" s="1">
        <v>6</v>
      </c>
    </row>
    <row r="83" spans="1:14" x14ac:dyDescent="0.25">
      <c r="A83" s="3" t="s">
        <v>33</v>
      </c>
      <c r="B83" s="1">
        <v>2007</v>
      </c>
      <c r="C83" s="1">
        <v>60234248</v>
      </c>
      <c r="D83" s="3" t="s">
        <v>293</v>
      </c>
      <c r="E83" s="3" t="s">
        <v>294</v>
      </c>
      <c r="F83" s="3" t="s">
        <v>295</v>
      </c>
      <c r="G83" s="3" t="s">
        <v>296</v>
      </c>
      <c r="H83" s="1">
        <v>2</v>
      </c>
      <c r="I83" s="1">
        <v>3</v>
      </c>
      <c r="J83" s="1">
        <v>2</v>
      </c>
      <c r="K83" s="1">
        <v>2</v>
      </c>
      <c r="L83" s="1">
        <v>0</v>
      </c>
      <c r="M83" s="1">
        <v>2</v>
      </c>
      <c r="N83" s="1">
        <v>11</v>
      </c>
    </row>
    <row r="84" spans="1:14" x14ac:dyDescent="0.25">
      <c r="A84" s="3" t="s">
        <v>33</v>
      </c>
      <c r="B84" s="1">
        <v>2007</v>
      </c>
      <c r="C84" s="1">
        <v>60200799</v>
      </c>
      <c r="D84" s="3" t="s">
        <v>297</v>
      </c>
      <c r="E84" s="3" t="s">
        <v>298</v>
      </c>
      <c r="F84" s="3" t="s">
        <v>299</v>
      </c>
      <c r="G84" s="3" t="s">
        <v>296</v>
      </c>
      <c r="H84" s="1">
        <v>0</v>
      </c>
      <c r="I84" s="1">
        <v>0</v>
      </c>
      <c r="J84" s="1">
        <v>0</v>
      </c>
      <c r="K84" s="1">
        <v>0</v>
      </c>
      <c r="L84" s="1">
        <v>76</v>
      </c>
      <c r="M84" s="1">
        <v>0</v>
      </c>
      <c r="N84" s="1">
        <v>76</v>
      </c>
    </row>
    <row r="85" spans="1:14" x14ac:dyDescent="0.25">
      <c r="A85" s="3" t="s">
        <v>33</v>
      </c>
      <c r="B85" s="1">
        <v>2007</v>
      </c>
      <c r="C85" s="1">
        <v>60200814</v>
      </c>
      <c r="D85" s="3" t="s">
        <v>300</v>
      </c>
      <c r="E85" s="3" t="s">
        <v>301</v>
      </c>
      <c r="F85" s="3" t="s">
        <v>302</v>
      </c>
      <c r="G85" s="3" t="s">
        <v>296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</row>
    <row r="86" spans="1:14" x14ac:dyDescent="0.25">
      <c r="A86" s="3" t="s">
        <v>33</v>
      </c>
      <c r="B86" s="1">
        <v>2007</v>
      </c>
      <c r="C86" s="1">
        <v>60200844</v>
      </c>
      <c r="D86" s="3" t="s">
        <v>303</v>
      </c>
      <c r="E86" s="3" t="s">
        <v>304</v>
      </c>
      <c r="F86" s="3" t="s">
        <v>305</v>
      </c>
      <c r="G86" s="3" t="s">
        <v>296</v>
      </c>
      <c r="H86" s="1">
        <v>0</v>
      </c>
      <c r="I86" s="1">
        <v>0</v>
      </c>
      <c r="J86" s="1">
        <v>0</v>
      </c>
      <c r="K86" s="1">
        <v>8289</v>
      </c>
      <c r="L86" s="1">
        <v>36127</v>
      </c>
      <c r="M86" s="1">
        <v>67237</v>
      </c>
      <c r="N86" s="1">
        <v>111653</v>
      </c>
    </row>
    <row r="87" spans="1:14" x14ac:dyDescent="0.25">
      <c r="A87" s="3" t="s">
        <v>33</v>
      </c>
      <c r="B87" s="1">
        <v>2007</v>
      </c>
      <c r="C87" s="1">
        <v>60201484</v>
      </c>
      <c r="D87" s="3" t="s">
        <v>67</v>
      </c>
      <c r="E87" s="3" t="s">
        <v>306</v>
      </c>
      <c r="F87" s="3" t="s">
        <v>307</v>
      </c>
      <c r="G87" s="3" t="s">
        <v>296</v>
      </c>
      <c r="H87" s="1">
        <v>1754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1754</v>
      </c>
    </row>
    <row r="88" spans="1:14" x14ac:dyDescent="0.25">
      <c r="A88" s="3" t="s">
        <v>33</v>
      </c>
      <c r="B88" s="1">
        <v>2007</v>
      </c>
      <c r="C88" s="1">
        <v>60200902</v>
      </c>
      <c r="D88" s="3" t="s">
        <v>308</v>
      </c>
      <c r="E88" s="3" t="s">
        <v>309</v>
      </c>
      <c r="F88" s="3" t="s">
        <v>310</v>
      </c>
      <c r="G88" s="3" t="s">
        <v>296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</row>
    <row r="89" spans="1:14" x14ac:dyDescent="0.25">
      <c r="A89" s="3" t="s">
        <v>33</v>
      </c>
      <c r="B89" s="1">
        <v>2007</v>
      </c>
      <c r="C89" s="1">
        <v>60200897</v>
      </c>
      <c r="D89" s="3" t="s">
        <v>311</v>
      </c>
      <c r="E89" s="3" t="s">
        <v>312</v>
      </c>
      <c r="F89" s="3" t="s">
        <v>313</v>
      </c>
      <c r="G89" s="3" t="s">
        <v>296</v>
      </c>
      <c r="H89" s="1">
        <v>3976</v>
      </c>
      <c r="I89" s="1">
        <v>449</v>
      </c>
      <c r="J89" s="1">
        <v>2796</v>
      </c>
      <c r="K89" s="1">
        <v>86</v>
      </c>
      <c r="L89" s="1">
        <v>0</v>
      </c>
      <c r="M89" s="1">
        <v>2068</v>
      </c>
      <c r="N89" s="1">
        <v>9375</v>
      </c>
    </row>
    <row r="90" spans="1:14" x14ac:dyDescent="0.25">
      <c r="A90" s="3" t="s">
        <v>33</v>
      </c>
      <c r="B90" s="1">
        <v>2007</v>
      </c>
      <c r="C90" s="1">
        <v>98835584</v>
      </c>
      <c r="D90" s="3" t="s">
        <v>314</v>
      </c>
      <c r="E90" s="3" t="s">
        <v>315</v>
      </c>
      <c r="F90" s="3" t="s">
        <v>316</v>
      </c>
      <c r="G90" s="3" t="s">
        <v>317</v>
      </c>
      <c r="H90" s="1">
        <v>0</v>
      </c>
      <c r="I90" s="1">
        <v>0</v>
      </c>
      <c r="J90" s="1">
        <v>135</v>
      </c>
      <c r="K90" s="1">
        <v>0</v>
      </c>
      <c r="L90" s="1">
        <v>0</v>
      </c>
      <c r="M90" s="1">
        <v>0</v>
      </c>
      <c r="N90" s="1">
        <v>135</v>
      </c>
    </row>
    <row r="91" spans="1:14" x14ac:dyDescent="0.25">
      <c r="A91" s="3" t="s">
        <v>33</v>
      </c>
      <c r="B91" s="1">
        <v>2007</v>
      </c>
      <c r="C91" s="1">
        <v>98800873</v>
      </c>
      <c r="D91" s="3" t="s">
        <v>318</v>
      </c>
      <c r="E91" s="3" t="s">
        <v>319</v>
      </c>
      <c r="F91" s="3" t="s">
        <v>320</v>
      </c>
      <c r="G91" s="3" t="s">
        <v>317</v>
      </c>
      <c r="H91" s="1">
        <v>986</v>
      </c>
      <c r="I91" s="1">
        <v>1787</v>
      </c>
      <c r="J91" s="1">
        <v>0</v>
      </c>
      <c r="K91" s="1">
        <v>5559</v>
      </c>
      <c r="L91" s="1">
        <v>7424</v>
      </c>
      <c r="M91" s="1">
        <v>0</v>
      </c>
      <c r="N91" s="1">
        <v>15756</v>
      </c>
    </row>
    <row r="92" spans="1:14" x14ac:dyDescent="0.25">
      <c r="A92" s="3" t="s">
        <v>33</v>
      </c>
      <c r="B92" s="1">
        <v>2007</v>
      </c>
      <c r="C92" s="1">
        <v>98801160</v>
      </c>
      <c r="D92" s="3" t="s">
        <v>321</v>
      </c>
      <c r="E92" s="3" t="s">
        <v>322</v>
      </c>
      <c r="F92" s="3" t="s">
        <v>323</v>
      </c>
      <c r="G92" s="3" t="s">
        <v>317</v>
      </c>
      <c r="H92" s="1">
        <v>3551</v>
      </c>
      <c r="I92" s="1">
        <v>301</v>
      </c>
      <c r="J92" s="1">
        <v>0</v>
      </c>
      <c r="K92" s="1">
        <v>993</v>
      </c>
      <c r="L92" s="1">
        <v>1376</v>
      </c>
      <c r="M92" s="1">
        <v>0</v>
      </c>
      <c r="N92" s="1">
        <v>6221</v>
      </c>
    </row>
    <row r="93" spans="1:14" x14ac:dyDescent="0.25">
      <c r="A93" s="3" t="s">
        <v>33</v>
      </c>
      <c r="B93" s="1">
        <v>2007</v>
      </c>
      <c r="C93" s="1">
        <v>98801039</v>
      </c>
      <c r="D93" s="3" t="s">
        <v>324</v>
      </c>
      <c r="E93" s="3" t="s">
        <v>325</v>
      </c>
      <c r="F93" s="3" t="s">
        <v>326</v>
      </c>
      <c r="G93" s="3" t="s">
        <v>317</v>
      </c>
      <c r="H93" s="1">
        <v>0</v>
      </c>
      <c r="I93" s="1">
        <v>2</v>
      </c>
      <c r="J93" s="1">
        <v>0</v>
      </c>
      <c r="K93" s="1">
        <v>20</v>
      </c>
      <c r="L93" s="1">
        <v>0</v>
      </c>
      <c r="M93" s="1">
        <v>0</v>
      </c>
      <c r="N93" s="1">
        <v>22</v>
      </c>
    </row>
    <row r="94" spans="1:14" x14ac:dyDescent="0.25">
      <c r="A94" s="3" t="s">
        <v>33</v>
      </c>
      <c r="B94" s="1">
        <v>2007</v>
      </c>
      <c r="C94" s="1">
        <v>98800387</v>
      </c>
      <c r="D94" s="3" t="s">
        <v>327</v>
      </c>
      <c r="E94" s="3" t="s">
        <v>328</v>
      </c>
      <c r="F94" s="3" t="s">
        <v>320</v>
      </c>
      <c r="G94" s="3" t="s">
        <v>317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28</v>
      </c>
      <c r="N94" s="1">
        <v>28</v>
      </c>
    </row>
    <row r="95" spans="1:14" x14ac:dyDescent="0.25">
      <c r="A95" s="3" t="s">
        <v>33</v>
      </c>
      <c r="B95" s="1">
        <v>2007</v>
      </c>
      <c r="C95" s="1">
        <v>61100248</v>
      </c>
      <c r="D95" s="3" t="s">
        <v>329</v>
      </c>
      <c r="E95" s="3" t="s">
        <v>330</v>
      </c>
      <c r="F95" s="3" t="s">
        <v>331</v>
      </c>
      <c r="G95" s="3" t="s">
        <v>332</v>
      </c>
      <c r="H95" s="1">
        <v>0</v>
      </c>
      <c r="I95" s="1">
        <v>0</v>
      </c>
      <c r="J95" s="1">
        <v>0</v>
      </c>
      <c r="K95" s="1">
        <v>0</v>
      </c>
      <c r="L95" s="1">
        <v>431</v>
      </c>
      <c r="M95" s="1">
        <v>0</v>
      </c>
      <c r="N95" s="1">
        <v>431</v>
      </c>
    </row>
    <row r="96" spans="1:14" x14ac:dyDescent="0.25">
      <c r="A96" s="3" t="s">
        <v>33</v>
      </c>
      <c r="B96" s="1">
        <v>2007</v>
      </c>
      <c r="C96" s="1">
        <v>61601079</v>
      </c>
      <c r="D96" s="3" t="s">
        <v>333</v>
      </c>
      <c r="E96" s="3" t="s">
        <v>334</v>
      </c>
      <c r="F96" s="3" t="s">
        <v>335</v>
      </c>
      <c r="G96" s="3" t="s">
        <v>332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2374</v>
      </c>
      <c r="N96" s="1">
        <v>2374</v>
      </c>
    </row>
    <row r="97" spans="1:14" x14ac:dyDescent="0.25">
      <c r="A97" s="3" t="s">
        <v>33</v>
      </c>
      <c r="B97" s="1">
        <v>2007</v>
      </c>
      <c r="C97" s="1">
        <v>61334276</v>
      </c>
      <c r="D97" s="3" t="s">
        <v>336</v>
      </c>
      <c r="E97" s="3" t="s">
        <v>337</v>
      </c>
      <c r="F97" s="3" t="s">
        <v>338</v>
      </c>
      <c r="G97" s="3" t="s">
        <v>332</v>
      </c>
      <c r="H97" s="1">
        <v>550</v>
      </c>
      <c r="I97" s="1">
        <v>0</v>
      </c>
      <c r="J97" s="1">
        <v>0</v>
      </c>
      <c r="K97" s="1">
        <v>0</v>
      </c>
      <c r="L97" s="1">
        <v>2409</v>
      </c>
      <c r="M97" s="1">
        <v>52763</v>
      </c>
      <c r="N97" s="1">
        <v>55722</v>
      </c>
    </row>
    <row r="98" spans="1:14" x14ac:dyDescent="0.25">
      <c r="A98" s="3" t="s">
        <v>33</v>
      </c>
      <c r="B98" s="1">
        <v>2007</v>
      </c>
      <c r="C98" s="1">
        <v>61601266</v>
      </c>
      <c r="D98" s="3" t="s">
        <v>339</v>
      </c>
      <c r="E98" s="3" t="s">
        <v>340</v>
      </c>
      <c r="F98" s="3" t="s">
        <v>341</v>
      </c>
      <c r="G98" s="3" t="s">
        <v>332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34</v>
      </c>
      <c r="N98" s="1">
        <v>35</v>
      </c>
    </row>
    <row r="99" spans="1:14" x14ac:dyDescent="0.25">
      <c r="A99" s="3" t="s">
        <v>33</v>
      </c>
      <c r="B99" s="1">
        <v>2007</v>
      </c>
      <c r="C99" s="1">
        <v>61300265</v>
      </c>
      <c r="D99" s="3" t="s">
        <v>342</v>
      </c>
      <c r="E99" s="3" t="s">
        <v>343</v>
      </c>
      <c r="F99" s="3" t="s">
        <v>344</v>
      </c>
      <c r="G99" s="3" t="s">
        <v>332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</row>
    <row r="100" spans="1:14" x14ac:dyDescent="0.25">
      <c r="A100" s="3" t="s">
        <v>33</v>
      </c>
      <c r="B100" s="1">
        <v>2007</v>
      </c>
      <c r="C100" s="1">
        <v>43435702</v>
      </c>
      <c r="D100" s="3" t="s">
        <v>345</v>
      </c>
      <c r="E100" s="3" t="s">
        <v>346</v>
      </c>
      <c r="F100" s="3" t="s">
        <v>347</v>
      </c>
      <c r="G100" s="3" t="s">
        <v>348</v>
      </c>
      <c r="H100" s="1">
        <v>0</v>
      </c>
      <c r="I100" s="1">
        <v>0</v>
      </c>
      <c r="J100" s="1">
        <v>0</v>
      </c>
      <c r="K100" s="1">
        <v>25300</v>
      </c>
      <c r="L100" s="1">
        <v>52790</v>
      </c>
      <c r="M100" s="1">
        <v>0</v>
      </c>
      <c r="N100" s="1">
        <v>78090</v>
      </c>
    </row>
    <row r="101" spans="1:14" x14ac:dyDescent="0.25">
      <c r="A101" s="3" t="s">
        <v>33</v>
      </c>
      <c r="B101" s="1">
        <v>2007</v>
      </c>
      <c r="C101" s="1">
        <v>43419291</v>
      </c>
      <c r="D101" s="3" t="s">
        <v>349</v>
      </c>
      <c r="E101" s="3" t="s">
        <v>350</v>
      </c>
      <c r="F101" s="3" t="s">
        <v>351</v>
      </c>
      <c r="G101" s="3" t="s">
        <v>348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23400</v>
      </c>
      <c r="N101" s="1">
        <v>23400</v>
      </c>
    </row>
    <row r="102" spans="1:14" x14ac:dyDescent="0.25">
      <c r="A102" s="3" t="s">
        <v>33</v>
      </c>
      <c r="B102" s="1">
        <v>2007</v>
      </c>
      <c r="C102" s="1">
        <v>43434316</v>
      </c>
      <c r="D102" s="3" t="s">
        <v>352</v>
      </c>
      <c r="E102" s="3" t="s">
        <v>353</v>
      </c>
      <c r="F102" s="3" t="s">
        <v>354</v>
      </c>
      <c r="G102" s="3" t="s">
        <v>348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19750</v>
      </c>
      <c r="N102" s="1">
        <v>19750</v>
      </c>
    </row>
    <row r="103" spans="1:14" x14ac:dyDescent="0.25">
      <c r="A103" s="3" t="s">
        <v>33</v>
      </c>
      <c r="B103" s="1">
        <v>2007</v>
      </c>
      <c r="C103" s="1">
        <v>43436235</v>
      </c>
      <c r="D103" s="3" t="s">
        <v>355</v>
      </c>
      <c r="E103" s="3" t="s">
        <v>356</v>
      </c>
      <c r="F103" s="3" t="s">
        <v>357</v>
      </c>
      <c r="G103" s="3" t="s">
        <v>348</v>
      </c>
      <c r="H103" s="1">
        <v>0</v>
      </c>
      <c r="I103" s="1">
        <v>0</v>
      </c>
      <c r="J103" s="1">
        <v>5</v>
      </c>
      <c r="K103" s="1">
        <v>0</v>
      </c>
      <c r="L103" s="1">
        <v>0</v>
      </c>
      <c r="M103" s="1">
        <v>5</v>
      </c>
      <c r="N103" s="1">
        <v>10</v>
      </c>
    </row>
    <row r="104" spans="1:14" x14ac:dyDescent="0.25">
      <c r="A104" s="3" t="s">
        <v>33</v>
      </c>
      <c r="B104" s="1">
        <v>2007</v>
      </c>
      <c r="C104" s="1">
        <v>43401419</v>
      </c>
      <c r="D104" s="3" t="s">
        <v>358</v>
      </c>
      <c r="E104" s="3" t="s">
        <v>359</v>
      </c>
      <c r="F104" s="3" t="s">
        <v>302</v>
      </c>
      <c r="G104" s="3" t="s">
        <v>348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</row>
    <row r="105" spans="1:14" x14ac:dyDescent="0.25">
      <c r="A105" s="3" t="s">
        <v>33</v>
      </c>
      <c r="B105" s="1">
        <v>2007</v>
      </c>
      <c r="C105" s="1">
        <v>43136721</v>
      </c>
      <c r="D105" s="3" t="s">
        <v>360</v>
      </c>
      <c r="E105" s="3" t="s">
        <v>361</v>
      </c>
      <c r="F105" s="3" t="s">
        <v>362</v>
      </c>
      <c r="G105" s="3" t="s">
        <v>348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</row>
    <row r="106" spans="1:14" x14ac:dyDescent="0.25">
      <c r="A106" s="3" t="s">
        <v>33</v>
      </c>
      <c r="B106" s="1">
        <v>2007</v>
      </c>
      <c r="C106" s="1">
        <v>43101790</v>
      </c>
      <c r="D106" s="3" t="s">
        <v>363</v>
      </c>
      <c r="E106" s="3" t="s">
        <v>364</v>
      </c>
      <c r="F106" s="3" t="s">
        <v>365</v>
      </c>
      <c r="G106" s="3" t="s">
        <v>348</v>
      </c>
      <c r="H106" s="1">
        <v>0</v>
      </c>
      <c r="I106" s="1">
        <v>0</v>
      </c>
      <c r="J106" s="1">
        <v>0</v>
      </c>
      <c r="K106" s="1">
        <v>0</v>
      </c>
      <c r="L106" s="1">
        <v>19</v>
      </c>
      <c r="M106" s="1">
        <v>0</v>
      </c>
      <c r="N106" s="1">
        <v>19</v>
      </c>
    </row>
    <row r="107" spans="1:14" x14ac:dyDescent="0.25">
      <c r="A107" s="3" t="s">
        <v>33</v>
      </c>
      <c r="B107" s="1">
        <v>2007</v>
      </c>
      <c r="C107" s="1">
        <v>57302289</v>
      </c>
      <c r="D107" s="3" t="s">
        <v>366</v>
      </c>
      <c r="E107" s="3" t="s">
        <v>367</v>
      </c>
      <c r="F107" s="3" t="s">
        <v>368</v>
      </c>
      <c r="G107" s="3" t="s">
        <v>369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3</v>
      </c>
    </row>
    <row r="108" spans="1:14" x14ac:dyDescent="0.25">
      <c r="A108" s="3" t="s">
        <v>33</v>
      </c>
      <c r="B108" s="1">
        <v>2007</v>
      </c>
      <c r="C108" s="1">
        <v>57301978</v>
      </c>
      <c r="D108" s="3" t="s">
        <v>370</v>
      </c>
      <c r="E108" s="3" t="s">
        <v>371</v>
      </c>
      <c r="F108" s="3" t="s">
        <v>372</v>
      </c>
      <c r="G108" s="3" t="s">
        <v>369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</row>
    <row r="109" spans="1:14" x14ac:dyDescent="0.25">
      <c r="A109" s="3" t="s">
        <v>33</v>
      </c>
      <c r="B109" s="1">
        <v>2007</v>
      </c>
      <c r="C109" s="1">
        <v>57300150</v>
      </c>
      <c r="D109" s="3" t="s">
        <v>373</v>
      </c>
      <c r="E109" s="3" t="s">
        <v>374</v>
      </c>
      <c r="F109" s="3" t="s">
        <v>375</v>
      </c>
      <c r="G109" s="3" t="s">
        <v>369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14</v>
      </c>
      <c r="N109" s="1">
        <v>14</v>
      </c>
    </row>
    <row r="110" spans="1:14" x14ac:dyDescent="0.25">
      <c r="A110" s="3" t="s">
        <v>33</v>
      </c>
      <c r="B110" s="1">
        <v>2007</v>
      </c>
      <c r="C110" s="1">
        <v>57300426</v>
      </c>
      <c r="D110" s="3" t="s">
        <v>376</v>
      </c>
      <c r="E110" s="3" t="s">
        <v>377</v>
      </c>
      <c r="F110" s="3" t="s">
        <v>375</v>
      </c>
      <c r="G110" s="3" t="s">
        <v>369</v>
      </c>
      <c r="H110" s="1">
        <v>0</v>
      </c>
      <c r="I110" s="1">
        <v>0</v>
      </c>
      <c r="J110" s="1">
        <v>0</v>
      </c>
      <c r="K110" s="1">
        <v>0</v>
      </c>
      <c r="L110" s="1">
        <v>4</v>
      </c>
      <c r="M110" s="1">
        <v>0</v>
      </c>
      <c r="N110" s="1">
        <v>4</v>
      </c>
    </row>
    <row r="111" spans="1:14" x14ac:dyDescent="0.25">
      <c r="A111" s="3" t="s">
        <v>33</v>
      </c>
      <c r="B111" s="1">
        <v>2007</v>
      </c>
      <c r="C111" s="1">
        <v>57301887</v>
      </c>
      <c r="D111" s="3" t="s">
        <v>378</v>
      </c>
      <c r="E111" s="3" t="s">
        <v>379</v>
      </c>
      <c r="F111" s="3" t="s">
        <v>375</v>
      </c>
      <c r="G111" s="3" t="s">
        <v>369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16</v>
      </c>
      <c r="N111" s="1">
        <v>16</v>
      </c>
    </row>
    <row r="112" spans="1:14" x14ac:dyDescent="0.25">
      <c r="A112" s="3" t="s">
        <v>33</v>
      </c>
      <c r="B112" s="1">
        <v>2007</v>
      </c>
      <c r="C112" s="1">
        <v>99301526</v>
      </c>
      <c r="D112" s="3" t="s">
        <v>380</v>
      </c>
      <c r="E112" s="3" t="s">
        <v>381</v>
      </c>
      <c r="F112" s="3" t="s">
        <v>382</v>
      </c>
      <c r="G112" s="3" t="s">
        <v>383</v>
      </c>
      <c r="H112" s="1">
        <v>52</v>
      </c>
      <c r="I112" s="1">
        <v>0</v>
      </c>
      <c r="J112" s="1">
        <v>0</v>
      </c>
      <c r="K112" s="1">
        <v>0</v>
      </c>
      <c r="L112" s="1">
        <v>132</v>
      </c>
      <c r="M112" s="1">
        <v>0</v>
      </c>
      <c r="N112" s="1">
        <v>184</v>
      </c>
    </row>
    <row r="113" spans="1:14" x14ac:dyDescent="0.25">
      <c r="A113" s="3" t="s">
        <v>33</v>
      </c>
      <c r="B113" s="1">
        <v>2007</v>
      </c>
      <c r="C113" s="1">
        <v>99301605</v>
      </c>
      <c r="D113" s="3" t="s">
        <v>384</v>
      </c>
      <c r="E113" s="3" t="s">
        <v>385</v>
      </c>
      <c r="F113" s="3" t="s">
        <v>386</v>
      </c>
      <c r="G113" s="3" t="s">
        <v>383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</row>
    <row r="114" spans="1:14" x14ac:dyDescent="0.25">
      <c r="A114" s="3" t="s">
        <v>33</v>
      </c>
      <c r="B114" s="1">
        <v>2007</v>
      </c>
      <c r="C114" s="1">
        <v>99301523</v>
      </c>
      <c r="D114" s="3" t="s">
        <v>387</v>
      </c>
      <c r="E114" s="3" t="s">
        <v>388</v>
      </c>
      <c r="F114" s="3" t="s">
        <v>389</v>
      </c>
      <c r="G114" s="3" t="s">
        <v>383</v>
      </c>
      <c r="H114" s="1">
        <v>0</v>
      </c>
      <c r="I114" s="1">
        <v>0</v>
      </c>
      <c r="J114" s="1">
        <v>4</v>
      </c>
      <c r="K114" s="1">
        <v>0</v>
      </c>
      <c r="L114" s="1">
        <v>0</v>
      </c>
      <c r="M114" s="1">
        <v>0</v>
      </c>
      <c r="N114" s="1">
        <v>4</v>
      </c>
    </row>
    <row r="115" spans="1:14" x14ac:dyDescent="0.25">
      <c r="A115" s="3" t="s">
        <v>33</v>
      </c>
      <c r="B115" s="1">
        <v>2007</v>
      </c>
      <c r="C115" s="1">
        <v>99301095</v>
      </c>
      <c r="D115" s="3" t="s">
        <v>390</v>
      </c>
      <c r="E115" s="3" t="s">
        <v>391</v>
      </c>
      <c r="F115" s="3" t="s">
        <v>392</v>
      </c>
      <c r="G115" s="3" t="s">
        <v>383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</row>
    <row r="116" spans="1:14" x14ac:dyDescent="0.25">
      <c r="A116" s="3" t="s">
        <v>33</v>
      </c>
      <c r="B116" s="1">
        <v>2007</v>
      </c>
      <c r="C116" s="1">
        <v>82300012</v>
      </c>
      <c r="D116" s="3" t="s">
        <v>393</v>
      </c>
      <c r="E116" s="3" t="s">
        <v>394</v>
      </c>
      <c r="F116" s="3" t="s">
        <v>395</v>
      </c>
      <c r="G116" s="3" t="s">
        <v>396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15</v>
      </c>
      <c r="N116" s="1">
        <v>15</v>
      </c>
    </row>
    <row r="117" spans="1:14" x14ac:dyDescent="0.25">
      <c r="A117" s="3" t="s">
        <v>33</v>
      </c>
      <c r="B117" s="1">
        <v>2007</v>
      </c>
      <c r="C117" s="1">
        <v>82302834</v>
      </c>
      <c r="D117" s="3" t="s">
        <v>397</v>
      </c>
      <c r="E117" s="3" t="s">
        <v>398</v>
      </c>
      <c r="F117" s="3" t="s">
        <v>399</v>
      </c>
      <c r="G117" s="3" t="s">
        <v>396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</row>
    <row r="118" spans="1:14" x14ac:dyDescent="0.25">
      <c r="A118" s="3" t="s">
        <v>33</v>
      </c>
      <c r="B118" s="1">
        <v>2007</v>
      </c>
      <c r="C118" s="1">
        <v>82302461</v>
      </c>
      <c r="D118" s="3" t="s">
        <v>400</v>
      </c>
      <c r="E118" s="3" t="s">
        <v>401</v>
      </c>
      <c r="F118" s="3" t="s">
        <v>402</v>
      </c>
      <c r="G118" s="3" t="s">
        <v>396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6</v>
      </c>
      <c r="N118" s="1">
        <v>6</v>
      </c>
    </row>
    <row r="119" spans="1:14" x14ac:dyDescent="0.25">
      <c r="A119" s="3" t="s">
        <v>33</v>
      </c>
      <c r="B119" s="1">
        <v>2007</v>
      </c>
      <c r="C119" s="1">
        <v>15701193</v>
      </c>
      <c r="D119" s="3" t="s">
        <v>403</v>
      </c>
      <c r="E119" s="3" t="s">
        <v>404</v>
      </c>
      <c r="F119" s="3" t="s">
        <v>405</v>
      </c>
      <c r="G119" s="3" t="s">
        <v>406</v>
      </c>
      <c r="H119" s="1">
        <v>0</v>
      </c>
      <c r="I119" s="1">
        <v>0</v>
      </c>
      <c r="J119" s="1">
        <v>0</v>
      </c>
      <c r="K119" s="1">
        <v>436</v>
      </c>
      <c r="L119" s="1">
        <v>9766</v>
      </c>
      <c r="M119" s="1">
        <v>8687</v>
      </c>
      <c r="N119" s="1">
        <v>18889</v>
      </c>
    </row>
    <row r="120" spans="1:14" x14ac:dyDescent="0.25">
      <c r="A120" s="3" t="s">
        <v>33</v>
      </c>
      <c r="B120" s="1">
        <v>2007</v>
      </c>
      <c r="C120" s="1">
        <v>34600331</v>
      </c>
      <c r="D120" s="3" t="s">
        <v>407</v>
      </c>
      <c r="E120" s="3" t="s">
        <v>408</v>
      </c>
      <c r="F120" s="3" t="s">
        <v>409</v>
      </c>
      <c r="G120" s="3" t="s">
        <v>410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</row>
    <row r="121" spans="1:14" x14ac:dyDescent="0.25">
      <c r="A121" s="3" t="s">
        <v>33</v>
      </c>
      <c r="B121" s="1">
        <v>2007</v>
      </c>
      <c r="C121" s="1">
        <v>34633475</v>
      </c>
      <c r="D121" s="3" t="s">
        <v>411</v>
      </c>
      <c r="E121" s="3" t="s">
        <v>412</v>
      </c>
      <c r="F121" s="3" t="s">
        <v>413</v>
      </c>
      <c r="G121" s="3" t="s">
        <v>410</v>
      </c>
      <c r="H121" s="1">
        <v>0</v>
      </c>
      <c r="I121" s="1">
        <v>0</v>
      </c>
      <c r="J121" s="1">
        <v>18</v>
      </c>
      <c r="K121" s="1">
        <v>0</v>
      </c>
      <c r="L121" s="1">
        <v>0</v>
      </c>
      <c r="M121" s="1">
        <v>0</v>
      </c>
      <c r="N121" s="1">
        <v>18</v>
      </c>
    </row>
    <row r="122" spans="1:14" x14ac:dyDescent="0.25">
      <c r="A122" s="3" t="s">
        <v>33</v>
      </c>
      <c r="B122" s="1">
        <v>2007</v>
      </c>
      <c r="C122" s="1">
        <v>16201509</v>
      </c>
      <c r="D122" s="3" t="s">
        <v>414</v>
      </c>
      <c r="E122" s="3" t="s">
        <v>415</v>
      </c>
      <c r="F122" s="3" t="s">
        <v>416</v>
      </c>
      <c r="G122" s="3" t="s">
        <v>417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15</v>
      </c>
      <c r="N122" s="1">
        <v>15</v>
      </c>
    </row>
    <row r="123" spans="1:14" x14ac:dyDescent="0.25">
      <c r="A123" s="3" t="s">
        <v>33</v>
      </c>
      <c r="B123" s="1">
        <v>2007</v>
      </c>
      <c r="C123" s="1">
        <v>16203695</v>
      </c>
      <c r="D123" s="3" t="s">
        <v>418</v>
      </c>
      <c r="E123" s="3" t="s">
        <v>419</v>
      </c>
      <c r="F123" s="3" t="s">
        <v>420</v>
      </c>
      <c r="G123" s="3" t="s">
        <v>417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</row>
    <row r="124" spans="1:14" x14ac:dyDescent="0.25">
      <c r="A124" s="3" t="s">
        <v>33</v>
      </c>
      <c r="B124" s="1">
        <v>2007</v>
      </c>
      <c r="C124" s="1">
        <v>16238654</v>
      </c>
      <c r="D124" s="3" t="s">
        <v>421</v>
      </c>
      <c r="E124" s="3" t="s">
        <v>422</v>
      </c>
      <c r="F124" s="3" t="s">
        <v>423</v>
      </c>
      <c r="G124" s="3" t="s">
        <v>417</v>
      </c>
      <c r="H124" s="1">
        <v>0</v>
      </c>
      <c r="I124" s="1">
        <v>0</v>
      </c>
      <c r="J124" s="1">
        <v>0</v>
      </c>
      <c r="K124" s="1">
        <v>0</v>
      </c>
      <c r="L124" s="1">
        <v>800</v>
      </c>
      <c r="M124" s="1">
        <v>1962</v>
      </c>
      <c r="N124" s="1">
        <v>2762</v>
      </c>
    </row>
    <row r="125" spans="1:14" x14ac:dyDescent="0.25">
      <c r="A125" s="3" t="s">
        <v>33</v>
      </c>
      <c r="B125" s="1">
        <v>2007</v>
      </c>
      <c r="C125" s="1">
        <v>16238797</v>
      </c>
      <c r="D125" s="3" t="s">
        <v>424</v>
      </c>
      <c r="E125" s="3" t="s">
        <v>425</v>
      </c>
      <c r="F125" s="3" t="s">
        <v>405</v>
      </c>
      <c r="G125" s="3" t="s">
        <v>417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</row>
    <row r="126" spans="1:14" x14ac:dyDescent="0.25">
      <c r="A126" s="3" t="s">
        <v>33</v>
      </c>
      <c r="B126" s="1">
        <v>2007</v>
      </c>
      <c r="C126" s="1">
        <v>16201563</v>
      </c>
      <c r="D126" s="3" t="s">
        <v>426</v>
      </c>
      <c r="E126" s="3" t="s">
        <v>427</v>
      </c>
      <c r="F126" s="3" t="s">
        <v>416</v>
      </c>
      <c r="G126" s="3" t="s">
        <v>417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2</v>
      </c>
      <c r="N126" s="1">
        <v>4</v>
      </c>
    </row>
    <row r="127" spans="1:14" x14ac:dyDescent="0.25">
      <c r="A127" s="3" t="s">
        <v>33</v>
      </c>
      <c r="B127" s="1">
        <v>2007</v>
      </c>
      <c r="C127" s="1">
        <v>16202715</v>
      </c>
      <c r="D127" s="3" t="s">
        <v>428</v>
      </c>
      <c r="E127" s="3" t="s">
        <v>429</v>
      </c>
      <c r="F127" s="3" t="s">
        <v>279</v>
      </c>
      <c r="G127" s="3" t="s">
        <v>417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24</v>
      </c>
      <c r="N127" s="1">
        <v>24</v>
      </c>
    </row>
    <row r="128" spans="1:14" x14ac:dyDescent="0.25">
      <c r="A128" s="3" t="s">
        <v>33</v>
      </c>
      <c r="B128" s="1">
        <v>2007</v>
      </c>
      <c r="C128" s="1">
        <v>57421953</v>
      </c>
      <c r="D128" s="3" t="s">
        <v>430</v>
      </c>
      <c r="E128" s="3" t="s">
        <v>431</v>
      </c>
      <c r="F128" s="3" t="s">
        <v>432</v>
      </c>
      <c r="G128" s="3" t="s">
        <v>433</v>
      </c>
      <c r="H128" s="1">
        <v>4</v>
      </c>
      <c r="I128" s="1">
        <v>1</v>
      </c>
      <c r="J128" s="1">
        <v>1</v>
      </c>
      <c r="K128" s="1">
        <v>19</v>
      </c>
      <c r="L128" s="1">
        <v>8</v>
      </c>
      <c r="M128" s="1">
        <v>59</v>
      </c>
      <c r="N128" s="1">
        <v>92</v>
      </c>
    </row>
    <row r="129" spans="1:14" x14ac:dyDescent="0.25">
      <c r="A129" s="3" t="s">
        <v>33</v>
      </c>
      <c r="B129" s="1">
        <v>2007</v>
      </c>
      <c r="C129" s="1">
        <v>57601572</v>
      </c>
      <c r="D129" s="3" t="s">
        <v>434</v>
      </c>
      <c r="E129" s="3" t="s">
        <v>435</v>
      </c>
      <c r="F129" s="3" t="s">
        <v>436</v>
      </c>
      <c r="G129" s="3" t="s">
        <v>433</v>
      </c>
      <c r="H129" s="1">
        <v>0</v>
      </c>
      <c r="I129" s="1">
        <v>0</v>
      </c>
      <c r="J129" s="1">
        <v>15</v>
      </c>
      <c r="K129" s="1">
        <v>0</v>
      </c>
      <c r="L129" s="1">
        <v>0</v>
      </c>
      <c r="M129" s="1">
        <v>0</v>
      </c>
      <c r="N129" s="1">
        <v>15</v>
      </c>
    </row>
    <row r="130" spans="1:14" x14ac:dyDescent="0.25">
      <c r="A130" s="3" t="s">
        <v>33</v>
      </c>
      <c r="B130" s="1">
        <v>2007</v>
      </c>
      <c r="C130" s="1">
        <v>57402911</v>
      </c>
      <c r="D130" s="3" t="s">
        <v>437</v>
      </c>
      <c r="E130" s="3" t="s">
        <v>438</v>
      </c>
      <c r="F130" s="3" t="s">
        <v>439</v>
      </c>
      <c r="G130" s="3" t="s">
        <v>433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</row>
    <row r="131" spans="1:14" x14ac:dyDescent="0.25">
      <c r="A131" s="3" t="s">
        <v>33</v>
      </c>
      <c r="B131" s="1">
        <v>2007</v>
      </c>
      <c r="C131" s="1">
        <v>57541153</v>
      </c>
      <c r="D131" s="3" t="s">
        <v>440</v>
      </c>
      <c r="E131" s="3" t="s">
        <v>441</v>
      </c>
      <c r="F131" s="3" t="s">
        <v>442</v>
      </c>
      <c r="G131" s="3" t="s">
        <v>433</v>
      </c>
      <c r="H131" s="1">
        <v>3</v>
      </c>
      <c r="I131" s="1">
        <v>0</v>
      </c>
      <c r="J131" s="1">
        <v>10</v>
      </c>
      <c r="K131" s="1">
        <v>527</v>
      </c>
      <c r="L131" s="1">
        <v>17</v>
      </c>
      <c r="M131" s="1">
        <v>4450</v>
      </c>
      <c r="N131" s="1">
        <v>5007</v>
      </c>
    </row>
    <row r="132" spans="1:14" x14ac:dyDescent="0.25">
      <c r="A132" s="3" t="s">
        <v>33</v>
      </c>
      <c r="B132" s="1">
        <v>2007</v>
      </c>
      <c r="C132" s="1">
        <v>57503595</v>
      </c>
      <c r="D132" s="3" t="s">
        <v>443</v>
      </c>
      <c r="E132" s="3" t="s">
        <v>444</v>
      </c>
      <c r="F132" s="3" t="s">
        <v>442</v>
      </c>
      <c r="G132" s="3" t="s">
        <v>433</v>
      </c>
      <c r="H132" s="1">
        <v>1</v>
      </c>
      <c r="I132" s="1">
        <v>0</v>
      </c>
      <c r="J132" s="1">
        <v>4</v>
      </c>
      <c r="K132" s="1">
        <v>139</v>
      </c>
      <c r="L132" s="1">
        <v>4</v>
      </c>
      <c r="M132" s="1">
        <v>1259</v>
      </c>
      <c r="N132" s="1">
        <v>1407</v>
      </c>
    </row>
    <row r="133" spans="1:14" x14ac:dyDescent="0.25">
      <c r="A133" s="3" t="s">
        <v>33</v>
      </c>
      <c r="B133" s="1">
        <v>2007</v>
      </c>
      <c r="C133" s="1">
        <v>57540686</v>
      </c>
      <c r="D133" s="3" t="s">
        <v>445</v>
      </c>
      <c r="E133" s="3" t="s">
        <v>446</v>
      </c>
      <c r="F133" s="3" t="s">
        <v>447</v>
      </c>
      <c r="G133" s="3" t="s">
        <v>433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6</v>
      </c>
    </row>
    <row r="134" spans="1:14" x14ac:dyDescent="0.25">
      <c r="A134" s="3" t="s">
        <v>33</v>
      </c>
      <c r="B134" s="1">
        <v>2007</v>
      </c>
      <c r="C134" s="1">
        <v>57401590</v>
      </c>
      <c r="D134" s="3" t="s">
        <v>448</v>
      </c>
      <c r="E134" s="3" t="s">
        <v>449</v>
      </c>
      <c r="F134" s="3" t="s">
        <v>450</v>
      </c>
      <c r="G134" s="3" t="s">
        <v>433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4</v>
      </c>
      <c r="N134" s="1">
        <v>10</v>
      </c>
    </row>
    <row r="135" spans="1:14" x14ac:dyDescent="0.25">
      <c r="A135" s="3" t="s">
        <v>33</v>
      </c>
      <c r="B135" s="1">
        <v>2007</v>
      </c>
      <c r="C135" s="1">
        <v>57600160</v>
      </c>
      <c r="D135" s="3" t="s">
        <v>451</v>
      </c>
      <c r="E135" s="3" t="s">
        <v>452</v>
      </c>
      <c r="F135" s="3" t="s">
        <v>453</v>
      </c>
      <c r="G135" s="3" t="s">
        <v>433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18</v>
      </c>
      <c r="N135" s="1">
        <v>18</v>
      </c>
    </row>
    <row r="136" spans="1:14" x14ac:dyDescent="0.25">
      <c r="A136" s="3" t="s">
        <v>33</v>
      </c>
      <c r="B136" s="1">
        <v>2007</v>
      </c>
      <c r="C136" s="1">
        <v>57636527</v>
      </c>
      <c r="D136" s="3" t="s">
        <v>454</v>
      </c>
      <c r="E136" s="3" t="s">
        <v>452</v>
      </c>
      <c r="F136" s="3" t="s">
        <v>453</v>
      </c>
      <c r="G136" s="3" t="s">
        <v>433</v>
      </c>
      <c r="H136" s="1">
        <v>63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63</v>
      </c>
    </row>
    <row r="137" spans="1:14" x14ac:dyDescent="0.25">
      <c r="A137" s="3" t="s">
        <v>33</v>
      </c>
      <c r="B137" s="1">
        <v>2007</v>
      </c>
      <c r="C137" s="1">
        <v>57634159</v>
      </c>
      <c r="D137" s="3" t="s">
        <v>455</v>
      </c>
      <c r="E137" s="3" t="s">
        <v>456</v>
      </c>
      <c r="F137" s="3" t="s">
        <v>453</v>
      </c>
      <c r="G137" s="3" t="s">
        <v>433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</row>
    <row r="138" spans="1:14" x14ac:dyDescent="0.25">
      <c r="A138" s="3" t="s">
        <v>33</v>
      </c>
      <c r="B138" s="1">
        <v>2007</v>
      </c>
      <c r="C138" s="1">
        <v>57502754</v>
      </c>
      <c r="D138" s="3" t="s">
        <v>457</v>
      </c>
      <c r="E138" s="3" t="s">
        <v>458</v>
      </c>
      <c r="F138" s="3" t="s">
        <v>459</v>
      </c>
      <c r="G138" s="3" t="s">
        <v>433</v>
      </c>
      <c r="H138" s="1">
        <v>0</v>
      </c>
      <c r="I138" s="1">
        <v>0</v>
      </c>
      <c r="J138" s="1">
        <v>20</v>
      </c>
      <c r="K138" s="1">
        <v>0</v>
      </c>
      <c r="L138" s="1">
        <v>0</v>
      </c>
      <c r="M138" s="1">
        <v>0</v>
      </c>
      <c r="N138" s="1">
        <v>20</v>
      </c>
    </row>
    <row r="139" spans="1:14" x14ac:dyDescent="0.25">
      <c r="A139" s="3" t="s">
        <v>33</v>
      </c>
      <c r="B139" s="1">
        <v>2007</v>
      </c>
      <c r="C139" s="1">
        <v>57503683</v>
      </c>
      <c r="D139" s="3" t="s">
        <v>460</v>
      </c>
      <c r="E139" s="3" t="s">
        <v>461</v>
      </c>
      <c r="F139" s="3" t="s">
        <v>462</v>
      </c>
      <c r="G139" s="3" t="s">
        <v>433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4</v>
      </c>
      <c r="N139" s="1">
        <v>4</v>
      </c>
    </row>
    <row r="140" spans="1:14" x14ac:dyDescent="0.25">
      <c r="A140" s="3" t="s">
        <v>33</v>
      </c>
      <c r="B140" s="1">
        <v>2007</v>
      </c>
      <c r="C140" s="1">
        <v>57503567</v>
      </c>
      <c r="D140" s="3" t="s">
        <v>463</v>
      </c>
      <c r="E140" s="3" t="s">
        <v>464</v>
      </c>
      <c r="F140" s="3" t="s">
        <v>465</v>
      </c>
      <c r="G140" s="3" t="s">
        <v>433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2</v>
      </c>
      <c r="N140" s="1">
        <v>2</v>
      </c>
    </row>
    <row r="141" spans="1:14" x14ac:dyDescent="0.25">
      <c r="A141" s="3" t="s">
        <v>33</v>
      </c>
      <c r="B141" s="1">
        <v>2007</v>
      </c>
      <c r="C141" s="1">
        <v>57501654</v>
      </c>
      <c r="D141" s="3" t="s">
        <v>466</v>
      </c>
      <c r="E141" s="3" t="s">
        <v>467</v>
      </c>
      <c r="F141" s="3" t="s">
        <v>468</v>
      </c>
      <c r="G141" s="3" t="s">
        <v>433</v>
      </c>
      <c r="H141" s="1">
        <v>0</v>
      </c>
      <c r="I141" s="1">
        <v>0</v>
      </c>
      <c r="J141" s="1">
        <v>1</v>
      </c>
      <c r="K141" s="1">
        <v>0</v>
      </c>
      <c r="L141" s="1">
        <v>3</v>
      </c>
      <c r="M141" s="1">
        <v>0</v>
      </c>
      <c r="N141" s="1">
        <v>4</v>
      </c>
    </row>
    <row r="142" spans="1:14" x14ac:dyDescent="0.25">
      <c r="A142" s="3" t="s">
        <v>33</v>
      </c>
      <c r="B142" s="1">
        <v>2007</v>
      </c>
      <c r="C142" s="1">
        <v>57503222</v>
      </c>
      <c r="D142" s="3" t="s">
        <v>469</v>
      </c>
      <c r="E142" s="3" t="s">
        <v>470</v>
      </c>
      <c r="F142" s="3" t="s">
        <v>471</v>
      </c>
      <c r="G142" s="3" t="s">
        <v>433</v>
      </c>
      <c r="H142" s="1">
        <v>0</v>
      </c>
      <c r="I142" s="1">
        <v>0</v>
      </c>
      <c r="J142" s="1">
        <v>0</v>
      </c>
      <c r="K142" s="1">
        <v>0</v>
      </c>
      <c r="L142" s="1">
        <v>53</v>
      </c>
      <c r="M142" s="1">
        <v>0</v>
      </c>
      <c r="N142" s="1">
        <v>53</v>
      </c>
    </row>
    <row r="143" spans="1:14" x14ac:dyDescent="0.25">
      <c r="A143" s="3" t="s">
        <v>33</v>
      </c>
      <c r="B143" s="1">
        <v>2007</v>
      </c>
      <c r="C143" s="1">
        <v>57434417</v>
      </c>
      <c r="D143" s="3" t="s">
        <v>472</v>
      </c>
      <c r="E143" s="3" t="s">
        <v>473</v>
      </c>
      <c r="F143" s="3" t="s">
        <v>474</v>
      </c>
      <c r="G143" s="3" t="s">
        <v>433</v>
      </c>
      <c r="H143" s="1">
        <v>0</v>
      </c>
      <c r="I143" s="1">
        <v>0</v>
      </c>
      <c r="J143" s="1">
        <v>0</v>
      </c>
      <c r="K143" s="1">
        <v>0</v>
      </c>
      <c r="L143" s="1">
        <v>1738</v>
      </c>
      <c r="M143" s="1">
        <v>5419</v>
      </c>
      <c r="N143" s="1">
        <v>7157</v>
      </c>
    </row>
    <row r="144" spans="1:14" x14ac:dyDescent="0.25">
      <c r="A144" s="3" t="s">
        <v>33</v>
      </c>
      <c r="B144" s="1">
        <v>2007</v>
      </c>
      <c r="C144" s="1">
        <v>57540601</v>
      </c>
      <c r="D144" s="3" t="s">
        <v>475</v>
      </c>
      <c r="E144" s="3" t="s">
        <v>476</v>
      </c>
      <c r="F144" s="3" t="s">
        <v>477</v>
      </c>
      <c r="G144" s="3" t="s">
        <v>433</v>
      </c>
      <c r="H144" s="1">
        <v>0</v>
      </c>
      <c r="I144" s="1">
        <v>0</v>
      </c>
      <c r="J144" s="1">
        <v>0</v>
      </c>
      <c r="K144" s="1">
        <v>0</v>
      </c>
      <c r="L144" s="1">
        <v>144</v>
      </c>
      <c r="M144" s="1">
        <v>248</v>
      </c>
      <c r="N144" s="1">
        <v>392</v>
      </c>
    </row>
    <row r="145" spans="1:14" x14ac:dyDescent="0.25">
      <c r="A145" s="3" t="s">
        <v>33</v>
      </c>
      <c r="B145" s="1">
        <v>2007</v>
      </c>
      <c r="C145" s="1">
        <v>57402663</v>
      </c>
      <c r="D145" s="3" t="s">
        <v>478</v>
      </c>
      <c r="E145" s="3" t="s">
        <v>479</v>
      </c>
      <c r="F145" s="3" t="s">
        <v>480</v>
      </c>
      <c r="G145" s="3" t="s">
        <v>433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</row>
    <row r="146" spans="1:14" x14ac:dyDescent="0.25">
      <c r="A146" s="3" t="s">
        <v>33</v>
      </c>
      <c r="B146" s="1">
        <v>2007</v>
      </c>
      <c r="C146" s="1">
        <v>57601732</v>
      </c>
      <c r="D146" s="3" t="s">
        <v>481</v>
      </c>
      <c r="E146" s="3" t="s">
        <v>482</v>
      </c>
      <c r="F146" s="3" t="s">
        <v>483</v>
      </c>
      <c r="G146" s="3" t="s">
        <v>433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</row>
    <row r="147" spans="1:14" x14ac:dyDescent="0.25">
      <c r="A147" s="3" t="s">
        <v>33</v>
      </c>
      <c r="B147" s="1">
        <v>2007</v>
      </c>
      <c r="C147" s="1">
        <v>57502590</v>
      </c>
      <c r="D147" s="3" t="s">
        <v>484</v>
      </c>
      <c r="E147" s="3" t="s">
        <v>485</v>
      </c>
      <c r="F147" s="3" t="s">
        <v>486</v>
      </c>
      <c r="G147" s="3" t="s">
        <v>433</v>
      </c>
      <c r="H147" s="1">
        <v>0</v>
      </c>
      <c r="I147" s="1">
        <v>0</v>
      </c>
      <c r="J147" s="1">
        <v>389</v>
      </c>
      <c r="K147" s="1">
        <v>0</v>
      </c>
      <c r="L147" s="1">
        <v>53</v>
      </c>
      <c r="M147" s="1">
        <v>0</v>
      </c>
      <c r="N147" s="1">
        <v>442</v>
      </c>
    </row>
    <row r="148" spans="1:14" x14ac:dyDescent="0.25">
      <c r="A148" s="3" t="s">
        <v>33</v>
      </c>
      <c r="B148" s="1">
        <v>2007</v>
      </c>
      <c r="C148" s="1">
        <v>98787363</v>
      </c>
      <c r="D148" s="3" t="s">
        <v>487</v>
      </c>
      <c r="E148" s="3" t="s">
        <v>488</v>
      </c>
      <c r="F148" s="3" t="s">
        <v>489</v>
      </c>
      <c r="G148" s="3" t="s">
        <v>490</v>
      </c>
      <c r="H148" s="1">
        <v>19721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19721</v>
      </c>
    </row>
    <row r="149" spans="1:14" x14ac:dyDescent="0.25">
      <c r="A149" s="3" t="s">
        <v>33</v>
      </c>
      <c r="B149" s="1">
        <v>2007</v>
      </c>
      <c r="C149" s="1">
        <v>98700995</v>
      </c>
      <c r="D149" s="3" t="s">
        <v>491</v>
      </c>
      <c r="E149" s="3" t="s">
        <v>492</v>
      </c>
      <c r="F149" s="3" t="s">
        <v>489</v>
      </c>
      <c r="G149" s="3" t="s">
        <v>490</v>
      </c>
      <c r="H149" s="1">
        <v>5254</v>
      </c>
      <c r="I149" s="1">
        <v>194</v>
      </c>
      <c r="J149" s="1">
        <v>2108</v>
      </c>
      <c r="K149" s="1">
        <v>23668</v>
      </c>
      <c r="L149" s="1">
        <v>4166</v>
      </c>
      <c r="M149" s="1">
        <v>1006</v>
      </c>
      <c r="N149" s="1">
        <v>36396</v>
      </c>
    </row>
    <row r="150" spans="1:14" x14ac:dyDescent="0.25">
      <c r="A150" s="3" t="s">
        <v>33</v>
      </c>
      <c r="B150" s="1">
        <v>2007</v>
      </c>
      <c r="C150" s="1">
        <v>98700869</v>
      </c>
      <c r="D150" s="3" t="s">
        <v>493</v>
      </c>
      <c r="E150" s="3" t="s">
        <v>494</v>
      </c>
      <c r="F150" s="3" t="s">
        <v>495</v>
      </c>
      <c r="G150" s="3" t="s">
        <v>490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0</v>
      </c>
      <c r="N150" s="1">
        <v>3</v>
      </c>
    </row>
    <row r="151" spans="1:14" x14ac:dyDescent="0.25">
      <c r="A151" s="3" t="s">
        <v>33</v>
      </c>
      <c r="B151" s="1">
        <v>2007</v>
      </c>
      <c r="C151" s="1">
        <v>98700440</v>
      </c>
      <c r="D151" s="3" t="s">
        <v>496</v>
      </c>
      <c r="E151" s="3" t="s">
        <v>497</v>
      </c>
      <c r="F151" s="3" t="s">
        <v>498</v>
      </c>
      <c r="G151" s="3" t="s">
        <v>490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</row>
    <row r="152" spans="1:14" x14ac:dyDescent="0.25">
      <c r="A152" s="3" t="s">
        <v>33</v>
      </c>
      <c r="B152" s="1">
        <v>2007</v>
      </c>
      <c r="C152" s="1">
        <v>98734026</v>
      </c>
      <c r="D152" s="3" t="s">
        <v>499</v>
      </c>
      <c r="E152" s="3" t="s">
        <v>500</v>
      </c>
      <c r="F152" s="3" t="s">
        <v>501</v>
      </c>
      <c r="G152" s="3" t="s">
        <v>490</v>
      </c>
      <c r="H152" s="1">
        <v>0</v>
      </c>
      <c r="I152" s="1">
        <v>2</v>
      </c>
      <c r="J152" s="1">
        <v>813</v>
      </c>
      <c r="K152" s="1">
        <v>686</v>
      </c>
      <c r="L152" s="1">
        <v>0</v>
      </c>
      <c r="M152" s="1">
        <v>0</v>
      </c>
      <c r="N152" s="1">
        <v>1501</v>
      </c>
    </row>
    <row r="153" spans="1:14" x14ac:dyDescent="0.25">
      <c r="A153" s="3" t="s">
        <v>33</v>
      </c>
      <c r="B153" s="1">
        <v>2007</v>
      </c>
      <c r="C153" s="1">
        <v>15403944</v>
      </c>
      <c r="D153" s="3" t="s">
        <v>502</v>
      </c>
      <c r="E153" s="3" t="s">
        <v>503</v>
      </c>
      <c r="F153" s="3" t="s">
        <v>504</v>
      </c>
      <c r="G153" s="3" t="s">
        <v>505</v>
      </c>
      <c r="H153" s="1">
        <v>6</v>
      </c>
      <c r="I153" s="1">
        <v>0</v>
      </c>
      <c r="J153" s="1">
        <v>0</v>
      </c>
      <c r="K153" s="1">
        <v>0</v>
      </c>
      <c r="L153" s="1">
        <v>0</v>
      </c>
      <c r="M153" s="1">
        <v>12</v>
      </c>
      <c r="N153" s="1">
        <v>18</v>
      </c>
    </row>
    <row r="154" spans="1:14" x14ac:dyDescent="0.25">
      <c r="A154" s="3" t="s">
        <v>33</v>
      </c>
      <c r="B154" s="1">
        <v>2007</v>
      </c>
      <c r="C154" s="1">
        <v>15404180</v>
      </c>
      <c r="D154" s="3" t="s">
        <v>506</v>
      </c>
      <c r="E154" s="3" t="s">
        <v>507</v>
      </c>
      <c r="F154" s="3" t="s">
        <v>508</v>
      </c>
      <c r="G154" s="3" t="s">
        <v>505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</row>
    <row r="155" spans="1:14" x14ac:dyDescent="0.25">
      <c r="A155" s="3" t="s">
        <v>33</v>
      </c>
      <c r="B155" s="1">
        <v>2007</v>
      </c>
      <c r="C155" s="1">
        <v>60300037</v>
      </c>
      <c r="D155" s="3" t="s">
        <v>509</v>
      </c>
      <c r="E155" s="3" t="s">
        <v>510</v>
      </c>
      <c r="F155" s="3" t="s">
        <v>511</v>
      </c>
      <c r="G155" s="3" t="s">
        <v>512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1466</v>
      </c>
      <c r="N155" s="1">
        <v>1466</v>
      </c>
    </row>
    <row r="156" spans="1:14" x14ac:dyDescent="0.25">
      <c r="A156" s="3" t="s">
        <v>33</v>
      </c>
      <c r="B156" s="1">
        <v>2007</v>
      </c>
      <c r="C156" s="1">
        <v>60333217</v>
      </c>
      <c r="D156" s="3" t="s">
        <v>513</v>
      </c>
      <c r="E156" s="3" t="s">
        <v>514</v>
      </c>
      <c r="F156" s="3" t="s">
        <v>515</v>
      </c>
      <c r="G156" s="3" t="s">
        <v>512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1084</v>
      </c>
      <c r="N156" s="1">
        <v>1084</v>
      </c>
    </row>
    <row r="157" spans="1:14" x14ac:dyDescent="0.25">
      <c r="A157" s="3" t="s">
        <v>33</v>
      </c>
      <c r="B157" s="1">
        <v>2007</v>
      </c>
      <c r="C157" s="1">
        <v>60300038</v>
      </c>
      <c r="D157" s="3" t="s">
        <v>516</v>
      </c>
      <c r="E157" s="3" t="s">
        <v>510</v>
      </c>
      <c r="F157" s="3" t="s">
        <v>511</v>
      </c>
      <c r="G157" s="3" t="s">
        <v>512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542</v>
      </c>
      <c r="N157" s="1">
        <v>542</v>
      </c>
    </row>
    <row r="158" spans="1:14" x14ac:dyDescent="0.25">
      <c r="A158" s="3" t="s">
        <v>33</v>
      </c>
      <c r="B158" s="1">
        <v>2007</v>
      </c>
      <c r="C158" s="1">
        <v>60300201</v>
      </c>
      <c r="D158" s="3" t="s">
        <v>517</v>
      </c>
      <c r="E158" s="3" t="s">
        <v>518</v>
      </c>
      <c r="F158" s="3" t="s">
        <v>519</v>
      </c>
      <c r="G158" s="3" t="s">
        <v>512</v>
      </c>
      <c r="H158" s="1">
        <v>139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139</v>
      </c>
    </row>
    <row r="159" spans="1:14" x14ac:dyDescent="0.25">
      <c r="A159" s="3" t="s">
        <v>33</v>
      </c>
      <c r="B159" s="1">
        <v>2007</v>
      </c>
      <c r="C159" s="1">
        <v>60334111</v>
      </c>
      <c r="D159" s="3" t="s">
        <v>520</v>
      </c>
      <c r="E159" s="3" t="s">
        <v>521</v>
      </c>
      <c r="F159" s="3" t="s">
        <v>522</v>
      </c>
      <c r="G159" s="3" t="s">
        <v>512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</row>
    <row r="160" spans="1:14" x14ac:dyDescent="0.25">
      <c r="A160" s="3" t="s">
        <v>33</v>
      </c>
      <c r="B160" s="1">
        <v>2007</v>
      </c>
      <c r="C160" s="1">
        <v>99102026</v>
      </c>
      <c r="D160" s="3" t="s">
        <v>523</v>
      </c>
      <c r="E160" s="3" t="s">
        <v>524</v>
      </c>
      <c r="F160" s="3" t="s">
        <v>525</v>
      </c>
      <c r="G160" s="3" t="s">
        <v>526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4</v>
      </c>
      <c r="N160" s="1">
        <v>4</v>
      </c>
    </row>
    <row r="161" spans="1:14" x14ac:dyDescent="0.25">
      <c r="A161" s="3" t="s">
        <v>33</v>
      </c>
      <c r="B161" s="1">
        <v>2007</v>
      </c>
      <c r="C161" s="1">
        <v>99114520</v>
      </c>
      <c r="D161" s="3" t="s">
        <v>527</v>
      </c>
      <c r="E161" s="3" t="s">
        <v>528</v>
      </c>
      <c r="F161" s="3" t="s">
        <v>529</v>
      </c>
      <c r="G161" s="3" t="s">
        <v>526</v>
      </c>
      <c r="H161" s="1">
        <v>0</v>
      </c>
      <c r="I161" s="1">
        <v>287</v>
      </c>
      <c r="J161" s="1">
        <v>0</v>
      </c>
      <c r="K161" s="1">
        <v>0</v>
      </c>
      <c r="L161" s="1">
        <v>0</v>
      </c>
      <c r="M161" s="1">
        <v>293</v>
      </c>
      <c r="N161" s="1">
        <v>580</v>
      </c>
    </row>
    <row r="162" spans="1:14" x14ac:dyDescent="0.25">
      <c r="A162" s="3" t="s">
        <v>33</v>
      </c>
      <c r="B162" s="1">
        <v>2007</v>
      </c>
      <c r="C162" s="1">
        <v>99101448</v>
      </c>
      <c r="D162" s="3" t="s">
        <v>530</v>
      </c>
      <c r="E162" s="3" t="s">
        <v>531</v>
      </c>
      <c r="F162" s="3" t="s">
        <v>532</v>
      </c>
      <c r="G162" s="3" t="s">
        <v>526</v>
      </c>
      <c r="H162" s="1">
        <v>0</v>
      </c>
      <c r="I162" s="1">
        <v>0</v>
      </c>
      <c r="J162" s="1">
        <v>3</v>
      </c>
      <c r="K162" s="1">
        <v>0</v>
      </c>
      <c r="L162" s="1">
        <v>0</v>
      </c>
      <c r="M162" s="1">
        <v>0</v>
      </c>
      <c r="N162" s="1">
        <v>3</v>
      </c>
    </row>
    <row r="163" spans="1:14" x14ac:dyDescent="0.25">
      <c r="A163" s="3" t="s">
        <v>33</v>
      </c>
      <c r="B163" s="1">
        <v>2007</v>
      </c>
      <c r="C163" s="1">
        <v>33900697</v>
      </c>
      <c r="D163" s="3" t="s">
        <v>533</v>
      </c>
      <c r="E163" s="3" t="s">
        <v>534</v>
      </c>
      <c r="F163" s="3" t="s">
        <v>535</v>
      </c>
      <c r="G163" s="3" t="s">
        <v>536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125</v>
      </c>
      <c r="N163" s="1">
        <v>125</v>
      </c>
    </row>
    <row r="164" spans="1:14" x14ac:dyDescent="0.25">
      <c r="A164" s="3" t="s">
        <v>33</v>
      </c>
      <c r="B164" s="1">
        <v>2007</v>
      </c>
      <c r="C164" s="1">
        <v>33936970</v>
      </c>
      <c r="D164" s="3" t="s">
        <v>537</v>
      </c>
      <c r="E164" s="3" t="s">
        <v>538</v>
      </c>
      <c r="F164" s="3" t="s">
        <v>539</v>
      </c>
      <c r="G164" s="3" t="s">
        <v>536</v>
      </c>
      <c r="H164" s="1">
        <v>0</v>
      </c>
      <c r="I164" s="1">
        <v>0</v>
      </c>
      <c r="J164" s="1">
        <v>2</v>
      </c>
      <c r="K164" s="1">
        <v>0</v>
      </c>
      <c r="L164" s="1">
        <v>0</v>
      </c>
      <c r="M164" s="1">
        <v>1</v>
      </c>
      <c r="N164" s="1">
        <v>3</v>
      </c>
    </row>
    <row r="165" spans="1:14" x14ac:dyDescent="0.25">
      <c r="A165" s="3" t="s">
        <v>33</v>
      </c>
      <c r="B165" s="1">
        <v>2007</v>
      </c>
      <c r="C165" s="1">
        <v>58300357</v>
      </c>
      <c r="D165" s="3" t="s">
        <v>540</v>
      </c>
      <c r="E165" s="3" t="s">
        <v>541</v>
      </c>
      <c r="F165" s="3" t="s">
        <v>542</v>
      </c>
      <c r="G165" s="3" t="s">
        <v>543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16</v>
      </c>
      <c r="N165" s="1">
        <v>16</v>
      </c>
    </row>
    <row r="166" spans="1:14" x14ac:dyDescent="0.25">
      <c r="A166" s="3" t="s">
        <v>33</v>
      </c>
      <c r="B166" s="1">
        <v>2007</v>
      </c>
      <c r="C166" s="1">
        <v>58300527</v>
      </c>
      <c r="D166" s="3" t="s">
        <v>544</v>
      </c>
      <c r="E166" s="3" t="s">
        <v>545</v>
      </c>
      <c r="F166" s="3" t="s">
        <v>546</v>
      </c>
      <c r="G166" s="3" t="s">
        <v>543</v>
      </c>
      <c r="H166" s="1">
        <v>2</v>
      </c>
      <c r="I166" s="1">
        <v>0</v>
      </c>
      <c r="J166" s="1">
        <v>9</v>
      </c>
      <c r="K166" s="1">
        <v>0</v>
      </c>
      <c r="L166" s="1">
        <v>0</v>
      </c>
      <c r="M166" s="1">
        <v>1</v>
      </c>
      <c r="N166" s="1">
        <v>12</v>
      </c>
    </row>
    <row r="167" spans="1:14" x14ac:dyDescent="0.25">
      <c r="A167" s="3" t="s">
        <v>33</v>
      </c>
      <c r="B167" s="1">
        <v>2007</v>
      </c>
      <c r="C167" s="1">
        <v>58300621</v>
      </c>
      <c r="D167" s="3" t="s">
        <v>547</v>
      </c>
      <c r="E167" s="3" t="s">
        <v>548</v>
      </c>
      <c r="F167" s="3" t="s">
        <v>549</v>
      </c>
      <c r="G167" s="3" t="s">
        <v>543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</row>
    <row r="168" spans="1:14" x14ac:dyDescent="0.25">
      <c r="A168" s="3" t="s">
        <v>33</v>
      </c>
      <c r="B168" s="1">
        <v>2007</v>
      </c>
      <c r="C168" s="1"/>
      <c r="D168" s="3"/>
      <c r="E168" s="3"/>
      <c r="F168" s="3"/>
      <c r="G168" s="3"/>
      <c r="H168" s="1"/>
      <c r="I168" s="1"/>
      <c r="J168" s="1"/>
      <c r="K168" s="1"/>
      <c r="L168" s="1"/>
      <c r="M168" s="1"/>
      <c r="N16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7C09-54CD-4865-96E3-8CF0958B194D}">
  <dimension ref="A1:V27"/>
  <sheetViews>
    <sheetView workbookViewId="0"/>
  </sheetViews>
  <sheetFormatPr defaultRowHeight="15" x14ac:dyDescent="0.25"/>
  <cols>
    <col min="1" max="1" width="9.85546875" bestFit="1" customWidth="1"/>
    <col min="2" max="2" width="8" bestFit="1" customWidth="1"/>
    <col min="3" max="3" width="11" bestFit="1" customWidth="1"/>
    <col min="4" max="4" width="36" bestFit="1" customWidth="1"/>
    <col min="5" max="5" width="25" bestFit="1" customWidth="1"/>
    <col min="6" max="6" width="15.85546875" bestFit="1" customWidth="1"/>
    <col min="7" max="7" width="5.42578125" bestFit="1" customWidth="1"/>
    <col min="8" max="9" width="15.42578125" bestFit="1" customWidth="1"/>
    <col min="10" max="11" width="16.42578125" bestFit="1" customWidth="1"/>
    <col min="12" max="13" width="15.42578125" bestFit="1" customWidth="1"/>
    <col min="14" max="14" width="19" bestFit="1" customWidth="1"/>
    <col min="15" max="22" width="12.42578125" bestFit="1" customWidth="1"/>
  </cols>
  <sheetData>
    <row r="1" spans="1:2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  <c r="S1" t="s">
        <v>561</v>
      </c>
      <c r="T1" t="s">
        <v>562</v>
      </c>
      <c r="U1" t="s">
        <v>563</v>
      </c>
      <c r="V1" t="s">
        <v>564</v>
      </c>
    </row>
    <row r="2" spans="1:22" x14ac:dyDescent="0.25">
      <c r="A2" s="3" t="s">
        <v>565</v>
      </c>
      <c r="B2" s="1">
        <v>2007</v>
      </c>
      <c r="C2" s="1">
        <v>98638426</v>
      </c>
      <c r="D2" s="3" t="s">
        <v>566</v>
      </c>
      <c r="E2" s="3" t="s">
        <v>567</v>
      </c>
      <c r="F2" s="3" t="s">
        <v>568</v>
      </c>
      <c r="G2" s="3" t="s">
        <v>49</v>
      </c>
      <c r="H2" s="1">
        <v>0</v>
      </c>
      <c r="I2" s="1">
        <v>0</v>
      </c>
      <c r="J2" s="1">
        <v>0</v>
      </c>
      <c r="K2" s="1">
        <v>0</v>
      </c>
      <c r="L2" s="1">
        <v>13</v>
      </c>
      <c r="M2" s="1">
        <v>0</v>
      </c>
      <c r="N2" s="1">
        <v>13</v>
      </c>
      <c r="O2" s="1"/>
      <c r="P2" s="1"/>
      <c r="Q2" s="1"/>
      <c r="R2" s="1"/>
      <c r="S2" s="1"/>
      <c r="T2" s="1"/>
      <c r="U2" s="1"/>
      <c r="V2" s="1"/>
    </row>
    <row r="3" spans="1:22" x14ac:dyDescent="0.25">
      <c r="A3" s="3" t="s">
        <v>565</v>
      </c>
      <c r="B3" s="1">
        <v>2007</v>
      </c>
      <c r="C3" s="1">
        <v>98614472</v>
      </c>
      <c r="D3" s="3" t="s">
        <v>67</v>
      </c>
      <c r="E3" s="3" t="s">
        <v>68</v>
      </c>
      <c r="F3" s="3" t="s">
        <v>69</v>
      </c>
      <c r="G3" s="3" t="s">
        <v>49</v>
      </c>
      <c r="H3" s="1">
        <v>0</v>
      </c>
      <c r="I3" s="1">
        <v>0</v>
      </c>
      <c r="J3" s="1">
        <v>0</v>
      </c>
      <c r="K3" s="1">
        <v>0</v>
      </c>
      <c r="L3" s="1">
        <v>2314</v>
      </c>
      <c r="M3" s="1">
        <v>0</v>
      </c>
      <c r="N3" s="1">
        <v>2314</v>
      </c>
      <c r="O3" s="1"/>
      <c r="P3" s="1"/>
      <c r="Q3" s="1"/>
      <c r="R3" s="1"/>
      <c r="S3" s="1"/>
      <c r="T3" s="1"/>
      <c r="U3" s="1"/>
      <c r="V3" s="1"/>
    </row>
    <row r="4" spans="1:22" x14ac:dyDescent="0.25">
      <c r="A4" s="3" t="s">
        <v>565</v>
      </c>
      <c r="B4" s="1">
        <v>2007</v>
      </c>
      <c r="C4" s="1">
        <v>97701370</v>
      </c>
      <c r="D4" s="3" t="s">
        <v>569</v>
      </c>
      <c r="E4" s="3" t="s">
        <v>570</v>
      </c>
      <c r="F4" s="3" t="s">
        <v>571</v>
      </c>
      <c r="G4" s="3" t="s">
        <v>73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/>
      <c r="P4" s="1"/>
      <c r="Q4" s="1"/>
      <c r="R4" s="1"/>
      <c r="S4" s="1"/>
      <c r="T4" s="1"/>
      <c r="U4" s="1"/>
      <c r="V4" s="1"/>
    </row>
    <row r="5" spans="1:22" x14ac:dyDescent="0.25">
      <c r="A5" s="3" t="s">
        <v>565</v>
      </c>
      <c r="B5" s="1">
        <v>2007</v>
      </c>
      <c r="C5" s="1">
        <v>99537114</v>
      </c>
      <c r="D5" s="3" t="s">
        <v>572</v>
      </c>
      <c r="E5" s="3" t="s">
        <v>573</v>
      </c>
      <c r="F5" s="3" t="s">
        <v>574</v>
      </c>
      <c r="G5" s="3" t="s">
        <v>73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1</v>
      </c>
      <c r="O5" s="1"/>
      <c r="P5" s="1"/>
      <c r="Q5" s="1"/>
      <c r="R5" s="1"/>
      <c r="S5" s="1"/>
      <c r="T5" s="1"/>
      <c r="U5" s="1"/>
      <c r="V5" s="1"/>
    </row>
    <row r="6" spans="1:22" x14ac:dyDescent="0.25">
      <c r="A6" s="3" t="s">
        <v>565</v>
      </c>
      <c r="B6" s="1">
        <v>2007</v>
      </c>
      <c r="C6" s="1">
        <v>60635936</v>
      </c>
      <c r="D6" s="3" t="s">
        <v>575</v>
      </c>
      <c r="E6" s="3" t="s">
        <v>576</v>
      </c>
      <c r="F6" s="3" t="s">
        <v>577</v>
      </c>
      <c r="G6" s="3" t="s">
        <v>102</v>
      </c>
      <c r="H6" s="1">
        <v>811</v>
      </c>
      <c r="I6" s="1">
        <v>520</v>
      </c>
      <c r="J6" s="1">
        <v>1370</v>
      </c>
      <c r="K6" s="1">
        <v>7351</v>
      </c>
      <c r="L6" s="1">
        <v>4242</v>
      </c>
      <c r="M6" s="1">
        <v>0</v>
      </c>
      <c r="N6" s="1">
        <v>14294</v>
      </c>
      <c r="O6" s="1"/>
      <c r="P6" s="1"/>
      <c r="Q6" s="1"/>
      <c r="R6" s="1"/>
      <c r="S6" s="1"/>
      <c r="T6" s="1"/>
      <c r="U6" s="1"/>
      <c r="V6" s="1"/>
    </row>
    <row r="7" spans="1:22" x14ac:dyDescent="0.25">
      <c r="A7" s="3" t="s">
        <v>565</v>
      </c>
      <c r="B7" s="1">
        <v>2007</v>
      </c>
      <c r="C7" s="1">
        <v>60633345</v>
      </c>
      <c r="D7" s="3" t="s">
        <v>99</v>
      </c>
      <c r="E7" s="3" t="s">
        <v>100</v>
      </c>
      <c r="F7" s="3" t="s">
        <v>101</v>
      </c>
      <c r="G7" s="3" t="s">
        <v>102</v>
      </c>
      <c r="H7" s="1">
        <v>0</v>
      </c>
      <c r="I7" s="1">
        <v>191</v>
      </c>
      <c r="J7" s="1">
        <v>346</v>
      </c>
      <c r="K7" s="1">
        <v>381</v>
      </c>
      <c r="L7" s="1">
        <v>352</v>
      </c>
      <c r="M7" s="1">
        <v>3515</v>
      </c>
      <c r="N7" s="1">
        <v>4785</v>
      </c>
      <c r="O7" s="1"/>
      <c r="P7" s="1"/>
      <c r="Q7" s="1"/>
      <c r="R7" s="1"/>
      <c r="S7" s="1"/>
      <c r="T7" s="1"/>
      <c r="U7" s="1"/>
      <c r="V7" s="1"/>
    </row>
    <row r="8" spans="1:22" x14ac:dyDescent="0.25">
      <c r="A8" s="3" t="s">
        <v>565</v>
      </c>
      <c r="B8" s="1">
        <v>2007</v>
      </c>
      <c r="C8" s="1">
        <v>60601141</v>
      </c>
      <c r="D8" s="3" t="s">
        <v>578</v>
      </c>
      <c r="E8" s="3" t="s">
        <v>579</v>
      </c>
      <c r="F8" s="3" t="s">
        <v>108</v>
      </c>
      <c r="G8" s="3" t="s">
        <v>102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16</v>
      </c>
      <c r="N8" s="1">
        <v>16</v>
      </c>
      <c r="O8" s="1"/>
      <c r="P8" s="1"/>
      <c r="Q8" s="1"/>
      <c r="R8" s="1"/>
      <c r="S8" s="1"/>
      <c r="T8" s="1"/>
      <c r="U8" s="1"/>
      <c r="V8" s="1"/>
    </row>
    <row r="9" spans="1:22" x14ac:dyDescent="0.25">
      <c r="A9" s="3" t="s">
        <v>565</v>
      </c>
      <c r="B9" s="1">
        <v>2007</v>
      </c>
      <c r="C9" s="1">
        <v>60600482</v>
      </c>
      <c r="D9" s="3" t="s">
        <v>109</v>
      </c>
      <c r="E9" s="3" t="s">
        <v>110</v>
      </c>
      <c r="F9" s="3" t="s">
        <v>111</v>
      </c>
      <c r="G9" s="3" t="s">
        <v>102</v>
      </c>
      <c r="H9" s="1">
        <v>60</v>
      </c>
      <c r="I9" s="1">
        <v>710</v>
      </c>
      <c r="J9" s="1">
        <v>1</v>
      </c>
      <c r="K9" s="1">
        <v>1693</v>
      </c>
      <c r="L9" s="1">
        <v>1361</v>
      </c>
      <c r="M9" s="1">
        <v>3279</v>
      </c>
      <c r="N9" s="1">
        <v>7104</v>
      </c>
      <c r="O9" s="1"/>
      <c r="P9" s="1"/>
      <c r="Q9" s="1"/>
      <c r="R9" s="1"/>
      <c r="S9" s="1"/>
      <c r="T9" s="1"/>
      <c r="U9" s="1"/>
      <c r="V9" s="1"/>
    </row>
    <row r="10" spans="1:22" x14ac:dyDescent="0.25">
      <c r="A10" s="3" t="s">
        <v>565</v>
      </c>
      <c r="B10" s="1">
        <v>2007</v>
      </c>
      <c r="C10" s="1">
        <v>15905965</v>
      </c>
      <c r="D10" s="3" t="s">
        <v>580</v>
      </c>
      <c r="E10" s="3" t="s">
        <v>581</v>
      </c>
      <c r="F10" s="3" t="s">
        <v>582</v>
      </c>
      <c r="G10" s="3" t="s">
        <v>118</v>
      </c>
      <c r="H10" s="1">
        <v>0</v>
      </c>
      <c r="I10" s="1">
        <v>0</v>
      </c>
      <c r="J10" s="1">
        <v>15</v>
      </c>
      <c r="K10" s="1">
        <v>0</v>
      </c>
      <c r="L10" s="1">
        <v>11</v>
      </c>
      <c r="M10" s="1">
        <v>25</v>
      </c>
      <c r="N10" s="1">
        <v>51</v>
      </c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3" t="s">
        <v>565</v>
      </c>
      <c r="B11" s="1">
        <v>2007</v>
      </c>
      <c r="C11" s="1">
        <v>15941170</v>
      </c>
      <c r="D11" s="3" t="s">
        <v>583</v>
      </c>
      <c r="E11" s="3" t="s">
        <v>584</v>
      </c>
      <c r="F11" s="3" t="s">
        <v>585</v>
      </c>
      <c r="G11" s="3" t="s">
        <v>118</v>
      </c>
      <c r="H11" s="1">
        <v>36555</v>
      </c>
      <c r="I11" s="1">
        <v>200</v>
      </c>
      <c r="J11" s="1">
        <v>0</v>
      </c>
      <c r="K11" s="1">
        <v>0</v>
      </c>
      <c r="L11" s="1">
        <v>2597</v>
      </c>
      <c r="M11" s="1">
        <v>0</v>
      </c>
      <c r="N11" s="1">
        <v>39352</v>
      </c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3" t="s">
        <v>565</v>
      </c>
      <c r="B12" s="1">
        <v>2007</v>
      </c>
      <c r="C12" s="1">
        <v>15840168</v>
      </c>
      <c r="D12" s="3" t="s">
        <v>153</v>
      </c>
      <c r="E12" s="3" t="s">
        <v>154</v>
      </c>
      <c r="F12" s="3" t="s">
        <v>155</v>
      </c>
      <c r="G12" s="3" t="s">
        <v>149</v>
      </c>
      <c r="H12" s="1">
        <v>0</v>
      </c>
      <c r="I12" s="1">
        <v>0</v>
      </c>
      <c r="J12" s="1">
        <v>0</v>
      </c>
      <c r="K12" s="1">
        <v>15</v>
      </c>
      <c r="L12" s="1">
        <v>0</v>
      </c>
      <c r="M12" s="1">
        <v>0</v>
      </c>
      <c r="N12" s="1">
        <v>15</v>
      </c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3" t="s">
        <v>565</v>
      </c>
      <c r="B13" s="1">
        <v>2007</v>
      </c>
      <c r="C13" s="1">
        <v>54800478</v>
      </c>
      <c r="D13" s="3" t="s">
        <v>200</v>
      </c>
      <c r="E13" s="3" t="s">
        <v>201</v>
      </c>
      <c r="F13" s="3" t="s">
        <v>202</v>
      </c>
      <c r="G13" s="3" t="s">
        <v>203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3" t="s">
        <v>565</v>
      </c>
      <c r="B14" s="1">
        <v>2007</v>
      </c>
      <c r="C14" s="1">
        <v>60401684</v>
      </c>
      <c r="D14" s="3" t="s">
        <v>221</v>
      </c>
      <c r="E14" s="3" t="s">
        <v>222</v>
      </c>
      <c r="F14" s="3" t="s">
        <v>223</v>
      </c>
      <c r="G14" s="3" t="s">
        <v>220</v>
      </c>
      <c r="H14" s="1">
        <v>7223</v>
      </c>
      <c r="I14" s="1">
        <v>1300</v>
      </c>
      <c r="J14" s="1">
        <v>55797</v>
      </c>
      <c r="K14" s="1">
        <v>95051</v>
      </c>
      <c r="L14" s="1">
        <v>17799</v>
      </c>
      <c r="M14" s="1">
        <v>19085</v>
      </c>
      <c r="N14" s="1">
        <v>196255</v>
      </c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3" t="s">
        <v>565</v>
      </c>
      <c r="B15" s="1">
        <v>2007</v>
      </c>
      <c r="C15" s="1">
        <v>34101689</v>
      </c>
      <c r="D15" s="3" t="s">
        <v>247</v>
      </c>
      <c r="E15" s="3" t="s">
        <v>248</v>
      </c>
      <c r="F15" s="3" t="s">
        <v>249</v>
      </c>
      <c r="G15" s="3" t="s">
        <v>243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478</v>
      </c>
      <c r="N15" s="1">
        <v>479</v>
      </c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3" t="s">
        <v>565</v>
      </c>
      <c r="B16" s="1">
        <v>2007</v>
      </c>
      <c r="C16" s="1">
        <v>15603066</v>
      </c>
      <c r="D16" s="3" t="s">
        <v>273</v>
      </c>
      <c r="E16" s="3" t="s">
        <v>274</v>
      </c>
      <c r="F16" s="3" t="s">
        <v>275</v>
      </c>
      <c r="G16" s="3" t="s">
        <v>276</v>
      </c>
      <c r="H16" s="1">
        <v>3</v>
      </c>
      <c r="I16" s="1">
        <v>2</v>
      </c>
      <c r="J16" s="1">
        <v>3</v>
      </c>
      <c r="K16" s="1">
        <v>4</v>
      </c>
      <c r="L16" s="1">
        <v>3</v>
      </c>
      <c r="M16" s="1">
        <v>1</v>
      </c>
      <c r="N16" s="1">
        <v>16</v>
      </c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3" t="s">
        <v>565</v>
      </c>
      <c r="B17" s="1">
        <v>2007</v>
      </c>
      <c r="C17" s="1">
        <v>54734146</v>
      </c>
      <c r="D17" s="3" t="s">
        <v>286</v>
      </c>
      <c r="E17" s="3" t="s">
        <v>287</v>
      </c>
      <c r="F17" s="3" t="s">
        <v>288</v>
      </c>
      <c r="G17" s="3" t="s">
        <v>289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3" t="s">
        <v>565</v>
      </c>
      <c r="B18" s="1">
        <v>2007</v>
      </c>
      <c r="C18" s="1">
        <v>60201484</v>
      </c>
      <c r="D18" s="3" t="s">
        <v>67</v>
      </c>
      <c r="E18" s="3" t="s">
        <v>306</v>
      </c>
      <c r="F18" s="3" t="s">
        <v>307</v>
      </c>
      <c r="G18" s="3" t="s">
        <v>296</v>
      </c>
      <c r="H18" s="1">
        <v>15375</v>
      </c>
      <c r="I18" s="1">
        <v>577</v>
      </c>
      <c r="J18" s="1">
        <v>35745</v>
      </c>
      <c r="K18" s="1">
        <v>1</v>
      </c>
      <c r="L18" s="1">
        <v>17910</v>
      </c>
      <c r="M18" s="1">
        <v>24676</v>
      </c>
      <c r="N18" s="1">
        <v>94284</v>
      </c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3" t="s">
        <v>565</v>
      </c>
      <c r="B19" s="1">
        <v>2007</v>
      </c>
      <c r="C19" s="1">
        <v>61601079</v>
      </c>
      <c r="D19" s="3" t="s">
        <v>333</v>
      </c>
      <c r="E19" s="3" t="s">
        <v>334</v>
      </c>
      <c r="F19" s="3" t="s">
        <v>335</v>
      </c>
      <c r="G19" s="3" t="s">
        <v>332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20</v>
      </c>
      <c r="N19" s="1">
        <v>20</v>
      </c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3" t="s">
        <v>565</v>
      </c>
      <c r="B20" s="1">
        <v>2007</v>
      </c>
      <c r="C20" s="1">
        <v>61601135</v>
      </c>
      <c r="D20" s="3" t="s">
        <v>586</v>
      </c>
      <c r="E20" s="3" t="s">
        <v>587</v>
      </c>
      <c r="F20" s="3" t="s">
        <v>588</v>
      </c>
      <c r="G20" s="3" t="s">
        <v>332</v>
      </c>
      <c r="H20" s="1">
        <v>1</v>
      </c>
      <c r="I20" s="1">
        <v>0</v>
      </c>
      <c r="J20" s="1">
        <v>0</v>
      </c>
      <c r="K20" s="1">
        <v>0</v>
      </c>
      <c r="L20" s="1">
        <v>6</v>
      </c>
      <c r="M20" s="1">
        <v>34</v>
      </c>
      <c r="N20" s="1">
        <v>41</v>
      </c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3" t="s">
        <v>565</v>
      </c>
      <c r="B21" s="1">
        <v>2007</v>
      </c>
      <c r="C21" s="1">
        <v>57601375</v>
      </c>
      <c r="D21" s="3" t="s">
        <v>589</v>
      </c>
      <c r="E21" s="3" t="s">
        <v>590</v>
      </c>
      <c r="F21" s="3" t="s">
        <v>591</v>
      </c>
      <c r="G21" s="3" t="s">
        <v>433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3</v>
      </c>
      <c r="N21" s="1">
        <v>5</v>
      </c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3" t="s">
        <v>565</v>
      </c>
      <c r="B22" s="1">
        <v>2007</v>
      </c>
      <c r="C22" s="1">
        <v>98734026</v>
      </c>
      <c r="D22" s="3" t="s">
        <v>499</v>
      </c>
      <c r="E22" s="3" t="s">
        <v>500</v>
      </c>
      <c r="F22" s="3" t="s">
        <v>501</v>
      </c>
      <c r="G22" s="3" t="s">
        <v>490</v>
      </c>
      <c r="H22" s="1">
        <v>31893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31893</v>
      </c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3" t="s">
        <v>565</v>
      </c>
      <c r="B23" s="1">
        <v>2007</v>
      </c>
      <c r="C23" s="1">
        <v>15403944</v>
      </c>
      <c r="D23" s="3" t="s">
        <v>502</v>
      </c>
      <c r="E23" s="3" t="s">
        <v>503</v>
      </c>
      <c r="F23" s="3" t="s">
        <v>504</v>
      </c>
      <c r="G23" s="3" t="s">
        <v>505</v>
      </c>
      <c r="H23" s="1">
        <v>6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9</v>
      </c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3" t="s">
        <v>565</v>
      </c>
      <c r="B24" s="1">
        <v>2007</v>
      </c>
      <c r="C24" s="1">
        <v>15401454</v>
      </c>
      <c r="D24" s="3" t="s">
        <v>592</v>
      </c>
      <c r="E24" s="3" t="s">
        <v>593</v>
      </c>
      <c r="F24" s="3" t="s">
        <v>594</v>
      </c>
      <c r="G24" s="3" t="s">
        <v>505</v>
      </c>
      <c r="H24" s="1">
        <v>0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7</v>
      </c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3" t="s">
        <v>565</v>
      </c>
      <c r="B25" s="1">
        <v>2007</v>
      </c>
      <c r="C25" s="1">
        <v>99138696</v>
      </c>
      <c r="D25" s="3" t="s">
        <v>595</v>
      </c>
      <c r="E25" s="3" t="s">
        <v>596</v>
      </c>
      <c r="F25" s="3" t="s">
        <v>597</v>
      </c>
      <c r="G25" s="3" t="s">
        <v>526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3" t="s">
        <v>565</v>
      </c>
      <c r="B26" s="1">
        <v>2007</v>
      </c>
      <c r="C26" s="1">
        <v>58303091</v>
      </c>
      <c r="D26" s="3" t="s">
        <v>598</v>
      </c>
      <c r="E26" s="3" t="s">
        <v>599</v>
      </c>
      <c r="F26" s="3" t="s">
        <v>600</v>
      </c>
      <c r="G26" s="3" t="s">
        <v>543</v>
      </c>
      <c r="H26" s="1">
        <v>34</v>
      </c>
      <c r="I26" s="1">
        <v>7</v>
      </c>
      <c r="J26" s="1">
        <v>43</v>
      </c>
      <c r="K26" s="1">
        <v>0</v>
      </c>
      <c r="L26" s="1">
        <v>100</v>
      </c>
      <c r="M26" s="1">
        <v>192</v>
      </c>
      <c r="N26" s="1">
        <v>376</v>
      </c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3"/>
      <c r="B27" s="1"/>
      <c r="C27" s="1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868B-24CC-41F2-B097-260A0DF01506}">
  <dimension ref="A1:H420"/>
  <sheetViews>
    <sheetView workbookViewId="0"/>
  </sheetViews>
  <sheetFormatPr defaultRowHeight="15" x14ac:dyDescent="0.25"/>
  <cols>
    <col min="1" max="1" width="7.7109375" bestFit="1" customWidth="1"/>
    <col min="2" max="2" width="8" bestFit="1" customWidth="1"/>
    <col min="3" max="3" width="11" bestFit="1" customWidth="1"/>
    <col min="4" max="4" width="46.5703125" bestFit="1" customWidth="1"/>
    <col min="5" max="5" width="51.140625" bestFit="1" customWidth="1"/>
    <col min="6" max="6" width="20.85546875" bestFit="1" customWidth="1"/>
    <col min="7" max="7" width="5.42578125" bestFit="1" customWidth="1"/>
    <col min="8" max="8" width="12.7109375" bestFit="1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601</v>
      </c>
    </row>
    <row r="2" spans="1:8" x14ac:dyDescent="0.25">
      <c r="A2" s="3" t="s">
        <v>602</v>
      </c>
      <c r="B2" s="1">
        <v>2007</v>
      </c>
      <c r="C2" s="1">
        <v>16337359</v>
      </c>
      <c r="D2" s="3" t="s">
        <v>603</v>
      </c>
      <c r="E2" s="3" t="s">
        <v>604</v>
      </c>
      <c r="F2" s="3" t="s">
        <v>605</v>
      </c>
      <c r="G2" s="3" t="s">
        <v>606</v>
      </c>
      <c r="H2" s="1">
        <v>1</v>
      </c>
    </row>
    <row r="3" spans="1:8" x14ac:dyDescent="0.25">
      <c r="A3" s="3" t="s">
        <v>602</v>
      </c>
      <c r="B3" s="1">
        <v>2007</v>
      </c>
      <c r="C3" s="1">
        <v>16335030</v>
      </c>
      <c r="D3" s="3" t="s">
        <v>607</v>
      </c>
      <c r="E3" s="3" t="s">
        <v>608</v>
      </c>
      <c r="F3" s="3" t="s">
        <v>609</v>
      </c>
      <c r="G3" s="3" t="s">
        <v>606</v>
      </c>
      <c r="H3" s="1">
        <v>6</v>
      </c>
    </row>
    <row r="4" spans="1:8" x14ac:dyDescent="0.25">
      <c r="A4" s="3" t="s">
        <v>602</v>
      </c>
      <c r="B4" s="1">
        <v>2007</v>
      </c>
      <c r="C4" s="1">
        <v>16300524</v>
      </c>
      <c r="D4" s="3" t="s">
        <v>610</v>
      </c>
      <c r="E4" s="3" t="s">
        <v>611</v>
      </c>
      <c r="F4" s="3" t="s">
        <v>612</v>
      </c>
      <c r="G4" s="3" t="s">
        <v>606</v>
      </c>
      <c r="H4" s="1">
        <v>2</v>
      </c>
    </row>
    <row r="5" spans="1:8" x14ac:dyDescent="0.25">
      <c r="A5" s="3" t="s">
        <v>602</v>
      </c>
      <c r="B5" s="1">
        <v>2007</v>
      </c>
      <c r="C5" s="1">
        <v>57100004</v>
      </c>
      <c r="D5" s="3" t="s">
        <v>613</v>
      </c>
      <c r="E5" s="3" t="s">
        <v>614</v>
      </c>
      <c r="F5" s="3" t="s">
        <v>615</v>
      </c>
      <c r="G5" s="3" t="s">
        <v>37</v>
      </c>
      <c r="H5" s="1">
        <v>1</v>
      </c>
    </row>
    <row r="6" spans="1:8" x14ac:dyDescent="0.25">
      <c r="A6" s="3" t="s">
        <v>602</v>
      </c>
      <c r="B6" s="1">
        <v>2007</v>
      </c>
      <c r="C6" s="1">
        <v>57101178</v>
      </c>
      <c r="D6" s="3" t="s">
        <v>616</v>
      </c>
      <c r="E6" s="3" t="s">
        <v>617</v>
      </c>
      <c r="F6" s="3" t="s">
        <v>618</v>
      </c>
      <c r="G6" s="3" t="s">
        <v>37</v>
      </c>
      <c r="H6" s="1">
        <v>5</v>
      </c>
    </row>
    <row r="7" spans="1:8" x14ac:dyDescent="0.25">
      <c r="A7" s="3" t="s">
        <v>602</v>
      </c>
      <c r="B7" s="1">
        <v>2007</v>
      </c>
      <c r="C7" s="1">
        <v>57136797</v>
      </c>
      <c r="D7" s="3" t="s">
        <v>619</v>
      </c>
      <c r="E7" s="3" t="s">
        <v>620</v>
      </c>
      <c r="F7" s="3" t="s">
        <v>621</v>
      </c>
      <c r="G7" s="3" t="s">
        <v>37</v>
      </c>
      <c r="H7" s="1">
        <v>2</v>
      </c>
    </row>
    <row r="8" spans="1:8" x14ac:dyDescent="0.25">
      <c r="A8" s="3" t="s">
        <v>602</v>
      </c>
      <c r="B8" s="1">
        <v>2007</v>
      </c>
      <c r="C8" s="1">
        <v>57101118</v>
      </c>
      <c r="D8" s="3" t="s">
        <v>622</v>
      </c>
      <c r="E8" s="3" t="s">
        <v>623</v>
      </c>
      <c r="F8" s="3" t="s">
        <v>624</v>
      </c>
      <c r="G8" s="3" t="s">
        <v>37</v>
      </c>
      <c r="H8" s="1">
        <v>2</v>
      </c>
    </row>
    <row r="9" spans="1:8" x14ac:dyDescent="0.25">
      <c r="A9" s="3" t="s">
        <v>602</v>
      </c>
      <c r="B9" s="1">
        <v>2007</v>
      </c>
      <c r="C9" s="1">
        <v>57100334</v>
      </c>
      <c r="D9" s="3" t="s">
        <v>625</v>
      </c>
      <c r="E9" s="3" t="s">
        <v>626</v>
      </c>
      <c r="F9" s="3" t="s">
        <v>627</v>
      </c>
      <c r="G9" s="3" t="s">
        <v>37</v>
      </c>
      <c r="H9" s="1">
        <v>12</v>
      </c>
    </row>
    <row r="10" spans="1:8" x14ac:dyDescent="0.25">
      <c r="A10" s="3" t="s">
        <v>602</v>
      </c>
      <c r="B10" s="1">
        <v>2007</v>
      </c>
      <c r="C10" s="1">
        <v>57134716</v>
      </c>
      <c r="D10" s="3" t="s">
        <v>44</v>
      </c>
      <c r="E10" s="3" t="s">
        <v>45</v>
      </c>
      <c r="F10" s="3" t="s">
        <v>43</v>
      </c>
      <c r="G10" s="3" t="s">
        <v>37</v>
      </c>
      <c r="H10" s="1">
        <v>261</v>
      </c>
    </row>
    <row r="11" spans="1:8" x14ac:dyDescent="0.25">
      <c r="A11" s="3" t="s">
        <v>602</v>
      </c>
      <c r="B11" s="1">
        <v>2007</v>
      </c>
      <c r="C11" s="1">
        <v>98600962</v>
      </c>
      <c r="D11" s="3" t="s">
        <v>628</v>
      </c>
      <c r="E11" s="3" t="s">
        <v>629</v>
      </c>
      <c r="F11" s="3" t="s">
        <v>64</v>
      </c>
      <c r="G11" s="3" t="s">
        <v>49</v>
      </c>
      <c r="H11" s="1">
        <v>111</v>
      </c>
    </row>
    <row r="12" spans="1:8" x14ac:dyDescent="0.25">
      <c r="A12" s="3" t="s">
        <v>602</v>
      </c>
      <c r="B12" s="1">
        <v>2007</v>
      </c>
      <c r="C12" s="1">
        <v>98602515</v>
      </c>
      <c r="D12" s="3" t="s">
        <v>630</v>
      </c>
      <c r="E12" s="3" t="s">
        <v>631</v>
      </c>
      <c r="F12" s="3" t="s">
        <v>61</v>
      </c>
      <c r="G12" s="3" t="s">
        <v>49</v>
      </c>
      <c r="H12" s="1">
        <v>73</v>
      </c>
    </row>
    <row r="13" spans="1:8" x14ac:dyDescent="0.25">
      <c r="A13" s="3" t="s">
        <v>602</v>
      </c>
      <c r="B13" s="1">
        <v>2007</v>
      </c>
      <c r="C13" s="1">
        <v>98602530</v>
      </c>
      <c r="D13" s="3" t="s">
        <v>632</v>
      </c>
      <c r="E13" s="3" t="s">
        <v>633</v>
      </c>
      <c r="F13" s="3" t="s">
        <v>48</v>
      </c>
      <c r="G13" s="3" t="s">
        <v>49</v>
      </c>
      <c r="H13" s="1">
        <v>25</v>
      </c>
    </row>
    <row r="14" spans="1:8" x14ac:dyDescent="0.25">
      <c r="A14" s="3" t="s">
        <v>602</v>
      </c>
      <c r="B14" s="1">
        <v>2007</v>
      </c>
      <c r="C14" s="1">
        <v>98602123</v>
      </c>
      <c r="D14" s="3" t="s">
        <v>634</v>
      </c>
      <c r="E14" s="3" t="s">
        <v>635</v>
      </c>
      <c r="F14" s="3" t="s">
        <v>636</v>
      </c>
      <c r="G14" s="3" t="s">
        <v>49</v>
      </c>
      <c r="H14" s="1">
        <v>5</v>
      </c>
    </row>
    <row r="15" spans="1:8" x14ac:dyDescent="0.25">
      <c r="A15" s="3" t="s">
        <v>602</v>
      </c>
      <c r="B15" s="1">
        <v>2007</v>
      </c>
      <c r="C15" s="1">
        <v>98600947</v>
      </c>
      <c r="D15" s="3" t="s">
        <v>46</v>
      </c>
      <c r="E15" s="3" t="s">
        <v>47</v>
      </c>
      <c r="F15" s="3" t="s">
        <v>48</v>
      </c>
      <c r="G15" s="3" t="s">
        <v>49</v>
      </c>
      <c r="H15" s="1">
        <v>144</v>
      </c>
    </row>
    <row r="16" spans="1:8" x14ac:dyDescent="0.25">
      <c r="A16" s="3" t="s">
        <v>602</v>
      </c>
      <c r="B16" s="1">
        <v>2007</v>
      </c>
      <c r="C16" s="1">
        <v>98602082</v>
      </c>
      <c r="D16" s="3" t="s">
        <v>637</v>
      </c>
      <c r="E16" s="3" t="s">
        <v>638</v>
      </c>
      <c r="F16" s="3" t="s">
        <v>639</v>
      </c>
      <c r="G16" s="3" t="s">
        <v>49</v>
      </c>
      <c r="H16" s="1">
        <v>36</v>
      </c>
    </row>
    <row r="17" spans="1:8" x14ac:dyDescent="0.25">
      <c r="A17" s="3" t="s">
        <v>602</v>
      </c>
      <c r="B17" s="1">
        <v>2007</v>
      </c>
      <c r="C17" s="1">
        <v>98602058</v>
      </c>
      <c r="D17" s="3" t="s">
        <v>50</v>
      </c>
      <c r="E17" s="3" t="s">
        <v>51</v>
      </c>
      <c r="F17" s="3" t="s">
        <v>52</v>
      </c>
      <c r="G17" s="3" t="s">
        <v>49</v>
      </c>
      <c r="H17" s="1">
        <v>1644</v>
      </c>
    </row>
    <row r="18" spans="1:8" x14ac:dyDescent="0.25">
      <c r="A18" s="3" t="s">
        <v>602</v>
      </c>
      <c r="B18" s="1">
        <v>2007</v>
      </c>
      <c r="C18" s="1">
        <v>98600122</v>
      </c>
      <c r="D18" s="3" t="s">
        <v>640</v>
      </c>
      <c r="E18" s="3" t="s">
        <v>641</v>
      </c>
      <c r="F18" s="3" t="s">
        <v>642</v>
      </c>
      <c r="G18" s="3" t="s">
        <v>49</v>
      </c>
      <c r="H18" s="1">
        <v>770</v>
      </c>
    </row>
    <row r="19" spans="1:8" x14ac:dyDescent="0.25">
      <c r="A19" s="3" t="s">
        <v>602</v>
      </c>
      <c r="B19" s="1">
        <v>2007</v>
      </c>
      <c r="C19" s="1">
        <v>98601942</v>
      </c>
      <c r="D19" s="3" t="s">
        <v>643</v>
      </c>
      <c r="E19" s="3" t="s">
        <v>644</v>
      </c>
      <c r="F19" s="3" t="s">
        <v>642</v>
      </c>
      <c r="G19" s="3" t="s">
        <v>49</v>
      </c>
      <c r="H19" s="1">
        <v>9</v>
      </c>
    </row>
    <row r="20" spans="1:8" x14ac:dyDescent="0.25">
      <c r="A20" s="3" t="s">
        <v>602</v>
      </c>
      <c r="B20" s="1">
        <v>2007</v>
      </c>
      <c r="C20" s="1">
        <v>98602190</v>
      </c>
      <c r="D20" s="3" t="s">
        <v>645</v>
      </c>
      <c r="E20" s="3" t="s">
        <v>646</v>
      </c>
      <c r="F20" s="3" t="s">
        <v>647</v>
      </c>
      <c r="G20" s="3" t="s">
        <v>49</v>
      </c>
      <c r="H20" s="1">
        <v>16</v>
      </c>
    </row>
    <row r="21" spans="1:8" x14ac:dyDescent="0.25">
      <c r="A21" s="3" t="s">
        <v>602</v>
      </c>
      <c r="B21" s="1">
        <v>2007</v>
      </c>
      <c r="C21" s="1">
        <v>98602595</v>
      </c>
      <c r="D21" s="3" t="s">
        <v>648</v>
      </c>
      <c r="E21" s="3" t="s">
        <v>649</v>
      </c>
      <c r="F21" s="3" t="s">
        <v>647</v>
      </c>
      <c r="G21" s="3" t="s">
        <v>49</v>
      </c>
      <c r="H21" s="1">
        <v>20</v>
      </c>
    </row>
    <row r="22" spans="1:8" x14ac:dyDescent="0.25">
      <c r="A22" s="3" t="s">
        <v>602</v>
      </c>
      <c r="B22" s="1">
        <v>2007</v>
      </c>
      <c r="C22" s="1">
        <v>98601895</v>
      </c>
      <c r="D22" s="3" t="s">
        <v>650</v>
      </c>
      <c r="E22" s="3" t="s">
        <v>651</v>
      </c>
      <c r="F22" s="3" t="s">
        <v>652</v>
      </c>
      <c r="G22" s="3" t="s">
        <v>49</v>
      </c>
      <c r="H22" s="1">
        <v>5</v>
      </c>
    </row>
    <row r="23" spans="1:8" x14ac:dyDescent="0.25">
      <c r="A23" s="3" t="s">
        <v>602</v>
      </c>
      <c r="B23" s="1">
        <v>2007</v>
      </c>
      <c r="C23" s="1">
        <v>98638243</v>
      </c>
      <c r="D23" s="3" t="s">
        <v>56</v>
      </c>
      <c r="E23" s="3" t="s">
        <v>57</v>
      </c>
      <c r="F23" s="3" t="s">
        <v>58</v>
      </c>
      <c r="G23" s="3" t="s">
        <v>49</v>
      </c>
      <c r="H23" s="1">
        <v>47</v>
      </c>
    </row>
    <row r="24" spans="1:8" x14ac:dyDescent="0.25">
      <c r="A24" s="3" t="s">
        <v>602</v>
      </c>
      <c r="B24" s="1">
        <v>2007</v>
      </c>
      <c r="C24" s="1">
        <v>98638413</v>
      </c>
      <c r="D24" s="3" t="s">
        <v>653</v>
      </c>
      <c r="E24" s="3" t="s">
        <v>654</v>
      </c>
      <c r="F24" s="3" t="s">
        <v>647</v>
      </c>
      <c r="G24" s="3" t="s">
        <v>49</v>
      </c>
      <c r="H24" s="1">
        <v>213</v>
      </c>
    </row>
    <row r="25" spans="1:8" x14ac:dyDescent="0.25">
      <c r="A25" s="3" t="s">
        <v>602</v>
      </c>
      <c r="B25" s="1">
        <v>2007</v>
      </c>
      <c r="C25" s="1">
        <v>98602210</v>
      </c>
      <c r="D25" s="3" t="s">
        <v>655</v>
      </c>
      <c r="E25" s="3" t="s">
        <v>656</v>
      </c>
      <c r="F25" s="3" t="s">
        <v>657</v>
      </c>
      <c r="G25" s="3" t="s">
        <v>49</v>
      </c>
      <c r="H25" s="1">
        <v>4</v>
      </c>
    </row>
    <row r="26" spans="1:8" x14ac:dyDescent="0.25">
      <c r="A26" s="3" t="s">
        <v>602</v>
      </c>
      <c r="B26" s="1">
        <v>2007</v>
      </c>
      <c r="C26" s="1">
        <v>98602030</v>
      </c>
      <c r="D26" s="3" t="s">
        <v>59</v>
      </c>
      <c r="E26" s="3" t="s">
        <v>60</v>
      </c>
      <c r="F26" s="3" t="s">
        <v>61</v>
      </c>
      <c r="G26" s="3" t="s">
        <v>49</v>
      </c>
      <c r="H26" s="1">
        <v>169</v>
      </c>
    </row>
    <row r="27" spans="1:8" x14ac:dyDescent="0.25">
      <c r="A27" s="3" t="s">
        <v>602</v>
      </c>
      <c r="B27" s="1">
        <v>2007</v>
      </c>
      <c r="C27" s="1">
        <v>98602175</v>
      </c>
      <c r="D27" s="3" t="s">
        <v>658</v>
      </c>
      <c r="E27" s="3" t="s">
        <v>659</v>
      </c>
      <c r="F27" s="3" t="s">
        <v>58</v>
      </c>
      <c r="G27" s="3" t="s">
        <v>49</v>
      </c>
      <c r="H27" s="1">
        <v>9</v>
      </c>
    </row>
    <row r="28" spans="1:8" x14ac:dyDescent="0.25">
      <c r="A28" s="3" t="s">
        <v>602</v>
      </c>
      <c r="B28" s="1">
        <v>2007</v>
      </c>
      <c r="C28" s="1">
        <v>98637328</v>
      </c>
      <c r="D28" s="3" t="s">
        <v>660</v>
      </c>
      <c r="E28" s="3" t="s">
        <v>661</v>
      </c>
      <c r="F28" s="3" t="s">
        <v>64</v>
      </c>
      <c r="G28" s="3" t="s">
        <v>49</v>
      </c>
      <c r="H28" s="1">
        <v>29</v>
      </c>
    </row>
    <row r="29" spans="1:8" x14ac:dyDescent="0.25">
      <c r="A29" s="3" t="s">
        <v>602</v>
      </c>
      <c r="B29" s="1">
        <v>2007</v>
      </c>
      <c r="C29" s="1">
        <v>98600788</v>
      </c>
      <c r="D29" s="3" t="s">
        <v>662</v>
      </c>
      <c r="E29" s="3" t="s">
        <v>663</v>
      </c>
      <c r="F29" s="3" t="s">
        <v>664</v>
      </c>
      <c r="G29" s="3" t="s">
        <v>49</v>
      </c>
      <c r="H29" s="1">
        <v>2481</v>
      </c>
    </row>
    <row r="30" spans="1:8" x14ac:dyDescent="0.25">
      <c r="A30" s="3" t="s">
        <v>602</v>
      </c>
      <c r="B30" s="1">
        <v>2007</v>
      </c>
      <c r="C30" s="1">
        <v>98601124</v>
      </c>
      <c r="D30" s="3" t="s">
        <v>665</v>
      </c>
      <c r="E30" s="3" t="s">
        <v>666</v>
      </c>
      <c r="F30" s="3" t="s">
        <v>64</v>
      </c>
      <c r="G30" s="3" t="s">
        <v>49</v>
      </c>
      <c r="H30" s="1">
        <v>9</v>
      </c>
    </row>
    <row r="31" spans="1:8" x14ac:dyDescent="0.25">
      <c r="A31" s="3" t="s">
        <v>602</v>
      </c>
      <c r="B31" s="1">
        <v>2007</v>
      </c>
      <c r="C31" s="1">
        <v>98602205</v>
      </c>
      <c r="D31" s="3" t="s">
        <v>667</v>
      </c>
      <c r="E31" s="3" t="s">
        <v>668</v>
      </c>
      <c r="F31" s="3" t="s">
        <v>669</v>
      </c>
      <c r="G31" s="3" t="s">
        <v>49</v>
      </c>
      <c r="H31" s="1">
        <v>4</v>
      </c>
    </row>
    <row r="32" spans="1:8" x14ac:dyDescent="0.25">
      <c r="A32" s="3" t="s">
        <v>602</v>
      </c>
      <c r="B32" s="1">
        <v>2007</v>
      </c>
      <c r="C32" s="1">
        <v>98602277</v>
      </c>
      <c r="D32" s="3" t="s">
        <v>670</v>
      </c>
      <c r="E32" s="3" t="s">
        <v>671</v>
      </c>
      <c r="F32" s="3" t="s">
        <v>664</v>
      </c>
      <c r="G32" s="3" t="s">
        <v>49</v>
      </c>
      <c r="H32" s="1">
        <v>32</v>
      </c>
    </row>
    <row r="33" spans="1:8" x14ac:dyDescent="0.25">
      <c r="A33" s="3" t="s">
        <v>602</v>
      </c>
      <c r="B33" s="1">
        <v>2007</v>
      </c>
      <c r="C33" s="1">
        <v>98636542</v>
      </c>
      <c r="D33" s="3" t="s">
        <v>65</v>
      </c>
      <c r="E33" s="3" t="s">
        <v>66</v>
      </c>
      <c r="F33" s="3" t="s">
        <v>48</v>
      </c>
      <c r="G33" s="3" t="s">
        <v>49</v>
      </c>
      <c r="H33" s="1">
        <v>23</v>
      </c>
    </row>
    <row r="34" spans="1:8" x14ac:dyDescent="0.25">
      <c r="A34" s="3" t="s">
        <v>602</v>
      </c>
      <c r="B34" s="1">
        <v>2007</v>
      </c>
      <c r="C34" s="1">
        <v>98600695</v>
      </c>
      <c r="D34" s="3" t="s">
        <v>672</v>
      </c>
      <c r="E34" s="3" t="s">
        <v>673</v>
      </c>
      <c r="F34" s="3" t="s">
        <v>674</v>
      </c>
      <c r="G34" s="3" t="s">
        <v>49</v>
      </c>
      <c r="H34" s="1">
        <v>12</v>
      </c>
    </row>
    <row r="35" spans="1:8" x14ac:dyDescent="0.25">
      <c r="A35" s="3" t="s">
        <v>602</v>
      </c>
      <c r="B35" s="1">
        <v>2007</v>
      </c>
      <c r="C35" s="1">
        <v>98638308</v>
      </c>
      <c r="D35" s="3" t="s">
        <v>675</v>
      </c>
      <c r="E35" s="3" t="s">
        <v>676</v>
      </c>
      <c r="F35" s="3" t="s">
        <v>64</v>
      </c>
      <c r="G35" s="3" t="s">
        <v>49</v>
      </c>
      <c r="H35" s="1">
        <v>1</v>
      </c>
    </row>
    <row r="36" spans="1:8" x14ac:dyDescent="0.25">
      <c r="A36" s="3" t="s">
        <v>602</v>
      </c>
      <c r="B36" s="1">
        <v>2007</v>
      </c>
      <c r="C36" s="1">
        <v>98601115</v>
      </c>
      <c r="D36" s="3" t="s">
        <v>677</v>
      </c>
      <c r="E36" s="3" t="s">
        <v>678</v>
      </c>
      <c r="F36" s="3" t="s">
        <v>48</v>
      </c>
      <c r="G36" s="3" t="s">
        <v>49</v>
      </c>
      <c r="H36" s="1">
        <v>49</v>
      </c>
    </row>
    <row r="37" spans="1:8" x14ac:dyDescent="0.25">
      <c r="A37" s="3" t="s">
        <v>602</v>
      </c>
      <c r="B37" s="1">
        <v>2007</v>
      </c>
      <c r="C37" s="1">
        <v>98602020</v>
      </c>
      <c r="D37" s="3" t="s">
        <v>679</v>
      </c>
      <c r="E37" s="3" t="s">
        <v>680</v>
      </c>
      <c r="F37" s="3" t="s">
        <v>647</v>
      </c>
      <c r="G37" s="3" t="s">
        <v>49</v>
      </c>
      <c r="H37" s="1">
        <v>605</v>
      </c>
    </row>
    <row r="38" spans="1:8" x14ac:dyDescent="0.25">
      <c r="A38" s="3" t="s">
        <v>602</v>
      </c>
      <c r="B38" s="1">
        <v>2007</v>
      </c>
      <c r="C38" s="1">
        <v>98637956</v>
      </c>
      <c r="D38" s="3" t="s">
        <v>681</v>
      </c>
      <c r="E38" s="3" t="s">
        <v>682</v>
      </c>
      <c r="F38" s="3" t="s">
        <v>48</v>
      </c>
      <c r="G38" s="3" t="s">
        <v>49</v>
      </c>
      <c r="H38" s="1">
        <v>48</v>
      </c>
    </row>
    <row r="39" spans="1:8" x14ac:dyDescent="0.25">
      <c r="A39" s="3" t="s">
        <v>602</v>
      </c>
      <c r="B39" s="1">
        <v>2007</v>
      </c>
      <c r="C39" s="1">
        <v>99537023</v>
      </c>
      <c r="D39" s="3" t="s">
        <v>683</v>
      </c>
      <c r="E39" s="3" t="s">
        <v>684</v>
      </c>
      <c r="F39" s="3" t="s">
        <v>685</v>
      </c>
      <c r="G39" s="3" t="s">
        <v>73</v>
      </c>
      <c r="H39" s="1">
        <v>480</v>
      </c>
    </row>
    <row r="40" spans="1:8" x14ac:dyDescent="0.25">
      <c r="A40" s="3" t="s">
        <v>602</v>
      </c>
      <c r="B40" s="1">
        <v>2007</v>
      </c>
      <c r="C40" s="1">
        <v>93340727</v>
      </c>
      <c r="D40" s="3" t="s">
        <v>74</v>
      </c>
      <c r="E40" s="3" t="s">
        <v>75</v>
      </c>
      <c r="F40" s="3" t="s">
        <v>76</v>
      </c>
      <c r="G40" s="3" t="s">
        <v>73</v>
      </c>
      <c r="H40" s="1">
        <v>524</v>
      </c>
    </row>
    <row r="41" spans="1:8" x14ac:dyDescent="0.25">
      <c r="A41" s="3" t="s">
        <v>602</v>
      </c>
      <c r="B41" s="1">
        <v>2007</v>
      </c>
      <c r="C41" s="1">
        <v>93301623</v>
      </c>
      <c r="D41" s="3" t="s">
        <v>686</v>
      </c>
      <c r="E41" s="3" t="s">
        <v>687</v>
      </c>
      <c r="F41" s="3" t="s">
        <v>688</v>
      </c>
      <c r="G41" s="3" t="s">
        <v>73</v>
      </c>
      <c r="H41" s="1">
        <v>30</v>
      </c>
    </row>
    <row r="42" spans="1:8" x14ac:dyDescent="0.25">
      <c r="A42" s="3" t="s">
        <v>602</v>
      </c>
      <c r="B42" s="1">
        <v>2007</v>
      </c>
      <c r="C42" s="1">
        <v>97738092</v>
      </c>
      <c r="D42" s="3" t="s">
        <v>689</v>
      </c>
      <c r="E42" s="3" t="s">
        <v>690</v>
      </c>
      <c r="F42" s="3" t="s">
        <v>691</v>
      </c>
      <c r="G42" s="3" t="s">
        <v>73</v>
      </c>
      <c r="H42" s="1">
        <v>14</v>
      </c>
    </row>
    <row r="43" spans="1:8" x14ac:dyDescent="0.25">
      <c r="A43" s="3" t="s">
        <v>602</v>
      </c>
      <c r="B43" s="1">
        <v>2007</v>
      </c>
      <c r="C43" s="1">
        <v>93302152</v>
      </c>
      <c r="D43" s="3" t="s">
        <v>692</v>
      </c>
      <c r="E43" s="3" t="s">
        <v>693</v>
      </c>
      <c r="F43" s="3" t="s">
        <v>694</v>
      </c>
      <c r="G43" s="3" t="s">
        <v>73</v>
      </c>
      <c r="H43" s="1">
        <v>2</v>
      </c>
    </row>
    <row r="44" spans="1:8" x14ac:dyDescent="0.25">
      <c r="A44" s="3" t="s">
        <v>602</v>
      </c>
      <c r="B44" s="1">
        <v>2007</v>
      </c>
      <c r="C44" s="1">
        <v>58401973</v>
      </c>
      <c r="D44" s="3" t="s">
        <v>695</v>
      </c>
      <c r="E44" s="3" t="s">
        <v>696</v>
      </c>
      <c r="F44" s="3" t="s">
        <v>697</v>
      </c>
      <c r="G44" s="3" t="s">
        <v>86</v>
      </c>
      <c r="H44" s="1">
        <v>1</v>
      </c>
    </row>
    <row r="45" spans="1:8" x14ac:dyDescent="0.25">
      <c r="A45" s="3" t="s">
        <v>602</v>
      </c>
      <c r="B45" s="1">
        <v>2007</v>
      </c>
      <c r="C45" s="1">
        <v>58437579</v>
      </c>
      <c r="D45" s="3" t="s">
        <v>698</v>
      </c>
      <c r="E45" s="3" t="s">
        <v>699</v>
      </c>
      <c r="F45" s="3" t="s">
        <v>700</v>
      </c>
      <c r="G45" s="3" t="s">
        <v>86</v>
      </c>
      <c r="H45" s="1">
        <v>127</v>
      </c>
    </row>
    <row r="46" spans="1:8" x14ac:dyDescent="0.25">
      <c r="A46" s="3" t="s">
        <v>602</v>
      </c>
      <c r="B46" s="1">
        <v>2007</v>
      </c>
      <c r="C46" s="1">
        <v>58402128</v>
      </c>
      <c r="D46" s="3" t="s">
        <v>701</v>
      </c>
      <c r="E46" s="3" t="s">
        <v>702</v>
      </c>
      <c r="F46" s="3" t="s">
        <v>602</v>
      </c>
      <c r="G46" s="3" t="s">
        <v>86</v>
      </c>
      <c r="H46" s="1">
        <v>2</v>
      </c>
    </row>
    <row r="47" spans="1:8" x14ac:dyDescent="0.25">
      <c r="A47" s="3" t="s">
        <v>602</v>
      </c>
      <c r="B47" s="1">
        <v>2007</v>
      </c>
      <c r="C47" s="1">
        <v>58401869</v>
      </c>
      <c r="D47" s="3" t="s">
        <v>703</v>
      </c>
      <c r="E47" s="3" t="s">
        <v>704</v>
      </c>
      <c r="F47" s="3" t="s">
        <v>697</v>
      </c>
      <c r="G47" s="3" t="s">
        <v>86</v>
      </c>
      <c r="H47" s="1">
        <v>14</v>
      </c>
    </row>
    <row r="48" spans="1:8" x14ac:dyDescent="0.25">
      <c r="A48" s="3" t="s">
        <v>602</v>
      </c>
      <c r="B48" s="1">
        <v>2007</v>
      </c>
      <c r="C48" s="1">
        <v>58401645</v>
      </c>
      <c r="D48" s="3" t="s">
        <v>705</v>
      </c>
      <c r="E48" s="3" t="s">
        <v>706</v>
      </c>
      <c r="F48" s="3" t="s">
        <v>707</v>
      </c>
      <c r="G48" s="3" t="s">
        <v>86</v>
      </c>
      <c r="H48" s="1">
        <v>15</v>
      </c>
    </row>
    <row r="49" spans="1:8" x14ac:dyDescent="0.25">
      <c r="A49" s="3" t="s">
        <v>602</v>
      </c>
      <c r="B49" s="1">
        <v>2007</v>
      </c>
      <c r="C49" s="1">
        <v>58402226</v>
      </c>
      <c r="D49" s="3" t="s">
        <v>708</v>
      </c>
      <c r="E49" s="3" t="s">
        <v>709</v>
      </c>
      <c r="F49" s="3" t="s">
        <v>89</v>
      </c>
      <c r="G49" s="3" t="s">
        <v>86</v>
      </c>
      <c r="H49" s="1">
        <v>1</v>
      </c>
    </row>
    <row r="50" spans="1:8" x14ac:dyDescent="0.25">
      <c r="A50" s="3" t="s">
        <v>602</v>
      </c>
      <c r="B50" s="1">
        <v>2007</v>
      </c>
      <c r="C50" s="1">
        <v>60600520</v>
      </c>
      <c r="D50" s="3" t="s">
        <v>710</v>
      </c>
      <c r="E50" s="3" t="s">
        <v>711</v>
      </c>
      <c r="F50" s="3" t="s">
        <v>101</v>
      </c>
      <c r="G50" s="3" t="s">
        <v>102</v>
      </c>
      <c r="H50" s="1">
        <v>11138</v>
      </c>
    </row>
    <row r="51" spans="1:8" x14ac:dyDescent="0.25">
      <c r="A51" s="3" t="s">
        <v>602</v>
      </c>
      <c r="B51" s="1">
        <v>2007</v>
      </c>
      <c r="C51" s="1">
        <v>60634862</v>
      </c>
      <c r="D51" s="3" t="s">
        <v>712</v>
      </c>
      <c r="E51" s="3" t="s">
        <v>713</v>
      </c>
      <c r="F51" s="3" t="s">
        <v>714</v>
      </c>
      <c r="G51" s="3" t="s">
        <v>102</v>
      </c>
      <c r="H51" s="1">
        <v>4</v>
      </c>
    </row>
    <row r="52" spans="1:8" x14ac:dyDescent="0.25">
      <c r="A52" s="3" t="s">
        <v>602</v>
      </c>
      <c r="B52" s="1">
        <v>2007</v>
      </c>
      <c r="C52" s="1">
        <v>60600102</v>
      </c>
      <c r="D52" s="3" t="s">
        <v>715</v>
      </c>
      <c r="E52" s="3" t="s">
        <v>716</v>
      </c>
      <c r="F52" s="3" t="s">
        <v>717</v>
      </c>
      <c r="G52" s="3" t="s">
        <v>102</v>
      </c>
      <c r="H52" s="1">
        <v>6</v>
      </c>
    </row>
    <row r="53" spans="1:8" x14ac:dyDescent="0.25">
      <c r="A53" s="3" t="s">
        <v>602</v>
      </c>
      <c r="B53" s="1">
        <v>2007</v>
      </c>
      <c r="C53" s="1">
        <v>60636035</v>
      </c>
      <c r="D53" s="3" t="s">
        <v>718</v>
      </c>
      <c r="E53" s="3" t="s">
        <v>719</v>
      </c>
      <c r="F53" s="3" t="s">
        <v>720</v>
      </c>
      <c r="G53" s="3" t="s">
        <v>102</v>
      </c>
      <c r="H53" s="1">
        <v>935</v>
      </c>
    </row>
    <row r="54" spans="1:8" x14ac:dyDescent="0.25">
      <c r="A54" s="3" t="s">
        <v>602</v>
      </c>
      <c r="B54" s="1">
        <v>2007</v>
      </c>
      <c r="C54" s="1">
        <v>60601238</v>
      </c>
      <c r="D54" s="3" t="s">
        <v>103</v>
      </c>
      <c r="E54" s="3" t="s">
        <v>104</v>
      </c>
      <c r="F54" s="3" t="s">
        <v>105</v>
      </c>
      <c r="G54" s="3" t="s">
        <v>102</v>
      </c>
      <c r="H54" s="1">
        <v>14</v>
      </c>
    </row>
    <row r="55" spans="1:8" x14ac:dyDescent="0.25">
      <c r="A55" s="3" t="s">
        <v>602</v>
      </c>
      <c r="B55" s="1">
        <v>2007</v>
      </c>
      <c r="C55" s="1">
        <v>60600252</v>
      </c>
      <c r="D55" s="3" t="s">
        <v>721</v>
      </c>
      <c r="E55" s="3" t="s">
        <v>722</v>
      </c>
      <c r="F55" s="3" t="s">
        <v>723</v>
      </c>
      <c r="G55" s="3" t="s">
        <v>102</v>
      </c>
      <c r="H55" s="1">
        <v>227855</v>
      </c>
    </row>
    <row r="56" spans="1:8" x14ac:dyDescent="0.25">
      <c r="A56" s="3" t="s">
        <v>602</v>
      </c>
      <c r="B56" s="1">
        <v>2007</v>
      </c>
      <c r="C56" s="1">
        <v>60600773</v>
      </c>
      <c r="D56" s="3" t="s">
        <v>724</v>
      </c>
      <c r="E56" s="3" t="s">
        <v>725</v>
      </c>
      <c r="F56" s="3" t="s">
        <v>723</v>
      </c>
      <c r="G56" s="3" t="s">
        <v>102</v>
      </c>
      <c r="H56" s="1">
        <v>38570</v>
      </c>
    </row>
    <row r="57" spans="1:8" x14ac:dyDescent="0.25">
      <c r="A57" s="3" t="s">
        <v>602</v>
      </c>
      <c r="B57" s="1">
        <v>2007</v>
      </c>
      <c r="C57" s="1">
        <v>60600006</v>
      </c>
      <c r="D57" s="3" t="s">
        <v>726</v>
      </c>
      <c r="E57" s="3" t="s">
        <v>727</v>
      </c>
      <c r="F57" s="3" t="s">
        <v>728</v>
      </c>
      <c r="G57" s="3" t="s">
        <v>102</v>
      </c>
      <c r="H57" s="1">
        <v>5</v>
      </c>
    </row>
    <row r="58" spans="1:8" x14ac:dyDescent="0.25">
      <c r="A58" s="3" t="s">
        <v>602</v>
      </c>
      <c r="B58" s="1">
        <v>2007</v>
      </c>
      <c r="C58" s="1">
        <v>60601096</v>
      </c>
      <c r="D58" s="3" t="s">
        <v>729</v>
      </c>
      <c r="E58" s="3" t="s">
        <v>719</v>
      </c>
      <c r="F58" s="3" t="s">
        <v>720</v>
      </c>
      <c r="G58" s="3" t="s">
        <v>102</v>
      </c>
      <c r="H58" s="1">
        <v>2157</v>
      </c>
    </row>
    <row r="59" spans="1:8" x14ac:dyDescent="0.25">
      <c r="A59" s="3" t="s">
        <v>602</v>
      </c>
      <c r="B59" s="1">
        <v>2007</v>
      </c>
      <c r="C59" s="1">
        <v>60600729</v>
      </c>
      <c r="D59" s="3" t="s">
        <v>730</v>
      </c>
      <c r="E59" s="3" t="s">
        <v>731</v>
      </c>
      <c r="F59" s="3" t="s">
        <v>714</v>
      </c>
      <c r="G59" s="3" t="s">
        <v>102</v>
      </c>
      <c r="H59" s="1">
        <v>25768</v>
      </c>
    </row>
    <row r="60" spans="1:8" x14ac:dyDescent="0.25">
      <c r="A60" s="3" t="s">
        <v>602</v>
      </c>
      <c r="B60" s="1">
        <v>2007</v>
      </c>
      <c r="C60" s="1">
        <v>60606693</v>
      </c>
      <c r="D60" s="3" t="s">
        <v>732</v>
      </c>
      <c r="E60" s="3" t="s">
        <v>733</v>
      </c>
      <c r="F60" s="3" t="s">
        <v>734</v>
      </c>
      <c r="G60" s="3" t="s">
        <v>102</v>
      </c>
      <c r="H60" s="1">
        <v>1</v>
      </c>
    </row>
    <row r="61" spans="1:8" x14ac:dyDescent="0.25">
      <c r="A61" s="3" t="s">
        <v>602</v>
      </c>
      <c r="B61" s="1">
        <v>2007</v>
      </c>
      <c r="C61" s="1">
        <v>15946862</v>
      </c>
      <c r="D61" s="3" t="s">
        <v>735</v>
      </c>
      <c r="E61" s="3" t="s">
        <v>736</v>
      </c>
      <c r="F61" s="3" t="s">
        <v>737</v>
      </c>
      <c r="G61" s="3" t="s">
        <v>118</v>
      </c>
      <c r="H61" s="1">
        <v>10</v>
      </c>
    </row>
    <row r="62" spans="1:8" x14ac:dyDescent="0.25">
      <c r="A62" s="3" t="s">
        <v>602</v>
      </c>
      <c r="B62" s="1">
        <v>2007</v>
      </c>
      <c r="C62" s="1">
        <v>15906914</v>
      </c>
      <c r="D62" s="3" t="s">
        <v>738</v>
      </c>
      <c r="E62" s="3" t="s">
        <v>739</v>
      </c>
      <c r="F62" s="3" t="s">
        <v>740</v>
      </c>
      <c r="G62" s="3" t="s">
        <v>118</v>
      </c>
      <c r="H62" s="1">
        <v>1</v>
      </c>
    </row>
    <row r="63" spans="1:8" x14ac:dyDescent="0.25">
      <c r="A63" s="3" t="s">
        <v>602</v>
      </c>
      <c r="B63" s="1">
        <v>2007</v>
      </c>
      <c r="C63" s="1">
        <v>15901343</v>
      </c>
      <c r="D63" s="3" t="s">
        <v>741</v>
      </c>
      <c r="E63" s="3" t="s">
        <v>742</v>
      </c>
      <c r="F63" s="3" t="s">
        <v>743</v>
      </c>
      <c r="G63" s="3" t="s">
        <v>118</v>
      </c>
      <c r="H63" s="1">
        <v>32</v>
      </c>
    </row>
    <row r="64" spans="1:8" x14ac:dyDescent="0.25">
      <c r="A64" s="3" t="s">
        <v>602</v>
      </c>
      <c r="B64" s="1">
        <v>2007</v>
      </c>
      <c r="C64" s="1">
        <v>15905746</v>
      </c>
      <c r="D64" s="3" t="s">
        <v>744</v>
      </c>
      <c r="E64" s="3" t="s">
        <v>745</v>
      </c>
      <c r="F64" s="3" t="s">
        <v>746</v>
      </c>
      <c r="G64" s="3" t="s">
        <v>118</v>
      </c>
      <c r="H64" s="1">
        <v>44</v>
      </c>
    </row>
    <row r="65" spans="1:8" x14ac:dyDescent="0.25">
      <c r="A65" s="3" t="s">
        <v>602</v>
      </c>
      <c r="B65" s="1">
        <v>2007</v>
      </c>
      <c r="C65" s="1">
        <v>15905392</v>
      </c>
      <c r="D65" s="3" t="s">
        <v>747</v>
      </c>
      <c r="E65" s="3" t="s">
        <v>748</v>
      </c>
      <c r="F65" s="3" t="s">
        <v>749</v>
      </c>
      <c r="G65" s="3" t="s">
        <v>118</v>
      </c>
      <c r="H65" s="1">
        <v>42</v>
      </c>
    </row>
    <row r="66" spans="1:8" x14ac:dyDescent="0.25">
      <c r="A66" s="3" t="s">
        <v>602</v>
      </c>
      <c r="B66" s="1">
        <v>2007</v>
      </c>
      <c r="C66" s="1">
        <v>15903577</v>
      </c>
      <c r="D66" s="3" t="s">
        <v>750</v>
      </c>
      <c r="E66" s="3" t="s">
        <v>751</v>
      </c>
      <c r="F66" s="3" t="s">
        <v>752</v>
      </c>
      <c r="G66" s="3" t="s">
        <v>118</v>
      </c>
      <c r="H66" s="1">
        <v>41</v>
      </c>
    </row>
    <row r="67" spans="1:8" x14ac:dyDescent="0.25">
      <c r="A67" s="3" t="s">
        <v>602</v>
      </c>
      <c r="B67" s="1">
        <v>2007</v>
      </c>
      <c r="C67" s="1">
        <v>15939794</v>
      </c>
      <c r="D67" s="3" t="s">
        <v>753</v>
      </c>
      <c r="E67" s="3" t="s">
        <v>754</v>
      </c>
      <c r="F67" s="3" t="s">
        <v>282</v>
      </c>
      <c r="G67" s="3" t="s">
        <v>118</v>
      </c>
      <c r="H67" s="1">
        <v>5</v>
      </c>
    </row>
    <row r="68" spans="1:8" x14ac:dyDescent="0.25">
      <c r="A68" s="3" t="s">
        <v>602</v>
      </c>
      <c r="B68" s="1">
        <v>2007</v>
      </c>
      <c r="C68" s="1">
        <v>15901002</v>
      </c>
      <c r="D68" s="3" t="s">
        <v>115</v>
      </c>
      <c r="E68" s="3" t="s">
        <v>116</v>
      </c>
      <c r="F68" s="3" t="s">
        <v>117</v>
      </c>
      <c r="G68" s="3" t="s">
        <v>118</v>
      </c>
      <c r="H68" s="1">
        <v>37</v>
      </c>
    </row>
    <row r="69" spans="1:8" x14ac:dyDescent="0.25">
      <c r="A69" s="3" t="s">
        <v>602</v>
      </c>
      <c r="B69" s="1">
        <v>2007</v>
      </c>
      <c r="C69" s="1">
        <v>15940806</v>
      </c>
      <c r="D69" s="3" t="s">
        <v>119</v>
      </c>
      <c r="E69" s="3" t="s">
        <v>120</v>
      </c>
      <c r="F69" s="3" t="s">
        <v>121</v>
      </c>
      <c r="G69" s="3" t="s">
        <v>118</v>
      </c>
      <c r="H69" s="1">
        <v>7971</v>
      </c>
    </row>
    <row r="70" spans="1:8" x14ac:dyDescent="0.25">
      <c r="A70" s="3" t="s">
        <v>602</v>
      </c>
      <c r="B70" s="1">
        <v>2007</v>
      </c>
      <c r="C70" s="1">
        <v>15903192</v>
      </c>
      <c r="D70" s="3" t="s">
        <v>755</v>
      </c>
      <c r="E70" s="3" t="s">
        <v>756</v>
      </c>
      <c r="F70" s="3" t="s">
        <v>757</v>
      </c>
      <c r="G70" s="3" t="s">
        <v>118</v>
      </c>
      <c r="H70" s="1">
        <v>2</v>
      </c>
    </row>
    <row r="71" spans="1:8" x14ac:dyDescent="0.25">
      <c r="A71" s="3" t="s">
        <v>602</v>
      </c>
      <c r="B71" s="1">
        <v>2007</v>
      </c>
      <c r="C71" s="1">
        <v>15917454</v>
      </c>
      <c r="D71" s="3" t="s">
        <v>758</v>
      </c>
      <c r="E71" s="3" t="s">
        <v>759</v>
      </c>
      <c r="F71" s="3" t="s">
        <v>760</v>
      </c>
      <c r="G71" s="3" t="s">
        <v>118</v>
      </c>
      <c r="H71" s="1">
        <v>72</v>
      </c>
    </row>
    <row r="72" spans="1:8" x14ac:dyDescent="0.25">
      <c r="A72" s="3" t="s">
        <v>602</v>
      </c>
      <c r="B72" s="1">
        <v>2007</v>
      </c>
      <c r="C72" s="1">
        <v>15940998</v>
      </c>
      <c r="D72" s="3" t="s">
        <v>761</v>
      </c>
      <c r="E72" s="3" t="s">
        <v>759</v>
      </c>
      <c r="F72" s="3" t="s">
        <v>760</v>
      </c>
      <c r="G72" s="3" t="s">
        <v>118</v>
      </c>
      <c r="H72" s="1">
        <v>52</v>
      </c>
    </row>
    <row r="73" spans="1:8" x14ac:dyDescent="0.25">
      <c r="A73" s="3" t="s">
        <v>602</v>
      </c>
      <c r="B73" s="1">
        <v>2007</v>
      </c>
      <c r="C73" s="1">
        <v>15904849</v>
      </c>
      <c r="D73" s="3" t="s">
        <v>122</v>
      </c>
      <c r="E73" s="3" t="s">
        <v>123</v>
      </c>
      <c r="F73" s="3" t="s">
        <v>762</v>
      </c>
      <c r="G73" s="3" t="s">
        <v>118</v>
      </c>
      <c r="H73" s="1">
        <v>3</v>
      </c>
    </row>
    <row r="74" spans="1:8" x14ac:dyDescent="0.25">
      <c r="A74" s="3" t="s">
        <v>602</v>
      </c>
      <c r="B74" s="1">
        <v>2007</v>
      </c>
      <c r="C74" s="1">
        <v>15902094</v>
      </c>
      <c r="D74" s="3" t="s">
        <v>763</v>
      </c>
      <c r="E74" s="3" t="s">
        <v>764</v>
      </c>
      <c r="F74" s="3" t="s">
        <v>765</v>
      </c>
      <c r="G74" s="3" t="s">
        <v>118</v>
      </c>
      <c r="H74" s="1">
        <v>19</v>
      </c>
    </row>
    <row r="75" spans="1:8" x14ac:dyDescent="0.25">
      <c r="A75" s="3" t="s">
        <v>602</v>
      </c>
      <c r="B75" s="1">
        <v>2007</v>
      </c>
      <c r="C75" s="1">
        <v>15905616</v>
      </c>
      <c r="D75" s="3" t="s">
        <v>766</v>
      </c>
      <c r="E75" s="3" t="s">
        <v>767</v>
      </c>
      <c r="F75" s="3" t="s">
        <v>768</v>
      </c>
      <c r="G75" s="3" t="s">
        <v>118</v>
      </c>
      <c r="H75" s="1">
        <v>13</v>
      </c>
    </row>
    <row r="76" spans="1:8" x14ac:dyDescent="0.25">
      <c r="A76" s="3" t="s">
        <v>602</v>
      </c>
      <c r="B76" s="1">
        <v>2007</v>
      </c>
      <c r="C76" s="1">
        <v>15903131</v>
      </c>
      <c r="D76" s="3" t="s">
        <v>125</v>
      </c>
      <c r="E76" s="3" t="s">
        <v>126</v>
      </c>
      <c r="F76" s="3" t="s">
        <v>127</v>
      </c>
      <c r="G76" s="3" t="s">
        <v>118</v>
      </c>
      <c r="H76" s="1">
        <v>24</v>
      </c>
    </row>
    <row r="77" spans="1:8" x14ac:dyDescent="0.25">
      <c r="A77" s="3" t="s">
        <v>602</v>
      </c>
      <c r="B77" s="1">
        <v>2007</v>
      </c>
      <c r="C77" s="1">
        <v>15948454</v>
      </c>
      <c r="D77" s="3" t="s">
        <v>128</v>
      </c>
      <c r="E77" s="3" t="s">
        <v>129</v>
      </c>
      <c r="F77" s="3" t="s">
        <v>130</v>
      </c>
      <c r="G77" s="3" t="s">
        <v>118</v>
      </c>
      <c r="H77" s="1">
        <v>21</v>
      </c>
    </row>
    <row r="78" spans="1:8" x14ac:dyDescent="0.25">
      <c r="A78" s="3" t="s">
        <v>602</v>
      </c>
      <c r="B78" s="1">
        <v>2007</v>
      </c>
      <c r="C78" s="1">
        <v>15902132</v>
      </c>
      <c r="D78" s="3" t="s">
        <v>131</v>
      </c>
      <c r="E78" s="3" t="s">
        <v>132</v>
      </c>
      <c r="F78" s="3" t="s">
        <v>133</v>
      </c>
      <c r="G78" s="3" t="s">
        <v>118</v>
      </c>
      <c r="H78" s="1">
        <v>38</v>
      </c>
    </row>
    <row r="79" spans="1:8" x14ac:dyDescent="0.25">
      <c r="A79" s="3" t="s">
        <v>602</v>
      </c>
      <c r="B79" s="1">
        <v>2007</v>
      </c>
      <c r="C79" s="1">
        <v>15947048</v>
      </c>
      <c r="D79" s="3" t="s">
        <v>769</v>
      </c>
      <c r="E79" s="3" t="s">
        <v>770</v>
      </c>
      <c r="F79" s="3" t="s">
        <v>743</v>
      </c>
      <c r="G79" s="3" t="s">
        <v>118</v>
      </c>
      <c r="H79" s="1">
        <v>7</v>
      </c>
    </row>
    <row r="80" spans="1:8" x14ac:dyDescent="0.25">
      <c r="A80" s="3" t="s">
        <v>602</v>
      </c>
      <c r="B80" s="1">
        <v>2007</v>
      </c>
      <c r="C80" s="1">
        <v>15904524</v>
      </c>
      <c r="D80" s="3" t="s">
        <v>137</v>
      </c>
      <c r="E80" s="3" t="s">
        <v>138</v>
      </c>
      <c r="F80" s="3" t="s">
        <v>139</v>
      </c>
      <c r="G80" s="3" t="s">
        <v>118</v>
      </c>
      <c r="H80" s="1">
        <v>321</v>
      </c>
    </row>
    <row r="81" spans="1:8" x14ac:dyDescent="0.25">
      <c r="A81" s="3" t="s">
        <v>602</v>
      </c>
      <c r="B81" s="1">
        <v>2007</v>
      </c>
      <c r="C81" s="1">
        <v>15907190</v>
      </c>
      <c r="D81" s="3" t="s">
        <v>771</v>
      </c>
      <c r="E81" s="3" t="s">
        <v>772</v>
      </c>
      <c r="F81" s="3" t="s">
        <v>743</v>
      </c>
      <c r="G81" s="3" t="s">
        <v>118</v>
      </c>
      <c r="H81" s="1">
        <v>6</v>
      </c>
    </row>
    <row r="82" spans="1:8" x14ac:dyDescent="0.25">
      <c r="A82" s="3" t="s">
        <v>602</v>
      </c>
      <c r="B82" s="1">
        <v>2007</v>
      </c>
      <c r="C82" s="1">
        <v>15905765</v>
      </c>
      <c r="D82" s="3" t="s">
        <v>773</v>
      </c>
      <c r="E82" s="3" t="s">
        <v>774</v>
      </c>
      <c r="F82" s="3" t="s">
        <v>775</v>
      </c>
      <c r="G82" s="3" t="s">
        <v>118</v>
      </c>
      <c r="H82" s="1">
        <v>26</v>
      </c>
    </row>
    <row r="83" spans="1:8" x14ac:dyDescent="0.25">
      <c r="A83" s="3" t="s">
        <v>602</v>
      </c>
      <c r="B83" s="1">
        <v>2007</v>
      </c>
      <c r="C83" s="1">
        <v>15905974</v>
      </c>
      <c r="D83" s="3" t="s">
        <v>776</v>
      </c>
      <c r="E83" s="3" t="s">
        <v>777</v>
      </c>
      <c r="F83" s="3" t="s">
        <v>778</v>
      </c>
      <c r="G83" s="3" t="s">
        <v>118</v>
      </c>
      <c r="H83" s="1">
        <v>2</v>
      </c>
    </row>
    <row r="84" spans="1:8" x14ac:dyDescent="0.25">
      <c r="A84" s="3" t="s">
        <v>602</v>
      </c>
      <c r="B84" s="1">
        <v>2007</v>
      </c>
      <c r="C84" s="1">
        <v>15902480</v>
      </c>
      <c r="D84" s="3" t="s">
        <v>779</v>
      </c>
      <c r="E84" s="3" t="s">
        <v>780</v>
      </c>
      <c r="F84" s="3" t="s">
        <v>781</v>
      </c>
      <c r="G84" s="3" t="s">
        <v>118</v>
      </c>
      <c r="H84" s="1">
        <v>1</v>
      </c>
    </row>
    <row r="85" spans="1:8" x14ac:dyDescent="0.25">
      <c r="A85" s="3" t="s">
        <v>602</v>
      </c>
      <c r="B85" s="1">
        <v>2007</v>
      </c>
      <c r="C85" s="1">
        <v>15900881</v>
      </c>
      <c r="D85" s="3" t="s">
        <v>782</v>
      </c>
      <c r="E85" s="3" t="s">
        <v>783</v>
      </c>
      <c r="F85" s="3" t="s">
        <v>784</v>
      </c>
      <c r="G85" s="3" t="s">
        <v>118</v>
      </c>
      <c r="H85" s="1">
        <v>181</v>
      </c>
    </row>
    <row r="86" spans="1:8" x14ac:dyDescent="0.25">
      <c r="A86" s="3" t="s">
        <v>602</v>
      </c>
      <c r="B86" s="1">
        <v>2007</v>
      </c>
      <c r="C86" s="1">
        <v>15803910</v>
      </c>
      <c r="D86" s="3" t="s">
        <v>785</v>
      </c>
      <c r="E86" s="3" t="s">
        <v>786</v>
      </c>
      <c r="F86" s="3" t="s">
        <v>152</v>
      </c>
      <c r="G86" s="3" t="s">
        <v>149</v>
      </c>
      <c r="H86" s="1">
        <v>17</v>
      </c>
    </row>
    <row r="87" spans="1:8" x14ac:dyDescent="0.25">
      <c r="A87" s="3" t="s">
        <v>602</v>
      </c>
      <c r="B87" s="1">
        <v>2007</v>
      </c>
      <c r="C87" s="1">
        <v>15802906</v>
      </c>
      <c r="D87" s="3" t="s">
        <v>787</v>
      </c>
      <c r="E87" s="3" t="s">
        <v>788</v>
      </c>
      <c r="F87" s="3" t="s">
        <v>789</v>
      </c>
      <c r="G87" s="3" t="s">
        <v>149</v>
      </c>
      <c r="H87" s="1">
        <v>3</v>
      </c>
    </row>
    <row r="88" spans="1:8" x14ac:dyDescent="0.25">
      <c r="A88" s="3" t="s">
        <v>602</v>
      </c>
      <c r="B88" s="1">
        <v>2007</v>
      </c>
      <c r="C88" s="1">
        <v>15802643</v>
      </c>
      <c r="D88" s="3" t="s">
        <v>790</v>
      </c>
      <c r="E88" s="3" t="s">
        <v>791</v>
      </c>
      <c r="F88" s="3" t="s">
        <v>792</v>
      </c>
      <c r="G88" s="3" t="s">
        <v>149</v>
      </c>
      <c r="H88" s="1">
        <v>1558</v>
      </c>
    </row>
    <row r="89" spans="1:8" x14ac:dyDescent="0.25">
      <c r="A89" s="3" t="s">
        <v>602</v>
      </c>
      <c r="B89" s="1">
        <v>2007</v>
      </c>
      <c r="C89" s="1">
        <v>15804296</v>
      </c>
      <c r="D89" s="3" t="s">
        <v>50</v>
      </c>
      <c r="E89" s="3" t="s">
        <v>793</v>
      </c>
      <c r="F89" s="3" t="s">
        <v>794</v>
      </c>
      <c r="G89" s="3" t="s">
        <v>149</v>
      </c>
      <c r="H89" s="1">
        <v>11</v>
      </c>
    </row>
    <row r="90" spans="1:8" x14ac:dyDescent="0.25">
      <c r="A90" s="3" t="s">
        <v>602</v>
      </c>
      <c r="B90" s="1">
        <v>2007</v>
      </c>
      <c r="C90" s="1">
        <v>15801567</v>
      </c>
      <c r="D90" s="3" t="s">
        <v>795</v>
      </c>
      <c r="E90" s="3" t="s">
        <v>793</v>
      </c>
      <c r="F90" s="3" t="s">
        <v>794</v>
      </c>
      <c r="G90" s="3" t="s">
        <v>149</v>
      </c>
      <c r="H90" s="1">
        <v>496</v>
      </c>
    </row>
    <row r="91" spans="1:8" x14ac:dyDescent="0.25">
      <c r="A91" s="3" t="s">
        <v>602</v>
      </c>
      <c r="B91" s="1">
        <v>2007</v>
      </c>
      <c r="C91" s="1">
        <v>15800115</v>
      </c>
      <c r="D91" s="3" t="s">
        <v>796</v>
      </c>
      <c r="E91" s="3" t="s">
        <v>797</v>
      </c>
      <c r="F91" s="3" t="s">
        <v>798</v>
      </c>
      <c r="G91" s="3" t="s">
        <v>149</v>
      </c>
      <c r="H91" s="1">
        <v>9</v>
      </c>
    </row>
    <row r="92" spans="1:8" x14ac:dyDescent="0.25">
      <c r="A92" s="3" t="s">
        <v>602</v>
      </c>
      <c r="B92" s="1">
        <v>2007</v>
      </c>
      <c r="C92" s="1">
        <v>15801270</v>
      </c>
      <c r="D92" s="3" t="s">
        <v>799</v>
      </c>
      <c r="E92" s="3" t="s">
        <v>800</v>
      </c>
      <c r="F92" s="3" t="s">
        <v>279</v>
      </c>
      <c r="G92" s="3" t="s">
        <v>149</v>
      </c>
      <c r="H92" s="1">
        <v>30</v>
      </c>
    </row>
    <row r="93" spans="1:8" x14ac:dyDescent="0.25">
      <c r="A93" s="3" t="s">
        <v>602</v>
      </c>
      <c r="B93" s="1">
        <v>2007</v>
      </c>
      <c r="C93" s="1">
        <v>15803294</v>
      </c>
      <c r="D93" s="3" t="s">
        <v>801</v>
      </c>
      <c r="E93" s="3" t="s">
        <v>802</v>
      </c>
      <c r="F93" s="3" t="s">
        <v>803</v>
      </c>
      <c r="G93" s="3" t="s">
        <v>149</v>
      </c>
      <c r="H93" s="1">
        <v>2</v>
      </c>
    </row>
    <row r="94" spans="1:8" x14ac:dyDescent="0.25">
      <c r="A94" s="3" t="s">
        <v>602</v>
      </c>
      <c r="B94" s="1">
        <v>2007</v>
      </c>
      <c r="C94" s="1">
        <v>15803863</v>
      </c>
      <c r="D94" s="3" t="s">
        <v>804</v>
      </c>
      <c r="E94" s="3" t="s">
        <v>805</v>
      </c>
      <c r="F94" s="3" t="s">
        <v>806</v>
      </c>
      <c r="G94" s="3" t="s">
        <v>149</v>
      </c>
      <c r="H94" s="1">
        <v>22</v>
      </c>
    </row>
    <row r="95" spans="1:8" x14ac:dyDescent="0.25">
      <c r="A95" s="3" t="s">
        <v>602</v>
      </c>
      <c r="B95" s="1">
        <v>2007</v>
      </c>
      <c r="C95" s="1">
        <v>15840177</v>
      </c>
      <c r="D95" s="3" t="s">
        <v>150</v>
      </c>
      <c r="E95" s="3" t="s">
        <v>151</v>
      </c>
      <c r="F95" s="3" t="s">
        <v>152</v>
      </c>
      <c r="G95" s="3" t="s">
        <v>149</v>
      </c>
      <c r="H95" s="1">
        <v>94</v>
      </c>
    </row>
    <row r="96" spans="1:8" x14ac:dyDescent="0.25">
      <c r="A96" s="3" t="s">
        <v>602</v>
      </c>
      <c r="B96" s="1">
        <v>2007</v>
      </c>
      <c r="C96" s="1">
        <v>15803240</v>
      </c>
      <c r="D96" s="3" t="s">
        <v>807</v>
      </c>
      <c r="E96" s="3" t="s">
        <v>808</v>
      </c>
      <c r="F96" s="3" t="s">
        <v>809</v>
      </c>
      <c r="G96" s="3" t="s">
        <v>149</v>
      </c>
      <c r="H96" s="1">
        <v>1</v>
      </c>
    </row>
    <row r="97" spans="1:8" x14ac:dyDescent="0.25">
      <c r="A97" s="3" t="s">
        <v>602</v>
      </c>
      <c r="B97" s="1">
        <v>2007</v>
      </c>
      <c r="C97" s="1">
        <v>15840168</v>
      </c>
      <c r="D97" s="3" t="s">
        <v>153</v>
      </c>
      <c r="E97" s="3" t="s">
        <v>154</v>
      </c>
      <c r="F97" s="3" t="s">
        <v>155</v>
      </c>
      <c r="G97" s="3" t="s">
        <v>149</v>
      </c>
      <c r="H97" s="1">
        <v>54</v>
      </c>
    </row>
    <row r="98" spans="1:8" x14ac:dyDescent="0.25">
      <c r="A98" s="3" t="s">
        <v>602</v>
      </c>
      <c r="B98" s="1">
        <v>2007</v>
      </c>
      <c r="C98" s="1">
        <v>15801355</v>
      </c>
      <c r="D98" s="3" t="s">
        <v>810</v>
      </c>
      <c r="E98" s="3" t="s">
        <v>811</v>
      </c>
      <c r="F98" s="3" t="s">
        <v>812</v>
      </c>
      <c r="G98" s="3" t="s">
        <v>149</v>
      </c>
      <c r="H98" s="1">
        <v>46</v>
      </c>
    </row>
    <row r="99" spans="1:8" x14ac:dyDescent="0.25">
      <c r="A99" s="3" t="s">
        <v>602</v>
      </c>
      <c r="B99" s="1">
        <v>2007</v>
      </c>
      <c r="C99" s="1">
        <v>15803270</v>
      </c>
      <c r="D99" s="3" t="s">
        <v>813</v>
      </c>
      <c r="E99" s="3" t="s">
        <v>814</v>
      </c>
      <c r="F99" s="3" t="s">
        <v>815</v>
      </c>
      <c r="G99" s="3" t="s">
        <v>149</v>
      </c>
      <c r="H99" s="1">
        <v>1</v>
      </c>
    </row>
    <row r="100" spans="1:8" x14ac:dyDescent="0.25">
      <c r="A100" s="3" t="s">
        <v>602</v>
      </c>
      <c r="B100" s="1">
        <v>2007</v>
      </c>
      <c r="C100" s="1">
        <v>15803604</v>
      </c>
      <c r="D100" s="3" t="s">
        <v>156</v>
      </c>
      <c r="E100" s="3" t="s">
        <v>157</v>
      </c>
      <c r="F100" s="3" t="s">
        <v>158</v>
      </c>
      <c r="G100" s="3" t="s">
        <v>149</v>
      </c>
      <c r="H100" s="1">
        <v>1</v>
      </c>
    </row>
    <row r="101" spans="1:8" x14ac:dyDescent="0.25">
      <c r="A101" s="3" t="s">
        <v>602</v>
      </c>
      <c r="B101" s="1">
        <v>2007</v>
      </c>
      <c r="C101" s="1">
        <v>15803875</v>
      </c>
      <c r="D101" s="3" t="s">
        <v>816</v>
      </c>
      <c r="E101" s="3" t="s">
        <v>817</v>
      </c>
      <c r="F101" s="3" t="s">
        <v>279</v>
      </c>
      <c r="G101" s="3" t="s">
        <v>149</v>
      </c>
      <c r="H101" s="1">
        <v>1</v>
      </c>
    </row>
    <row r="102" spans="1:8" x14ac:dyDescent="0.25">
      <c r="A102" s="3" t="s">
        <v>602</v>
      </c>
      <c r="B102" s="1">
        <v>2007</v>
      </c>
      <c r="C102" s="1">
        <v>15803381</v>
      </c>
      <c r="D102" s="3" t="s">
        <v>818</v>
      </c>
      <c r="E102" s="3" t="s">
        <v>819</v>
      </c>
      <c r="F102" s="3" t="s">
        <v>803</v>
      </c>
      <c r="G102" s="3" t="s">
        <v>149</v>
      </c>
      <c r="H102" s="1">
        <v>4</v>
      </c>
    </row>
    <row r="103" spans="1:8" x14ac:dyDescent="0.25">
      <c r="A103" s="3" t="s">
        <v>602</v>
      </c>
      <c r="B103" s="1">
        <v>2007</v>
      </c>
      <c r="C103" s="1">
        <v>54201516</v>
      </c>
      <c r="D103" s="3" t="s">
        <v>820</v>
      </c>
      <c r="E103" s="3" t="s">
        <v>821</v>
      </c>
      <c r="F103" s="3" t="s">
        <v>822</v>
      </c>
      <c r="G103" s="3" t="s">
        <v>162</v>
      </c>
      <c r="H103" s="1">
        <v>1</v>
      </c>
    </row>
    <row r="104" spans="1:8" x14ac:dyDescent="0.25">
      <c r="A104" s="3" t="s">
        <v>602</v>
      </c>
      <c r="B104" s="1">
        <v>2007</v>
      </c>
      <c r="C104" s="1">
        <v>54201348</v>
      </c>
      <c r="D104" s="3" t="s">
        <v>823</v>
      </c>
      <c r="E104" s="3" t="s">
        <v>824</v>
      </c>
      <c r="F104" s="3" t="s">
        <v>825</v>
      </c>
      <c r="G104" s="3" t="s">
        <v>162</v>
      </c>
      <c r="H104" s="1">
        <v>15</v>
      </c>
    </row>
    <row r="105" spans="1:8" x14ac:dyDescent="0.25">
      <c r="A105" s="3" t="s">
        <v>602</v>
      </c>
      <c r="B105" s="1">
        <v>2007</v>
      </c>
      <c r="C105" s="1">
        <v>54200175</v>
      </c>
      <c r="D105" s="3" t="s">
        <v>826</v>
      </c>
      <c r="E105" s="3" t="s">
        <v>827</v>
      </c>
      <c r="F105" s="3" t="s">
        <v>828</v>
      </c>
      <c r="G105" s="3" t="s">
        <v>162</v>
      </c>
      <c r="H105" s="1">
        <v>1</v>
      </c>
    </row>
    <row r="106" spans="1:8" x14ac:dyDescent="0.25">
      <c r="A106" s="3" t="s">
        <v>602</v>
      </c>
      <c r="B106" s="1">
        <v>2007</v>
      </c>
      <c r="C106" s="1">
        <v>54201425</v>
      </c>
      <c r="D106" s="3" t="s">
        <v>829</v>
      </c>
      <c r="E106" s="3" t="s">
        <v>830</v>
      </c>
      <c r="F106" s="3" t="s">
        <v>831</v>
      </c>
      <c r="G106" s="3" t="s">
        <v>162</v>
      </c>
      <c r="H106" s="1">
        <v>47</v>
      </c>
    </row>
    <row r="107" spans="1:8" x14ac:dyDescent="0.25">
      <c r="A107" s="3" t="s">
        <v>602</v>
      </c>
      <c r="B107" s="1">
        <v>2007</v>
      </c>
      <c r="C107" s="1">
        <v>98235032</v>
      </c>
      <c r="D107" s="3" t="s">
        <v>832</v>
      </c>
      <c r="E107" s="3" t="s">
        <v>833</v>
      </c>
      <c r="F107" s="3" t="s">
        <v>834</v>
      </c>
      <c r="G107" s="3" t="s">
        <v>166</v>
      </c>
      <c r="H107" s="1">
        <v>631</v>
      </c>
    </row>
    <row r="108" spans="1:8" x14ac:dyDescent="0.25">
      <c r="A108" s="3" t="s">
        <v>602</v>
      </c>
      <c r="B108" s="1">
        <v>2007</v>
      </c>
      <c r="C108" s="1">
        <v>98200639</v>
      </c>
      <c r="D108" s="3" t="s">
        <v>835</v>
      </c>
      <c r="E108" s="3" t="s">
        <v>836</v>
      </c>
      <c r="F108" s="3" t="s">
        <v>837</v>
      </c>
      <c r="G108" s="3" t="s">
        <v>166</v>
      </c>
      <c r="H108" s="1">
        <v>84</v>
      </c>
    </row>
    <row r="109" spans="1:8" x14ac:dyDescent="0.25">
      <c r="A109" s="3" t="s">
        <v>602</v>
      </c>
      <c r="B109" s="1">
        <v>2007</v>
      </c>
      <c r="C109" s="1">
        <v>98235118</v>
      </c>
      <c r="D109" s="3" t="s">
        <v>167</v>
      </c>
      <c r="E109" s="3" t="s">
        <v>168</v>
      </c>
      <c r="F109" s="3" t="s">
        <v>169</v>
      </c>
      <c r="G109" s="3" t="s">
        <v>166</v>
      </c>
      <c r="H109" s="1">
        <v>12</v>
      </c>
    </row>
    <row r="110" spans="1:8" x14ac:dyDescent="0.25">
      <c r="A110" s="3" t="s">
        <v>602</v>
      </c>
      <c r="B110" s="1">
        <v>2007</v>
      </c>
      <c r="C110" s="1">
        <v>98201000</v>
      </c>
      <c r="D110" s="3" t="s">
        <v>170</v>
      </c>
      <c r="E110" s="3" t="s">
        <v>171</v>
      </c>
      <c r="F110" s="3" t="s">
        <v>172</v>
      </c>
      <c r="G110" s="3" t="s">
        <v>166</v>
      </c>
      <c r="H110" s="1">
        <v>2</v>
      </c>
    </row>
    <row r="111" spans="1:8" x14ac:dyDescent="0.25">
      <c r="A111" s="3" t="s">
        <v>602</v>
      </c>
      <c r="B111" s="1">
        <v>2007</v>
      </c>
      <c r="C111" s="1">
        <v>98235063</v>
      </c>
      <c r="D111" s="3" t="s">
        <v>838</v>
      </c>
      <c r="E111" s="3" t="s">
        <v>839</v>
      </c>
      <c r="F111" s="3" t="s">
        <v>840</v>
      </c>
      <c r="G111" s="3" t="s">
        <v>166</v>
      </c>
      <c r="H111" s="1">
        <v>1</v>
      </c>
    </row>
    <row r="112" spans="1:8" x14ac:dyDescent="0.25">
      <c r="A112" s="3" t="s">
        <v>602</v>
      </c>
      <c r="B112" s="1">
        <v>2007</v>
      </c>
      <c r="C112" s="1">
        <v>98200798</v>
      </c>
      <c r="D112" s="3" t="s">
        <v>841</v>
      </c>
      <c r="E112" s="3" t="s">
        <v>842</v>
      </c>
      <c r="F112" s="3" t="s">
        <v>165</v>
      </c>
      <c r="G112" s="3" t="s">
        <v>166</v>
      </c>
      <c r="H112" s="1">
        <v>27</v>
      </c>
    </row>
    <row r="113" spans="1:8" x14ac:dyDescent="0.25">
      <c r="A113" s="3" t="s">
        <v>602</v>
      </c>
      <c r="B113" s="1">
        <v>2007</v>
      </c>
      <c r="C113" s="1">
        <v>98200437</v>
      </c>
      <c r="D113" s="3" t="s">
        <v>843</v>
      </c>
      <c r="E113" s="3" t="s">
        <v>844</v>
      </c>
      <c r="F113" s="3" t="s">
        <v>172</v>
      </c>
      <c r="G113" s="3" t="s">
        <v>166</v>
      </c>
      <c r="H113" s="1">
        <v>2</v>
      </c>
    </row>
    <row r="114" spans="1:8" x14ac:dyDescent="0.25">
      <c r="A114" s="3" t="s">
        <v>602</v>
      </c>
      <c r="B114" s="1">
        <v>2007</v>
      </c>
      <c r="C114" s="1">
        <v>98200901</v>
      </c>
      <c r="D114" s="3" t="s">
        <v>176</v>
      </c>
      <c r="E114" s="3" t="s">
        <v>177</v>
      </c>
      <c r="F114" s="3" t="s">
        <v>178</v>
      </c>
      <c r="G114" s="3" t="s">
        <v>166</v>
      </c>
      <c r="H114" s="1">
        <v>7</v>
      </c>
    </row>
    <row r="115" spans="1:8" x14ac:dyDescent="0.25">
      <c r="A115" s="3" t="s">
        <v>602</v>
      </c>
      <c r="B115" s="1">
        <v>2007</v>
      </c>
      <c r="C115" s="1">
        <v>98200449</v>
      </c>
      <c r="D115" s="3" t="s">
        <v>845</v>
      </c>
      <c r="E115" s="3" t="s">
        <v>846</v>
      </c>
      <c r="F115" s="3" t="s">
        <v>172</v>
      </c>
      <c r="G115" s="3" t="s">
        <v>166</v>
      </c>
      <c r="H115" s="1">
        <v>165</v>
      </c>
    </row>
    <row r="116" spans="1:8" x14ac:dyDescent="0.25">
      <c r="A116" s="3" t="s">
        <v>602</v>
      </c>
      <c r="B116" s="1">
        <v>2007</v>
      </c>
      <c r="C116" s="1">
        <v>98233354</v>
      </c>
      <c r="D116" s="3" t="s">
        <v>847</v>
      </c>
      <c r="E116" s="3" t="s">
        <v>848</v>
      </c>
      <c r="F116" s="3" t="s">
        <v>849</v>
      </c>
      <c r="G116" s="3" t="s">
        <v>166</v>
      </c>
      <c r="H116" s="1">
        <v>5</v>
      </c>
    </row>
    <row r="117" spans="1:8" x14ac:dyDescent="0.25">
      <c r="A117" s="3" t="s">
        <v>602</v>
      </c>
      <c r="B117" s="1">
        <v>2007</v>
      </c>
      <c r="C117" s="1">
        <v>98201043</v>
      </c>
      <c r="D117" s="3" t="s">
        <v>850</v>
      </c>
      <c r="E117" s="3" t="s">
        <v>851</v>
      </c>
      <c r="F117" s="3" t="s">
        <v>849</v>
      </c>
      <c r="G117" s="3" t="s">
        <v>166</v>
      </c>
      <c r="H117" s="1">
        <v>1</v>
      </c>
    </row>
    <row r="118" spans="1:8" x14ac:dyDescent="0.25">
      <c r="A118" s="3" t="s">
        <v>602</v>
      </c>
      <c r="B118" s="1">
        <v>2007</v>
      </c>
      <c r="C118" s="1">
        <v>98200317</v>
      </c>
      <c r="D118" s="3" t="s">
        <v>179</v>
      </c>
      <c r="E118" s="3" t="s">
        <v>180</v>
      </c>
      <c r="F118" s="3" t="s">
        <v>172</v>
      </c>
      <c r="G118" s="3" t="s">
        <v>166</v>
      </c>
      <c r="H118" s="1">
        <v>8</v>
      </c>
    </row>
    <row r="119" spans="1:8" x14ac:dyDescent="0.25">
      <c r="A119" s="3" t="s">
        <v>602</v>
      </c>
      <c r="B119" s="1">
        <v>2007</v>
      </c>
      <c r="C119" s="1">
        <v>98201074</v>
      </c>
      <c r="D119" s="3" t="s">
        <v>852</v>
      </c>
      <c r="E119" s="3" t="s">
        <v>853</v>
      </c>
      <c r="F119" s="3" t="s">
        <v>854</v>
      </c>
      <c r="G119" s="3" t="s">
        <v>166</v>
      </c>
      <c r="H119" s="1">
        <v>16</v>
      </c>
    </row>
    <row r="120" spans="1:8" x14ac:dyDescent="0.25">
      <c r="A120" s="3" t="s">
        <v>602</v>
      </c>
      <c r="B120" s="1">
        <v>2007</v>
      </c>
      <c r="C120" s="1">
        <v>33636039</v>
      </c>
      <c r="D120" s="3" t="s">
        <v>855</v>
      </c>
      <c r="E120" s="3" t="s">
        <v>856</v>
      </c>
      <c r="F120" s="3" t="s">
        <v>190</v>
      </c>
      <c r="G120" s="3" t="s">
        <v>184</v>
      </c>
      <c r="H120" s="1">
        <v>12693</v>
      </c>
    </row>
    <row r="121" spans="1:8" x14ac:dyDescent="0.25">
      <c r="A121" s="3" t="s">
        <v>602</v>
      </c>
      <c r="B121" s="1">
        <v>2007</v>
      </c>
      <c r="C121" s="1">
        <v>33637390</v>
      </c>
      <c r="D121" s="3" t="s">
        <v>857</v>
      </c>
      <c r="E121" s="3" t="s">
        <v>858</v>
      </c>
      <c r="F121" s="3" t="s">
        <v>859</v>
      </c>
      <c r="G121" s="3" t="s">
        <v>184</v>
      </c>
      <c r="H121" s="1">
        <v>1441</v>
      </c>
    </row>
    <row r="122" spans="1:8" x14ac:dyDescent="0.25">
      <c r="A122" s="3" t="s">
        <v>602</v>
      </c>
      <c r="B122" s="1">
        <v>2007</v>
      </c>
      <c r="C122" s="1">
        <v>33635626</v>
      </c>
      <c r="D122" s="3" t="s">
        <v>860</v>
      </c>
      <c r="E122" s="3" t="s">
        <v>861</v>
      </c>
      <c r="F122" s="3" t="s">
        <v>862</v>
      </c>
      <c r="G122" s="3" t="s">
        <v>184</v>
      </c>
      <c r="H122" s="1">
        <v>46</v>
      </c>
    </row>
    <row r="123" spans="1:8" x14ac:dyDescent="0.25">
      <c r="A123" s="3" t="s">
        <v>602</v>
      </c>
      <c r="B123" s="1">
        <v>2007</v>
      </c>
      <c r="C123" s="1">
        <v>33637243</v>
      </c>
      <c r="D123" s="3" t="s">
        <v>863</v>
      </c>
      <c r="E123" s="3" t="s">
        <v>864</v>
      </c>
      <c r="F123" s="3" t="s">
        <v>865</v>
      </c>
      <c r="G123" s="3" t="s">
        <v>184</v>
      </c>
      <c r="H123" s="1">
        <v>289</v>
      </c>
    </row>
    <row r="124" spans="1:8" x14ac:dyDescent="0.25">
      <c r="A124" s="3" t="s">
        <v>602</v>
      </c>
      <c r="B124" s="1">
        <v>2007</v>
      </c>
      <c r="C124" s="1">
        <v>33701783</v>
      </c>
      <c r="D124" s="3" t="s">
        <v>866</v>
      </c>
      <c r="E124" s="3" t="s">
        <v>867</v>
      </c>
      <c r="F124" s="3" t="s">
        <v>868</v>
      </c>
      <c r="G124" s="3" t="s">
        <v>184</v>
      </c>
      <c r="H124" s="1">
        <v>1</v>
      </c>
    </row>
    <row r="125" spans="1:8" x14ac:dyDescent="0.25">
      <c r="A125" s="3" t="s">
        <v>602</v>
      </c>
      <c r="B125" s="1">
        <v>2007</v>
      </c>
      <c r="C125" s="1">
        <v>33601746</v>
      </c>
      <c r="D125" s="3" t="s">
        <v>869</v>
      </c>
      <c r="E125" s="3" t="s">
        <v>870</v>
      </c>
      <c r="F125" s="3" t="s">
        <v>871</v>
      </c>
      <c r="G125" s="3" t="s">
        <v>184</v>
      </c>
      <c r="H125" s="1">
        <v>1</v>
      </c>
    </row>
    <row r="126" spans="1:8" x14ac:dyDescent="0.25">
      <c r="A126" s="3" t="s">
        <v>602</v>
      </c>
      <c r="B126" s="1">
        <v>2007</v>
      </c>
      <c r="C126" s="1">
        <v>33601415</v>
      </c>
      <c r="D126" s="3" t="s">
        <v>872</v>
      </c>
      <c r="E126" s="3" t="s">
        <v>873</v>
      </c>
      <c r="F126" s="3" t="s">
        <v>183</v>
      </c>
      <c r="G126" s="3" t="s">
        <v>184</v>
      </c>
      <c r="H126" s="1">
        <v>8</v>
      </c>
    </row>
    <row r="127" spans="1:8" x14ac:dyDescent="0.25">
      <c r="A127" s="3" t="s">
        <v>602</v>
      </c>
      <c r="B127" s="1">
        <v>2007</v>
      </c>
      <c r="C127" s="1">
        <v>33600873</v>
      </c>
      <c r="D127" s="3" t="s">
        <v>874</v>
      </c>
      <c r="E127" s="3" t="s">
        <v>875</v>
      </c>
      <c r="F127" s="3" t="s">
        <v>876</v>
      </c>
      <c r="G127" s="3" t="s">
        <v>184</v>
      </c>
      <c r="H127" s="1">
        <v>25</v>
      </c>
    </row>
    <row r="128" spans="1:8" x14ac:dyDescent="0.25">
      <c r="A128" s="3" t="s">
        <v>602</v>
      </c>
      <c r="B128" s="1">
        <v>2007</v>
      </c>
      <c r="C128" s="1">
        <v>33637004</v>
      </c>
      <c r="D128" s="3" t="s">
        <v>191</v>
      </c>
      <c r="E128" s="3" t="s">
        <v>192</v>
      </c>
      <c r="F128" s="3" t="s">
        <v>193</v>
      </c>
      <c r="G128" s="3" t="s">
        <v>184</v>
      </c>
      <c r="H128" s="1">
        <v>22668</v>
      </c>
    </row>
    <row r="129" spans="1:8" x14ac:dyDescent="0.25">
      <c r="A129" s="3" t="s">
        <v>602</v>
      </c>
      <c r="B129" s="1">
        <v>2007</v>
      </c>
      <c r="C129" s="1">
        <v>33601198</v>
      </c>
      <c r="D129" s="3" t="s">
        <v>877</v>
      </c>
      <c r="E129" s="3" t="s">
        <v>878</v>
      </c>
      <c r="F129" s="3" t="s">
        <v>862</v>
      </c>
      <c r="G129" s="3" t="s">
        <v>184</v>
      </c>
      <c r="H129" s="1">
        <v>5</v>
      </c>
    </row>
    <row r="130" spans="1:8" x14ac:dyDescent="0.25">
      <c r="A130" s="3" t="s">
        <v>602</v>
      </c>
      <c r="B130" s="1">
        <v>2007</v>
      </c>
      <c r="C130" s="1">
        <v>33635798</v>
      </c>
      <c r="D130" s="3" t="s">
        <v>194</v>
      </c>
      <c r="E130" s="3" t="s">
        <v>195</v>
      </c>
      <c r="F130" s="3" t="s">
        <v>190</v>
      </c>
      <c r="G130" s="3" t="s">
        <v>184</v>
      </c>
      <c r="H130" s="1">
        <v>15676</v>
      </c>
    </row>
    <row r="131" spans="1:8" x14ac:dyDescent="0.25">
      <c r="A131" s="3" t="s">
        <v>602</v>
      </c>
      <c r="B131" s="1">
        <v>2007</v>
      </c>
      <c r="C131" s="1">
        <v>43502022</v>
      </c>
      <c r="D131" s="3" t="s">
        <v>196</v>
      </c>
      <c r="E131" s="3" t="s">
        <v>197</v>
      </c>
      <c r="F131" s="3" t="s">
        <v>198</v>
      </c>
      <c r="G131" s="3" t="s">
        <v>199</v>
      </c>
      <c r="H131" s="1">
        <v>2</v>
      </c>
    </row>
    <row r="132" spans="1:8" x14ac:dyDescent="0.25">
      <c r="A132" s="3" t="s">
        <v>602</v>
      </c>
      <c r="B132" s="1">
        <v>2007</v>
      </c>
      <c r="C132" s="1">
        <v>43502501</v>
      </c>
      <c r="D132" s="3" t="s">
        <v>879</v>
      </c>
      <c r="E132" s="3" t="s">
        <v>880</v>
      </c>
      <c r="F132" s="3" t="s">
        <v>881</v>
      </c>
      <c r="G132" s="3" t="s">
        <v>199</v>
      </c>
      <c r="H132" s="1">
        <v>2</v>
      </c>
    </row>
    <row r="133" spans="1:8" x14ac:dyDescent="0.25">
      <c r="A133" s="3" t="s">
        <v>602</v>
      </c>
      <c r="B133" s="1">
        <v>2007</v>
      </c>
      <c r="C133" s="1">
        <v>43501991</v>
      </c>
      <c r="D133" s="3" t="s">
        <v>882</v>
      </c>
      <c r="E133" s="3" t="s">
        <v>883</v>
      </c>
      <c r="F133" s="3" t="s">
        <v>884</v>
      </c>
      <c r="G133" s="3" t="s">
        <v>199</v>
      </c>
      <c r="H133" s="1">
        <v>1</v>
      </c>
    </row>
    <row r="134" spans="1:8" x14ac:dyDescent="0.25">
      <c r="A134" s="3" t="s">
        <v>602</v>
      </c>
      <c r="B134" s="1">
        <v>2007</v>
      </c>
      <c r="C134" s="1">
        <v>43502389</v>
      </c>
      <c r="D134" s="3" t="s">
        <v>885</v>
      </c>
      <c r="E134" s="3" t="s">
        <v>886</v>
      </c>
      <c r="F134" s="3" t="s">
        <v>887</v>
      </c>
      <c r="G134" s="3" t="s">
        <v>199</v>
      </c>
      <c r="H134" s="1">
        <v>13</v>
      </c>
    </row>
    <row r="135" spans="1:8" x14ac:dyDescent="0.25">
      <c r="A135" s="3" t="s">
        <v>602</v>
      </c>
      <c r="B135" s="1">
        <v>2007</v>
      </c>
      <c r="C135" s="1">
        <v>43501630</v>
      </c>
      <c r="D135" s="3" t="s">
        <v>888</v>
      </c>
      <c r="E135" s="3" t="s">
        <v>889</v>
      </c>
      <c r="F135" s="3" t="s">
        <v>890</v>
      </c>
      <c r="G135" s="3" t="s">
        <v>199</v>
      </c>
      <c r="H135" s="1">
        <v>6</v>
      </c>
    </row>
    <row r="136" spans="1:8" x14ac:dyDescent="0.25">
      <c r="A136" s="3" t="s">
        <v>602</v>
      </c>
      <c r="B136" s="1">
        <v>2007</v>
      </c>
      <c r="C136" s="1">
        <v>43500341</v>
      </c>
      <c r="D136" s="3" t="s">
        <v>891</v>
      </c>
      <c r="E136" s="3" t="s">
        <v>892</v>
      </c>
      <c r="F136" s="3" t="s">
        <v>893</v>
      </c>
      <c r="G136" s="3" t="s">
        <v>199</v>
      </c>
      <c r="H136" s="1">
        <v>51</v>
      </c>
    </row>
    <row r="137" spans="1:8" x14ac:dyDescent="0.25">
      <c r="A137" s="3" t="s">
        <v>602</v>
      </c>
      <c r="B137" s="1">
        <v>2007</v>
      </c>
      <c r="C137" s="1">
        <v>43502315</v>
      </c>
      <c r="D137" s="3" t="s">
        <v>894</v>
      </c>
      <c r="E137" s="3" t="s">
        <v>895</v>
      </c>
      <c r="F137" s="3" t="s">
        <v>896</v>
      </c>
      <c r="G137" s="3" t="s">
        <v>199</v>
      </c>
      <c r="H137" s="1">
        <v>3</v>
      </c>
    </row>
    <row r="138" spans="1:8" x14ac:dyDescent="0.25">
      <c r="A138" s="3" t="s">
        <v>602</v>
      </c>
      <c r="B138" s="1">
        <v>2007</v>
      </c>
      <c r="C138" s="1">
        <v>54800478</v>
      </c>
      <c r="D138" s="3" t="s">
        <v>200</v>
      </c>
      <c r="E138" s="3" t="s">
        <v>201</v>
      </c>
      <c r="F138" s="3" t="s">
        <v>202</v>
      </c>
      <c r="G138" s="3" t="s">
        <v>203</v>
      </c>
      <c r="H138" s="1">
        <v>11</v>
      </c>
    </row>
    <row r="139" spans="1:8" x14ac:dyDescent="0.25">
      <c r="A139" s="3" t="s">
        <v>602</v>
      </c>
      <c r="B139" s="1">
        <v>2007</v>
      </c>
      <c r="C139" s="1">
        <v>54801458</v>
      </c>
      <c r="D139" s="3" t="s">
        <v>897</v>
      </c>
      <c r="E139" s="3" t="s">
        <v>898</v>
      </c>
      <c r="F139" s="3" t="s">
        <v>206</v>
      </c>
      <c r="G139" s="3" t="s">
        <v>203</v>
      </c>
      <c r="H139" s="1">
        <v>2</v>
      </c>
    </row>
    <row r="140" spans="1:8" x14ac:dyDescent="0.25">
      <c r="A140" s="3" t="s">
        <v>602</v>
      </c>
      <c r="B140" s="1">
        <v>2007</v>
      </c>
      <c r="C140" s="1">
        <v>54800618</v>
      </c>
      <c r="D140" s="3" t="s">
        <v>899</v>
      </c>
      <c r="E140" s="3" t="s">
        <v>900</v>
      </c>
      <c r="F140" s="3" t="s">
        <v>901</v>
      </c>
      <c r="G140" s="3" t="s">
        <v>203</v>
      </c>
      <c r="H140" s="1">
        <v>13</v>
      </c>
    </row>
    <row r="141" spans="1:8" x14ac:dyDescent="0.25">
      <c r="A141" s="3" t="s">
        <v>602</v>
      </c>
      <c r="B141" s="1">
        <v>2007</v>
      </c>
      <c r="C141" s="1">
        <v>46100968</v>
      </c>
      <c r="D141" s="3" t="s">
        <v>902</v>
      </c>
      <c r="E141" s="3" t="s">
        <v>903</v>
      </c>
      <c r="F141" s="3" t="s">
        <v>890</v>
      </c>
      <c r="G141" s="3" t="s">
        <v>213</v>
      </c>
      <c r="H141" s="1">
        <v>33</v>
      </c>
    </row>
    <row r="142" spans="1:8" x14ac:dyDescent="0.25">
      <c r="A142" s="3" t="s">
        <v>602</v>
      </c>
      <c r="B142" s="1">
        <v>2007</v>
      </c>
      <c r="C142" s="1">
        <v>46100511</v>
      </c>
      <c r="D142" s="3" t="s">
        <v>210</v>
      </c>
      <c r="E142" s="3" t="s">
        <v>211</v>
      </c>
      <c r="F142" s="3" t="s">
        <v>212</v>
      </c>
      <c r="G142" s="3" t="s">
        <v>213</v>
      </c>
      <c r="H142" s="1">
        <v>6884</v>
      </c>
    </row>
    <row r="143" spans="1:8" x14ac:dyDescent="0.25">
      <c r="A143" s="3" t="s">
        <v>602</v>
      </c>
      <c r="B143" s="1">
        <v>2007</v>
      </c>
      <c r="C143" s="1">
        <v>46102288</v>
      </c>
      <c r="D143" s="3" t="s">
        <v>904</v>
      </c>
      <c r="E143" s="3" t="s">
        <v>905</v>
      </c>
      <c r="F143" s="3" t="s">
        <v>906</v>
      </c>
      <c r="G143" s="3" t="s">
        <v>213</v>
      </c>
      <c r="H143" s="1">
        <v>3</v>
      </c>
    </row>
    <row r="144" spans="1:8" x14ac:dyDescent="0.25">
      <c r="A144" s="3" t="s">
        <v>602</v>
      </c>
      <c r="B144" s="1">
        <v>2007</v>
      </c>
      <c r="C144" s="1">
        <v>46133576</v>
      </c>
      <c r="D144" s="3" t="s">
        <v>907</v>
      </c>
      <c r="E144" s="3" t="s">
        <v>908</v>
      </c>
      <c r="F144" s="3" t="s">
        <v>909</v>
      </c>
      <c r="G144" s="3" t="s">
        <v>213</v>
      </c>
      <c r="H144" s="1">
        <v>7</v>
      </c>
    </row>
    <row r="145" spans="1:8" x14ac:dyDescent="0.25">
      <c r="A145" s="3" t="s">
        <v>602</v>
      </c>
      <c r="B145" s="1">
        <v>2007</v>
      </c>
      <c r="C145" s="1">
        <v>46101973</v>
      </c>
      <c r="D145" s="3" t="s">
        <v>910</v>
      </c>
      <c r="E145" s="3" t="s">
        <v>911</v>
      </c>
      <c r="F145" s="3" t="s">
        <v>912</v>
      </c>
      <c r="G145" s="3" t="s">
        <v>213</v>
      </c>
      <c r="H145" s="1">
        <v>122580</v>
      </c>
    </row>
    <row r="146" spans="1:8" x14ac:dyDescent="0.25">
      <c r="A146" s="3" t="s">
        <v>602</v>
      </c>
      <c r="B146" s="1">
        <v>2007</v>
      </c>
      <c r="C146" s="1">
        <v>46100680</v>
      </c>
      <c r="D146" s="3" t="s">
        <v>913</v>
      </c>
      <c r="E146" s="3" t="s">
        <v>914</v>
      </c>
      <c r="F146" s="3" t="s">
        <v>915</v>
      </c>
      <c r="G146" s="3" t="s">
        <v>213</v>
      </c>
      <c r="H146" s="1">
        <v>3</v>
      </c>
    </row>
    <row r="147" spans="1:8" x14ac:dyDescent="0.25">
      <c r="A147" s="3" t="s">
        <v>602</v>
      </c>
      <c r="B147" s="1">
        <v>2007</v>
      </c>
      <c r="C147" s="1">
        <v>57233690</v>
      </c>
      <c r="D147" s="3" t="s">
        <v>916</v>
      </c>
      <c r="E147" s="3" t="s">
        <v>917</v>
      </c>
      <c r="F147" s="3" t="s">
        <v>918</v>
      </c>
      <c r="G147" s="3" t="s">
        <v>919</v>
      </c>
      <c r="H147" s="1">
        <v>37</v>
      </c>
    </row>
    <row r="148" spans="1:8" x14ac:dyDescent="0.25">
      <c r="A148" s="3" t="s">
        <v>602</v>
      </c>
      <c r="B148" s="1">
        <v>2007</v>
      </c>
      <c r="C148" s="1">
        <v>57200825</v>
      </c>
      <c r="D148" s="3" t="s">
        <v>920</v>
      </c>
      <c r="E148" s="3" t="s">
        <v>921</v>
      </c>
      <c r="F148" s="3" t="s">
        <v>922</v>
      </c>
      <c r="G148" s="3" t="s">
        <v>919</v>
      </c>
      <c r="H148" s="1">
        <v>3051</v>
      </c>
    </row>
    <row r="149" spans="1:8" x14ac:dyDescent="0.25">
      <c r="A149" s="3" t="s">
        <v>602</v>
      </c>
      <c r="B149" s="1">
        <v>2007</v>
      </c>
      <c r="C149" s="1">
        <v>60401275</v>
      </c>
      <c r="D149" s="3" t="s">
        <v>923</v>
      </c>
      <c r="E149" s="3" t="s">
        <v>924</v>
      </c>
      <c r="F149" s="3" t="s">
        <v>925</v>
      </c>
      <c r="G149" s="3" t="s">
        <v>220</v>
      </c>
      <c r="H149" s="1">
        <v>34</v>
      </c>
    </row>
    <row r="150" spans="1:8" x14ac:dyDescent="0.25">
      <c r="A150" s="3" t="s">
        <v>602</v>
      </c>
      <c r="B150" s="1">
        <v>2007</v>
      </c>
      <c r="C150" s="1">
        <v>60400253</v>
      </c>
      <c r="D150" s="3" t="s">
        <v>926</v>
      </c>
      <c r="E150" s="3" t="s">
        <v>927</v>
      </c>
      <c r="F150" s="3" t="s">
        <v>928</v>
      </c>
      <c r="G150" s="3" t="s">
        <v>220</v>
      </c>
      <c r="H150" s="1">
        <v>97390</v>
      </c>
    </row>
    <row r="151" spans="1:8" x14ac:dyDescent="0.25">
      <c r="A151" s="3" t="s">
        <v>602</v>
      </c>
      <c r="B151" s="1">
        <v>2007</v>
      </c>
      <c r="C151" s="1">
        <v>60435456</v>
      </c>
      <c r="D151" s="3" t="s">
        <v>217</v>
      </c>
      <c r="E151" s="3" t="s">
        <v>218</v>
      </c>
      <c r="F151" s="3" t="s">
        <v>219</v>
      </c>
      <c r="G151" s="3" t="s">
        <v>220</v>
      </c>
      <c r="H151" s="1">
        <v>7812</v>
      </c>
    </row>
    <row r="152" spans="1:8" x14ac:dyDescent="0.25">
      <c r="A152" s="3" t="s">
        <v>602</v>
      </c>
      <c r="B152" s="1">
        <v>2007</v>
      </c>
      <c r="C152" s="1">
        <v>60433152</v>
      </c>
      <c r="D152" s="3" t="s">
        <v>929</v>
      </c>
      <c r="E152" s="3" t="s">
        <v>930</v>
      </c>
      <c r="F152" s="3" t="s">
        <v>931</v>
      </c>
      <c r="G152" s="3" t="s">
        <v>220</v>
      </c>
      <c r="H152" s="1">
        <v>131481</v>
      </c>
    </row>
    <row r="153" spans="1:8" x14ac:dyDescent="0.25">
      <c r="A153" s="3" t="s">
        <v>602</v>
      </c>
      <c r="B153" s="1">
        <v>2007</v>
      </c>
      <c r="C153" s="1">
        <v>60401684</v>
      </c>
      <c r="D153" s="3" t="s">
        <v>221</v>
      </c>
      <c r="E153" s="3" t="s">
        <v>222</v>
      </c>
      <c r="F153" s="3" t="s">
        <v>223</v>
      </c>
      <c r="G153" s="3" t="s">
        <v>220</v>
      </c>
      <c r="H153" s="1">
        <v>24676</v>
      </c>
    </row>
    <row r="154" spans="1:8" x14ac:dyDescent="0.25">
      <c r="A154" s="3" t="s">
        <v>602</v>
      </c>
      <c r="B154" s="1">
        <v>2007</v>
      </c>
      <c r="C154" s="1">
        <v>60401163</v>
      </c>
      <c r="D154" s="3" t="s">
        <v>932</v>
      </c>
      <c r="E154" s="3" t="s">
        <v>933</v>
      </c>
      <c r="F154" s="3" t="s">
        <v>934</v>
      </c>
      <c r="G154" s="3" t="s">
        <v>220</v>
      </c>
      <c r="H154" s="1">
        <v>7</v>
      </c>
    </row>
    <row r="155" spans="1:8" x14ac:dyDescent="0.25">
      <c r="A155" s="3" t="s">
        <v>602</v>
      </c>
      <c r="B155" s="1">
        <v>2007</v>
      </c>
      <c r="C155" s="1">
        <v>60436644</v>
      </c>
      <c r="D155" s="3" t="s">
        <v>935</v>
      </c>
      <c r="E155" s="3" t="s">
        <v>936</v>
      </c>
      <c r="F155" s="3" t="s">
        <v>450</v>
      </c>
      <c r="G155" s="3" t="s">
        <v>220</v>
      </c>
      <c r="H155" s="1">
        <v>81</v>
      </c>
    </row>
    <row r="156" spans="1:8" x14ac:dyDescent="0.25">
      <c r="A156" s="3" t="s">
        <v>602</v>
      </c>
      <c r="B156" s="1">
        <v>2007</v>
      </c>
      <c r="C156" s="1">
        <v>85201223</v>
      </c>
      <c r="D156" s="3" t="s">
        <v>937</v>
      </c>
      <c r="E156" s="3" t="s">
        <v>938</v>
      </c>
      <c r="F156" s="3" t="s">
        <v>939</v>
      </c>
      <c r="G156" s="3" t="s">
        <v>227</v>
      </c>
      <c r="H156" s="1">
        <v>29</v>
      </c>
    </row>
    <row r="157" spans="1:8" x14ac:dyDescent="0.25">
      <c r="A157" s="3" t="s">
        <v>602</v>
      </c>
      <c r="B157" s="1">
        <v>2007</v>
      </c>
      <c r="C157" s="1">
        <v>85211500</v>
      </c>
      <c r="D157" s="3" t="s">
        <v>940</v>
      </c>
      <c r="E157" s="3" t="s">
        <v>941</v>
      </c>
      <c r="F157" s="3" t="s">
        <v>942</v>
      </c>
      <c r="G157" s="3" t="s">
        <v>227</v>
      </c>
      <c r="H157" s="1">
        <v>259</v>
      </c>
    </row>
    <row r="158" spans="1:8" x14ac:dyDescent="0.25">
      <c r="A158" s="3" t="s">
        <v>602</v>
      </c>
      <c r="B158" s="1">
        <v>2007</v>
      </c>
      <c r="C158" s="1">
        <v>85236725</v>
      </c>
      <c r="D158" s="3" t="s">
        <v>943</v>
      </c>
      <c r="E158" s="3" t="s">
        <v>944</v>
      </c>
      <c r="F158" s="3" t="s">
        <v>945</v>
      </c>
      <c r="G158" s="3" t="s">
        <v>227</v>
      </c>
      <c r="H158" s="1">
        <v>1</v>
      </c>
    </row>
    <row r="159" spans="1:8" x14ac:dyDescent="0.25">
      <c r="A159" s="3" t="s">
        <v>602</v>
      </c>
      <c r="B159" s="1">
        <v>2007</v>
      </c>
      <c r="C159" s="1">
        <v>60100956</v>
      </c>
      <c r="D159" s="3" t="s">
        <v>50</v>
      </c>
      <c r="E159" s="3" t="s">
        <v>228</v>
      </c>
      <c r="F159" s="3" t="s">
        <v>229</v>
      </c>
      <c r="G159" s="3" t="s">
        <v>230</v>
      </c>
      <c r="H159" s="1">
        <v>57744</v>
      </c>
    </row>
    <row r="160" spans="1:8" x14ac:dyDescent="0.25">
      <c r="A160" s="3" t="s">
        <v>602</v>
      </c>
      <c r="B160" s="1">
        <v>2007</v>
      </c>
      <c r="C160" s="1">
        <v>60100855</v>
      </c>
      <c r="D160" s="3" t="s">
        <v>946</v>
      </c>
      <c r="E160" s="3" t="s">
        <v>947</v>
      </c>
      <c r="F160" s="3" t="s">
        <v>948</v>
      </c>
      <c r="G160" s="3" t="s">
        <v>230</v>
      </c>
      <c r="H160" s="1">
        <v>3</v>
      </c>
    </row>
    <row r="161" spans="1:8" x14ac:dyDescent="0.25">
      <c r="A161" s="3" t="s">
        <v>602</v>
      </c>
      <c r="B161" s="1">
        <v>2007</v>
      </c>
      <c r="C161" s="1">
        <v>60101168</v>
      </c>
      <c r="D161" s="3" t="s">
        <v>949</v>
      </c>
      <c r="E161" s="3" t="s">
        <v>950</v>
      </c>
      <c r="F161" s="3" t="s">
        <v>951</v>
      </c>
      <c r="G161" s="3" t="s">
        <v>230</v>
      </c>
      <c r="H161" s="1">
        <v>16</v>
      </c>
    </row>
    <row r="162" spans="1:8" x14ac:dyDescent="0.25">
      <c r="A162" s="3" t="s">
        <v>602</v>
      </c>
      <c r="B162" s="1">
        <v>2007</v>
      </c>
      <c r="C162" s="1">
        <v>60101041</v>
      </c>
      <c r="D162" s="3" t="s">
        <v>952</v>
      </c>
      <c r="E162" s="3" t="s">
        <v>953</v>
      </c>
      <c r="F162" s="3" t="s">
        <v>954</v>
      </c>
      <c r="G162" s="3" t="s">
        <v>230</v>
      </c>
      <c r="H162" s="1">
        <v>3</v>
      </c>
    </row>
    <row r="163" spans="1:8" x14ac:dyDescent="0.25">
      <c r="A163" s="3" t="s">
        <v>602</v>
      </c>
      <c r="B163" s="1">
        <v>2007</v>
      </c>
      <c r="C163" s="1">
        <v>60101137</v>
      </c>
      <c r="D163" s="3" t="s">
        <v>955</v>
      </c>
      <c r="E163" s="3" t="s">
        <v>956</v>
      </c>
      <c r="F163" s="3" t="s">
        <v>957</v>
      </c>
      <c r="G163" s="3" t="s">
        <v>230</v>
      </c>
      <c r="H163" s="1">
        <v>1</v>
      </c>
    </row>
    <row r="164" spans="1:8" x14ac:dyDescent="0.25">
      <c r="A164" s="3" t="s">
        <v>602</v>
      </c>
      <c r="B164" s="1">
        <v>2007</v>
      </c>
      <c r="C164" s="1">
        <v>43813395</v>
      </c>
      <c r="D164" s="3" t="s">
        <v>958</v>
      </c>
      <c r="E164" s="3" t="s">
        <v>959</v>
      </c>
      <c r="F164" s="3" t="s">
        <v>960</v>
      </c>
      <c r="G164" s="3" t="s">
        <v>236</v>
      </c>
      <c r="H164" s="1">
        <v>17</v>
      </c>
    </row>
    <row r="165" spans="1:8" x14ac:dyDescent="0.25">
      <c r="A165" s="3" t="s">
        <v>602</v>
      </c>
      <c r="B165" s="1">
        <v>2007</v>
      </c>
      <c r="C165" s="1">
        <v>43842898</v>
      </c>
      <c r="D165" s="3" t="s">
        <v>961</v>
      </c>
      <c r="E165" s="3" t="s">
        <v>962</v>
      </c>
      <c r="F165" s="3" t="s">
        <v>963</v>
      </c>
      <c r="G165" s="3" t="s">
        <v>236</v>
      </c>
      <c r="H165" s="1">
        <v>1</v>
      </c>
    </row>
    <row r="166" spans="1:8" x14ac:dyDescent="0.25">
      <c r="A166" s="3" t="s">
        <v>602</v>
      </c>
      <c r="B166" s="1">
        <v>2007</v>
      </c>
      <c r="C166" s="1">
        <v>43803198</v>
      </c>
      <c r="D166" s="3" t="s">
        <v>964</v>
      </c>
      <c r="E166" s="3" t="s">
        <v>965</v>
      </c>
      <c r="F166" s="3" t="s">
        <v>939</v>
      </c>
      <c r="G166" s="3" t="s">
        <v>236</v>
      </c>
      <c r="H166" s="1">
        <v>1</v>
      </c>
    </row>
    <row r="167" spans="1:8" x14ac:dyDescent="0.25">
      <c r="A167" s="3" t="s">
        <v>602</v>
      </c>
      <c r="B167" s="1">
        <v>2007</v>
      </c>
      <c r="C167" s="1">
        <v>43802543</v>
      </c>
      <c r="D167" s="3" t="s">
        <v>233</v>
      </c>
      <c r="E167" s="3" t="s">
        <v>234</v>
      </c>
      <c r="F167" s="3" t="s">
        <v>235</v>
      </c>
      <c r="G167" s="3" t="s">
        <v>236</v>
      </c>
      <c r="H167" s="1">
        <v>1</v>
      </c>
    </row>
    <row r="168" spans="1:8" x14ac:dyDescent="0.25">
      <c r="A168" s="3" t="s">
        <v>602</v>
      </c>
      <c r="B168" s="1">
        <v>2007</v>
      </c>
      <c r="C168" s="1">
        <v>43802058</v>
      </c>
      <c r="D168" s="3" t="s">
        <v>237</v>
      </c>
      <c r="E168" s="3" t="s">
        <v>238</v>
      </c>
      <c r="F168" s="3" t="s">
        <v>239</v>
      </c>
      <c r="G168" s="3" t="s">
        <v>236</v>
      </c>
      <c r="H168" s="1">
        <v>25</v>
      </c>
    </row>
    <row r="169" spans="1:8" x14ac:dyDescent="0.25">
      <c r="A169" s="3" t="s">
        <v>602</v>
      </c>
      <c r="B169" s="1">
        <v>2007</v>
      </c>
      <c r="C169" s="1">
        <v>43804019</v>
      </c>
      <c r="D169" s="3" t="s">
        <v>966</v>
      </c>
      <c r="E169" s="3" t="s">
        <v>967</v>
      </c>
      <c r="F169" s="3" t="s">
        <v>968</v>
      </c>
      <c r="G169" s="3" t="s">
        <v>236</v>
      </c>
      <c r="H169" s="1">
        <v>92</v>
      </c>
    </row>
    <row r="170" spans="1:8" x14ac:dyDescent="0.25">
      <c r="A170" s="3" t="s">
        <v>602</v>
      </c>
      <c r="B170" s="1">
        <v>2007</v>
      </c>
      <c r="C170" s="1">
        <v>43803362</v>
      </c>
      <c r="D170" s="3" t="s">
        <v>969</v>
      </c>
      <c r="E170" s="3" t="s">
        <v>970</v>
      </c>
      <c r="F170" s="3" t="s">
        <v>288</v>
      </c>
      <c r="G170" s="3" t="s">
        <v>236</v>
      </c>
      <c r="H170" s="1">
        <v>9</v>
      </c>
    </row>
    <row r="171" spans="1:8" x14ac:dyDescent="0.25">
      <c r="A171" s="3" t="s">
        <v>602</v>
      </c>
      <c r="B171" s="1">
        <v>2007</v>
      </c>
      <c r="C171" s="1">
        <v>34101337</v>
      </c>
      <c r="D171" s="3" t="s">
        <v>971</v>
      </c>
      <c r="E171" s="3" t="s">
        <v>972</v>
      </c>
      <c r="F171" s="3" t="s">
        <v>973</v>
      </c>
      <c r="G171" s="3" t="s">
        <v>243</v>
      </c>
      <c r="H171" s="1">
        <v>6342</v>
      </c>
    </row>
    <row r="172" spans="1:8" x14ac:dyDescent="0.25">
      <c r="A172" s="3" t="s">
        <v>602</v>
      </c>
      <c r="B172" s="1">
        <v>2007</v>
      </c>
      <c r="C172" s="1">
        <v>34101931</v>
      </c>
      <c r="D172" s="3" t="s">
        <v>974</v>
      </c>
      <c r="E172" s="3" t="s">
        <v>975</v>
      </c>
      <c r="F172" s="3" t="s">
        <v>976</v>
      </c>
      <c r="G172" s="3" t="s">
        <v>243</v>
      </c>
      <c r="H172" s="1">
        <v>6</v>
      </c>
    </row>
    <row r="173" spans="1:8" x14ac:dyDescent="0.25">
      <c r="A173" s="3" t="s">
        <v>602</v>
      </c>
      <c r="B173" s="1">
        <v>2007</v>
      </c>
      <c r="C173" s="1">
        <v>34135084</v>
      </c>
      <c r="D173" s="3" t="s">
        <v>977</v>
      </c>
      <c r="E173" s="3" t="s">
        <v>978</v>
      </c>
      <c r="F173" s="3" t="s">
        <v>979</v>
      </c>
      <c r="G173" s="3" t="s">
        <v>243</v>
      </c>
      <c r="H173" s="1">
        <v>1</v>
      </c>
    </row>
    <row r="174" spans="1:8" x14ac:dyDescent="0.25">
      <c r="A174" s="3" t="s">
        <v>602</v>
      </c>
      <c r="B174" s="1">
        <v>2007</v>
      </c>
      <c r="C174" s="1">
        <v>34135232</v>
      </c>
      <c r="D174" s="3" t="s">
        <v>980</v>
      </c>
      <c r="E174" s="3" t="s">
        <v>981</v>
      </c>
      <c r="F174" s="3" t="s">
        <v>982</v>
      </c>
      <c r="G174" s="3" t="s">
        <v>243</v>
      </c>
      <c r="H174" s="1">
        <v>58674</v>
      </c>
    </row>
    <row r="175" spans="1:8" x14ac:dyDescent="0.25">
      <c r="A175" s="3" t="s">
        <v>602</v>
      </c>
      <c r="B175" s="1">
        <v>2007</v>
      </c>
      <c r="C175" s="1">
        <v>34137259</v>
      </c>
      <c r="D175" s="3" t="s">
        <v>240</v>
      </c>
      <c r="E175" s="3" t="s">
        <v>241</v>
      </c>
      <c r="F175" s="3" t="s">
        <v>242</v>
      </c>
      <c r="G175" s="3" t="s">
        <v>243</v>
      </c>
      <c r="H175" s="1">
        <v>32</v>
      </c>
    </row>
    <row r="176" spans="1:8" x14ac:dyDescent="0.25">
      <c r="A176" s="3" t="s">
        <v>602</v>
      </c>
      <c r="B176" s="1">
        <v>2007</v>
      </c>
      <c r="C176" s="1">
        <v>34101144</v>
      </c>
      <c r="D176" s="3" t="s">
        <v>983</v>
      </c>
      <c r="E176" s="3" t="s">
        <v>984</v>
      </c>
      <c r="F176" s="3" t="s">
        <v>985</v>
      </c>
      <c r="G176" s="3" t="s">
        <v>243</v>
      </c>
      <c r="H176" s="1">
        <v>7</v>
      </c>
    </row>
    <row r="177" spans="1:8" x14ac:dyDescent="0.25">
      <c r="A177" s="3" t="s">
        <v>602</v>
      </c>
      <c r="B177" s="1">
        <v>2007</v>
      </c>
      <c r="C177" s="1">
        <v>34101379</v>
      </c>
      <c r="D177" s="3" t="s">
        <v>244</v>
      </c>
      <c r="E177" s="3" t="s">
        <v>245</v>
      </c>
      <c r="F177" s="3" t="s">
        <v>246</v>
      </c>
      <c r="G177" s="3" t="s">
        <v>243</v>
      </c>
      <c r="H177" s="1">
        <v>6</v>
      </c>
    </row>
    <row r="178" spans="1:8" x14ac:dyDescent="0.25">
      <c r="A178" s="3" t="s">
        <v>602</v>
      </c>
      <c r="B178" s="1">
        <v>2007</v>
      </c>
      <c r="C178" s="1">
        <v>34136974</v>
      </c>
      <c r="D178" s="3" t="s">
        <v>986</v>
      </c>
      <c r="E178" s="3" t="s">
        <v>987</v>
      </c>
      <c r="F178" s="3" t="s">
        <v>988</v>
      </c>
      <c r="G178" s="3" t="s">
        <v>243</v>
      </c>
      <c r="H178" s="1">
        <v>233</v>
      </c>
    </row>
    <row r="179" spans="1:8" x14ac:dyDescent="0.25">
      <c r="A179" s="3" t="s">
        <v>602</v>
      </c>
      <c r="B179" s="1">
        <v>2007</v>
      </c>
      <c r="C179" s="1">
        <v>34101689</v>
      </c>
      <c r="D179" s="3" t="s">
        <v>247</v>
      </c>
      <c r="E179" s="3" t="s">
        <v>248</v>
      </c>
      <c r="F179" s="3" t="s">
        <v>249</v>
      </c>
      <c r="G179" s="3" t="s">
        <v>243</v>
      </c>
      <c r="H179" s="1">
        <v>1004</v>
      </c>
    </row>
    <row r="180" spans="1:8" x14ac:dyDescent="0.25">
      <c r="A180" s="3" t="s">
        <v>602</v>
      </c>
      <c r="B180" s="1">
        <v>2007</v>
      </c>
      <c r="C180" s="1">
        <v>34102156</v>
      </c>
      <c r="D180" s="3" t="s">
        <v>989</v>
      </c>
      <c r="E180" s="3" t="s">
        <v>990</v>
      </c>
      <c r="F180" s="3" t="s">
        <v>991</v>
      </c>
      <c r="G180" s="3" t="s">
        <v>243</v>
      </c>
      <c r="H180" s="1">
        <v>2</v>
      </c>
    </row>
    <row r="181" spans="1:8" x14ac:dyDescent="0.25">
      <c r="A181" s="3" t="s">
        <v>602</v>
      </c>
      <c r="B181" s="1">
        <v>2007</v>
      </c>
      <c r="C181" s="1">
        <v>34136939</v>
      </c>
      <c r="D181" s="3" t="s">
        <v>992</v>
      </c>
      <c r="E181" s="3" t="s">
        <v>993</v>
      </c>
      <c r="F181" s="3" t="s">
        <v>994</v>
      </c>
      <c r="G181" s="3" t="s">
        <v>243</v>
      </c>
      <c r="H181" s="1">
        <v>4</v>
      </c>
    </row>
    <row r="182" spans="1:8" x14ac:dyDescent="0.25">
      <c r="A182" s="3" t="s">
        <v>602</v>
      </c>
      <c r="B182" s="1">
        <v>2007</v>
      </c>
      <c r="C182" s="1">
        <v>34101861</v>
      </c>
      <c r="D182" s="3" t="s">
        <v>995</v>
      </c>
      <c r="E182" s="3" t="s">
        <v>996</v>
      </c>
      <c r="F182" s="3" t="s">
        <v>997</v>
      </c>
      <c r="G182" s="3" t="s">
        <v>243</v>
      </c>
      <c r="H182" s="1">
        <v>726</v>
      </c>
    </row>
    <row r="183" spans="1:8" x14ac:dyDescent="0.25">
      <c r="A183" s="3" t="s">
        <v>602</v>
      </c>
      <c r="B183" s="1">
        <v>2007</v>
      </c>
      <c r="C183" s="1">
        <v>34136507</v>
      </c>
      <c r="D183" s="3" t="s">
        <v>998</v>
      </c>
      <c r="E183" s="3" t="s">
        <v>999</v>
      </c>
      <c r="F183" s="3" t="s">
        <v>1000</v>
      </c>
      <c r="G183" s="3" t="s">
        <v>243</v>
      </c>
      <c r="H183" s="1">
        <v>1</v>
      </c>
    </row>
    <row r="184" spans="1:8" x14ac:dyDescent="0.25">
      <c r="A184" s="3" t="s">
        <v>602</v>
      </c>
      <c r="B184" s="1">
        <v>2007</v>
      </c>
      <c r="C184" s="1">
        <v>34136407</v>
      </c>
      <c r="D184" s="3" t="s">
        <v>1001</v>
      </c>
      <c r="E184" s="3" t="s">
        <v>1002</v>
      </c>
      <c r="F184" s="3" t="s">
        <v>1003</v>
      </c>
      <c r="G184" s="3" t="s">
        <v>243</v>
      </c>
      <c r="H184" s="1">
        <v>48</v>
      </c>
    </row>
    <row r="185" spans="1:8" x14ac:dyDescent="0.25">
      <c r="A185" s="3" t="s">
        <v>602</v>
      </c>
      <c r="B185" s="1">
        <v>2007</v>
      </c>
      <c r="C185" s="1">
        <v>34100800</v>
      </c>
      <c r="D185" s="3" t="s">
        <v>1004</v>
      </c>
      <c r="E185" s="3" t="s">
        <v>1005</v>
      </c>
      <c r="F185" s="3" t="s">
        <v>1006</v>
      </c>
      <c r="G185" s="3" t="s">
        <v>243</v>
      </c>
      <c r="H185" s="1">
        <v>784</v>
      </c>
    </row>
    <row r="186" spans="1:8" x14ac:dyDescent="0.25">
      <c r="A186" s="3" t="s">
        <v>602</v>
      </c>
      <c r="B186" s="1">
        <v>2007</v>
      </c>
      <c r="C186" s="1">
        <v>54300192</v>
      </c>
      <c r="D186" s="3" t="s">
        <v>1007</v>
      </c>
      <c r="E186" s="3" t="s">
        <v>1008</v>
      </c>
      <c r="F186" s="3" t="s">
        <v>588</v>
      </c>
      <c r="G186" s="3" t="s">
        <v>259</v>
      </c>
      <c r="H186" s="1">
        <v>2</v>
      </c>
    </row>
    <row r="187" spans="1:8" x14ac:dyDescent="0.25">
      <c r="A187" s="3" t="s">
        <v>602</v>
      </c>
      <c r="B187" s="1">
        <v>2007</v>
      </c>
      <c r="C187" s="1">
        <v>54301610</v>
      </c>
      <c r="D187" s="3" t="s">
        <v>256</v>
      </c>
      <c r="E187" s="3" t="s">
        <v>257</v>
      </c>
      <c r="F187" s="3" t="s">
        <v>258</v>
      </c>
      <c r="G187" s="3" t="s">
        <v>259</v>
      </c>
      <c r="H187" s="1">
        <v>2265</v>
      </c>
    </row>
    <row r="188" spans="1:8" x14ac:dyDescent="0.25">
      <c r="A188" s="3" t="s">
        <v>602</v>
      </c>
      <c r="B188" s="1">
        <v>2007</v>
      </c>
      <c r="C188" s="1">
        <v>54340562</v>
      </c>
      <c r="D188" s="3" t="s">
        <v>1009</v>
      </c>
      <c r="E188" s="3" t="s">
        <v>261</v>
      </c>
      <c r="F188" s="3" t="s">
        <v>262</v>
      </c>
      <c r="G188" s="3" t="s">
        <v>259</v>
      </c>
      <c r="H188" s="1">
        <v>184</v>
      </c>
    </row>
    <row r="189" spans="1:8" x14ac:dyDescent="0.25">
      <c r="A189" s="3" t="s">
        <v>602</v>
      </c>
      <c r="B189" s="1">
        <v>2007</v>
      </c>
      <c r="C189" s="1">
        <v>54340479</v>
      </c>
      <c r="D189" s="3" t="s">
        <v>1010</v>
      </c>
      <c r="E189" s="3" t="s">
        <v>1011</v>
      </c>
      <c r="F189" s="3" t="s">
        <v>1012</v>
      </c>
      <c r="G189" s="3" t="s">
        <v>259</v>
      </c>
      <c r="H189" s="1">
        <v>46</v>
      </c>
    </row>
    <row r="190" spans="1:8" x14ac:dyDescent="0.25">
      <c r="A190" s="3" t="s">
        <v>602</v>
      </c>
      <c r="B190" s="1">
        <v>2007</v>
      </c>
      <c r="C190" s="1">
        <v>54304583</v>
      </c>
      <c r="D190" s="3" t="s">
        <v>1013</v>
      </c>
      <c r="E190" s="3" t="s">
        <v>1014</v>
      </c>
      <c r="F190" s="3" t="s">
        <v>1015</v>
      </c>
      <c r="G190" s="3" t="s">
        <v>259</v>
      </c>
      <c r="H190" s="1">
        <v>1</v>
      </c>
    </row>
    <row r="191" spans="1:8" x14ac:dyDescent="0.25">
      <c r="A191" s="3" t="s">
        <v>602</v>
      </c>
      <c r="B191" s="1">
        <v>2007</v>
      </c>
      <c r="C191" s="1">
        <v>54304643</v>
      </c>
      <c r="D191" s="3" t="s">
        <v>1016</v>
      </c>
      <c r="E191" s="3" t="s">
        <v>1017</v>
      </c>
      <c r="F191" s="3" t="s">
        <v>1018</v>
      </c>
      <c r="G191" s="3" t="s">
        <v>259</v>
      </c>
      <c r="H191" s="1">
        <v>83</v>
      </c>
    </row>
    <row r="192" spans="1:8" x14ac:dyDescent="0.25">
      <c r="A192" s="3" t="s">
        <v>602</v>
      </c>
      <c r="B192" s="1">
        <v>2007</v>
      </c>
      <c r="C192" s="1">
        <v>54303880</v>
      </c>
      <c r="D192" s="3" t="s">
        <v>1019</v>
      </c>
      <c r="E192" s="3" t="s">
        <v>1020</v>
      </c>
      <c r="F192" s="3" t="s">
        <v>1021</v>
      </c>
      <c r="G192" s="3" t="s">
        <v>259</v>
      </c>
      <c r="H192" s="1">
        <v>3</v>
      </c>
    </row>
    <row r="193" spans="1:8" x14ac:dyDescent="0.25">
      <c r="A193" s="3" t="s">
        <v>602</v>
      </c>
      <c r="B193" s="1">
        <v>2007</v>
      </c>
      <c r="C193" s="1">
        <v>54303474</v>
      </c>
      <c r="D193" s="3" t="s">
        <v>1022</v>
      </c>
      <c r="E193" s="3" t="s">
        <v>1023</v>
      </c>
      <c r="F193" s="3" t="s">
        <v>1024</v>
      </c>
      <c r="G193" s="3" t="s">
        <v>259</v>
      </c>
      <c r="H193" s="1">
        <v>11</v>
      </c>
    </row>
    <row r="194" spans="1:8" x14ac:dyDescent="0.25">
      <c r="A194" s="3" t="s">
        <v>602</v>
      </c>
      <c r="B194" s="1">
        <v>2007</v>
      </c>
      <c r="C194" s="1">
        <v>54304742</v>
      </c>
      <c r="D194" s="3" t="s">
        <v>1025</v>
      </c>
      <c r="E194" s="3" t="s">
        <v>1026</v>
      </c>
      <c r="F194" s="3" t="s">
        <v>1027</v>
      </c>
      <c r="G194" s="3" t="s">
        <v>259</v>
      </c>
      <c r="H194" s="1">
        <v>6</v>
      </c>
    </row>
    <row r="195" spans="1:8" x14ac:dyDescent="0.25">
      <c r="A195" s="3" t="s">
        <v>602</v>
      </c>
      <c r="B195" s="1">
        <v>2007</v>
      </c>
      <c r="C195" s="1">
        <v>54303230</v>
      </c>
      <c r="D195" s="3" t="s">
        <v>1028</v>
      </c>
      <c r="E195" s="3" t="s">
        <v>1029</v>
      </c>
      <c r="F195" s="3" t="s">
        <v>1030</v>
      </c>
      <c r="G195" s="3" t="s">
        <v>259</v>
      </c>
      <c r="H195" s="1">
        <v>95</v>
      </c>
    </row>
    <row r="196" spans="1:8" x14ac:dyDescent="0.25">
      <c r="A196" s="3" t="s">
        <v>602</v>
      </c>
      <c r="B196" s="1">
        <v>2007</v>
      </c>
      <c r="C196" s="1">
        <v>54302489</v>
      </c>
      <c r="D196" s="3" t="s">
        <v>1031</v>
      </c>
      <c r="E196" s="3" t="s">
        <v>1032</v>
      </c>
      <c r="F196" s="3" t="s">
        <v>392</v>
      </c>
      <c r="G196" s="3" t="s">
        <v>259</v>
      </c>
      <c r="H196" s="1">
        <v>3</v>
      </c>
    </row>
    <row r="197" spans="1:8" x14ac:dyDescent="0.25">
      <c r="A197" s="3" t="s">
        <v>602</v>
      </c>
      <c r="B197" s="1">
        <v>2007</v>
      </c>
      <c r="C197" s="1">
        <v>98100053</v>
      </c>
      <c r="D197" s="3" t="s">
        <v>1033</v>
      </c>
      <c r="E197" s="3" t="s">
        <v>1034</v>
      </c>
      <c r="F197" s="3" t="s">
        <v>1035</v>
      </c>
      <c r="G197" s="3" t="s">
        <v>272</v>
      </c>
      <c r="H197" s="1">
        <v>4</v>
      </c>
    </row>
    <row r="198" spans="1:8" x14ac:dyDescent="0.25">
      <c r="A198" s="3" t="s">
        <v>602</v>
      </c>
      <c r="B198" s="1">
        <v>2007</v>
      </c>
      <c r="C198" s="1">
        <v>98155388</v>
      </c>
      <c r="D198" s="3" t="s">
        <v>1036</v>
      </c>
      <c r="E198" s="3" t="s">
        <v>1037</v>
      </c>
      <c r="F198" s="3" t="s">
        <v>1038</v>
      </c>
      <c r="G198" s="3" t="s">
        <v>272</v>
      </c>
      <c r="H198" s="1">
        <v>264</v>
      </c>
    </row>
    <row r="199" spans="1:8" x14ac:dyDescent="0.25">
      <c r="A199" s="3" t="s">
        <v>602</v>
      </c>
      <c r="B199" s="1">
        <v>2007</v>
      </c>
      <c r="C199" s="1">
        <v>98135432</v>
      </c>
      <c r="D199" s="3" t="s">
        <v>1039</v>
      </c>
      <c r="E199" s="3" t="s">
        <v>1040</v>
      </c>
      <c r="F199" s="3" t="s">
        <v>1041</v>
      </c>
      <c r="G199" s="3" t="s">
        <v>272</v>
      </c>
      <c r="H199" s="1">
        <v>2972</v>
      </c>
    </row>
    <row r="200" spans="1:8" x14ac:dyDescent="0.25">
      <c r="A200" s="3" t="s">
        <v>602</v>
      </c>
      <c r="B200" s="1">
        <v>2007</v>
      </c>
      <c r="C200" s="1">
        <v>98133200</v>
      </c>
      <c r="D200" s="3" t="s">
        <v>269</v>
      </c>
      <c r="E200" s="3" t="s">
        <v>270</v>
      </c>
      <c r="F200" s="3" t="s">
        <v>271</v>
      </c>
      <c r="G200" s="3" t="s">
        <v>272</v>
      </c>
      <c r="H200" s="1">
        <v>1</v>
      </c>
    </row>
    <row r="201" spans="1:8" x14ac:dyDescent="0.25">
      <c r="A201" s="3" t="s">
        <v>602</v>
      </c>
      <c r="B201" s="1">
        <v>2007</v>
      </c>
      <c r="C201" s="1">
        <v>98100184</v>
      </c>
      <c r="D201" s="3" t="s">
        <v>1042</v>
      </c>
      <c r="E201" s="3" t="s">
        <v>1043</v>
      </c>
      <c r="F201" s="3" t="s">
        <v>1044</v>
      </c>
      <c r="G201" s="3" t="s">
        <v>272</v>
      </c>
      <c r="H201" s="1">
        <v>2</v>
      </c>
    </row>
    <row r="202" spans="1:8" x14ac:dyDescent="0.25">
      <c r="A202" s="3" t="s">
        <v>602</v>
      </c>
      <c r="B202" s="1">
        <v>2007</v>
      </c>
      <c r="C202" s="1">
        <v>98100033</v>
      </c>
      <c r="D202" s="3" t="s">
        <v>1045</v>
      </c>
      <c r="E202" s="3" t="s">
        <v>1046</v>
      </c>
      <c r="F202" s="3" t="s">
        <v>1047</v>
      </c>
      <c r="G202" s="3" t="s">
        <v>272</v>
      </c>
      <c r="H202" s="1">
        <v>835</v>
      </c>
    </row>
    <row r="203" spans="1:8" x14ac:dyDescent="0.25">
      <c r="A203" s="3" t="s">
        <v>602</v>
      </c>
      <c r="B203" s="1">
        <v>2007</v>
      </c>
      <c r="C203" s="1">
        <v>98133799</v>
      </c>
      <c r="D203" s="3" t="s">
        <v>1048</v>
      </c>
      <c r="E203" s="3" t="s">
        <v>1049</v>
      </c>
      <c r="F203" s="3" t="s">
        <v>1038</v>
      </c>
      <c r="G203" s="3" t="s">
        <v>272</v>
      </c>
      <c r="H203" s="1">
        <v>539</v>
      </c>
    </row>
    <row r="204" spans="1:8" x14ac:dyDescent="0.25">
      <c r="A204" s="3" t="s">
        <v>602</v>
      </c>
      <c r="B204" s="1">
        <v>2007</v>
      </c>
      <c r="C204" s="1">
        <v>98135405</v>
      </c>
      <c r="D204" s="3" t="s">
        <v>1050</v>
      </c>
      <c r="E204" s="3" t="s">
        <v>1051</v>
      </c>
      <c r="F204" s="3" t="s">
        <v>1052</v>
      </c>
      <c r="G204" s="3" t="s">
        <v>272</v>
      </c>
      <c r="H204" s="1">
        <v>7</v>
      </c>
    </row>
    <row r="205" spans="1:8" x14ac:dyDescent="0.25">
      <c r="A205" s="3" t="s">
        <v>602</v>
      </c>
      <c r="B205" s="1">
        <v>2007</v>
      </c>
      <c r="C205" s="1">
        <v>98100414</v>
      </c>
      <c r="D205" s="3" t="s">
        <v>1053</v>
      </c>
      <c r="E205" s="3" t="s">
        <v>1054</v>
      </c>
      <c r="F205" s="3" t="s">
        <v>1047</v>
      </c>
      <c r="G205" s="3" t="s">
        <v>272</v>
      </c>
      <c r="H205" s="1">
        <v>32</v>
      </c>
    </row>
    <row r="206" spans="1:8" x14ac:dyDescent="0.25">
      <c r="A206" s="3" t="s">
        <v>602</v>
      </c>
      <c r="B206" s="1">
        <v>2007</v>
      </c>
      <c r="C206" s="1">
        <v>98100120</v>
      </c>
      <c r="D206" s="3" t="s">
        <v>1055</v>
      </c>
      <c r="E206" s="3" t="s">
        <v>1056</v>
      </c>
      <c r="F206" s="3" t="s">
        <v>1057</v>
      </c>
      <c r="G206" s="3" t="s">
        <v>272</v>
      </c>
      <c r="H206" s="1">
        <v>4</v>
      </c>
    </row>
    <row r="207" spans="1:8" x14ac:dyDescent="0.25">
      <c r="A207" s="3" t="s">
        <v>602</v>
      </c>
      <c r="B207" s="1">
        <v>2007</v>
      </c>
      <c r="C207" s="1">
        <v>15602923</v>
      </c>
      <c r="D207" s="3" t="s">
        <v>1058</v>
      </c>
      <c r="E207" s="3" t="s">
        <v>1059</v>
      </c>
      <c r="F207" s="3" t="s">
        <v>1060</v>
      </c>
      <c r="G207" s="3" t="s">
        <v>276</v>
      </c>
      <c r="H207" s="1">
        <v>15</v>
      </c>
    </row>
    <row r="208" spans="1:8" x14ac:dyDescent="0.25">
      <c r="A208" s="3" t="s">
        <v>602</v>
      </c>
      <c r="B208" s="1">
        <v>2007</v>
      </c>
      <c r="C208" s="1">
        <v>15603066</v>
      </c>
      <c r="D208" s="3" t="s">
        <v>273</v>
      </c>
      <c r="E208" s="3" t="s">
        <v>274</v>
      </c>
      <c r="F208" s="3" t="s">
        <v>275</v>
      </c>
      <c r="G208" s="3" t="s">
        <v>276</v>
      </c>
      <c r="H208" s="1">
        <v>75</v>
      </c>
    </row>
    <row r="209" spans="1:8" x14ac:dyDescent="0.25">
      <c r="A209" s="3" t="s">
        <v>602</v>
      </c>
      <c r="B209" s="1">
        <v>2007</v>
      </c>
      <c r="C209" s="1">
        <v>15603517</v>
      </c>
      <c r="D209" s="3" t="s">
        <v>277</v>
      </c>
      <c r="E209" s="3" t="s">
        <v>278</v>
      </c>
      <c r="F209" s="3" t="s">
        <v>279</v>
      </c>
      <c r="G209" s="3" t="s">
        <v>276</v>
      </c>
      <c r="H209" s="1">
        <v>2</v>
      </c>
    </row>
    <row r="210" spans="1:8" x14ac:dyDescent="0.25">
      <c r="A210" s="3" t="s">
        <v>602</v>
      </c>
      <c r="B210" s="1">
        <v>2007</v>
      </c>
      <c r="C210" s="1">
        <v>15639696</v>
      </c>
      <c r="D210" s="3" t="s">
        <v>280</v>
      </c>
      <c r="E210" s="3" t="s">
        <v>281</v>
      </c>
      <c r="F210" s="3" t="s">
        <v>282</v>
      </c>
      <c r="G210" s="3" t="s">
        <v>276</v>
      </c>
      <c r="H210" s="1">
        <v>15</v>
      </c>
    </row>
    <row r="211" spans="1:8" x14ac:dyDescent="0.25">
      <c r="A211" s="3" t="s">
        <v>602</v>
      </c>
      <c r="B211" s="1">
        <v>2007</v>
      </c>
      <c r="C211" s="1">
        <v>15603266</v>
      </c>
      <c r="D211" s="3" t="s">
        <v>1061</v>
      </c>
      <c r="E211" s="3" t="s">
        <v>1062</v>
      </c>
      <c r="F211" s="3" t="s">
        <v>1063</v>
      </c>
      <c r="G211" s="3" t="s">
        <v>276</v>
      </c>
      <c r="H211" s="1">
        <v>2</v>
      </c>
    </row>
    <row r="212" spans="1:8" x14ac:dyDescent="0.25">
      <c r="A212" s="3" t="s">
        <v>602</v>
      </c>
      <c r="B212" s="1">
        <v>2007</v>
      </c>
      <c r="C212" s="1">
        <v>15603328</v>
      </c>
      <c r="D212" s="3" t="s">
        <v>1064</v>
      </c>
      <c r="E212" s="3" t="s">
        <v>1065</v>
      </c>
      <c r="F212" s="3" t="s">
        <v>1066</v>
      </c>
      <c r="G212" s="3" t="s">
        <v>276</v>
      </c>
      <c r="H212" s="1">
        <v>22</v>
      </c>
    </row>
    <row r="213" spans="1:8" x14ac:dyDescent="0.25">
      <c r="A213" s="3" t="s">
        <v>602</v>
      </c>
      <c r="B213" s="1">
        <v>2007</v>
      </c>
      <c r="C213" s="1">
        <v>15640357</v>
      </c>
      <c r="D213" s="3" t="s">
        <v>1067</v>
      </c>
      <c r="E213" s="3" t="s">
        <v>1068</v>
      </c>
      <c r="F213" s="3" t="s">
        <v>1069</v>
      </c>
      <c r="G213" s="3" t="s">
        <v>276</v>
      </c>
      <c r="H213" s="1">
        <v>2</v>
      </c>
    </row>
    <row r="214" spans="1:8" x14ac:dyDescent="0.25">
      <c r="A214" s="3" t="s">
        <v>602</v>
      </c>
      <c r="B214" s="1">
        <v>2007</v>
      </c>
      <c r="C214" s="1">
        <v>15602808</v>
      </c>
      <c r="D214" s="3" t="s">
        <v>1070</v>
      </c>
      <c r="E214" s="3" t="s">
        <v>1071</v>
      </c>
      <c r="F214" s="3" t="s">
        <v>1072</v>
      </c>
      <c r="G214" s="3" t="s">
        <v>276</v>
      </c>
      <c r="H214" s="1">
        <v>1563</v>
      </c>
    </row>
    <row r="215" spans="1:8" x14ac:dyDescent="0.25">
      <c r="A215" s="3" t="s">
        <v>602</v>
      </c>
      <c r="B215" s="1">
        <v>2007</v>
      </c>
      <c r="C215" s="1">
        <v>15601244</v>
      </c>
      <c r="D215" s="3" t="s">
        <v>1073</v>
      </c>
      <c r="E215" s="3" t="s">
        <v>1074</v>
      </c>
      <c r="F215" s="3" t="s">
        <v>794</v>
      </c>
      <c r="G215" s="3" t="s">
        <v>276</v>
      </c>
      <c r="H215" s="1">
        <v>2</v>
      </c>
    </row>
    <row r="216" spans="1:8" x14ac:dyDescent="0.25">
      <c r="A216" s="3" t="s">
        <v>602</v>
      </c>
      <c r="B216" s="1">
        <v>2007</v>
      </c>
      <c r="C216" s="1">
        <v>15602904</v>
      </c>
      <c r="D216" s="3" t="s">
        <v>1075</v>
      </c>
      <c r="E216" s="3" t="s">
        <v>1076</v>
      </c>
      <c r="F216" s="3" t="s">
        <v>1077</v>
      </c>
      <c r="G216" s="3" t="s">
        <v>276</v>
      </c>
      <c r="H216" s="1">
        <v>16</v>
      </c>
    </row>
    <row r="217" spans="1:8" x14ac:dyDescent="0.25">
      <c r="A217" s="3" t="s">
        <v>602</v>
      </c>
      <c r="B217" s="1">
        <v>2007</v>
      </c>
      <c r="C217" s="1">
        <v>15602801</v>
      </c>
      <c r="D217" s="3" t="s">
        <v>1078</v>
      </c>
      <c r="E217" s="3" t="s">
        <v>1079</v>
      </c>
      <c r="F217" s="3" t="s">
        <v>1080</v>
      </c>
      <c r="G217" s="3" t="s">
        <v>276</v>
      </c>
      <c r="H217" s="1">
        <v>1</v>
      </c>
    </row>
    <row r="218" spans="1:8" x14ac:dyDescent="0.25">
      <c r="A218" s="3" t="s">
        <v>602</v>
      </c>
      <c r="B218" s="1">
        <v>2007</v>
      </c>
      <c r="C218" s="1">
        <v>54700491</v>
      </c>
      <c r="D218" s="3" t="s">
        <v>290</v>
      </c>
      <c r="E218" s="3" t="s">
        <v>291</v>
      </c>
      <c r="F218" s="3" t="s">
        <v>292</v>
      </c>
      <c r="G218" s="3" t="s">
        <v>289</v>
      </c>
      <c r="H218" s="1">
        <v>53</v>
      </c>
    </row>
    <row r="219" spans="1:8" x14ac:dyDescent="0.25">
      <c r="A219" s="3" t="s">
        <v>602</v>
      </c>
      <c r="B219" s="1">
        <v>2007</v>
      </c>
      <c r="C219" s="1">
        <v>54700906</v>
      </c>
      <c r="D219" s="3" t="s">
        <v>1081</v>
      </c>
      <c r="E219" s="3" t="s">
        <v>1082</v>
      </c>
      <c r="F219" s="3" t="s">
        <v>1083</v>
      </c>
      <c r="G219" s="3" t="s">
        <v>289</v>
      </c>
      <c r="H219" s="1">
        <v>2</v>
      </c>
    </row>
    <row r="220" spans="1:8" x14ac:dyDescent="0.25">
      <c r="A220" s="3" t="s">
        <v>602</v>
      </c>
      <c r="B220" s="1">
        <v>2007</v>
      </c>
      <c r="C220" s="1">
        <v>54700082</v>
      </c>
      <c r="D220" s="3" t="s">
        <v>1084</v>
      </c>
      <c r="E220" s="3" t="s">
        <v>1085</v>
      </c>
      <c r="F220" s="3" t="s">
        <v>1086</v>
      </c>
      <c r="G220" s="3" t="s">
        <v>289</v>
      </c>
      <c r="H220" s="1">
        <v>3</v>
      </c>
    </row>
    <row r="221" spans="1:8" x14ac:dyDescent="0.25">
      <c r="A221" s="3" t="s">
        <v>602</v>
      </c>
      <c r="B221" s="1">
        <v>2007</v>
      </c>
      <c r="C221" s="1">
        <v>54733288</v>
      </c>
      <c r="D221" s="3" t="s">
        <v>1087</v>
      </c>
      <c r="E221" s="3" t="s">
        <v>1088</v>
      </c>
      <c r="F221" s="3" t="s">
        <v>288</v>
      </c>
      <c r="G221" s="3" t="s">
        <v>289</v>
      </c>
      <c r="H221" s="1">
        <v>1</v>
      </c>
    </row>
    <row r="222" spans="1:8" x14ac:dyDescent="0.25">
      <c r="A222" s="3" t="s">
        <v>602</v>
      </c>
      <c r="B222" s="1">
        <v>2007</v>
      </c>
      <c r="C222" s="1">
        <v>54700496</v>
      </c>
      <c r="D222" s="3" t="s">
        <v>1089</v>
      </c>
      <c r="E222" s="3" t="s">
        <v>1090</v>
      </c>
      <c r="F222" s="3" t="s">
        <v>1091</v>
      </c>
      <c r="G222" s="3" t="s">
        <v>289</v>
      </c>
      <c r="H222" s="1">
        <v>7</v>
      </c>
    </row>
    <row r="223" spans="1:8" x14ac:dyDescent="0.25">
      <c r="A223" s="3" t="s">
        <v>602</v>
      </c>
      <c r="B223" s="1">
        <v>2007</v>
      </c>
      <c r="C223" s="1">
        <v>60233304</v>
      </c>
      <c r="D223" s="3" t="s">
        <v>1092</v>
      </c>
      <c r="E223" s="3" t="s">
        <v>1093</v>
      </c>
      <c r="F223" s="3" t="s">
        <v>1094</v>
      </c>
      <c r="G223" s="3" t="s">
        <v>296</v>
      </c>
      <c r="H223" s="1">
        <v>231</v>
      </c>
    </row>
    <row r="224" spans="1:8" x14ac:dyDescent="0.25">
      <c r="A224" s="3" t="s">
        <v>602</v>
      </c>
      <c r="B224" s="1">
        <v>2007</v>
      </c>
      <c r="C224" s="1">
        <v>60200192</v>
      </c>
      <c r="D224" s="3" t="s">
        <v>1095</v>
      </c>
      <c r="E224" s="3" t="s">
        <v>1096</v>
      </c>
      <c r="F224" s="3" t="s">
        <v>1097</v>
      </c>
      <c r="G224" s="3" t="s">
        <v>296</v>
      </c>
      <c r="H224" s="1">
        <v>2</v>
      </c>
    </row>
    <row r="225" spans="1:8" x14ac:dyDescent="0.25">
      <c r="A225" s="3" t="s">
        <v>602</v>
      </c>
      <c r="B225" s="1">
        <v>2007</v>
      </c>
      <c r="C225" s="1">
        <v>60200452</v>
      </c>
      <c r="D225" s="3" t="s">
        <v>1098</v>
      </c>
      <c r="E225" s="3" t="s">
        <v>1099</v>
      </c>
      <c r="F225" s="3" t="s">
        <v>1100</v>
      </c>
      <c r="G225" s="3" t="s">
        <v>296</v>
      </c>
      <c r="H225" s="1">
        <v>46</v>
      </c>
    </row>
    <row r="226" spans="1:8" x14ac:dyDescent="0.25">
      <c r="A226" s="3" t="s">
        <v>602</v>
      </c>
      <c r="B226" s="1">
        <v>2007</v>
      </c>
      <c r="C226" s="1">
        <v>60200799</v>
      </c>
      <c r="D226" s="3" t="s">
        <v>297</v>
      </c>
      <c r="E226" s="3" t="s">
        <v>1101</v>
      </c>
      <c r="F226" s="3" t="s">
        <v>299</v>
      </c>
      <c r="G226" s="3" t="s">
        <v>296</v>
      </c>
      <c r="H226" s="1">
        <v>21</v>
      </c>
    </row>
    <row r="227" spans="1:8" x14ac:dyDescent="0.25">
      <c r="A227" s="3" t="s">
        <v>602</v>
      </c>
      <c r="B227" s="1">
        <v>2007</v>
      </c>
      <c r="C227" s="1">
        <v>60200844</v>
      </c>
      <c r="D227" s="3" t="s">
        <v>303</v>
      </c>
      <c r="E227" s="3" t="s">
        <v>304</v>
      </c>
      <c r="F227" s="3" t="s">
        <v>305</v>
      </c>
      <c r="G227" s="3" t="s">
        <v>296</v>
      </c>
      <c r="H227" s="1">
        <v>8236</v>
      </c>
    </row>
    <row r="228" spans="1:8" x14ac:dyDescent="0.25">
      <c r="A228" s="3" t="s">
        <v>602</v>
      </c>
      <c r="B228" s="1">
        <v>2007</v>
      </c>
      <c r="C228" s="1">
        <v>60201484</v>
      </c>
      <c r="D228" s="3" t="s">
        <v>67</v>
      </c>
      <c r="E228" s="3" t="s">
        <v>306</v>
      </c>
      <c r="F228" s="3" t="s">
        <v>307</v>
      </c>
      <c r="G228" s="3" t="s">
        <v>296</v>
      </c>
      <c r="H228" s="1">
        <v>222902</v>
      </c>
    </row>
    <row r="229" spans="1:8" x14ac:dyDescent="0.25">
      <c r="A229" s="3" t="s">
        <v>602</v>
      </c>
      <c r="B229" s="1">
        <v>2007</v>
      </c>
      <c r="C229" s="1">
        <v>60200897</v>
      </c>
      <c r="D229" s="3" t="s">
        <v>311</v>
      </c>
      <c r="E229" s="3" t="s">
        <v>312</v>
      </c>
      <c r="F229" s="3" t="s">
        <v>313</v>
      </c>
      <c r="G229" s="3" t="s">
        <v>296</v>
      </c>
      <c r="H229" s="1">
        <v>47564</v>
      </c>
    </row>
    <row r="230" spans="1:8" x14ac:dyDescent="0.25">
      <c r="A230" s="3" t="s">
        <v>602</v>
      </c>
      <c r="B230" s="1">
        <v>2007</v>
      </c>
      <c r="C230" s="1">
        <v>82200237</v>
      </c>
      <c r="D230" s="3" t="s">
        <v>1102</v>
      </c>
      <c r="E230" s="3" t="s">
        <v>1103</v>
      </c>
      <c r="F230" s="3" t="s">
        <v>1104</v>
      </c>
      <c r="G230" s="3" t="s">
        <v>1105</v>
      </c>
      <c r="H230" s="1">
        <v>8997</v>
      </c>
    </row>
    <row r="231" spans="1:8" x14ac:dyDescent="0.25">
      <c r="A231" s="3" t="s">
        <v>602</v>
      </c>
      <c r="B231" s="1">
        <v>2007</v>
      </c>
      <c r="C231" s="1">
        <v>58534601</v>
      </c>
      <c r="D231" s="3" t="s">
        <v>1106</v>
      </c>
      <c r="E231" s="3" t="s">
        <v>1107</v>
      </c>
      <c r="F231" s="3" t="s">
        <v>1108</v>
      </c>
      <c r="G231" s="3" t="s">
        <v>1109</v>
      </c>
      <c r="H231" s="1">
        <v>5</v>
      </c>
    </row>
    <row r="232" spans="1:8" x14ac:dyDescent="0.25">
      <c r="A232" s="3" t="s">
        <v>602</v>
      </c>
      <c r="B232" s="1">
        <v>2007</v>
      </c>
      <c r="C232" s="1">
        <v>58500280</v>
      </c>
      <c r="D232" s="3" t="s">
        <v>1110</v>
      </c>
      <c r="E232" s="3" t="s">
        <v>1111</v>
      </c>
      <c r="F232" s="3" t="s">
        <v>1112</v>
      </c>
      <c r="G232" s="3" t="s">
        <v>1109</v>
      </c>
      <c r="H232" s="1">
        <v>4</v>
      </c>
    </row>
    <row r="233" spans="1:8" x14ac:dyDescent="0.25">
      <c r="A233" s="3" t="s">
        <v>602</v>
      </c>
      <c r="B233" s="1">
        <v>2007</v>
      </c>
      <c r="C233" s="1">
        <v>58500357</v>
      </c>
      <c r="D233" s="3" t="s">
        <v>1113</v>
      </c>
      <c r="E233" s="3" t="s">
        <v>1114</v>
      </c>
      <c r="F233" s="3" t="s">
        <v>1115</v>
      </c>
      <c r="G233" s="3" t="s">
        <v>1109</v>
      </c>
      <c r="H233" s="1">
        <v>28</v>
      </c>
    </row>
    <row r="234" spans="1:8" x14ac:dyDescent="0.25">
      <c r="A234" s="3" t="s">
        <v>602</v>
      </c>
      <c r="B234" s="1">
        <v>2007</v>
      </c>
      <c r="C234" s="1">
        <v>58500991</v>
      </c>
      <c r="D234" s="3" t="s">
        <v>1116</v>
      </c>
      <c r="E234" s="3" t="s">
        <v>1117</v>
      </c>
      <c r="F234" s="3" t="s">
        <v>1118</v>
      </c>
      <c r="G234" s="3" t="s">
        <v>1109</v>
      </c>
      <c r="H234" s="1">
        <v>2</v>
      </c>
    </row>
    <row r="235" spans="1:8" x14ac:dyDescent="0.25">
      <c r="A235" s="3" t="s">
        <v>602</v>
      </c>
      <c r="B235" s="1">
        <v>2007</v>
      </c>
      <c r="C235" s="1">
        <v>98800094</v>
      </c>
      <c r="D235" s="3" t="s">
        <v>1119</v>
      </c>
      <c r="E235" s="3" t="s">
        <v>1120</v>
      </c>
      <c r="F235" s="3" t="s">
        <v>320</v>
      </c>
      <c r="G235" s="3" t="s">
        <v>317</v>
      </c>
      <c r="H235" s="1">
        <v>508</v>
      </c>
    </row>
    <row r="236" spans="1:8" x14ac:dyDescent="0.25">
      <c r="A236" s="3" t="s">
        <v>602</v>
      </c>
      <c r="B236" s="1">
        <v>2007</v>
      </c>
      <c r="C236" s="1">
        <v>98800975</v>
      </c>
      <c r="D236" s="3" t="s">
        <v>1121</v>
      </c>
      <c r="E236" s="3" t="s">
        <v>1122</v>
      </c>
      <c r="F236" s="3" t="s">
        <v>1123</v>
      </c>
      <c r="G236" s="3" t="s">
        <v>317</v>
      </c>
      <c r="H236" s="1">
        <v>1</v>
      </c>
    </row>
    <row r="237" spans="1:8" x14ac:dyDescent="0.25">
      <c r="A237" s="3" t="s">
        <v>602</v>
      </c>
      <c r="B237" s="1">
        <v>2007</v>
      </c>
      <c r="C237" s="1">
        <v>98835584</v>
      </c>
      <c r="D237" s="3" t="s">
        <v>314</v>
      </c>
      <c r="E237" s="3" t="s">
        <v>315</v>
      </c>
      <c r="F237" s="3" t="s">
        <v>316</v>
      </c>
      <c r="G237" s="3" t="s">
        <v>317</v>
      </c>
      <c r="H237" s="1">
        <v>349</v>
      </c>
    </row>
    <row r="238" spans="1:8" x14ac:dyDescent="0.25">
      <c r="A238" s="3" t="s">
        <v>602</v>
      </c>
      <c r="B238" s="1">
        <v>2007</v>
      </c>
      <c r="C238" s="1">
        <v>98835517</v>
      </c>
      <c r="D238" s="3" t="s">
        <v>1124</v>
      </c>
      <c r="E238" s="3" t="s">
        <v>1125</v>
      </c>
      <c r="F238" s="3" t="s">
        <v>1126</v>
      </c>
      <c r="G238" s="3" t="s">
        <v>317</v>
      </c>
      <c r="H238" s="1">
        <v>2</v>
      </c>
    </row>
    <row r="239" spans="1:8" x14ac:dyDescent="0.25">
      <c r="A239" s="3" t="s">
        <v>602</v>
      </c>
      <c r="B239" s="1">
        <v>2007</v>
      </c>
      <c r="C239" s="1">
        <v>98801039</v>
      </c>
      <c r="D239" s="3" t="s">
        <v>324</v>
      </c>
      <c r="E239" s="3" t="s">
        <v>325</v>
      </c>
      <c r="F239" s="3" t="s">
        <v>326</v>
      </c>
      <c r="G239" s="3" t="s">
        <v>317</v>
      </c>
      <c r="H239" s="1">
        <v>309</v>
      </c>
    </row>
    <row r="240" spans="1:8" x14ac:dyDescent="0.25">
      <c r="A240" s="3" t="s">
        <v>602</v>
      </c>
      <c r="B240" s="1">
        <v>2007</v>
      </c>
      <c r="C240" s="1">
        <v>61134915</v>
      </c>
      <c r="D240" s="3" t="s">
        <v>1127</v>
      </c>
      <c r="E240" s="3" t="s">
        <v>1128</v>
      </c>
      <c r="F240" s="3" t="s">
        <v>1129</v>
      </c>
      <c r="G240" s="3" t="s">
        <v>332</v>
      </c>
      <c r="H240" s="1">
        <v>96376</v>
      </c>
    </row>
    <row r="241" spans="1:8" x14ac:dyDescent="0.25">
      <c r="A241" s="3" t="s">
        <v>602</v>
      </c>
      <c r="B241" s="1">
        <v>2007</v>
      </c>
      <c r="C241" s="1">
        <v>61600463</v>
      </c>
      <c r="D241" s="3" t="s">
        <v>1130</v>
      </c>
      <c r="E241" s="3" t="s">
        <v>1131</v>
      </c>
      <c r="F241" s="3" t="s">
        <v>1132</v>
      </c>
      <c r="G241" s="3" t="s">
        <v>332</v>
      </c>
      <c r="H241" s="1">
        <v>10</v>
      </c>
    </row>
    <row r="242" spans="1:8" x14ac:dyDescent="0.25">
      <c r="A242" s="3" t="s">
        <v>602</v>
      </c>
      <c r="B242" s="1">
        <v>2007</v>
      </c>
      <c r="C242" s="1">
        <v>61334276</v>
      </c>
      <c r="D242" s="3" t="s">
        <v>336</v>
      </c>
      <c r="E242" s="3" t="s">
        <v>337</v>
      </c>
      <c r="F242" s="3" t="s">
        <v>338</v>
      </c>
      <c r="G242" s="3" t="s">
        <v>332</v>
      </c>
      <c r="H242" s="1">
        <v>10400</v>
      </c>
    </row>
    <row r="243" spans="1:8" x14ac:dyDescent="0.25">
      <c r="A243" s="3" t="s">
        <v>602</v>
      </c>
      <c r="B243" s="1">
        <v>2007</v>
      </c>
      <c r="C243" s="1">
        <v>61100308</v>
      </c>
      <c r="D243" s="3" t="s">
        <v>1133</v>
      </c>
      <c r="E243" s="3" t="s">
        <v>1134</v>
      </c>
      <c r="F243" s="3" t="s">
        <v>1135</v>
      </c>
      <c r="G243" s="3" t="s">
        <v>332</v>
      </c>
      <c r="H243" s="1">
        <v>940</v>
      </c>
    </row>
    <row r="244" spans="1:8" x14ac:dyDescent="0.25">
      <c r="A244" s="3" t="s">
        <v>602</v>
      </c>
      <c r="B244" s="1">
        <v>2007</v>
      </c>
      <c r="C244" s="1">
        <v>61400873</v>
      </c>
      <c r="D244" s="3" t="s">
        <v>1136</v>
      </c>
      <c r="E244" s="3" t="s">
        <v>1137</v>
      </c>
      <c r="F244" s="3" t="s">
        <v>1138</v>
      </c>
      <c r="G244" s="3" t="s">
        <v>332</v>
      </c>
      <c r="H244" s="1">
        <v>21</v>
      </c>
    </row>
    <row r="245" spans="1:8" x14ac:dyDescent="0.25">
      <c r="A245" s="3" t="s">
        <v>602</v>
      </c>
      <c r="B245" s="1">
        <v>2007</v>
      </c>
      <c r="C245" s="1">
        <v>61600727</v>
      </c>
      <c r="D245" s="3" t="s">
        <v>910</v>
      </c>
      <c r="E245" s="3" t="s">
        <v>1139</v>
      </c>
      <c r="F245" s="3" t="s">
        <v>1140</v>
      </c>
      <c r="G245" s="3" t="s">
        <v>332</v>
      </c>
      <c r="H245" s="1">
        <v>161008</v>
      </c>
    </row>
    <row r="246" spans="1:8" x14ac:dyDescent="0.25">
      <c r="A246" s="3" t="s">
        <v>602</v>
      </c>
      <c r="B246" s="1">
        <v>2007</v>
      </c>
      <c r="C246" s="1">
        <v>43402033</v>
      </c>
      <c r="D246" s="3" t="s">
        <v>1141</v>
      </c>
      <c r="E246" s="3" t="s">
        <v>1142</v>
      </c>
      <c r="F246" s="3" t="s">
        <v>1143</v>
      </c>
      <c r="G246" s="3" t="s">
        <v>348</v>
      </c>
      <c r="H246" s="1">
        <v>13</v>
      </c>
    </row>
    <row r="247" spans="1:8" x14ac:dyDescent="0.25">
      <c r="A247" s="3" t="s">
        <v>602</v>
      </c>
      <c r="B247" s="1">
        <v>2007</v>
      </c>
      <c r="C247" s="1">
        <v>43101268</v>
      </c>
      <c r="D247" s="3" t="s">
        <v>1144</v>
      </c>
      <c r="E247" s="3" t="s">
        <v>1145</v>
      </c>
      <c r="F247" s="3" t="s">
        <v>1146</v>
      </c>
      <c r="G247" s="3" t="s">
        <v>348</v>
      </c>
      <c r="H247" s="1">
        <v>3</v>
      </c>
    </row>
    <row r="248" spans="1:8" x14ac:dyDescent="0.25">
      <c r="A248" s="3" t="s">
        <v>602</v>
      </c>
      <c r="B248" s="1">
        <v>2007</v>
      </c>
      <c r="C248" s="1">
        <v>43435702</v>
      </c>
      <c r="D248" s="3" t="s">
        <v>345</v>
      </c>
      <c r="E248" s="3" t="s">
        <v>346</v>
      </c>
      <c r="F248" s="3" t="s">
        <v>347</v>
      </c>
      <c r="G248" s="3" t="s">
        <v>348</v>
      </c>
      <c r="H248" s="1">
        <v>19200</v>
      </c>
    </row>
    <row r="249" spans="1:8" x14ac:dyDescent="0.25">
      <c r="A249" s="3" t="s">
        <v>602</v>
      </c>
      <c r="B249" s="1">
        <v>2007</v>
      </c>
      <c r="C249" s="1">
        <v>43101178</v>
      </c>
      <c r="D249" s="3" t="s">
        <v>1147</v>
      </c>
      <c r="E249" s="3" t="s">
        <v>1148</v>
      </c>
      <c r="F249" s="3" t="s">
        <v>1149</v>
      </c>
      <c r="G249" s="3" t="s">
        <v>348</v>
      </c>
      <c r="H249" s="1">
        <v>1</v>
      </c>
    </row>
    <row r="250" spans="1:8" x14ac:dyDescent="0.25">
      <c r="A250" s="3" t="s">
        <v>602</v>
      </c>
      <c r="B250" s="1">
        <v>2007</v>
      </c>
      <c r="C250" s="1">
        <v>43401211</v>
      </c>
      <c r="D250" s="3" t="s">
        <v>1150</v>
      </c>
      <c r="E250" s="3" t="s">
        <v>1151</v>
      </c>
      <c r="F250" s="3" t="s">
        <v>831</v>
      </c>
      <c r="G250" s="3" t="s">
        <v>348</v>
      </c>
      <c r="H250" s="1">
        <v>7</v>
      </c>
    </row>
    <row r="251" spans="1:8" x14ac:dyDescent="0.25">
      <c r="A251" s="3" t="s">
        <v>602</v>
      </c>
      <c r="B251" s="1">
        <v>2007</v>
      </c>
      <c r="C251" s="1">
        <v>43402170</v>
      </c>
      <c r="D251" s="3" t="s">
        <v>1152</v>
      </c>
      <c r="E251" s="3" t="s">
        <v>1153</v>
      </c>
      <c r="F251" s="3" t="s">
        <v>1154</v>
      </c>
      <c r="G251" s="3" t="s">
        <v>348</v>
      </c>
      <c r="H251" s="1">
        <v>2</v>
      </c>
    </row>
    <row r="252" spans="1:8" x14ac:dyDescent="0.25">
      <c r="A252" s="3" t="s">
        <v>602</v>
      </c>
      <c r="B252" s="1">
        <v>2007</v>
      </c>
      <c r="C252" s="1">
        <v>43101446</v>
      </c>
      <c r="D252" s="3" t="s">
        <v>1155</v>
      </c>
      <c r="E252" s="3" t="s">
        <v>1156</v>
      </c>
      <c r="F252" s="3" t="s">
        <v>1157</v>
      </c>
      <c r="G252" s="3" t="s">
        <v>348</v>
      </c>
      <c r="H252" s="1">
        <v>8</v>
      </c>
    </row>
    <row r="253" spans="1:8" x14ac:dyDescent="0.25">
      <c r="A253" s="3" t="s">
        <v>602</v>
      </c>
      <c r="B253" s="1">
        <v>2007</v>
      </c>
      <c r="C253" s="1">
        <v>43400779</v>
      </c>
      <c r="D253" s="3" t="s">
        <v>1158</v>
      </c>
      <c r="E253" s="3" t="s">
        <v>1159</v>
      </c>
      <c r="F253" s="3" t="s">
        <v>1160</v>
      </c>
      <c r="G253" s="3" t="s">
        <v>348</v>
      </c>
      <c r="H253" s="1">
        <v>42</v>
      </c>
    </row>
    <row r="254" spans="1:8" x14ac:dyDescent="0.25">
      <c r="A254" s="3" t="s">
        <v>602</v>
      </c>
      <c r="B254" s="1">
        <v>2007</v>
      </c>
      <c r="C254" s="1">
        <v>43437450</v>
      </c>
      <c r="D254" s="3" t="s">
        <v>1161</v>
      </c>
      <c r="E254" s="3" t="s">
        <v>1162</v>
      </c>
      <c r="F254" s="3" t="s">
        <v>1163</v>
      </c>
      <c r="G254" s="3" t="s">
        <v>348</v>
      </c>
      <c r="H254" s="1">
        <v>91</v>
      </c>
    </row>
    <row r="255" spans="1:8" x14ac:dyDescent="0.25">
      <c r="A255" s="3" t="s">
        <v>602</v>
      </c>
      <c r="B255" s="1">
        <v>2007</v>
      </c>
      <c r="C255" s="1">
        <v>43100615</v>
      </c>
      <c r="D255" s="3" t="s">
        <v>1164</v>
      </c>
      <c r="E255" s="3" t="s">
        <v>1165</v>
      </c>
      <c r="F255" s="3" t="s">
        <v>1166</v>
      </c>
      <c r="G255" s="3" t="s">
        <v>348</v>
      </c>
      <c r="H255" s="1">
        <v>49</v>
      </c>
    </row>
    <row r="256" spans="1:8" x14ac:dyDescent="0.25">
      <c r="A256" s="3" t="s">
        <v>602</v>
      </c>
      <c r="B256" s="1">
        <v>2007</v>
      </c>
      <c r="C256" s="1">
        <v>43436235</v>
      </c>
      <c r="D256" s="3" t="s">
        <v>355</v>
      </c>
      <c r="E256" s="3" t="s">
        <v>356</v>
      </c>
      <c r="F256" s="3" t="s">
        <v>357</v>
      </c>
      <c r="G256" s="3" t="s">
        <v>348</v>
      </c>
      <c r="H256" s="1">
        <v>22</v>
      </c>
    </row>
    <row r="257" spans="1:8" x14ac:dyDescent="0.25">
      <c r="A257" s="3" t="s">
        <v>602</v>
      </c>
      <c r="B257" s="1">
        <v>2007</v>
      </c>
      <c r="C257" s="1">
        <v>43437065</v>
      </c>
      <c r="D257" s="3" t="s">
        <v>1167</v>
      </c>
      <c r="E257" s="3" t="s">
        <v>1168</v>
      </c>
      <c r="F257" s="3" t="s">
        <v>1169</v>
      </c>
      <c r="G257" s="3" t="s">
        <v>348</v>
      </c>
      <c r="H257" s="1">
        <v>397</v>
      </c>
    </row>
    <row r="258" spans="1:8" x14ac:dyDescent="0.25">
      <c r="A258" s="3" t="s">
        <v>602</v>
      </c>
      <c r="B258" s="1">
        <v>2007</v>
      </c>
      <c r="C258" s="1">
        <v>43401419</v>
      </c>
      <c r="D258" s="3" t="s">
        <v>358</v>
      </c>
      <c r="E258" s="3" t="s">
        <v>359</v>
      </c>
      <c r="F258" s="3" t="s">
        <v>302</v>
      </c>
      <c r="G258" s="3" t="s">
        <v>348</v>
      </c>
      <c r="H258" s="1">
        <v>44</v>
      </c>
    </row>
    <row r="259" spans="1:8" x14ac:dyDescent="0.25">
      <c r="A259" s="3" t="s">
        <v>602</v>
      </c>
      <c r="B259" s="1">
        <v>2007</v>
      </c>
      <c r="C259" s="1">
        <v>43401651</v>
      </c>
      <c r="D259" s="3" t="s">
        <v>1170</v>
      </c>
      <c r="E259" s="3" t="s">
        <v>1171</v>
      </c>
      <c r="F259" s="3" t="s">
        <v>1172</v>
      </c>
      <c r="G259" s="3" t="s">
        <v>348</v>
      </c>
      <c r="H259" s="1">
        <v>565</v>
      </c>
    </row>
    <row r="260" spans="1:8" x14ac:dyDescent="0.25">
      <c r="A260" s="3" t="s">
        <v>602</v>
      </c>
      <c r="B260" s="1">
        <v>2007</v>
      </c>
      <c r="C260" s="1">
        <v>43101790</v>
      </c>
      <c r="D260" s="3" t="s">
        <v>363</v>
      </c>
      <c r="E260" s="3" t="s">
        <v>364</v>
      </c>
      <c r="F260" s="3" t="s">
        <v>365</v>
      </c>
      <c r="G260" s="3" t="s">
        <v>348</v>
      </c>
      <c r="H260" s="1">
        <v>13</v>
      </c>
    </row>
    <row r="261" spans="1:8" x14ac:dyDescent="0.25">
      <c r="A261" s="3" t="s">
        <v>602</v>
      </c>
      <c r="B261" s="1">
        <v>2007</v>
      </c>
      <c r="C261" s="1">
        <v>43402521</v>
      </c>
      <c r="D261" s="3" t="s">
        <v>1173</v>
      </c>
      <c r="E261" s="3" t="s">
        <v>1174</v>
      </c>
      <c r="F261" s="3" t="s">
        <v>1175</v>
      </c>
      <c r="G261" s="3" t="s">
        <v>348</v>
      </c>
      <c r="H261" s="1">
        <v>4</v>
      </c>
    </row>
    <row r="262" spans="1:8" x14ac:dyDescent="0.25">
      <c r="A262" s="3" t="s">
        <v>602</v>
      </c>
      <c r="B262" s="1">
        <v>2007</v>
      </c>
      <c r="C262" s="1">
        <v>43400683</v>
      </c>
      <c r="D262" s="3" t="s">
        <v>1176</v>
      </c>
      <c r="E262" s="3" t="s">
        <v>1177</v>
      </c>
      <c r="F262" s="3" t="s">
        <v>1178</v>
      </c>
      <c r="G262" s="3" t="s">
        <v>348</v>
      </c>
      <c r="H262" s="1">
        <v>12</v>
      </c>
    </row>
    <row r="263" spans="1:8" x14ac:dyDescent="0.25">
      <c r="A263" s="3" t="s">
        <v>602</v>
      </c>
      <c r="B263" s="1">
        <v>2007</v>
      </c>
      <c r="C263" s="1">
        <v>43401749</v>
      </c>
      <c r="D263" s="3" t="s">
        <v>1179</v>
      </c>
      <c r="E263" s="3" t="s">
        <v>1180</v>
      </c>
      <c r="F263" s="3" t="s">
        <v>1181</v>
      </c>
      <c r="G263" s="3" t="s">
        <v>348</v>
      </c>
      <c r="H263" s="1">
        <v>1</v>
      </c>
    </row>
    <row r="264" spans="1:8" x14ac:dyDescent="0.25">
      <c r="A264" s="3" t="s">
        <v>602</v>
      </c>
      <c r="B264" s="1">
        <v>2007</v>
      </c>
      <c r="C264" s="1">
        <v>43437699</v>
      </c>
      <c r="D264" s="3" t="s">
        <v>1182</v>
      </c>
      <c r="E264" s="3" t="s">
        <v>1183</v>
      </c>
      <c r="F264" s="3" t="s">
        <v>326</v>
      </c>
      <c r="G264" s="3" t="s">
        <v>348</v>
      </c>
      <c r="H264" s="1">
        <v>7</v>
      </c>
    </row>
    <row r="265" spans="1:8" x14ac:dyDescent="0.25">
      <c r="A265" s="3" t="s">
        <v>602</v>
      </c>
      <c r="B265" s="1">
        <v>2007</v>
      </c>
      <c r="C265" s="1">
        <v>43136612</v>
      </c>
      <c r="D265" s="3" t="s">
        <v>1184</v>
      </c>
      <c r="E265" s="3" t="s">
        <v>1185</v>
      </c>
      <c r="F265" s="3" t="s">
        <v>1186</v>
      </c>
      <c r="G265" s="3" t="s">
        <v>348</v>
      </c>
      <c r="H265" s="1">
        <v>22</v>
      </c>
    </row>
    <row r="266" spans="1:8" x14ac:dyDescent="0.25">
      <c r="A266" s="3" t="s">
        <v>602</v>
      </c>
      <c r="B266" s="1">
        <v>2007</v>
      </c>
      <c r="C266" s="1">
        <v>57302004</v>
      </c>
      <c r="D266" s="3" t="s">
        <v>1187</v>
      </c>
      <c r="E266" s="3" t="s">
        <v>1188</v>
      </c>
      <c r="F266" s="3" t="s">
        <v>1189</v>
      </c>
      <c r="G266" s="3" t="s">
        <v>369</v>
      </c>
      <c r="H266" s="1">
        <v>27</v>
      </c>
    </row>
    <row r="267" spans="1:8" x14ac:dyDescent="0.25">
      <c r="A267" s="3" t="s">
        <v>602</v>
      </c>
      <c r="B267" s="1">
        <v>2007</v>
      </c>
      <c r="C267" s="1">
        <v>57301556</v>
      </c>
      <c r="D267" s="3" t="s">
        <v>1190</v>
      </c>
      <c r="E267" s="3" t="s">
        <v>1191</v>
      </c>
      <c r="F267" s="3" t="s">
        <v>1192</v>
      </c>
      <c r="G267" s="3" t="s">
        <v>369</v>
      </c>
      <c r="H267" s="1">
        <v>1</v>
      </c>
    </row>
    <row r="268" spans="1:8" x14ac:dyDescent="0.25">
      <c r="A268" s="3" t="s">
        <v>602</v>
      </c>
      <c r="B268" s="1">
        <v>2007</v>
      </c>
      <c r="C268" s="1">
        <v>57337041</v>
      </c>
      <c r="D268" s="3" t="s">
        <v>1193</v>
      </c>
      <c r="E268" s="3" t="s">
        <v>1194</v>
      </c>
      <c r="F268" s="3" t="s">
        <v>1195</v>
      </c>
      <c r="G268" s="3" t="s">
        <v>369</v>
      </c>
      <c r="H268" s="1">
        <v>4</v>
      </c>
    </row>
    <row r="269" spans="1:8" x14ac:dyDescent="0.25">
      <c r="A269" s="3" t="s">
        <v>602</v>
      </c>
      <c r="B269" s="1">
        <v>2007</v>
      </c>
      <c r="C269" s="1">
        <v>57336993</v>
      </c>
      <c r="D269" s="3" t="s">
        <v>1196</v>
      </c>
      <c r="E269" s="3" t="s">
        <v>1197</v>
      </c>
      <c r="F269" s="3" t="s">
        <v>1198</v>
      </c>
      <c r="G269" s="3" t="s">
        <v>369</v>
      </c>
      <c r="H269" s="1">
        <v>22</v>
      </c>
    </row>
    <row r="270" spans="1:8" x14ac:dyDescent="0.25">
      <c r="A270" s="3" t="s">
        <v>602</v>
      </c>
      <c r="B270" s="1">
        <v>2007</v>
      </c>
      <c r="C270" s="1">
        <v>57302015</v>
      </c>
      <c r="D270" s="3" t="s">
        <v>1199</v>
      </c>
      <c r="E270" s="3" t="s">
        <v>1200</v>
      </c>
      <c r="F270" s="3" t="s">
        <v>1201</v>
      </c>
      <c r="G270" s="3" t="s">
        <v>369</v>
      </c>
      <c r="H270" s="1">
        <v>1</v>
      </c>
    </row>
    <row r="271" spans="1:8" x14ac:dyDescent="0.25">
      <c r="A271" s="3" t="s">
        <v>602</v>
      </c>
      <c r="B271" s="1">
        <v>2007</v>
      </c>
      <c r="C271" s="1">
        <v>57300150</v>
      </c>
      <c r="D271" s="3" t="s">
        <v>373</v>
      </c>
      <c r="E271" s="3" t="s">
        <v>374</v>
      </c>
      <c r="F271" s="3" t="s">
        <v>375</v>
      </c>
      <c r="G271" s="3" t="s">
        <v>369</v>
      </c>
      <c r="H271" s="1">
        <v>272</v>
      </c>
    </row>
    <row r="272" spans="1:8" x14ac:dyDescent="0.25">
      <c r="A272" s="3" t="s">
        <v>602</v>
      </c>
      <c r="B272" s="1">
        <v>2007</v>
      </c>
      <c r="C272" s="1">
        <v>57301293</v>
      </c>
      <c r="D272" s="3" t="s">
        <v>1202</v>
      </c>
      <c r="E272" s="3" t="s">
        <v>1203</v>
      </c>
      <c r="F272" s="3" t="s">
        <v>1204</v>
      </c>
      <c r="G272" s="3" t="s">
        <v>369</v>
      </c>
      <c r="H272" s="1">
        <v>75</v>
      </c>
    </row>
    <row r="273" spans="1:8" x14ac:dyDescent="0.25">
      <c r="A273" s="3" t="s">
        <v>602</v>
      </c>
      <c r="B273" s="1">
        <v>2007</v>
      </c>
      <c r="C273" s="1">
        <v>57301980</v>
      </c>
      <c r="D273" s="3" t="s">
        <v>1205</v>
      </c>
      <c r="E273" s="3" t="s">
        <v>1206</v>
      </c>
      <c r="F273" s="3" t="s">
        <v>1207</v>
      </c>
      <c r="G273" s="3" t="s">
        <v>369</v>
      </c>
      <c r="H273" s="1">
        <v>3</v>
      </c>
    </row>
    <row r="274" spans="1:8" x14ac:dyDescent="0.25">
      <c r="A274" s="3" t="s">
        <v>602</v>
      </c>
      <c r="B274" s="1">
        <v>2007</v>
      </c>
      <c r="C274" s="1">
        <v>57337084</v>
      </c>
      <c r="D274" s="3" t="s">
        <v>1208</v>
      </c>
      <c r="E274" s="3" t="s">
        <v>1209</v>
      </c>
      <c r="F274" s="3" t="s">
        <v>1210</v>
      </c>
      <c r="G274" s="3" t="s">
        <v>369</v>
      </c>
      <c r="H274" s="1">
        <v>33</v>
      </c>
    </row>
    <row r="275" spans="1:8" x14ac:dyDescent="0.25">
      <c r="A275" s="3" t="s">
        <v>602</v>
      </c>
      <c r="B275" s="1">
        <v>2007</v>
      </c>
      <c r="C275" s="1">
        <v>99301499</v>
      </c>
      <c r="D275" s="3" t="s">
        <v>1211</v>
      </c>
      <c r="E275" s="3" t="s">
        <v>1212</v>
      </c>
      <c r="F275" s="3" t="s">
        <v>1213</v>
      </c>
      <c r="G275" s="3" t="s">
        <v>383</v>
      </c>
      <c r="H275" s="1">
        <v>12</v>
      </c>
    </row>
    <row r="276" spans="1:8" x14ac:dyDescent="0.25">
      <c r="A276" s="3" t="s">
        <v>602</v>
      </c>
      <c r="B276" s="1">
        <v>2007</v>
      </c>
      <c r="C276" s="1">
        <v>99301162</v>
      </c>
      <c r="D276" s="3" t="s">
        <v>1214</v>
      </c>
      <c r="E276" s="3" t="s">
        <v>1215</v>
      </c>
      <c r="F276" s="3" t="s">
        <v>1216</v>
      </c>
      <c r="G276" s="3" t="s">
        <v>383</v>
      </c>
      <c r="H276" s="1">
        <v>539</v>
      </c>
    </row>
    <row r="277" spans="1:8" x14ac:dyDescent="0.25">
      <c r="A277" s="3" t="s">
        <v>602</v>
      </c>
      <c r="B277" s="1">
        <v>2007</v>
      </c>
      <c r="C277" s="1">
        <v>99301016</v>
      </c>
      <c r="D277" s="3" t="s">
        <v>1217</v>
      </c>
      <c r="E277" s="3" t="s">
        <v>1218</v>
      </c>
      <c r="F277" s="3" t="s">
        <v>382</v>
      </c>
      <c r="G277" s="3" t="s">
        <v>383</v>
      </c>
      <c r="H277" s="1">
        <v>50</v>
      </c>
    </row>
    <row r="278" spans="1:8" x14ac:dyDescent="0.25">
      <c r="A278" s="3" t="s">
        <v>602</v>
      </c>
      <c r="B278" s="1">
        <v>2007</v>
      </c>
      <c r="C278" s="1">
        <v>99301526</v>
      </c>
      <c r="D278" s="3" t="s">
        <v>380</v>
      </c>
      <c r="E278" s="3" t="s">
        <v>381</v>
      </c>
      <c r="F278" s="3" t="s">
        <v>382</v>
      </c>
      <c r="G278" s="3" t="s">
        <v>383</v>
      </c>
      <c r="H278" s="1">
        <v>351</v>
      </c>
    </row>
    <row r="279" spans="1:8" x14ac:dyDescent="0.25">
      <c r="A279" s="3" t="s">
        <v>602</v>
      </c>
      <c r="B279" s="1">
        <v>2007</v>
      </c>
      <c r="C279" s="1">
        <v>99335597</v>
      </c>
      <c r="D279" s="3" t="s">
        <v>1219</v>
      </c>
      <c r="E279" s="3" t="s">
        <v>1220</v>
      </c>
      <c r="F279" s="3" t="s">
        <v>1221</v>
      </c>
      <c r="G279" s="3" t="s">
        <v>383</v>
      </c>
      <c r="H279" s="1">
        <v>2</v>
      </c>
    </row>
    <row r="280" spans="1:8" x14ac:dyDescent="0.25">
      <c r="A280" s="3" t="s">
        <v>602</v>
      </c>
      <c r="B280" s="1">
        <v>2007</v>
      </c>
      <c r="C280" s="1">
        <v>99300756</v>
      </c>
      <c r="D280" s="3" t="s">
        <v>1222</v>
      </c>
      <c r="E280" s="3" t="s">
        <v>1223</v>
      </c>
      <c r="F280" s="3" t="s">
        <v>1224</v>
      </c>
      <c r="G280" s="3" t="s">
        <v>383</v>
      </c>
      <c r="H280" s="1">
        <v>46</v>
      </c>
    </row>
    <row r="281" spans="1:8" x14ac:dyDescent="0.25">
      <c r="A281" s="3" t="s">
        <v>602</v>
      </c>
      <c r="B281" s="1">
        <v>2007</v>
      </c>
      <c r="C281" s="1">
        <v>99301502</v>
      </c>
      <c r="D281" s="3" t="s">
        <v>1225</v>
      </c>
      <c r="E281" s="3" t="s">
        <v>1226</v>
      </c>
      <c r="F281" s="3" t="s">
        <v>1227</v>
      </c>
      <c r="G281" s="3" t="s">
        <v>383</v>
      </c>
      <c r="H281" s="1">
        <v>3</v>
      </c>
    </row>
    <row r="282" spans="1:8" x14ac:dyDescent="0.25">
      <c r="A282" s="3" t="s">
        <v>602</v>
      </c>
      <c r="B282" s="1">
        <v>2007</v>
      </c>
      <c r="C282" s="1">
        <v>99301629</v>
      </c>
      <c r="D282" s="3" t="s">
        <v>1228</v>
      </c>
      <c r="E282" s="3" t="s">
        <v>1229</v>
      </c>
      <c r="F282" s="3" t="s">
        <v>1230</v>
      </c>
      <c r="G282" s="3" t="s">
        <v>383</v>
      </c>
      <c r="H282" s="1">
        <v>4</v>
      </c>
    </row>
    <row r="283" spans="1:8" x14ac:dyDescent="0.25">
      <c r="A283" s="3" t="s">
        <v>602</v>
      </c>
      <c r="B283" s="1">
        <v>2007</v>
      </c>
      <c r="C283" s="1">
        <v>99301728</v>
      </c>
      <c r="D283" s="3" t="s">
        <v>1231</v>
      </c>
      <c r="E283" s="3" t="s">
        <v>1232</v>
      </c>
      <c r="F283" s="3" t="s">
        <v>1233</v>
      </c>
      <c r="G283" s="3" t="s">
        <v>383</v>
      </c>
      <c r="H283" s="1">
        <v>6</v>
      </c>
    </row>
    <row r="284" spans="1:8" x14ac:dyDescent="0.25">
      <c r="A284" s="3" t="s">
        <v>602</v>
      </c>
      <c r="B284" s="1">
        <v>2007</v>
      </c>
      <c r="C284" s="1">
        <v>99300526</v>
      </c>
      <c r="D284" s="3" t="s">
        <v>1234</v>
      </c>
      <c r="E284" s="3" t="s">
        <v>1235</v>
      </c>
      <c r="F284" s="3" t="s">
        <v>1236</v>
      </c>
      <c r="G284" s="3" t="s">
        <v>383</v>
      </c>
      <c r="H284" s="1">
        <v>1</v>
      </c>
    </row>
    <row r="285" spans="1:8" x14ac:dyDescent="0.25">
      <c r="A285" s="3" t="s">
        <v>602</v>
      </c>
      <c r="B285" s="1">
        <v>2007</v>
      </c>
      <c r="C285" s="1">
        <v>99301142</v>
      </c>
      <c r="D285" s="3" t="s">
        <v>1237</v>
      </c>
      <c r="E285" s="3" t="s">
        <v>1238</v>
      </c>
      <c r="F285" s="3" t="s">
        <v>1239</v>
      </c>
      <c r="G285" s="3" t="s">
        <v>383</v>
      </c>
      <c r="H285" s="1">
        <v>379</v>
      </c>
    </row>
    <row r="286" spans="1:8" x14ac:dyDescent="0.25">
      <c r="A286" s="3" t="s">
        <v>602</v>
      </c>
      <c r="B286" s="1">
        <v>2007</v>
      </c>
      <c r="C286" s="1">
        <v>99301001</v>
      </c>
      <c r="D286" s="3" t="s">
        <v>1240</v>
      </c>
      <c r="E286" s="3" t="s">
        <v>1241</v>
      </c>
      <c r="F286" s="3" t="s">
        <v>1242</v>
      </c>
      <c r="G286" s="3" t="s">
        <v>383</v>
      </c>
      <c r="H286" s="1">
        <v>190</v>
      </c>
    </row>
    <row r="287" spans="1:8" x14ac:dyDescent="0.25">
      <c r="A287" s="3" t="s">
        <v>602</v>
      </c>
      <c r="B287" s="1">
        <v>2007</v>
      </c>
      <c r="C287" s="1">
        <v>99301523</v>
      </c>
      <c r="D287" s="3" t="s">
        <v>387</v>
      </c>
      <c r="E287" s="3" t="s">
        <v>388</v>
      </c>
      <c r="F287" s="3" t="s">
        <v>389</v>
      </c>
      <c r="G287" s="3" t="s">
        <v>383</v>
      </c>
      <c r="H287" s="1">
        <v>7</v>
      </c>
    </row>
    <row r="288" spans="1:8" x14ac:dyDescent="0.25">
      <c r="A288" s="3" t="s">
        <v>602</v>
      </c>
      <c r="B288" s="1">
        <v>2007</v>
      </c>
      <c r="C288" s="1">
        <v>99301150</v>
      </c>
      <c r="D288" s="3" t="s">
        <v>1243</v>
      </c>
      <c r="E288" s="3" t="s">
        <v>1244</v>
      </c>
      <c r="F288" s="3" t="s">
        <v>1245</v>
      </c>
      <c r="G288" s="3" t="s">
        <v>383</v>
      </c>
      <c r="H288" s="1">
        <v>1</v>
      </c>
    </row>
    <row r="289" spans="1:8" x14ac:dyDescent="0.25">
      <c r="A289" s="3" t="s">
        <v>602</v>
      </c>
      <c r="B289" s="1">
        <v>2007</v>
      </c>
      <c r="C289" s="1">
        <v>99301738</v>
      </c>
      <c r="D289" s="3" t="s">
        <v>1246</v>
      </c>
      <c r="E289" s="3" t="s">
        <v>1247</v>
      </c>
      <c r="F289" s="3" t="s">
        <v>1248</v>
      </c>
      <c r="G289" s="3" t="s">
        <v>383</v>
      </c>
      <c r="H289" s="1">
        <v>36</v>
      </c>
    </row>
    <row r="290" spans="1:8" x14ac:dyDescent="0.25">
      <c r="A290" s="3" t="s">
        <v>602</v>
      </c>
      <c r="B290" s="1">
        <v>2007</v>
      </c>
      <c r="C290" s="1">
        <v>99301470</v>
      </c>
      <c r="D290" s="3" t="s">
        <v>1249</v>
      </c>
      <c r="E290" s="3" t="s">
        <v>1250</v>
      </c>
      <c r="F290" s="3" t="s">
        <v>1251</v>
      </c>
      <c r="G290" s="3" t="s">
        <v>383</v>
      </c>
      <c r="H290" s="1">
        <v>5</v>
      </c>
    </row>
    <row r="291" spans="1:8" x14ac:dyDescent="0.25">
      <c r="A291" s="3" t="s">
        <v>602</v>
      </c>
      <c r="B291" s="1">
        <v>2007</v>
      </c>
      <c r="C291" s="1">
        <v>99301710</v>
      </c>
      <c r="D291" s="3" t="s">
        <v>1252</v>
      </c>
      <c r="E291" s="3" t="s">
        <v>1253</v>
      </c>
      <c r="F291" s="3" t="s">
        <v>1242</v>
      </c>
      <c r="G291" s="3" t="s">
        <v>383</v>
      </c>
      <c r="H291" s="1">
        <v>17</v>
      </c>
    </row>
    <row r="292" spans="1:8" x14ac:dyDescent="0.25">
      <c r="A292" s="3" t="s">
        <v>602</v>
      </c>
      <c r="B292" s="1">
        <v>2007</v>
      </c>
      <c r="C292" s="1">
        <v>99337182</v>
      </c>
      <c r="D292" s="3" t="s">
        <v>1254</v>
      </c>
      <c r="E292" s="3" t="s">
        <v>1255</v>
      </c>
      <c r="F292" s="3" t="s">
        <v>1245</v>
      </c>
      <c r="G292" s="3" t="s">
        <v>383</v>
      </c>
      <c r="H292" s="1">
        <v>289</v>
      </c>
    </row>
    <row r="293" spans="1:8" x14ac:dyDescent="0.25">
      <c r="A293" s="3" t="s">
        <v>602</v>
      </c>
      <c r="B293" s="1">
        <v>2007</v>
      </c>
      <c r="C293" s="1">
        <v>99301095</v>
      </c>
      <c r="D293" s="3" t="s">
        <v>390</v>
      </c>
      <c r="E293" s="3" t="s">
        <v>391</v>
      </c>
      <c r="F293" s="3" t="s">
        <v>392</v>
      </c>
      <c r="G293" s="3" t="s">
        <v>383</v>
      </c>
      <c r="H293" s="1">
        <v>1</v>
      </c>
    </row>
    <row r="294" spans="1:8" x14ac:dyDescent="0.25">
      <c r="A294" s="3" t="s">
        <v>602</v>
      </c>
      <c r="B294" s="1">
        <v>2007</v>
      </c>
      <c r="C294" s="1">
        <v>82502166</v>
      </c>
      <c r="D294" s="3" t="s">
        <v>1256</v>
      </c>
      <c r="E294" s="3" t="s">
        <v>1257</v>
      </c>
      <c r="F294" s="3" t="s">
        <v>1258</v>
      </c>
      <c r="G294" s="3" t="s">
        <v>396</v>
      </c>
      <c r="H294" s="1">
        <v>4</v>
      </c>
    </row>
    <row r="295" spans="1:8" x14ac:dyDescent="0.25">
      <c r="A295" s="3" t="s">
        <v>602</v>
      </c>
      <c r="B295" s="1">
        <v>2007</v>
      </c>
      <c r="C295" s="1">
        <v>82300401</v>
      </c>
      <c r="D295" s="3" t="s">
        <v>1259</v>
      </c>
      <c r="E295" s="3" t="s">
        <v>1260</v>
      </c>
      <c r="F295" s="3" t="s">
        <v>1261</v>
      </c>
      <c r="G295" s="3" t="s">
        <v>396</v>
      </c>
      <c r="H295" s="1">
        <v>14</v>
      </c>
    </row>
    <row r="296" spans="1:8" x14ac:dyDescent="0.25">
      <c r="A296" s="3" t="s">
        <v>602</v>
      </c>
      <c r="B296" s="1">
        <v>2007</v>
      </c>
      <c r="C296" s="1">
        <v>82338992</v>
      </c>
      <c r="D296" s="3" t="s">
        <v>1262</v>
      </c>
      <c r="E296" s="3" t="s">
        <v>1263</v>
      </c>
      <c r="F296" s="3" t="s">
        <v>1264</v>
      </c>
      <c r="G296" s="3" t="s">
        <v>396</v>
      </c>
      <c r="H296" s="1">
        <v>49</v>
      </c>
    </row>
    <row r="297" spans="1:8" x14ac:dyDescent="0.25">
      <c r="A297" s="3" t="s">
        <v>602</v>
      </c>
      <c r="B297" s="1">
        <v>2007</v>
      </c>
      <c r="C297" s="1">
        <v>82534547</v>
      </c>
      <c r="D297" s="3" t="s">
        <v>1265</v>
      </c>
      <c r="E297" s="3" t="s">
        <v>1266</v>
      </c>
      <c r="F297" s="3" t="s">
        <v>1267</v>
      </c>
      <c r="G297" s="3" t="s">
        <v>396</v>
      </c>
      <c r="H297" s="1">
        <v>17</v>
      </c>
    </row>
    <row r="298" spans="1:8" x14ac:dyDescent="0.25">
      <c r="A298" s="3" t="s">
        <v>602</v>
      </c>
      <c r="B298" s="1">
        <v>2007</v>
      </c>
      <c r="C298" s="1">
        <v>82301687</v>
      </c>
      <c r="D298" s="3" t="s">
        <v>1268</v>
      </c>
      <c r="E298" s="3" t="s">
        <v>1269</v>
      </c>
      <c r="F298" s="3" t="s">
        <v>1270</v>
      </c>
      <c r="G298" s="3" t="s">
        <v>396</v>
      </c>
      <c r="H298" s="1">
        <v>4</v>
      </c>
    </row>
    <row r="299" spans="1:8" x14ac:dyDescent="0.25">
      <c r="A299" s="3" t="s">
        <v>602</v>
      </c>
      <c r="B299" s="1">
        <v>2007</v>
      </c>
      <c r="C299" s="1">
        <v>82508282</v>
      </c>
      <c r="D299" s="3" t="s">
        <v>1271</v>
      </c>
      <c r="E299" s="3" t="s">
        <v>1272</v>
      </c>
      <c r="F299" s="3" t="s">
        <v>1273</v>
      </c>
      <c r="G299" s="3" t="s">
        <v>396</v>
      </c>
      <c r="H299" s="1">
        <v>14</v>
      </c>
    </row>
    <row r="300" spans="1:8" x14ac:dyDescent="0.25">
      <c r="A300" s="3" t="s">
        <v>602</v>
      </c>
      <c r="B300" s="1">
        <v>2007</v>
      </c>
      <c r="C300" s="1">
        <v>82300848</v>
      </c>
      <c r="D300" s="3" t="s">
        <v>1274</v>
      </c>
      <c r="E300" s="3" t="s">
        <v>1275</v>
      </c>
      <c r="F300" s="3" t="s">
        <v>1276</v>
      </c>
      <c r="G300" s="3" t="s">
        <v>396</v>
      </c>
      <c r="H300" s="1">
        <v>5</v>
      </c>
    </row>
    <row r="301" spans="1:8" x14ac:dyDescent="0.25">
      <c r="A301" s="3" t="s">
        <v>602</v>
      </c>
      <c r="B301" s="1">
        <v>2007</v>
      </c>
      <c r="C301" s="1">
        <v>82339102</v>
      </c>
      <c r="D301" s="3" t="s">
        <v>1277</v>
      </c>
      <c r="E301" s="3" t="s">
        <v>1278</v>
      </c>
      <c r="F301" s="3" t="s">
        <v>1279</v>
      </c>
      <c r="G301" s="3" t="s">
        <v>396</v>
      </c>
      <c r="H301" s="1">
        <v>5</v>
      </c>
    </row>
    <row r="302" spans="1:8" x14ac:dyDescent="0.25">
      <c r="A302" s="3" t="s">
        <v>602</v>
      </c>
      <c r="B302" s="1">
        <v>2007</v>
      </c>
      <c r="C302" s="1">
        <v>82501778</v>
      </c>
      <c r="D302" s="3" t="s">
        <v>1280</v>
      </c>
      <c r="E302" s="3" t="s">
        <v>1281</v>
      </c>
      <c r="F302" s="3" t="s">
        <v>1282</v>
      </c>
      <c r="G302" s="3" t="s">
        <v>396</v>
      </c>
      <c r="H302" s="1">
        <v>2</v>
      </c>
    </row>
    <row r="303" spans="1:8" x14ac:dyDescent="0.25">
      <c r="A303" s="3" t="s">
        <v>602</v>
      </c>
      <c r="B303" s="1">
        <v>2007</v>
      </c>
      <c r="C303" s="1">
        <v>82339132</v>
      </c>
      <c r="D303" s="3" t="s">
        <v>1283</v>
      </c>
      <c r="E303" s="3" t="s">
        <v>1284</v>
      </c>
      <c r="F303" s="3" t="s">
        <v>399</v>
      </c>
      <c r="G303" s="3" t="s">
        <v>396</v>
      </c>
      <c r="H303" s="1">
        <v>14704</v>
      </c>
    </row>
    <row r="304" spans="1:8" x14ac:dyDescent="0.25">
      <c r="A304" s="3" t="s">
        <v>602</v>
      </c>
      <c r="B304" s="1">
        <v>2007</v>
      </c>
      <c r="C304" s="1">
        <v>82302834</v>
      </c>
      <c r="D304" s="3" t="s">
        <v>397</v>
      </c>
      <c r="E304" s="3" t="s">
        <v>398</v>
      </c>
      <c r="F304" s="3" t="s">
        <v>399</v>
      </c>
      <c r="G304" s="3" t="s">
        <v>396</v>
      </c>
      <c r="H304" s="1">
        <v>32734</v>
      </c>
    </row>
    <row r="305" spans="1:8" x14ac:dyDescent="0.25">
      <c r="A305" s="3" t="s">
        <v>602</v>
      </c>
      <c r="B305" s="1">
        <v>2007</v>
      </c>
      <c r="C305" s="1">
        <v>82301763</v>
      </c>
      <c r="D305" s="3" t="s">
        <v>1285</v>
      </c>
      <c r="E305" s="3" t="s">
        <v>1286</v>
      </c>
      <c r="F305" s="3" t="s">
        <v>1287</v>
      </c>
      <c r="G305" s="3" t="s">
        <v>396</v>
      </c>
      <c r="H305" s="1">
        <v>1</v>
      </c>
    </row>
    <row r="306" spans="1:8" x14ac:dyDescent="0.25">
      <c r="A306" s="3" t="s">
        <v>602</v>
      </c>
      <c r="B306" s="1">
        <v>2007</v>
      </c>
      <c r="C306" s="1">
        <v>82302810</v>
      </c>
      <c r="D306" s="3" t="s">
        <v>1288</v>
      </c>
      <c r="E306" s="3" t="s">
        <v>1289</v>
      </c>
      <c r="F306" s="3" t="s">
        <v>1290</v>
      </c>
      <c r="G306" s="3" t="s">
        <v>396</v>
      </c>
      <c r="H306" s="1">
        <v>7</v>
      </c>
    </row>
    <row r="307" spans="1:8" x14ac:dyDescent="0.25">
      <c r="A307" s="3" t="s">
        <v>602</v>
      </c>
      <c r="B307" s="1">
        <v>2007</v>
      </c>
      <c r="C307" s="1">
        <v>82502191</v>
      </c>
      <c r="D307" s="3" t="s">
        <v>1291</v>
      </c>
      <c r="E307" s="3" t="s">
        <v>1292</v>
      </c>
      <c r="F307" s="3" t="s">
        <v>1293</v>
      </c>
      <c r="G307" s="3" t="s">
        <v>396</v>
      </c>
      <c r="H307" s="1">
        <v>1020</v>
      </c>
    </row>
    <row r="308" spans="1:8" x14ac:dyDescent="0.25">
      <c r="A308" s="3" t="s">
        <v>602</v>
      </c>
      <c r="B308" s="1">
        <v>2007</v>
      </c>
      <c r="C308" s="1">
        <v>82500420</v>
      </c>
      <c r="D308" s="3" t="s">
        <v>1294</v>
      </c>
      <c r="E308" s="3" t="s">
        <v>1295</v>
      </c>
      <c r="F308" s="3" t="s">
        <v>1296</v>
      </c>
      <c r="G308" s="3" t="s">
        <v>396</v>
      </c>
      <c r="H308" s="1">
        <v>4</v>
      </c>
    </row>
    <row r="309" spans="1:8" x14ac:dyDescent="0.25">
      <c r="A309" s="3" t="s">
        <v>602</v>
      </c>
      <c r="B309" s="1">
        <v>2007</v>
      </c>
      <c r="C309" s="1">
        <v>82503023</v>
      </c>
      <c r="D309" s="3" t="s">
        <v>1297</v>
      </c>
      <c r="E309" s="3" t="s">
        <v>1298</v>
      </c>
      <c r="F309" s="3" t="s">
        <v>1293</v>
      </c>
      <c r="G309" s="3" t="s">
        <v>396</v>
      </c>
      <c r="H309" s="1">
        <v>1020</v>
      </c>
    </row>
    <row r="310" spans="1:8" x14ac:dyDescent="0.25">
      <c r="A310" s="3" t="s">
        <v>602</v>
      </c>
      <c r="B310" s="1">
        <v>2007</v>
      </c>
      <c r="C310" s="1">
        <v>82338061</v>
      </c>
      <c r="D310" s="3" t="s">
        <v>1299</v>
      </c>
      <c r="E310" s="3" t="s">
        <v>1300</v>
      </c>
      <c r="F310" s="3" t="s">
        <v>1301</v>
      </c>
      <c r="G310" s="3" t="s">
        <v>396</v>
      </c>
      <c r="H310" s="1">
        <v>2</v>
      </c>
    </row>
    <row r="311" spans="1:8" x14ac:dyDescent="0.25">
      <c r="A311" s="3" t="s">
        <v>602</v>
      </c>
      <c r="B311" s="1">
        <v>2007</v>
      </c>
      <c r="C311" s="1">
        <v>82300267</v>
      </c>
      <c r="D311" s="3" t="s">
        <v>1302</v>
      </c>
      <c r="E311" s="3" t="s">
        <v>1303</v>
      </c>
      <c r="F311" s="3" t="s">
        <v>1304</v>
      </c>
      <c r="G311" s="3" t="s">
        <v>396</v>
      </c>
      <c r="H311" s="1">
        <v>56</v>
      </c>
    </row>
    <row r="312" spans="1:8" x14ac:dyDescent="0.25">
      <c r="A312" s="3" t="s">
        <v>602</v>
      </c>
      <c r="B312" s="1">
        <v>2007</v>
      </c>
      <c r="C312" s="1">
        <v>82516030</v>
      </c>
      <c r="D312" s="3" t="s">
        <v>1305</v>
      </c>
      <c r="E312" s="3" t="s">
        <v>1306</v>
      </c>
      <c r="F312" s="3" t="s">
        <v>1293</v>
      </c>
      <c r="G312" s="3" t="s">
        <v>396</v>
      </c>
      <c r="H312" s="1">
        <v>20</v>
      </c>
    </row>
    <row r="313" spans="1:8" x14ac:dyDescent="0.25">
      <c r="A313" s="3" t="s">
        <v>602</v>
      </c>
      <c r="B313" s="1">
        <v>2007</v>
      </c>
      <c r="C313" s="1">
        <v>82333855</v>
      </c>
      <c r="D313" s="3" t="s">
        <v>1307</v>
      </c>
      <c r="E313" s="3" t="s">
        <v>1308</v>
      </c>
      <c r="F313" s="3" t="s">
        <v>1309</v>
      </c>
      <c r="G313" s="3" t="s">
        <v>396</v>
      </c>
      <c r="H313" s="1">
        <v>1</v>
      </c>
    </row>
    <row r="314" spans="1:8" x14ac:dyDescent="0.25">
      <c r="A314" s="3" t="s">
        <v>602</v>
      </c>
      <c r="B314" s="1">
        <v>2007</v>
      </c>
      <c r="C314" s="1">
        <v>82302661</v>
      </c>
      <c r="D314" s="3" t="s">
        <v>1310</v>
      </c>
      <c r="E314" s="3" t="s">
        <v>1311</v>
      </c>
      <c r="F314" s="3" t="s">
        <v>1312</v>
      </c>
      <c r="G314" s="3" t="s">
        <v>396</v>
      </c>
      <c r="H314" s="1">
        <v>3</v>
      </c>
    </row>
    <row r="315" spans="1:8" x14ac:dyDescent="0.25">
      <c r="A315" s="3" t="s">
        <v>602</v>
      </c>
      <c r="B315" s="1">
        <v>2007</v>
      </c>
      <c r="C315" s="1">
        <v>82301781</v>
      </c>
      <c r="D315" s="3" t="s">
        <v>1313</v>
      </c>
      <c r="E315" s="3" t="s">
        <v>1314</v>
      </c>
      <c r="F315" s="3" t="s">
        <v>395</v>
      </c>
      <c r="G315" s="3" t="s">
        <v>396</v>
      </c>
      <c r="H315" s="1">
        <v>12</v>
      </c>
    </row>
    <row r="316" spans="1:8" x14ac:dyDescent="0.25">
      <c r="A316" s="3" t="s">
        <v>602</v>
      </c>
      <c r="B316" s="1">
        <v>2007</v>
      </c>
      <c r="C316" s="1">
        <v>82501703</v>
      </c>
      <c r="D316" s="3" t="s">
        <v>1315</v>
      </c>
      <c r="E316" s="3" t="s">
        <v>1316</v>
      </c>
      <c r="F316" s="3" t="s">
        <v>1317</v>
      </c>
      <c r="G316" s="3" t="s">
        <v>396</v>
      </c>
      <c r="H316" s="1">
        <v>12</v>
      </c>
    </row>
    <row r="317" spans="1:8" x14ac:dyDescent="0.25">
      <c r="A317" s="3" t="s">
        <v>602</v>
      </c>
      <c r="B317" s="1">
        <v>2007</v>
      </c>
      <c r="C317" s="1">
        <v>60500255</v>
      </c>
      <c r="D317" s="3" t="s">
        <v>1318</v>
      </c>
      <c r="E317" s="3" t="s">
        <v>1319</v>
      </c>
      <c r="F317" s="3" t="s">
        <v>1320</v>
      </c>
      <c r="G317" s="3" t="s">
        <v>1321</v>
      </c>
      <c r="H317" s="1">
        <v>1</v>
      </c>
    </row>
    <row r="318" spans="1:8" x14ac:dyDescent="0.25">
      <c r="A318" s="3" t="s">
        <v>602</v>
      </c>
      <c r="B318" s="1">
        <v>2007</v>
      </c>
      <c r="C318" s="1">
        <v>15701554</v>
      </c>
      <c r="D318" s="3" t="s">
        <v>1322</v>
      </c>
      <c r="E318" s="3" t="s">
        <v>1323</v>
      </c>
      <c r="F318" s="3" t="s">
        <v>1324</v>
      </c>
      <c r="G318" s="3" t="s">
        <v>406</v>
      </c>
      <c r="H318" s="1">
        <v>5</v>
      </c>
    </row>
    <row r="319" spans="1:8" x14ac:dyDescent="0.25">
      <c r="A319" s="3" t="s">
        <v>602</v>
      </c>
      <c r="B319" s="1">
        <v>2007</v>
      </c>
      <c r="C319" s="1">
        <v>15701803</v>
      </c>
      <c r="D319" s="3" t="s">
        <v>1325</v>
      </c>
      <c r="E319" s="3" t="s">
        <v>1326</v>
      </c>
      <c r="F319" s="3" t="s">
        <v>1327</v>
      </c>
      <c r="G319" s="3" t="s">
        <v>406</v>
      </c>
      <c r="H319" s="1">
        <v>136</v>
      </c>
    </row>
    <row r="320" spans="1:8" x14ac:dyDescent="0.25">
      <c r="A320" s="3" t="s">
        <v>602</v>
      </c>
      <c r="B320" s="1">
        <v>2007</v>
      </c>
      <c r="C320" s="1">
        <v>15701450</v>
      </c>
      <c r="D320" s="3" t="s">
        <v>1328</v>
      </c>
      <c r="E320" s="3" t="s">
        <v>1329</v>
      </c>
      <c r="F320" s="3" t="s">
        <v>1330</v>
      </c>
      <c r="G320" s="3" t="s">
        <v>406</v>
      </c>
      <c r="H320" s="1">
        <v>1</v>
      </c>
    </row>
    <row r="321" spans="1:8" x14ac:dyDescent="0.25">
      <c r="A321" s="3" t="s">
        <v>602</v>
      </c>
      <c r="B321" s="1">
        <v>2007</v>
      </c>
      <c r="C321" s="1">
        <v>34600331</v>
      </c>
      <c r="D321" s="3" t="s">
        <v>407</v>
      </c>
      <c r="E321" s="3" t="s">
        <v>408</v>
      </c>
      <c r="F321" s="3" t="s">
        <v>409</v>
      </c>
      <c r="G321" s="3" t="s">
        <v>410</v>
      </c>
      <c r="H321" s="1">
        <v>7</v>
      </c>
    </row>
    <row r="322" spans="1:8" x14ac:dyDescent="0.25">
      <c r="A322" s="3" t="s">
        <v>602</v>
      </c>
      <c r="B322" s="1">
        <v>2007</v>
      </c>
      <c r="C322" s="1">
        <v>34600307</v>
      </c>
      <c r="D322" s="3" t="s">
        <v>1331</v>
      </c>
      <c r="E322" s="3" t="s">
        <v>1332</v>
      </c>
      <c r="F322" s="3" t="s">
        <v>1333</v>
      </c>
      <c r="G322" s="3" t="s">
        <v>410</v>
      </c>
      <c r="H322" s="1">
        <v>471</v>
      </c>
    </row>
    <row r="323" spans="1:8" x14ac:dyDescent="0.25">
      <c r="A323" s="3" t="s">
        <v>602</v>
      </c>
      <c r="B323" s="1">
        <v>2007</v>
      </c>
      <c r="C323" s="1">
        <v>34600598</v>
      </c>
      <c r="D323" s="3" t="s">
        <v>1334</v>
      </c>
      <c r="E323" s="3" t="s">
        <v>1332</v>
      </c>
      <c r="F323" s="3" t="s">
        <v>1333</v>
      </c>
      <c r="G323" s="3" t="s">
        <v>410</v>
      </c>
      <c r="H323" s="1">
        <v>22</v>
      </c>
    </row>
    <row r="324" spans="1:8" x14ac:dyDescent="0.25">
      <c r="A324" s="3" t="s">
        <v>602</v>
      </c>
      <c r="B324" s="1">
        <v>2007</v>
      </c>
      <c r="C324" s="1">
        <v>34600028</v>
      </c>
      <c r="D324" s="3" t="s">
        <v>1335</v>
      </c>
      <c r="E324" s="3" t="s">
        <v>1336</v>
      </c>
      <c r="F324" s="3" t="s">
        <v>1337</v>
      </c>
      <c r="G324" s="3" t="s">
        <v>410</v>
      </c>
      <c r="H324" s="1">
        <v>15</v>
      </c>
    </row>
    <row r="325" spans="1:8" x14ac:dyDescent="0.25">
      <c r="A325" s="3" t="s">
        <v>602</v>
      </c>
      <c r="B325" s="1">
        <v>2007</v>
      </c>
      <c r="C325" s="1">
        <v>34633475</v>
      </c>
      <c r="D325" s="3" t="s">
        <v>411</v>
      </c>
      <c r="E325" s="3" t="s">
        <v>412</v>
      </c>
      <c r="F325" s="3" t="s">
        <v>413</v>
      </c>
      <c r="G325" s="3" t="s">
        <v>410</v>
      </c>
      <c r="H325" s="1">
        <v>1089</v>
      </c>
    </row>
    <row r="326" spans="1:8" x14ac:dyDescent="0.25">
      <c r="A326" s="3" t="s">
        <v>602</v>
      </c>
      <c r="B326" s="1">
        <v>2007</v>
      </c>
      <c r="C326" s="1">
        <v>34600103</v>
      </c>
      <c r="D326" s="3" t="s">
        <v>1338</v>
      </c>
      <c r="E326" s="3" t="s">
        <v>1339</v>
      </c>
      <c r="F326" s="3" t="s">
        <v>1340</v>
      </c>
      <c r="G326" s="3" t="s">
        <v>410</v>
      </c>
      <c r="H326" s="1">
        <v>4</v>
      </c>
    </row>
    <row r="327" spans="1:8" x14ac:dyDescent="0.25">
      <c r="A327" s="3" t="s">
        <v>602</v>
      </c>
      <c r="B327" s="1">
        <v>2007</v>
      </c>
      <c r="C327" s="1">
        <v>34600464</v>
      </c>
      <c r="D327" s="3" t="s">
        <v>1341</v>
      </c>
      <c r="E327" s="3" t="s">
        <v>1342</v>
      </c>
      <c r="F327" s="3" t="s">
        <v>1333</v>
      </c>
      <c r="G327" s="3" t="s">
        <v>410</v>
      </c>
      <c r="H327" s="1">
        <v>38</v>
      </c>
    </row>
    <row r="328" spans="1:8" x14ac:dyDescent="0.25">
      <c r="A328" s="3" t="s">
        <v>602</v>
      </c>
      <c r="B328" s="1">
        <v>2007</v>
      </c>
      <c r="C328" s="1">
        <v>16203124</v>
      </c>
      <c r="D328" s="3" t="s">
        <v>1343</v>
      </c>
      <c r="E328" s="3" t="s">
        <v>1344</v>
      </c>
      <c r="F328" s="3" t="s">
        <v>1345</v>
      </c>
      <c r="G328" s="3" t="s">
        <v>417</v>
      </c>
      <c r="H328" s="1">
        <v>7</v>
      </c>
    </row>
    <row r="329" spans="1:8" x14ac:dyDescent="0.25">
      <c r="A329" s="3" t="s">
        <v>602</v>
      </c>
      <c r="B329" s="1">
        <v>2007</v>
      </c>
      <c r="C329" s="1">
        <v>16203372</v>
      </c>
      <c r="D329" s="3" t="s">
        <v>1346</v>
      </c>
      <c r="E329" s="3" t="s">
        <v>1347</v>
      </c>
      <c r="F329" s="3" t="s">
        <v>1348</v>
      </c>
      <c r="G329" s="3" t="s">
        <v>417</v>
      </c>
      <c r="H329" s="1">
        <v>4</v>
      </c>
    </row>
    <row r="330" spans="1:8" x14ac:dyDescent="0.25">
      <c r="A330" s="3" t="s">
        <v>602</v>
      </c>
      <c r="B330" s="1">
        <v>2007</v>
      </c>
      <c r="C330" s="1">
        <v>16236907</v>
      </c>
      <c r="D330" s="3" t="s">
        <v>1349</v>
      </c>
      <c r="E330" s="3" t="s">
        <v>1350</v>
      </c>
      <c r="F330" s="3" t="s">
        <v>1351</v>
      </c>
      <c r="G330" s="3" t="s">
        <v>417</v>
      </c>
      <c r="H330" s="1">
        <v>4479</v>
      </c>
    </row>
    <row r="331" spans="1:8" x14ac:dyDescent="0.25">
      <c r="A331" s="3" t="s">
        <v>602</v>
      </c>
      <c r="B331" s="1">
        <v>2007</v>
      </c>
      <c r="C331" s="1">
        <v>16201509</v>
      </c>
      <c r="D331" s="3" t="s">
        <v>414</v>
      </c>
      <c r="E331" s="3" t="s">
        <v>415</v>
      </c>
      <c r="F331" s="3" t="s">
        <v>416</v>
      </c>
      <c r="G331" s="3" t="s">
        <v>417</v>
      </c>
      <c r="H331" s="1">
        <v>1</v>
      </c>
    </row>
    <row r="332" spans="1:8" x14ac:dyDescent="0.25">
      <c r="A332" s="3" t="s">
        <v>602</v>
      </c>
      <c r="B332" s="1">
        <v>2007</v>
      </c>
      <c r="C332" s="1">
        <v>16201625</v>
      </c>
      <c r="D332" s="3" t="s">
        <v>1352</v>
      </c>
      <c r="E332" s="3" t="s">
        <v>1353</v>
      </c>
      <c r="F332" s="3" t="s">
        <v>1354</v>
      </c>
      <c r="G332" s="3" t="s">
        <v>417</v>
      </c>
      <c r="H332" s="1">
        <v>1</v>
      </c>
    </row>
    <row r="333" spans="1:8" x14ac:dyDescent="0.25">
      <c r="A333" s="3" t="s">
        <v>602</v>
      </c>
      <c r="B333" s="1">
        <v>2007</v>
      </c>
      <c r="C333" s="1">
        <v>16203266</v>
      </c>
      <c r="D333" s="3" t="s">
        <v>1355</v>
      </c>
      <c r="E333" s="3" t="s">
        <v>1356</v>
      </c>
      <c r="F333" s="3" t="s">
        <v>1357</v>
      </c>
      <c r="G333" s="3" t="s">
        <v>417</v>
      </c>
      <c r="H333" s="1">
        <v>4</v>
      </c>
    </row>
    <row r="334" spans="1:8" x14ac:dyDescent="0.25">
      <c r="A334" s="3" t="s">
        <v>602</v>
      </c>
      <c r="B334" s="1">
        <v>2007</v>
      </c>
      <c r="C334" s="1">
        <v>16200980</v>
      </c>
      <c r="D334" s="3" t="s">
        <v>1358</v>
      </c>
      <c r="E334" s="3" t="s">
        <v>1359</v>
      </c>
      <c r="F334" s="3" t="s">
        <v>1357</v>
      </c>
      <c r="G334" s="3" t="s">
        <v>417</v>
      </c>
      <c r="H334" s="1">
        <v>31</v>
      </c>
    </row>
    <row r="335" spans="1:8" x14ac:dyDescent="0.25">
      <c r="A335" s="3" t="s">
        <v>602</v>
      </c>
      <c r="B335" s="1">
        <v>2007</v>
      </c>
      <c r="C335" s="1">
        <v>16201749</v>
      </c>
      <c r="D335" s="3" t="s">
        <v>1360</v>
      </c>
      <c r="E335" s="3" t="s">
        <v>1361</v>
      </c>
      <c r="F335" s="3" t="s">
        <v>1362</v>
      </c>
      <c r="G335" s="3" t="s">
        <v>417</v>
      </c>
      <c r="H335" s="1">
        <v>1</v>
      </c>
    </row>
    <row r="336" spans="1:8" x14ac:dyDescent="0.25">
      <c r="A336" s="3" t="s">
        <v>602</v>
      </c>
      <c r="B336" s="1">
        <v>2007</v>
      </c>
      <c r="C336" s="1">
        <v>16201563</v>
      </c>
      <c r="D336" s="3" t="s">
        <v>426</v>
      </c>
      <c r="E336" s="3" t="s">
        <v>427</v>
      </c>
      <c r="F336" s="3" t="s">
        <v>416</v>
      </c>
      <c r="G336" s="3" t="s">
        <v>417</v>
      </c>
      <c r="H336" s="1">
        <v>27</v>
      </c>
    </row>
    <row r="337" spans="1:8" x14ac:dyDescent="0.25">
      <c r="A337" s="3" t="s">
        <v>602</v>
      </c>
      <c r="B337" s="1">
        <v>2007</v>
      </c>
      <c r="C337" s="1">
        <v>16201448</v>
      </c>
      <c r="D337" s="3" t="s">
        <v>1363</v>
      </c>
      <c r="E337" s="3" t="s">
        <v>1364</v>
      </c>
      <c r="F337" s="3" t="s">
        <v>803</v>
      </c>
      <c r="G337" s="3" t="s">
        <v>417</v>
      </c>
      <c r="H337" s="1">
        <v>3027</v>
      </c>
    </row>
    <row r="338" spans="1:8" x14ac:dyDescent="0.25">
      <c r="A338" s="3" t="s">
        <v>602</v>
      </c>
      <c r="B338" s="1">
        <v>2007</v>
      </c>
      <c r="C338" s="1">
        <v>16201595</v>
      </c>
      <c r="D338" s="3" t="s">
        <v>1365</v>
      </c>
      <c r="E338" s="3" t="s">
        <v>1366</v>
      </c>
      <c r="F338" s="3" t="s">
        <v>1367</v>
      </c>
      <c r="G338" s="3" t="s">
        <v>417</v>
      </c>
      <c r="H338" s="1">
        <v>1778</v>
      </c>
    </row>
    <row r="339" spans="1:8" x14ac:dyDescent="0.25">
      <c r="A339" s="3" t="s">
        <v>602</v>
      </c>
      <c r="B339" s="1">
        <v>2007</v>
      </c>
      <c r="C339" s="1">
        <v>16202715</v>
      </c>
      <c r="D339" s="3" t="s">
        <v>428</v>
      </c>
      <c r="E339" s="3" t="s">
        <v>429</v>
      </c>
      <c r="F339" s="3" t="s">
        <v>279</v>
      </c>
      <c r="G339" s="3" t="s">
        <v>417</v>
      </c>
      <c r="H339" s="1">
        <v>5</v>
      </c>
    </row>
    <row r="340" spans="1:8" x14ac:dyDescent="0.25">
      <c r="A340" s="3" t="s">
        <v>602</v>
      </c>
      <c r="B340" s="1">
        <v>2007</v>
      </c>
      <c r="C340" s="1">
        <v>57601572</v>
      </c>
      <c r="D340" s="3" t="s">
        <v>434</v>
      </c>
      <c r="E340" s="3" t="s">
        <v>435</v>
      </c>
      <c r="F340" s="3" t="s">
        <v>436</v>
      </c>
      <c r="G340" s="3" t="s">
        <v>433</v>
      </c>
      <c r="H340" s="1">
        <v>295</v>
      </c>
    </row>
    <row r="341" spans="1:8" x14ac:dyDescent="0.25">
      <c r="A341" s="3" t="s">
        <v>602</v>
      </c>
      <c r="B341" s="1">
        <v>2007</v>
      </c>
      <c r="C341" s="1">
        <v>57402409</v>
      </c>
      <c r="D341" s="3" t="s">
        <v>1368</v>
      </c>
      <c r="E341" s="3" t="s">
        <v>1369</v>
      </c>
      <c r="F341" s="3" t="s">
        <v>1370</v>
      </c>
      <c r="G341" s="3" t="s">
        <v>433</v>
      </c>
      <c r="H341" s="1">
        <v>4</v>
      </c>
    </row>
    <row r="342" spans="1:8" x14ac:dyDescent="0.25">
      <c r="A342" s="3" t="s">
        <v>602</v>
      </c>
      <c r="B342" s="1">
        <v>2007</v>
      </c>
      <c r="C342" s="1">
        <v>57601908</v>
      </c>
      <c r="D342" s="3" t="s">
        <v>1371</v>
      </c>
      <c r="E342" s="3" t="s">
        <v>1372</v>
      </c>
      <c r="F342" s="3" t="s">
        <v>453</v>
      </c>
      <c r="G342" s="3" t="s">
        <v>433</v>
      </c>
      <c r="H342" s="1">
        <v>30</v>
      </c>
    </row>
    <row r="343" spans="1:8" x14ac:dyDescent="0.25">
      <c r="A343" s="3" t="s">
        <v>602</v>
      </c>
      <c r="B343" s="1">
        <v>2007</v>
      </c>
      <c r="C343" s="1">
        <v>57600679</v>
      </c>
      <c r="D343" s="3" t="s">
        <v>1373</v>
      </c>
      <c r="E343" s="3" t="s">
        <v>1374</v>
      </c>
      <c r="F343" s="3" t="s">
        <v>1375</v>
      </c>
      <c r="G343" s="3" t="s">
        <v>433</v>
      </c>
      <c r="H343" s="1">
        <v>4</v>
      </c>
    </row>
    <row r="344" spans="1:8" x14ac:dyDescent="0.25">
      <c r="A344" s="3" t="s">
        <v>602</v>
      </c>
      <c r="B344" s="1">
        <v>2007</v>
      </c>
      <c r="C344" s="1">
        <v>57503107</v>
      </c>
      <c r="D344" s="3" t="s">
        <v>1376</v>
      </c>
      <c r="E344" s="3" t="s">
        <v>1377</v>
      </c>
      <c r="F344" s="3" t="s">
        <v>471</v>
      </c>
      <c r="G344" s="3" t="s">
        <v>433</v>
      </c>
      <c r="H344" s="1">
        <v>4</v>
      </c>
    </row>
    <row r="345" spans="1:8" x14ac:dyDescent="0.25">
      <c r="A345" s="3" t="s">
        <v>602</v>
      </c>
      <c r="B345" s="1">
        <v>2007</v>
      </c>
      <c r="C345" s="1">
        <v>57503167</v>
      </c>
      <c r="D345" s="3" t="s">
        <v>1378</v>
      </c>
      <c r="E345" s="3" t="s">
        <v>1379</v>
      </c>
      <c r="F345" s="3" t="s">
        <v>1380</v>
      </c>
      <c r="G345" s="3" t="s">
        <v>433</v>
      </c>
      <c r="H345" s="1">
        <v>11</v>
      </c>
    </row>
    <row r="346" spans="1:8" x14ac:dyDescent="0.25">
      <c r="A346" s="3" t="s">
        <v>602</v>
      </c>
      <c r="B346" s="1">
        <v>2007</v>
      </c>
      <c r="C346" s="1">
        <v>57402209</v>
      </c>
      <c r="D346" s="3" t="s">
        <v>1381</v>
      </c>
      <c r="E346" s="3" t="s">
        <v>1382</v>
      </c>
      <c r="F346" s="3" t="s">
        <v>1383</v>
      </c>
      <c r="G346" s="3" t="s">
        <v>433</v>
      </c>
      <c r="H346" s="1">
        <v>6</v>
      </c>
    </row>
    <row r="347" spans="1:8" x14ac:dyDescent="0.25">
      <c r="A347" s="3" t="s">
        <v>602</v>
      </c>
      <c r="B347" s="1">
        <v>2007</v>
      </c>
      <c r="C347" s="1">
        <v>57502687</v>
      </c>
      <c r="D347" s="3" t="s">
        <v>1384</v>
      </c>
      <c r="E347" s="3" t="s">
        <v>1385</v>
      </c>
      <c r="F347" s="3" t="s">
        <v>282</v>
      </c>
      <c r="G347" s="3" t="s">
        <v>433</v>
      </c>
      <c r="H347" s="1">
        <v>10</v>
      </c>
    </row>
    <row r="348" spans="1:8" x14ac:dyDescent="0.25">
      <c r="A348" s="3" t="s">
        <v>602</v>
      </c>
      <c r="B348" s="1">
        <v>2007</v>
      </c>
      <c r="C348" s="1">
        <v>57600160</v>
      </c>
      <c r="D348" s="3" t="s">
        <v>451</v>
      </c>
      <c r="E348" s="3" t="s">
        <v>452</v>
      </c>
      <c r="F348" s="3" t="s">
        <v>453</v>
      </c>
      <c r="G348" s="3" t="s">
        <v>433</v>
      </c>
      <c r="H348" s="1">
        <v>355</v>
      </c>
    </row>
    <row r="349" spans="1:8" x14ac:dyDescent="0.25">
      <c r="A349" s="3" t="s">
        <v>602</v>
      </c>
      <c r="B349" s="1">
        <v>2007</v>
      </c>
      <c r="C349" s="1">
        <v>57601816</v>
      </c>
      <c r="D349" s="3" t="s">
        <v>1386</v>
      </c>
      <c r="E349" s="3" t="s">
        <v>1387</v>
      </c>
      <c r="F349" s="3" t="s">
        <v>1388</v>
      </c>
      <c r="G349" s="3" t="s">
        <v>433</v>
      </c>
      <c r="H349" s="1">
        <v>10</v>
      </c>
    </row>
    <row r="350" spans="1:8" x14ac:dyDescent="0.25">
      <c r="A350" s="3" t="s">
        <v>602</v>
      </c>
      <c r="B350" s="1">
        <v>2007</v>
      </c>
      <c r="C350" s="1">
        <v>57502567</v>
      </c>
      <c r="D350" s="3" t="s">
        <v>1389</v>
      </c>
      <c r="E350" s="3" t="s">
        <v>1390</v>
      </c>
      <c r="F350" s="3" t="s">
        <v>1391</v>
      </c>
      <c r="G350" s="3" t="s">
        <v>433</v>
      </c>
      <c r="H350" s="1">
        <v>9</v>
      </c>
    </row>
    <row r="351" spans="1:8" x14ac:dyDescent="0.25">
      <c r="A351" s="3" t="s">
        <v>602</v>
      </c>
      <c r="B351" s="1">
        <v>2007</v>
      </c>
      <c r="C351" s="1">
        <v>57401043</v>
      </c>
      <c r="D351" s="3" t="s">
        <v>1392</v>
      </c>
      <c r="E351" s="3" t="s">
        <v>1393</v>
      </c>
      <c r="F351" s="3" t="s">
        <v>1394</v>
      </c>
      <c r="G351" s="3" t="s">
        <v>433</v>
      </c>
      <c r="H351" s="1">
        <v>47</v>
      </c>
    </row>
    <row r="352" spans="1:8" x14ac:dyDescent="0.25">
      <c r="A352" s="3" t="s">
        <v>602</v>
      </c>
      <c r="B352" s="1">
        <v>2007</v>
      </c>
      <c r="C352" s="1">
        <v>57636527</v>
      </c>
      <c r="D352" s="3" t="s">
        <v>454</v>
      </c>
      <c r="E352" s="3" t="s">
        <v>452</v>
      </c>
      <c r="F352" s="3" t="s">
        <v>453</v>
      </c>
      <c r="G352" s="3" t="s">
        <v>433</v>
      </c>
      <c r="H352" s="1">
        <v>1162</v>
      </c>
    </row>
    <row r="353" spans="1:8" x14ac:dyDescent="0.25">
      <c r="A353" s="3" t="s">
        <v>602</v>
      </c>
      <c r="B353" s="1">
        <v>2007</v>
      </c>
      <c r="C353" s="1">
        <v>57601671</v>
      </c>
      <c r="D353" s="3" t="s">
        <v>1395</v>
      </c>
      <c r="E353" s="3" t="s">
        <v>1396</v>
      </c>
      <c r="F353" s="3" t="s">
        <v>1397</v>
      </c>
      <c r="G353" s="3" t="s">
        <v>433</v>
      </c>
      <c r="H353" s="1">
        <v>49</v>
      </c>
    </row>
    <row r="354" spans="1:8" x14ac:dyDescent="0.25">
      <c r="A354" s="3" t="s">
        <v>602</v>
      </c>
      <c r="B354" s="1">
        <v>2007</v>
      </c>
      <c r="C354" s="1">
        <v>57634159</v>
      </c>
      <c r="D354" s="3" t="s">
        <v>455</v>
      </c>
      <c r="E354" s="3" t="s">
        <v>456</v>
      </c>
      <c r="F354" s="3" t="s">
        <v>453</v>
      </c>
      <c r="G354" s="3" t="s">
        <v>433</v>
      </c>
      <c r="H354" s="1">
        <v>1</v>
      </c>
    </row>
    <row r="355" spans="1:8" x14ac:dyDescent="0.25">
      <c r="A355" s="3" t="s">
        <v>602</v>
      </c>
      <c r="B355" s="1">
        <v>2007</v>
      </c>
      <c r="C355" s="1">
        <v>57601289</v>
      </c>
      <c r="D355" s="3" t="s">
        <v>1398</v>
      </c>
      <c r="E355" s="3" t="s">
        <v>1399</v>
      </c>
      <c r="F355" s="3" t="s">
        <v>1388</v>
      </c>
      <c r="G355" s="3" t="s">
        <v>433</v>
      </c>
      <c r="H355" s="1">
        <v>17</v>
      </c>
    </row>
    <row r="356" spans="1:8" x14ac:dyDescent="0.25">
      <c r="A356" s="3" t="s">
        <v>602</v>
      </c>
      <c r="B356" s="1">
        <v>2007</v>
      </c>
      <c r="C356" s="1">
        <v>57601443</v>
      </c>
      <c r="D356" s="3" t="s">
        <v>1400</v>
      </c>
      <c r="E356" s="3" t="s">
        <v>1401</v>
      </c>
      <c r="F356" s="3" t="s">
        <v>453</v>
      </c>
      <c r="G356" s="3" t="s">
        <v>433</v>
      </c>
      <c r="H356" s="1">
        <v>14</v>
      </c>
    </row>
    <row r="357" spans="1:8" x14ac:dyDescent="0.25">
      <c r="A357" s="3" t="s">
        <v>602</v>
      </c>
      <c r="B357" s="1">
        <v>2007</v>
      </c>
      <c r="C357" s="1">
        <v>57501866</v>
      </c>
      <c r="D357" s="3" t="s">
        <v>1402</v>
      </c>
      <c r="E357" s="3" t="s">
        <v>1403</v>
      </c>
      <c r="F357" s="3" t="s">
        <v>347</v>
      </c>
      <c r="G357" s="3" t="s">
        <v>433</v>
      </c>
      <c r="H357" s="1">
        <v>11</v>
      </c>
    </row>
    <row r="358" spans="1:8" x14ac:dyDescent="0.25">
      <c r="A358" s="3" t="s">
        <v>602</v>
      </c>
      <c r="B358" s="1">
        <v>2007</v>
      </c>
      <c r="C358" s="1">
        <v>57542125</v>
      </c>
      <c r="D358" s="3" t="s">
        <v>1404</v>
      </c>
      <c r="E358" s="3" t="s">
        <v>1405</v>
      </c>
      <c r="F358" s="3" t="s">
        <v>1406</v>
      </c>
      <c r="G358" s="3" t="s">
        <v>433</v>
      </c>
      <c r="H358" s="1">
        <v>29</v>
      </c>
    </row>
    <row r="359" spans="1:8" x14ac:dyDescent="0.25">
      <c r="A359" s="3" t="s">
        <v>602</v>
      </c>
      <c r="B359" s="1">
        <v>2007</v>
      </c>
      <c r="C359" s="1">
        <v>57637564</v>
      </c>
      <c r="D359" s="3" t="s">
        <v>1407</v>
      </c>
      <c r="E359" s="3" t="s">
        <v>1408</v>
      </c>
      <c r="F359" s="3" t="s">
        <v>1388</v>
      </c>
      <c r="G359" s="3" t="s">
        <v>433</v>
      </c>
      <c r="H359" s="1">
        <v>19</v>
      </c>
    </row>
    <row r="360" spans="1:8" x14ac:dyDescent="0.25">
      <c r="A360" s="3" t="s">
        <v>602</v>
      </c>
      <c r="B360" s="1">
        <v>2007</v>
      </c>
      <c r="C360" s="1">
        <v>57502754</v>
      </c>
      <c r="D360" s="3" t="s">
        <v>457</v>
      </c>
      <c r="E360" s="3" t="s">
        <v>458</v>
      </c>
      <c r="F360" s="3" t="s">
        <v>459</v>
      </c>
      <c r="G360" s="3" t="s">
        <v>433</v>
      </c>
      <c r="H360" s="1">
        <v>88</v>
      </c>
    </row>
    <row r="361" spans="1:8" x14ac:dyDescent="0.25">
      <c r="A361" s="3" t="s">
        <v>602</v>
      </c>
      <c r="B361" s="1">
        <v>2007</v>
      </c>
      <c r="C361" s="1">
        <v>57600812</v>
      </c>
      <c r="D361" s="3" t="s">
        <v>1409</v>
      </c>
      <c r="E361" s="3" t="s">
        <v>1410</v>
      </c>
      <c r="F361" s="3" t="s">
        <v>1411</v>
      </c>
      <c r="G361" s="3" t="s">
        <v>433</v>
      </c>
      <c r="H361" s="1">
        <v>18</v>
      </c>
    </row>
    <row r="362" spans="1:8" x14ac:dyDescent="0.25">
      <c r="A362" s="3" t="s">
        <v>602</v>
      </c>
      <c r="B362" s="1">
        <v>2007</v>
      </c>
      <c r="C362" s="1">
        <v>57503632</v>
      </c>
      <c r="D362" s="3" t="s">
        <v>1412</v>
      </c>
      <c r="E362" s="3" t="s">
        <v>1413</v>
      </c>
      <c r="F362" s="3" t="s">
        <v>471</v>
      </c>
      <c r="G362" s="3" t="s">
        <v>433</v>
      </c>
      <c r="H362" s="1">
        <v>4</v>
      </c>
    </row>
    <row r="363" spans="1:8" x14ac:dyDescent="0.25">
      <c r="A363" s="3" t="s">
        <v>602</v>
      </c>
      <c r="B363" s="1">
        <v>2007</v>
      </c>
      <c r="C363" s="1">
        <v>57601505</v>
      </c>
      <c r="D363" s="3" t="s">
        <v>1414</v>
      </c>
      <c r="E363" s="3" t="s">
        <v>1415</v>
      </c>
      <c r="F363" s="3" t="s">
        <v>1416</v>
      </c>
      <c r="G363" s="3" t="s">
        <v>433</v>
      </c>
      <c r="H363" s="1">
        <v>24</v>
      </c>
    </row>
    <row r="364" spans="1:8" x14ac:dyDescent="0.25">
      <c r="A364" s="3" t="s">
        <v>602</v>
      </c>
      <c r="B364" s="1">
        <v>2007</v>
      </c>
      <c r="C364" s="1">
        <v>57402334</v>
      </c>
      <c r="D364" s="3" t="s">
        <v>1417</v>
      </c>
      <c r="E364" s="3" t="s">
        <v>1418</v>
      </c>
      <c r="F364" s="3" t="s">
        <v>1419</v>
      </c>
      <c r="G364" s="3" t="s">
        <v>433</v>
      </c>
      <c r="H364" s="1">
        <v>6</v>
      </c>
    </row>
    <row r="365" spans="1:8" x14ac:dyDescent="0.25">
      <c r="A365" s="3" t="s">
        <v>602</v>
      </c>
      <c r="B365" s="1">
        <v>2007</v>
      </c>
      <c r="C365" s="1">
        <v>57501654</v>
      </c>
      <c r="D365" s="3" t="s">
        <v>466</v>
      </c>
      <c r="E365" s="3" t="s">
        <v>467</v>
      </c>
      <c r="F365" s="3" t="s">
        <v>468</v>
      </c>
      <c r="G365" s="3" t="s">
        <v>433</v>
      </c>
      <c r="H365" s="1">
        <v>21</v>
      </c>
    </row>
    <row r="366" spans="1:8" x14ac:dyDescent="0.25">
      <c r="A366" s="3" t="s">
        <v>602</v>
      </c>
      <c r="B366" s="1">
        <v>2007</v>
      </c>
      <c r="C366" s="1">
        <v>57601494</v>
      </c>
      <c r="D366" s="3" t="s">
        <v>1420</v>
      </c>
      <c r="E366" s="3" t="s">
        <v>1421</v>
      </c>
      <c r="F366" s="3" t="s">
        <v>453</v>
      </c>
      <c r="G366" s="3" t="s">
        <v>433</v>
      </c>
      <c r="H366" s="1">
        <v>1</v>
      </c>
    </row>
    <row r="367" spans="1:8" x14ac:dyDescent="0.25">
      <c r="A367" s="3" t="s">
        <v>602</v>
      </c>
      <c r="B367" s="1">
        <v>2007</v>
      </c>
      <c r="C367" s="1">
        <v>57601591</v>
      </c>
      <c r="D367" s="3" t="s">
        <v>1422</v>
      </c>
      <c r="E367" s="3" t="s">
        <v>1423</v>
      </c>
      <c r="F367" s="3" t="s">
        <v>453</v>
      </c>
      <c r="G367" s="3" t="s">
        <v>433</v>
      </c>
      <c r="H367" s="1">
        <v>31</v>
      </c>
    </row>
    <row r="368" spans="1:8" x14ac:dyDescent="0.25">
      <c r="A368" s="3" t="s">
        <v>602</v>
      </c>
      <c r="B368" s="1">
        <v>2007</v>
      </c>
      <c r="C368" s="1">
        <v>57601795</v>
      </c>
      <c r="D368" s="3" t="s">
        <v>1424</v>
      </c>
      <c r="E368" s="3" t="s">
        <v>1425</v>
      </c>
      <c r="F368" s="3" t="s">
        <v>453</v>
      </c>
      <c r="G368" s="3" t="s">
        <v>433</v>
      </c>
      <c r="H368" s="1">
        <v>5</v>
      </c>
    </row>
    <row r="369" spans="1:8" x14ac:dyDescent="0.25">
      <c r="A369" s="3" t="s">
        <v>602</v>
      </c>
      <c r="B369" s="1">
        <v>2007</v>
      </c>
      <c r="C369" s="1">
        <v>57502590</v>
      </c>
      <c r="D369" s="3" t="s">
        <v>484</v>
      </c>
      <c r="E369" s="3" t="s">
        <v>485</v>
      </c>
      <c r="F369" s="3" t="s">
        <v>486</v>
      </c>
      <c r="G369" s="3" t="s">
        <v>433</v>
      </c>
      <c r="H369" s="1">
        <v>589</v>
      </c>
    </row>
    <row r="370" spans="1:8" x14ac:dyDescent="0.25">
      <c r="A370" s="3" t="s">
        <v>602</v>
      </c>
      <c r="B370" s="1">
        <v>2007</v>
      </c>
      <c r="C370" s="1">
        <v>98787363</v>
      </c>
      <c r="D370" s="3" t="s">
        <v>487</v>
      </c>
      <c r="E370" s="3" t="s">
        <v>488</v>
      </c>
      <c r="F370" s="3" t="s">
        <v>489</v>
      </c>
      <c r="G370" s="3" t="s">
        <v>490</v>
      </c>
      <c r="H370" s="1">
        <v>1400</v>
      </c>
    </row>
    <row r="371" spans="1:8" x14ac:dyDescent="0.25">
      <c r="A371" s="3" t="s">
        <v>602</v>
      </c>
      <c r="B371" s="1">
        <v>2007</v>
      </c>
      <c r="C371" s="1">
        <v>98700716</v>
      </c>
      <c r="D371" s="3" t="s">
        <v>1426</v>
      </c>
      <c r="E371" s="3" t="s">
        <v>1427</v>
      </c>
      <c r="F371" s="3" t="s">
        <v>1428</v>
      </c>
      <c r="G371" s="3" t="s">
        <v>490</v>
      </c>
      <c r="H371" s="1">
        <v>42</v>
      </c>
    </row>
    <row r="372" spans="1:8" x14ac:dyDescent="0.25">
      <c r="A372" s="3" t="s">
        <v>602</v>
      </c>
      <c r="B372" s="1">
        <v>2007</v>
      </c>
      <c r="C372" s="1">
        <v>98700554</v>
      </c>
      <c r="D372" s="3" t="s">
        <v>1429</v>
      </c>
      <c r="E372" s="3" t="s">
        <v>1430</v>
      </c>
      <c r="F372" s="3" t="s">
        <v>1431</v>
      </c>
      <c r="G372" s="3" t="s">
        <v>490</v>
      </c>
      <c r="H372" s="1">
        <v>5</v>
      </c>
    </row>
    <row r="373" spans="1:8" x14ac:dyDescent="0.25">
      <c r="A373" s="3" t="s">
        <v>602</v>
      </c>
      <c r="B373" s="1">
        <v>2007</v>
      </c>
      <c r="C373" s="1">
        <v>98700869</v>
      </c>
      <c r="D373" s="3" t="s">
        <v>493</v>
      </c>
      <c r="E373" s="3" t="s">
        <v>494</v>
      </c>
      <c r="F373" s="3" t="s">
        <v>495</v>
      </c>
      <c r="G373" s="3" t="s">
        <v>490</v>
      </c>
      <c r="H373" s="1">
        <v>3</v>
      </c>
    </row>
    <row r="374" spans="1:8" x14ac:dyDescent="0.25">
      <c r="A374" s="3" t="s">
        <v>602</v>
      </c>
      <c r="B374" s="1">
        <v>2007</v>
      </c>
      <c r="C374" s="1">
        <v>98706281</v>
      </c>
      <c r="D374" s="3" t="s">
        <v>1432</v>
      </c>
      <c r="E374" s="3" t="s">
        <v>1433</v>
      </c>
      <c r="F374" s="3" t="s">
        <v>1434</v>
      </c>
      <c r="G374" s="3" t="s">
        <v>490</v>
      </c>
      <c r="H374" s="1">
        <v>229</v>
      </c>
    </row>
    <row r="375" spans="1:8" x14ac:dyDescent="0.25">
      <c r="A375" s="3" t="s">
        <v>602</v>
      </c>
      <c r="B375" s="1">
        <v>2007</v>
      </c>
      <c r="C375" s="1">
        <v>98700275</v>
      </c>
      <c r="D375" s="3" t="s">
        <v>1435</v>
      </c>
      <c r="E375" s="3" t="s">
        <v>1436</v>
      </c>
      <c r="F375" s="3" t="s">
        <v>1264</v>
      </c>
      <c r="G375" s="3" t="s">
        <v>490</v>
      </c>
      <c r="H375" s="1">
        <v>3</v>
      </c>
    </row>
    <row r="376" spans="1:8" x14ac:dyDescent="0.25">
      <c r="A376" s="3" t="s">
        <v>602</v>
      </c>
      <c r="B376" s="1">
        <v>2007</v>
      </c>
      <c r="C376" s="1">
        <v>98734761</v>
      </c>
      <c r="D376" s="3" t="s">
        <v>1437</v>
      </c>
      <c r="E376" s="3" t="s">
        <v>1438</v>
      </c>
      <c r="F376" s="3" t="s">
        <v>1439</v>
      </c>
      <c r="G376" s="3" t="s">
        <v>490</v>
      </c>
      <c r="H376" s="1">
        <v>9</v>
      </c>
    </row>
    <row r="377" spans="1:8" x14ac:dyDescent="0.25">
      <c r="A377" s="3" t="s">
        <v>602</v>
      </c>
      <c r="B377" s="1">
        <v>2007</v>
      </c>
      <c r="C377" s="1">
        <v>98734724</v>
      </c>
      <c r="D377" s="3" t="s">
        <v>1440</v>
      </c>
      <c r="E377" s="3" t="s">
        <v>1441</v>
      </c>
      <c r="F377" s="3" t="s">
        <v>489</v>
      </c>
      <c r="G377" s="3" t="s">
        <v>490</v>
      </c>
      <c r="H377" s="1">
        <v>918</v>
      </c>
    </row>
    <row r="378" spans="1:8" x14ac:dyDescent="0.25">
      <c r="A378" s="3" t="s">
        <v>602</v>
      </c>
      <c r="B378" s="1">
        <v>2007</v>
      </c>
      <c r="C378" s="1">
        <v>15403245</v>
      </c>
      <c r="D378" s="3" t="s">
        <v>1442</v>
      </c>
      <c r="E378" s="3" t="s">
        <v>1443</v>
      </c>
      <c r="F378" s="3" t="s">
        <v>1444</v>
      </c>
      <c r="G378" s="3" t="s">
        <v>505</v>
      </c>
      <c r="H378" s="1">
        <v>276</v>
      </c>
    </row>
    <row r="379" spans="1:8" x14ac:dyDescent="0.25">
      <c r="A379" s="3" t="s">
        <v>602</v>
      </c>
      <c r="B379" s="1">
        <v>2007</v>
      </c>
      <c r="C379" s="1">
        <v>15401921</v>
      </c>
      <c r="D379" s="3" t="s">
        <v>1445</v>
      </c>
      <c r="E379" s="3" t="s">
        <v>1446</v>
      </c>
      <c r="F379" s="3" t="s">
        <v>1444</v>
      </c>
      <c r="G379" s="3" t="s">
        <v>505</v>
      </c>
      <c r="H379" s="1">
        <v>5</v>
      </c>
    </row>
    <row r="380" spans="1:8" x14ac:dyDescent="0.25">
      <c r="A380" s="3" t="s">
        <v>602</v>
      </c>
      <c r="B380" s="1">
        <v>2007</v>
      </c>
      <c r="C380" s="1">
        <v>15403944</v>
      </c>
      <c r="D380" s="3" t="s">
        <v>502</v>
      </c>
      <c r="E380" s="3" t="s">
        <v>503</v>
      </c>
      <c r="F380" s="3" t="s">
        <v>504</v>
      </c>
      <c r="G380" s="3" t="s">
        <v>505</v>
      </c>
      <c r="H380" s="1">
        <v>22</v>
      </c>
    </row>
    <row r="381" spans="1:8" x14ac:dyDescent="0.25">
      <c r="A381" s="3" t="s">
        <v>602</v>
      </c>
      <c r="B381" s="1">
        <v>2007</v>
      </c>
      <c r="C381" s="1">
        <v>15403538</v>
      </c>
      <c r="D381" s="3" t="s">
        <v>1447</v>
      </c>
      <c r="E381" s="3" t="s">
        <v>1448</v>
      </c>
      <c r="F381" s="3" t="s">
        <v>1449</v>
      </c>
      <c r="G381" s="3" t="s">
        <v>505</v>
      </c>
      <c r="H381" s="1">
        <v>6</v>
      </c>
    </row>
    <row r="382" spans="1:8" x14ac:dyDescent="0.25">
      <c r="A382" s="3" t="s">
        <v>602</v>
      </c>
      <c r="B382" s="1">
        <v>2007</v>
      </c>
      <c r="C382" s="1">
        <v>15401454</v>
      </c>
      <c r="D382" s="3" t="s">
        <v>592</v>
      </c>
      <c r="E382" s="3" t="s">
        <v>593</v>
      </c>
      <c r="F382" s="3" t="s">
        <v>594</v>
      </c>
      <c r="G382" s="3" t="s">
        <v>505</v>
      </c>
      <c r="H382" s="1">
        <v>2</v>
      </c>
    </row>
    <row r="383" spans="1:8" x14ac:dyDescent="0.25">
      <c r="A383" s="3" t="s">
        <v>602</v>
      </c>
      <c r="B383" s="1">
        <v>2007</v>
      </c>
      <c r="C383" s="1">
        <v>15404237</v>
      </c>
      <c r="D383" s="3" t="s">
        <v>1450</v>
      </c>
      <c r="E383" s="3" t="s">
        <v>1451</v>
      </c>
      <c r="F383" s="3" t="s">
        <v>890</v>
      </c>
      <c r="G383" s="3" t="s">
        <v>505</v>
      </c>
      <c r="H383" s="1">
        <v>1</v>
      </c>
    </row>
    <row r="384" spans="1:8" x14ac:dyDescent="0.25">
      <c r="A384" s="3" t="s">
        <v>602</v>
      </c>
      <c r="B384" s="1">
        <v>2007</v>
      </c>
      <c r="C384" s="1">
        <v>15403847</v>
      </c>
      <c r="D384" s="3" t="s">
        <v>1452</v>
      </c>
      <c r="E384" s="3" t="s">
        <v>1453</v>
      </c>
      <c r="F384" s="3" t="s">
        <v>1454</v>
      </c>
      <c r="G384" s="3" t="s">
        <v>505</v>
      </c>
      <c r="H384" s="1">
        <v>30</v>
      </c>
    </row>
    <row r="385" spans="1:8" x14ac:dyDescent="0.25">
      <c r="A385" s="3" t="s">
        <v>602</v>
      </c>
      <c r="B385" s="1">
        <v>2007</v>
      </c>
      <c r="C385" s="1">
        <v>15404180</v>
      </c>
      <c r="D385" s="3" t="s">
        <v>506</v>
      </c>
      <c r="E385" s="3" t="s">
        <v>507</v>
      </c>
      <c r="F385" s="3" t="s">
        <v>508</v>
      </c>
      <c r="G385" s="3" t="s">
        <v>505</v>
      </c>
      <c r="H385" s="1">
        <v>1</v>
      </c>
    </row>
    <row r="386" spans="1:8" x14ac:dyDescent="0.25">
      <c r="A386" s="3" t="s">
        <v>602</v>
      </c>
      <c r="B386" s="1">
        <v>2007</v>
      </c>
      <c r="C386" s="1">
        <v>15403688</v>
      </c>
      <c r="D386" s="3" t="s">
        <v>1455</v>
      </c>
      <c r="E386" s="3" t="s">
        <v>1456</v>
      </c>
      <c r="F386" s="3" t="s">
        <v>1457</v>
      </c>
      <c r="G386" s="3" t="s">
        <v>505</v>
      </c>
      <c r="H386" s="1">
        <v>3</v>
      </c>
    </row>
    <row r="387" spans="1:8" x14ac:dyDescent="0.25">
      <c r="A387" s="3" t="s">
        <v>602</v>
      </c>
      <c r="B387" s="1">
        <v>2007</v>
      </c>
      <c r="C387" s="1">
        <v>15402649</v>
      </c>
      <c r="D387" s="3" t="s">
        <v>1458</v>
      </c>
      <c r="E387" s="3" t="s">
        <v>1459</v>
      </c>
      <c r="F387" s="3" t="s">
        <v>1460</v>
      </c>
      <c r="G387" s="3" t="s">
        <v>505</v>
      </c>
      <c r="H387" s="1">
        <v>7</v>
      </c>
    </row>
    <row r="388" spans="1:8" x14ac:dyDescent="0.25">
      <c r="A388" s="3" t="s">
        <v>602</v>
      </c>
      <c r="B388" s="1">
        <v>2007</v>
      </c>
      <c r="C388" s="1">
        <v>15403791</v>
      </c>
      <c r="D388" s="3" t="s">
        <v>1461</v>
      </c>
      <c r="E388" s="3" t="s">
        <v>1462</v>
      </c>
      <c r="F388" s="3" t="s">
        <v>43</v>
      </c>
      <c r="G388" s="3" t="s">
        <v>505</v>
      </c>
      <c r="H388" s="1">
        <v>1</v>
      </c>
    </row>
    <row r="389" spans="1:8" x14ac:dyDescent="0.25">
      <c r="A389" s="3" t="s">
        <v>602</v>
      </c>
      <c r="B389" s="1">
        <v>2007</v>
      </c>
      <c r="C389" s="1">
        <v>15403189</v>
      </c>
      <c r="D389" s="3" t="s">
        <v>1463</v>
      </c>
      <c r="E389" s="3" t="s">
        <v>1464</v>
      </c>
      <c r="F389" s="3" t="s">
        <v>1465</v>
      </c>
      <c r="G389" s="3" t="s">
        <v>505</v>
      </c>
      <c r="H389" s="1">
        <v>5</v>
      </c>
    </row>
    <row r="390" spans="1:8" x14ac:dyDescent="0.25">
      <c r="A390" s="3" t="s">
        <v>602</v>
      </c>
      <c r="B390" s="1">
        <v>2007</v>
      </c>
      <c r="C390" s="1">
        <v>15402741</v>
      </c>
      <c r="D390" s="3" t="s">
        <v>1466</v>
      </c>
      <c r="E390" s="3" t="s">
        <v>1467</v>
      </c>
      <c r="F390" s="3" t="s">
        <v>890</v>
      </c>
      <c r="G390" s="3" t="s">
        <v>505</v>
      </c>
      <c r="H390" s="1">
        <v>6</v>
      </c>
    </row>
    <row r="391" spans="1:8" x14ac:dyDescent="0.25">
      <c r="A391" s="3" t="s">
        <v>602</v>
      </c>
      <c r="B391" s="1">
        <v>2007</v>
      </c>
      <c r="C391" s="1">
        <v>15404043</v>
      </c>
      <c r="D391" s="3" t="s">
        <v>1468</v>
      </c>
      <c r="E391" s="3" t="s">
        <v>1469</v>
      </c>
      <c r="F391" s="3" t="s">
        <v>1454</v>
      </c>
      <c r="G391" s="3" t="s">
        <v>505</v>
      </c>
      <c r="H391" s="1">
        <v>1</v>
      </c>
    </row>
    <row r="392" spans="1:8" x14ac:dyDescent="0.25">
      <c r="A392" s="3" t="s">
        <v>602</v>
      </c>
      <c r="B392" s="1">
        <v>2007</v>
      </c>
      <c r="C392" s="1">
        <v>60300433</v>
      </c>
      <c r="D392" s="3" t="s">
        <v>1470</v>
      </c>
      <c r="E392" s="3" t="s">
        <v>1471</v>
      </c>
      <c r="F392" s="3" t="s">
        <v>1472</v>
      </c>
      <c r="G392" s="3" t="s">
        <v>512</v>
      </c>
      <c r="H392" s="1">
        <v>4469</v>
      </c>
    </row>
    <row r="393" spans="1:8" x14ac:dyDescent="0.25">
      <c r="A393" s="3" t="s">
        <v>602</v>
      </c>
      <c r="B393" s="1">
        <v>2007</v>
      </c>
      <c r="C393" s="1">
        <v>60333217</v>
      </c>
      <c r="D393" s="3" t="s">
        <v>513</v>
      </c>
      <c r="E393" s="3" t="s">
        <v>514</v>
      </c>
      <c r="F393" s="3" t="s">
        <v>515</v>
      </c>
      <c r="G393" s="3" t="s">
        <v>512</v>
      </c>
      <c r="H393" s="1">
        <v>24185</v>
      </c>
    </row>
    <row r="394" spans="1:8" x14ac:dyDescent="0.25">
      <c r="A394" s="3" t="s">
        <v>602</v>
      </c>
      <c r="B394" s="1">
        <v>2007</v>
      </c>
      <c r="C394" s="1">
        <v>60300350</v>
      </c>
      <c r="D394" s="3" t="s">
        <v>1473</v>
      </c>
      <c r="E394" s="3" t="s">
        <v>1474</v>
      </c>
      <c r="F394" s="3" t="s">
        <v>1475</v>
      </c>
      <c r="G394" s="3" t="s">
        <v>512</v>
      </c>
      <c r="H394" s="1">
        <v>4469</v>
      </c>
    </row>
    <row r="395" spans="1:8" x14ac:dyDescent="0.25">
      <c r="A395" s="3" t="s">
        <v>602</v>
      </c>
      <c r="B395" s="1">
        <v>2007</v>
      </c>
      <c r="C395" s="1">
        <v>99101098</v>
      </c>
      <c r="D395" s="3" t="s">
        <v>1476</v>
      </c>
      <c r="E395" s="3" t="s">
        <v>1477</v>
      </c>
      <c r="F395" s="3" t="s">
        <v>1478</v>
      </c>
      <c r="G395" s="3" t="s">
        <v>526</v>
      </c>
      <c r="H395" s="1">
        <v>9993</v>
      </c>
    </row>
    <row r="396" spans="1:8" x14ac:dyDescent="0.25">
      <c r="A396" s="3" t="s">
        <v>602</v>
      </c>
      <c r="B396" s="1">
        <v>2007</v>
      </c>
      <c r="C396" s="1">
        <v>99101775</v>
      </c>
      <c r="D396" s="3" t="s">
        <v>1479</v>
      </c>
      <c r="E396" s="3" t="s">
        <v>1480</v>
      </c>
      <c r="F396" s="3" t="s">
        <v>1481</v>
      </c>
      <c r="G396" s="3" t="s">
        <v>526</v>
      </c>
      <c r="H396" s="1">
        <v>12</v>
      </c>
    </row>
    <row r="397" spans="1:8" x14ac:dyDescent="0.25">
      <c r="A397" s="3" t="s">
        <v>602</v>
      </c>
      <c r="B397" s="1">
        <v>2007</v>
      </c>
      <c r="C397" s="1">
        <v>99102026</v>
      </c>
      <c r="D397" s="3" t="s">
        <v>523</v>
      </c>
      <c r="E397" s="3" t="s">
        <v>524</v>
      </c>
      <c r="F397" s="3" t="s">
        <v>525</v>
      </c>
      <c r="G397" s="3" t="s">
        <v>526</v>
      </c>
      <c r="H397" s="1">
        <v>2</v>
      </c>
    </row>
    <row r="398" spans="1:8" x14ac:dyDescent="0.25">
      <c r="A398" s="3" t="s">
        <v>602</v>
      </c>
      <c r="B398" s="1">
        <v>2007</v>
      </c>
      <c r="C398" s="1">
        <v>99137453</v>
      </c>
      <c r="D398" s="3" t="s">
        <v>1482</v>
      </c>
      <c r="E398" s="3" t="s">
        <v>1483</v>
      </c>
      <c r="F398" s="3" t="s">
        <v>1484</v>
      </c>
      <c r="G398" s="3" t="s">
        <v>526</v>
      </c>
      <c r="H398" s="1">
        <v>11</v>
      </c>
    </row>
    <row r="399" spans="1:8" x14ac:dyDescent="0.25">
      <c r="A399" s="3" t="s">
        <v>602</v>
      </c>
      <c r="B399" s="1">
        <v>2007</v>
      </c>
      <c r="C399" s="1">
        <v>99101627</v>
      </c>
      <c r="D399" s="3" t="s">
        <v>1485</v>
      </c>
      <c r="E399" s="3" t="s">
        <v>1486</v>
      </c>
      <c r="F399" s="3" t="s">
        <v>1487</v>
      </c>
      <c r="G399" s="3" t="s">
        <v>526</v>
      </c>
      <c r="H399" s="1">
        <v>18</v>
      </c>
    </row>
    <row r="400" spans="1:8" x14ac:dyDescent="0.25">
      <c r="A400" s="3" t="s">
        <v>602</v>
      </c>
      <c r="B400" s="1">
        <v>2007</v>
      </c>
      <c r="C400" s="1">
        <v>99100750</v>
      </c>
      <c r="D400" s="3" t="s">
        <v>1488</v>
      </c>
      <c r="E400" s="3" t="s">
        <v>1489</v>
      </c>
      <c r="F400" s="3" t="s">
        <v>1490</v>
      </c>
      <c r="G400" s="3" t="s">
        <v>526</v>
      </c>
      <c r="H400" s="1">
        <v>1786</v>
      </c>
    </row>
    <row r="401" spans="1:8" x14ac:dyDescent="0.25">
      <c r="A401" s="3" t="s">
        <v>602</v>
      </c>
      <c r="B401" s="1">
        <v>2007</v>
      </c>
      <c r="C401" s="1">
        <v>99114520</v>
      </c>
      <c r="D401" s="3" t="s">
        <v>527</v>
      </c>
      <c r="E401" s="3" t="s">
        <v>528</v>
      </c>
      <c r="F401" s="3" t="s">
        <v>529</v>
      </c>
      <c r="G401" s="3" t="s">
        <v>526</v>
      </c>
      <c r="H401" s="1">
        <v>7594</v>
      </c>
    </row>
    <row r="402" spans="1:8" x14ac:dyDescent="0.25">
      <c r="A402" s="3" t="s">
        <v>602</v>
      </c>
      <c r="B402" s="1">
        <v>2007</v>
      </c>
      <c r="C402" s="1">
        <v>99101448</v>
      </c>
      <c r="D402" s="3" t="s">
        <v>530</v>
      </c>
      <c r="E402" s="3" t="s">
        <v>531</v>
      </c>
      <c r="F402" s="3" t="s">
        <v>532</v>
      </c>
      <c r="G402" s="3" t="s">
        <v>526</v>
      </c>
      <c r="H402" s="1">
        <v>36</v>
      </c>
    </row>
    <row r="403" spans="1:8" x14ac:dyDescent="0.25">
      <c r="A403" s="3" t="s">
        <v>602</v>
      </c>
      <c r="B403" s="1">
        <v>2007</v>
      </c>
      <c r="C403" s="1">
        <v>99101554</v>
      </c>
      <c r="D403" s="3" t="s">
        <v>1491</v>
      </c>
      <c r="E403" s="3" t="s">
        <v>1492</v>
      </c>
      <c r="F403" s="3" t="s">
        <v>1493</v>
      </c>
      <c r="G403" s="3" t="s">
        <v>526</v>
      </c>
      <c r="H403" s="1">
        <v>1</v>
      </c>
    </row>
    <row r="404" spans="1:8" x14ac:dyDescent="0.25">
      <c r="A404" s="3" t="s">
        <v>602</v>
      </c>
      <c r="B404" s="1">
        <v>2007</v>
      </c>
      <c r="C404" s="1">
        <v>33900732</v>
      </c>
      <c r="D404" s="3" t="s">
        <v>1494</v>
      </c>
      <c r="E404" s="3" t="s">
        <v>1495</v>
      </c>
      <c r="F404" s="3" t="s">
        <v>1496</v>
      </c>
      <c r="G404" s="3" t="s">
        <v>536</v>
      </c>
      <c r="H404" s="1">
        <v>46</v>
      </c>
    </row>
    <row r="405" spans="1:8" x14ac:dyDescent="0.25">
      <c r="A405" s="3" t="s">
        <v>602</v>
      </c>
      <c r="B405" s="1">
        <v>2007</v>
      </c>
      <c r="C405" s="1">
        <v>33901982</v>
      </c>
      <c r="D405" s="3" t="s">
        <v>1497</v>
      </c>
      <c r="E405" s="3" t="s">
        <v>1498</v>
      </c>
      <c r="F405" s="3" t="s">
        <v>1499</v>
      </c>
      <c r="G405" s="3" t="s">
        <v>536</v>
      </c>
      <c r="H405" s="1">
        <v>19</v>
      </c>
    </row>
    <row r="406" spans="1:8" x14ac:dyDescent="0.25">
      <c r="A406" s="3" t="s">
        <v>602</v>
      </c>
      <c r="B406" s="1">
        <v>2007</v>
      </c>
      <c r="C406" s="1">
        <v>33901266</v>
      </c>
      <c r="D406" s="3" t="s">
        <v>1500</v>
      </c>
      <c r="E406" s="3" t="s">
        <v>1501</v>
      </c>
      <c r="F406" s="3" t="s">
        <v>1502</v>
      </c>
      <c r="G406" s="3" t="s">
        <v>536</v>
      </c>
      <c r="H406" s="1">
        <v>25</v>
      </c>
    </row>
    <row r="407" spans="1:8" x14ac:dyDescent="0.25">
      <c r="A407" s="3" t="s">
        <v>602</v>
      </c>
      <c r="B407" s="1">
        <v>2007</v>
      </c>
      <c r="C407" s="1">
        <v>33903006</v>
      </c>
      <c r="D407" s="3" t="s">
        <v>1503</v>
      </c>
      <c r="E407" s="3" t="s">
        <v>1504</v>
      </c>
      <c r="F407" s="3" t="s">
        <v>1505</v>
      </c>
      <c r="G407" s="3" t="s">
        <v>536</v>
      </c>
      <c r="H407" s="1">
        <v>4</v>
      </c>
    </row>
    <row r="408" spans="1:8" x14ac:dyDescent="0.25">
      <c r="A408" s="3" t="s">
        <v>602</v>
      </c>
      <c r="B408" s="1">
        <v>2007</v>
      </c>
      <c r="C408" s="1">
        <v>33901699</v>
      </c>
      <c r="D408" s="3" t="s">
        <v>1506</v>
      </c>
      <c r="E408" s="3" t="s">
        <v>1507</v>
      </c>
      <c r="F408" s="3" t="s">
        <v>535</v>
      </c>
      <c r="G408" s="3" t="s">
        <v>536</v>
      </c>
      <c r="H408" s="1">
        <v>50</v>
      </c>
    </row>
    <row r="409" spans="1:8" x14ac:dyDescent="0.25">
      <c r="A409" s="3" t="s">
        <v>602</v>
      </c>
      <c r="B409" s="1">
        <v>2007</v>
      </c>
      <c r="C409" s="1">
        <v>33900697</v>
      </c>
      <c r="D409" s="3" t="s">
        <v>533</v>
      </c>
      <c r="E409" s="3" t="s">
        <v>534</v>
      </c>
      <c r="F409" s="3" t="s">
        <v>535</v>
      </c>
      <c r="G409" s="3" t="s">
        <v>536</v>
      </c>
      <c r="H409" s="1">
        <v>1386</v>
      </c>
    </row>
    <row r="410" spans="1:8" x14ac:dyDescent="0.25">
      <c r="A410" s="3" t="s">
        <v>602</v>
      </c>
      <c r="B410" s="1">
        <v>2007</v>
      </c>
      <c r="C410" s="1">
        <v>33903205</v>
      </c>
      <c r="D410" s="3" t="s">
        <v>1508</v>
      </c>
      <c r="E410" s="3" t="s">
        <v>1509</v>
      </c>
      <c r="F410" s="3" t="s">
        <v>1510</v>
      </c>
      <c r="G410" s="3" t="s">
        <v>536</v>
      </c>
      <c r="H410" s="1">
        <v>23</v>
      </c>
    </row>
    <row r="411" spans="1:8" x14ac:dyDescent="0.25">
      <c r="A411" s="3" t="s">
        <v>602</v>
      </c>
      <c r="B411" s="1">
        <v>2007</v>
      </c>
      <c r="C411" s="1">
        <v>33902927</v>
      </c>
      <c r="D411" s="3" t="s">
        <v>1511</v>
      </c>
      <c r="E411" s="3" t="s">
        <v>1512</v>
      </c>
      <c r="F411" s="3" t="s">
        <v>1513</v>
      </c>
      <c r="G411" s="3" t="s">
        <v>536</v>
      </c>
      <c r="H411" s="1">
        <v>2</v>
      </c>
    </row>
    <row r="412" spans="1:8" x14ac:dyDescent="0.25">
      <c r="A412" s="3" t="s">
        <v>602</v>
      </c>
      <c r="B412" s="1">
        <v>2007</v>
      </c>
      <c r="C412" s="1">
        <v>45501161</v>
      </c>
      <c r="D412" s="3" t="s">
        <v>1514</v>
      </c>
      <c r="E412" s="3" t="s">
        <v>1515</v>
      </c>
      <c r="F412" s="3" t="s">
        <v>1516</v>
      </c>
      <c r="G412" s="3" t="s">
        <v>1517</v>
      </c>
      <c r="H412" s="1">
        <v>3</v>
      </c>
    </row>
    <row r="413" spans="1:8" x14ac:dyDescent="0.25">
      <c r="A413" s="3" t="s">
        <v>602</v>
      </c>
      <c r="B413" s="1">
        <v>2007</v>
      </c>
      <c r="C413" s="1">
        <v>45500998</v>
      </c>
      <c r="D413" s="3" t="s">
        <v>1518</v>
      </c>
      <c r="E413" s="3" t="s">
        <v>1519</v>
      </c>
      <c r="F413" s="3" t="s">
        <v>1520</v>
      </c>
      <c r="G413" s="3" t="s">
        <v>1517</v>
      </c>
      <c r="H413" s="1">
        <v>1</v>
      </c>
    </row>
    <row r="414" spans="1:8" x14ac:dyDescent="0.25">
      <c r="A414" s="3" t="s">
        <v>602</v>
      </c>
      <c r="B414" s="1">
        <v>2007</v>
      </c>
      <c r="C414" s="1">
        <v>45536010</v>
      </c>
      <c r="D414" s="3" t="s">
        <v>1521</v>
      </c>
      <c r="E414" s="3" t="s">
        <v>1522</v>
      </c>
      <c r="F414" s="3" t="s">
        <v>1523</v>
      </c>
      <c r="G414" s="3" t="s">
        <v>1517</v>
      </c>
      <c r="H414" s="1">
        <v>4</v>
      </c>
    </row>
    <row r="415" spans="1:8" x14ac:dyDescent="0.25">
      <c r="A415" s="3" t="s">
        <v>602</v>
      </c>
      <c r="B415" s="1">
        <v>2007</v>
      </c>
      <c r="C415" s="1">
        <v>58300517</v>
      </c>
      <c r="D415" s="3" t="s">
        <v>1524</v>
      </c>
      <c r="E415" s="3" t="s">
        <v>1525</v>
      </c>
      <c r="F415" s="3" t="s">
        <v>1526</v>
      </c>
      <c r="G415" s="3" t="s">
        <v>543</v>
      </c>
      <c r="H415" s="1">
        <v>49</v>
      </c>
    </row>
    <row r="416" spans="1:8" x14ac:dyDescent="0.25">
      <c r="A416" s="3" t="s">
        <v>602</v>
      </c>
      <c r="B416" s="1">
        <v>2007</v>
      </c>
      <c r="C416" s="1">
        <v>58300532</v>
      </c>
      <c r="D416" s="3" t="s">
        <v>1527</v>
      </c>
      <c r="E416" s="3" t="s">
        <v>1528</v>
      </c>
      <c r="F416" s="3" t="s">
        <v>1529</v>
      </c>
      <c r="G416" s="3" t="s">
        <v>543</v>
      </c>
      <c r="H416" s="1">
        <v>2</v>
      </c>
    </row>
    <row r="417" spans="1:8" x14ac:dyDescent="0.25">
      <c r="A417" s="3" t="s">
        <v>602</v>
      </c>
      <c r="B417" s="1">
        <v>2007</v>
      </c>
      <c r="C417" s="1">
        <v>58300591</v>
      </c>
      <c r="D417" s="3" t="s">
        <v>1530</v>
      </c>
      <c r="E417" s="3" t="s">
        <v>1531</v>
      </c>
      <c r="F417" s="3" t="s">
        <v>1532</v>
      </c>
      <c r="G417" s="3" t="s">
        <v>543</v>
      </c>
      <c r="H417" s="1">
        <v>28</v>
      </c>
    </row>
    <row r="418" spans="1:8" x14ac:dyDescent="0.25">
      <c r="A418" s="3" t="s">
        <v>602</v>
      </c>
      <c r="B418" s="1">
        <v>2007</v>
      </c>
      <c r="C418" s="1">
        <v>58300557</v>
      </c>
      <c r="D418" s="3" t="s">
        <v>1533</v>
      </c>
      <c r="E418" s="3" t="s">
        <v>1534</v>
      </c>
      <c r="F418" s="3" t="s">
        <v>1535</v>
      </c>
      <c r="G418" s="3" t="s">
        <v>543</v>
      </c>
      <c r="H418" s="1">
        <v>1</v>
      </c>
    </row>
    <row r="419" spans="1:8" x14ac:dyDescent="0.25">
      <c r="A419" s="3" t="s">
        <v>602</v>
      </c>
      <c r="B419" s="1">
        <v>2007</v>
      </c>
      <c r="C419" s="1">
        <v>58300619</v>
      </c>
      <c r="D419" s="3" t="s">
        <v>1536</v>
      </c>
      <c r="E419" s="3" t="s">
        <v>1537</v>
      </c>
      <c r="F419" s="3" t="s">
        <v>1538</v>
      </c>
      <c r="G419" s="3" t="s">
        <v>543</v>
      </c>
      <c r="H419" s="1">
        <v>7</v>
      </c>
    </row>
    <row r="420" spans="1:8" x14ac:dyDescent="0.25">
      <c r="A420" s="3" t="s">
        <v>602</v>
      </c>
      <c r="B420" s="1">
        <v>2007</v>
      </c>
      <c r="C420" s="1"/>
      <c r="D420" s="3"/>
      <c r="E420" s="3"/>
      <c r="F420" s="3"/>
      <c r="G420" s="3"/>
      <c r="H420" s="1">
        <v>1610923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5D8-001B-4C40-8371-C57392CA984A}">
  <dimension ref="A1:I55"/>
  <sheetViews>
    <sheetView workbookViewId="0"/>
  </sheetViews>
  <sheetFormatPr defaultRowHeight="15" x14ac:dyDescent="0.25"/>
  <cols>
    <col min="1" max="1" width="9.7109375" bestFit="1" customWidth="1"/>
    <col min="2" max="2" width="8" bestFit="1" customWidth="1"/>
    <col min="3" max="3" width="11" bestFit="1" customWidth="1"/>
    <col min="4" max="4" width="42.7109375" bestFit="1" customWidth="1"/>
    <col min="5" max="5" width="41.28515625" bestFit="1" customWidth="1"/>
    <col min="6" max="6" width="17.28515625" bestFit="1" customWidth="1"/>
    <col min="7" max="7" width="5.42578125" bestFit="1" customWidth="1"/>
    <col min="8" max="8" width="17" bestFit="1" customWidth="1"/>
    <col min="9" max="9" width="11.42578125" bestFit="1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22</v>
      </c>
      <c r="E1" t="s">
        <v>1539</v>
      </c>
      <c r="F1" t="s">
        <v>24</v>
      </c>
      <c r="G1" t="s">
        <v>25</v>
      </c>
      <c r="H1" t="s">
        <v>1540</v>
      </c>
      <c r="I1" t="s">
        <v>1541</v>
      </c>
    </row>
    <row r="2" spans="1:9" x14ac:dyDescent="0.25">
      <c r="A2" s="3" t="s">
        <v>1542</v>
      </c>
      <c r="B2" s="1">
        <v>2007</v>
      </c>
      <c r="C2" s="1">
        <v>16337359</v>
      </c>
      <c r="D2" s="3" t="s">
        <v>603</v>
      </c>
      <c r="E2" s="3" t="s">
        <v>604</v>
      </c>
      <c r="F2" s="3" t="s">
        <v>605</v>
      </c>
      <c r="G2" s="3" t="s">
        <v>606</v>
      </c>
      <c r="H2" s="1">
        <v>1</v>
      </c>
      <c r="I2" s="1"/>
    </row>
    <row r="3" spans="1:9" x14ac:dyDescent="0.25">
      <c r="A3" s="3" t="s">
        <v>1542</v>
      </c>
      <c r="B3" s="1">
        <v>2007</v>
      </c>
      <c r="C3" s="1">
        <v>16302161</v>
      </c>
      <c r="D3" s="3" t="s">
        <v>1543</v>
      </c>
      <c r="E3" s="3" t="s">
        <v>1544</v>
      </c>
      <c r="F3" s="3" t="s">
        <v>471</v>
      </c>
      <c r="G3" s="3" t="s">
        <v>606</v>
      </c>
      <c r="H3" s="1">
        <v>1228</v>
      </c>
      <c r="I3" s="1"/>
    </row>
    <row r="4" spans="1:9" x14ac:dyDescent="0.25">
      <c r="A4" s="3" t="s">
        <v>1542</v>
      </c>
      <c r="B4" s="1">
        <v>2007</v>
      </c>
      <c r="C4" s="1">
        <v>57134716</v>
      </c>
      <c r="D4" s="3" t="s">
        <v>44</v>
      </c>
      <c r="E4" s="3" t="s">
        <v>45</v>
      </c>
      <c r="F4" s="3" t="s">
        <v>43</v>
      </c>
      <c r="G4" s="3" t="s">
        <v>37</v>
      </c>
      <c r="H4" s="1">
        <v>305</v>
      </c>
      <c r="I4" s="1"/>
    </row>
    <row r="5" spans="1:9" x14ac:dyDescent="0.25">
      <c r="A5" s="3" t="s">
        <v>1542</v>
      </c>
      <c r="B5" s="1">
        <v>2007</v>
      </c>
      <c r="C5" s="1">
        <v>98600962</v>
      </c>
      <c r="D5" s="3" t="s">
        <v>628</v>
      </c>
      <c r="E5" s="3" t="s">
        <v>629</v>
      </c>
      <c r="F5" s="3" t="s">
        <v>64</v>
      </c>
      <c r="G5" s="3" t="s">
        <v>49</v>
      </c>
      <c r="H5" s="1">
        <v>1</v>
      </c>
      <c r="I5" s="1"/>
    </row>
    <row r="6" spans="1:9" x14ac:dyDescent="0.25">
      <c r="A6" s="3" t="s">
        <v>1542</v>
      </c>
      <c r="B6" s="1">
        <v>2007</v>
      </c>
      <c r="C6" s="1">
        <v>98602210</v>
      </c>
      <c r="D6" s="3" t="s">
        <v>655</v>
      </c>
      <c r="E6" s="3" t="s">
        <v>656</v>
      </c>
      <c r="F6" s="3" t="s">
        <v>657</v>
      </c>
      <c r="G6" s="3" t="s">
        <v>49</v>
      </c>
      <c r="H6" s="1">
        <v>1</v>
      </c>
      <c r="I6" s="1"/>
    </row>
    <row r="7" spans="1:9" x14ac:dyDescent="0.25">
      <c r="A7" s="3" t="s">
        <v>1542</v>
      </c>
      <c r="B7" s="1">
        <v>2007</v>
      </c>
      <c r="C7" s="1">
        <v>97738092</v>
      </c>
      <c r="D7" s="3" t="s">
        <v>689</v>
      </c>
      <c r="E7" s="3" t="s">
        <v>690</v>
      </c>
      <c r="F7" s="3" t="s">
        <v>691</v>
      </c>
      <c r="G7" s="3" t="s">
        <v>73</v>
      </c>
      <c r="H7" s="1">
        <v>3</v>
      </c>
      <c r="I7" s="1"/>
    </row>
    <row r="8" spans="1:9" x14ac:dyDescent="0.25">
      <c r="A8" s="3" t="s">
        <v>1542</v>
      </c>
      <c r="B8" s="1">
        <v>2007</v>
      </c>
      <c r="C8" s="1">
        <v>60634862</v>
      </c>
      <c r="D8" s="3" t="s">
        <v>712</v>
      </c>
      <c r="E8" s="3" t="s">
        <v>713</v>
      </c>
      <c r="F8" s="3" t="s">
        <v>714</v>
      </c>
      <c r="G8" s="3" t="s">
        <v>102</v>
      </c>
      <c r="H8" s="1">
        <v>1683</v>
      </c>
      <c r="I8" s="1"/>
    </row>
    <row r="9" spans="1:9" x14ac:dyDescent="0.25">
      <c r="A9" s="3" t="s">
        <v>1542</v>
      </c>
      <c r="B9" s="1">
        <v>2007</v>
      </c>
      <c r="C9" s="1">
        <v>60600773</v>
      </c>
      <c r="D9" s="3" t="s">
        <v>724</v>
      </c>
      <c r="E9" s="3" t="s">
        <v>725</v>
      </c>
      <c r="F9" s="3" t="s">
        <v>723</v>
      </c>
      <c r="G9" s="3" t="s">
        <v>102</v>
      </c>
      <c r="H9" s="1">
        <v>250211</v>
      </c>
      <c r="I9" s="1"/>
    </row>
    <row r="10" spans="1:9" x14ac:dyDescent="0.25">
      <c r="A10" s="3" t="s">
        <v>1542</v>
      </c>
      <c r="B10" s="1">
        <v>2007</v>
      </c>
      <c r="C10" s="1">
        <v>15917454</v>
      </c>
      <c r="D10" s="3" t="s">
        <v>758</v>
      </c>
      <c r="E10" s="3" t="s">
        <v>759</v>
      </c>
      <c r="F10" s="3" t="s">
        <v>760</v>
      </c>
      <c r="G10" s="3" t="s">
        <v>118</v>
      </c>
      <c r="H10" s="1">
        <v>2</v>
      </c>
      <c r="I10" s="1"/>
    </row>
    <row r="11" spans="1:9" x14ac:dyDescent="0.25">
      <c r="A11" s="3" t="s">
        <v>1542</v>
      </c>
      <c r="B11" s="1">
        <v>2007</v>
      </c>
      <c r="C11" s="1">
        <v>15903120</v>
      </c>
      <c r="D11" s="3" t="s">
        <v>1545</v>
      </c>
      <c r="E11" s="3" t="s">
        <v>1546</v>
      </c>
      <c r="F11" s="3" t="s">
        <v>1547</v>
      </c>
      <c r="G11" s="3" t="s">
        <v>118</v>
      </c>
      <c r="H11" s="1">
        <v>1</v>
      </c>
      <c r="I11" s="1"/>
    </row>
    <row r="12" spans="1:9" x14ac:dyDescent="0.25">
      <c r="A12" s="3" t="s">
        <v>1542</v>
      </c>
      <c r="B12" s="1">
        <v>2007</v>
      </c>
      <c r="C12" s="1">
        <v>15905599</v>
      </c>
      <c r="D12" s="3" t="s">
        <v>1548</v>
      </c>
      <c r="E12" s="3" t="s">
        <v>1549</v>
      </c>
      <c r="F12" s="3" t="s">
        <v>1550</v>
      </c>
      <c r="G12" s="3" t="s">
        <v>118</v>
      </c>
      <c r="H12" s="1">
        <v>6</v>
      </c>
      <c r="I12" s="1"/>
    </row>
    <row r="13" spans="1:9" x14ac:dyDescent="0.25">
      <c r="A13" s="3" t="s">
        <v>1542</v>
      </c>
      <c r="B13" s="1">
        <v>2007</v>
      </c>
      <c r="C13" s="1">
        <v>15840168</v>
      </c>
      <c r="D13" s="3" t="s">
        <v>153</v>
      </c>
      <c r="E13" s="3" t="s">
        <v>154</v>
      </c>
      <c r="F13" s="3" t="s">
        <v>155</v>
      </c>
      <c r="G13" s="3" t="s">
        <v>149</v>
      </c>
      <c r="H13" s="1">
        <v>14</v>
      </c>
      <c r="I13" s="1"/>
    </row>
    <row r="14" spans="1:9" x14ac:dyDescent="0.25">
      <c r="A14" s="3" t="s">
        <v>1542</v>
      </c>
      <c r="B14" s="1">
        <v>2007</v>
      </c>
      <c r="C14" s="1">
        <v>15803875</v>
      </c>
      <c r="D14" s="3" t="s">
        <v>816</v>
      </c>
      <c r="E14" s="3" t="s">
        <v>817</v>
      </c>
      <c r="F14" s="3" t="s">
        <v>279</v>
      </c>
      <c r="G14" s="3" t="s">
        <v>149</v>
      </c>
      <c r="H14" s="1">
        <v>1</v>
      </c>
      <c r="I14" s="1"/>
    </row>
    <row r="15" spans="1:9" x14ac:dyDescent="0.25">
      <c r="A15" s="3" t="s">
        <v>1542</v>
      </c>
      <c r="B15" s="1">
        <v>2007</v>
      </c>
      <c r="C15" s="1">
        <v>98200437</v>
      </c>
      <c r="D15" s="3" t="s">
        <v>843</v>
      </c>
      <c r="E15" s="3" t="s">
        <v>844</v>
      </c>
      <c r="F15" s="3" t="s">
        <v>172</v>
      </c>
      <c r="G15" s="3" t="s">
        <v>166</v>
      </c>
      <c r="H15" s="1">
        <v>1</v>
      </c>
      <c r="I15" s="1"/>
    </row>
    <row r="16" spans="1:9" x14ac:dyDescent="0.25">
      <c r="A16" s="3" t="s">
        <v>1542</v>
      </c>
      <c r="B16" s="1">
        <v>2007</v>
      </c>
      <c r="C16" s="1">
        <v>98200390</v>
      </c>
      <c r="D16" s="3" t="s">
        <v>1551</v>
      </c>
      <c r="E16" s="3" t="s">
        <v>1552</v>
      </c>
      <c r="F16" s="3" t="s">
        <v>1553</v>
      </c>
      <c r="G16" s="3" t="s">
        <v>166</v>
      </c>
      <c r="H16" s="1">
        <v>2</v>
      </c>
      <c r="I16" s="1"/>
    </row>
    <row r="17" spans="1:9" x14ac:dyDescent="0.25">
      <c r="A17" s="3" t="s">
        <v>1542</v>
      </c>
      <c r="B17" s="1">
        <v>2007</v>
      </c>
      <c r="C17" s="1">
        <v>54800246</v>
      </c>
      <c r="D17" s="3" t="s">
        <v>1554</v>
      </c>
      <c r="E17" s="3" t="s">
        <v>1555</v>
      </c>
      <c r="F17" s="3" t="s">
        <v>1556</v>
      </c>
      <c r="G17" s="3" t="s">
        <v>203</v>
      </c>
      <c r="H17" s="1">
        <v>1721</v>
      </c>
      <c r="I17" s="1"/>
    </row>
    <row r="18" spans="1:9" x14ac:dyDescent="0.25">
      <c r="A18" s="3" t="s">
        <v>1542</v>
      </c>
      <c r="B18" s="1">
        <v>2007</v>
      </c>
      <c r="C18" s="1">
        <v>54801587</v>
      </c>
      <c r="D18" s="3" t="s">
        <v>1557</v>
      </c>
      <c r="E18" s="3" t="s">
        <v>1558</v>
      </c>
      <c r="F18" s="3" t="s">
        <v>1556</v>
      </c>
      <c r="G18" s="3" t="s">
        <v>203</v>
      </c>
      <c r="H18" s="1">
        <v>461</v>
      </c>
      <c r="I18" s="1"/>
    </row>
    <row r="19" spans="1:9" x14ac:dyDescent="0.25">
      <c r="A19" s="3" t="s">
        <v>1542</v>
      </c>
      <c r="B19" s="1">
        <v>2007</v>
      </c>
      <c r="C19" s="1">
        <v>46102288</v>
      </c>
      <c r="D19" s="3" t="s">
        <v>904</v>
      </c>
      <c r="E19" s="3" t="s">
        <v>905</v>
      </c>
      <c r="F19" s="3" t="s">
        <v>906</v>
      </c>
      <c r="G19" s="3" t="s">
        <v>213</v>
      </c>
      <c r="H19" s="1">
        <v>1</v>
      </c>
      <c r="I19" s="1"/>
    </row>
    <row r="20" spans="1:9" x14ac:dyDescent="0.25">
      <c r="A20" s="3" t="s">
        <v>1542</v>
      </c>
      <c r="B20" s="1">
        <v>2007</v>
      </c>
      <c r="C20" s="1">
        <v>46100680</v>
      </c>
      <c r="D20" s="3" t="s">
        <v>913</v>
      </c>
      <c r="E20" s="3" t="s">
        <v>914</v>
      </c>
      <c r="F20" s="3" t="s">
        <v>915</v>
      </c>
      <c r="G20" s="3" t="s">
        <v>213</v>
      </c>
      <c r="H20" s="1">
        <v>1</v>
      </c>
      <c r="I20" s="1"/>
    </row>
    <row r="21" spans="1:9" x14ac:dyDescent="0.25">
      <c r="A21" s="3" t="s">
        <v>1542</v>
      </c>
      <c r="B21" s="1">
        <v>2007</v>
      </c>
      <c r="C21" s="1">
        <v>60400253</v>
      </c>
      <c r="D21" s="3" t="s">
        <v>926</v>
      </c>
      <c r="E21" s="3" t="s">
        <v>927</v>
      </c>
      <c r="F21" s="3" t="s">
        <v>928</v>
      </c>
      <c r="G21" s="3" t="s">
        <v>220</v>
      </c>
      <c r="H21" s="1">
        <v>73145</v>
      </c>
      <c r="I21" s="1"/>
    </row>
    <row r="22" spans="1:9" x14ac:dyDescent="0.25">
      <c r="A22" s="3" t="s">
        <v>1542</v>
      </c>
      <c r="B22" s="1">
        <v>2007</v>
      </c>
      <c r="C22" s="1">
        <v>60433152</v>
      </c>
      <c r="D22" s="3" t="s">
        <v>929</v>
      </c>
      <c r="E22" s="3" t="s">
        <v>930</v>
      </c>
      <c r="F22" s="3" t="s">
        <v>931</v>
      </c>
      <c r="G22" s="3" t="s">
        <v>220</v>
      </c>
      <c r="H22" s="1">
        <v>1110</v>
      </c>
      <c r="I22" s="1"/>
    </row>
    <row r="23" spans="1:9" x14ac:dyDescent="0.25">
      <c r="A23" s="3" t="s">
        <v>1542</v>
      </c>
      <c r="B23" s="1">
        <v>2007</v>
      </c>
      <c r="C23" s="1">
        <v>85234687</v>
      </c>
      <c r="D23" s="3" t="s">
        <v>1559</v>
      </c>
      <c r="E23" s="3" t="s">
        <v>1560</v>
      </c>
      <c r="F23" s="3" t="s">
        <v>1561</v>
      </c>
      <c r="G23" s="3" t="s">
        <v>227</v>
      </c>
      <c r="H23" s="1">
        <v>55</v>
      </c>
      <c r="I23" s="1"/>
    </row>
    <row r="24" spans="1:9" x14ac:dyDescent="0.25">
      <c r="A24" s="3" t="s">
        <v>1542</v>
      </c>
      <c r="B24" s="1">
        <v>2007</v>
      </c>
      <c r="C24" s="1">
        <v>85207699</v>
      </c>
      <c r="D24" s="3" t="s">
        <v>224</v>
      </c>
      <c r="E24" s="3" t="s">
        <v>225</v>
      </c>
      <c r="F24" s="3" t="s">
        <v>226</v>
      </c>
      <c r="G24" s="3" t="s">
        <v>227</v>
      </c>
      <c r="H24" s="1">
        <v>4455</v>
      </c>
      <c r="I24" s="1"/>
    </row>
    <row r="25" spans="1:9" x14ac:dyDescent="0.25">
      <c r="A25" s="3" t="s">
        <v>1542</v>
      </c>
      <c r="B25" s="1">
        <v>2007</v>
      </c>
      <c r="C25" s="1">
        <v>85200112</v>
      </c>
      <c r="D25" s="3" t="s">
        <v>1562</v>
      </c>
      <c r="E25" s="3" t="s">
        <v>1563</v>
      </c>
      <c r="F25" s="3" t="s">
        <v>1564</v>
      </c>
      <c r="G25" s="3" t="s">
        <v>227</v>
      </c>
      <c r="H25" s="1">
        <v>1</v>
      </c>
      <c r="I25" s="1"/>
    </row>
    <row r="26" spans="1:9" x14ac:dyDescent="0.25">
      <c r="A26" s="3" t="s">
        <v>1542</v>
      </c>
      <c r="B26" s="1">
        <v>2007</v>
      </c>
      <c r="C26" s="1">
        <v>85236956</v>
      </c>
      <c r="D26" s="3" t="s">
        <v>1565</v>
      </c>
      <c r="E26" s="3" t="s">
        <v>1566</v>
      </c>
      <c r="F26" s="3" t="s">
        <v>1567</v>
      </c>
      <c r="G26" s="3" t="s">
        <v>227</v>
      </c>
      <c r="H26" s="1">
        <v>115</v>
      </c>
      <c r="I26" s="1"/>
    </row>
    <row r="27" spans="1:9" x14ac:dyDescent="0.25">
      <c r="A27" s="3" t="s">
        <v>1542</v>
      </c>
      <c r="B27" s="1">
        <v>2007</v>
      </c>
      <c r="C27" s="1">
        <v>60101041</v>
      </c>
      <c r="D27" s="3" t="s">
        <v>952</v>
      </c>
      <c r="E27" s="3" t="s">
        <v>953</v>
      </c>
      <c r="F27" s="3" t="s">
        <v>954</v>
      </c>
      <c r="G27" s="3" t="s">
        <v>230</v>
      </c>
      <c r="H27" s="1">
        <v>1</v>
      </c>
      <c r="I27" s="1"/>
    </row>
    <row r="28" spans="1:9" x14ac:dyDescent="0.25">
      <c r="A28" s="3" t="s">
        <v>1542</v>
      </c>
      <c r="B28" s="1">
        <v>2007</v>
      </c>
      <c r="C28" s="1">
        <v>34101931</v>
      </c>
      <c r="D28" s="3" t="s">
        <v>974</v>
      </c>
      <c r="E28" s="3" t="s">
        <v>975</v>
      </c>
      <c r="F28" s="3" t="s">
        <v>976</v>
      </c>
      <c r="G28" s="3" t="s">
        <v>243</v>
      </c>
      <c r="H28" s="1">
        <v>1</v>
      </c>
      <c r="I28" s="1"/>
    </row>
    <row r="29" spans="1:9" x14ac:dyDescent="0.25">
      <c r="A29" s="3" t="s">
        <v>1542</v>
      </c>
      <c r="B29" s="1">
        <v>2007</v>
      </c>
      <c r="C29" s="1">
        <v>54338023</v>
      </c>
      <c r="D29" s="3" t="s">
        <v>1568</v>
      </c>
      <c r="E29" s="3" t="s">
        <v>1569</v>
      </c>
      <c r="F29" s="3" t="s">
        <v>1570</v>
      </c>
      <c r="G29" s="3" t="s">
        <v>259</v>
      </c>
      <c r="H29" s="1">
        <v>10</v>
      </c>
      <c r="I29" s="1"/>
    </row>
    <row r="30" spans="1:9" x14ac:dyDescent="0.25">
      <c r="A30" s="3" t="s">
        <v>1542</v>
      </c>
      <c r="B30" s="1">
        <v>2007</v>
      </c>
      <c r="C30" s="1">
        <v>54304583</v>
      </c>
      <c r="D30" s="3" t="s">
        <v>1013</v>
      </c>
      <c r="E30" s="3" t="s">
        <v>1014</v>
      </c>
      <c r="F30" s="3" t="s">
        <v>1015</v>
      </c>
      <c r="G30" s="3" t="s">
        <v>259</v>
      </c>
      <c r="H30" s="1">
        <v>1</v>
      </c>
      <c r="I30" s="1"/>
    </row>
    <row r="31" spans="1:9" x14ac:dyDescent="0.25">
      <c r="A31" s="3" t="s">
        <v>1542</v>
      </c>
      <c r="B31" s="1">
        <v>2007</v>
      </c>
      <c r="C31" s="1">
        <v>15603066</v>
      </c>
      <c r="D31" s="3" t="s">
        <v>273</v>
      </c>
      <c r="E31" s="3" t="s">
        <v>274</v>
      </c>
      <c r="F31" s="3" t="s">
        <v>275</v>
      </c>
      <c r="G31" s="3" t="s">
        <v>276</v>
      </c>
      <c r="H31" s="1">
        <v>37</v>
      </c>
      <c r="I31" s="1"/>
    </row>
    <row r="32" spans="1:9" x14ac:dyDescent="0.25">
      <c r="A32" s="3" t="s">
        <v>1542</v>
      </c>
      <c r="B32" s="1">
        <v>2007</v>
      </c>
      <c r="C32" s="1">
        <v>54733288</v>
      </c>
      <c r="D32" s="3" t="s">
        <v>1087</v>
      </c>
      <c r="E32" s="3" t="s">
        <v>1088</v>
      </c>
      <c r="F32" s="3" t="s">
        <v>288</v>
      </c>
      <c r="G32" s="3" t="s">
        <v>289</v>
      </c>
      <c r="H32" s="1">
        <v>2</v>
      </c>
      <c r="I32" s="1"/>
    </row>
    <row r="33" spans="1:9" x14ac:dyDescent="0.25">
      <c r="A33" s="3" t="s">
        <v>1542</v>
      </c>
      <c r="B33" s="1">
        <v>2007</v>
      </c>
      <c r="C33" s="1">
        <v>60201484</v>
      </c>
      <c r="D33" s="3" t="s">
        <v>67</v>
      </c>
      <c r="E33" s="3" t="s">
        <v>306</v>
      </c>
      <c r="F33" s="3" t="s">
        <v>307</v>
      </c>
      <c r="G33" s="3" t="s">
        <v>296</v>
      </c>
      <c r="H33" s="1">
        <v>2479</v>
      </c>
      <c r="I33" s="1"/>
    </row>
    <row r="34" spans="1:9" x14ac:dyDescent="0.25">
      <c r="A34" s="3" t="s">
        <v>1542</v>
      </c>
      <c r="B34" s="1">
        <v>2007</v>
      </c>
      <c r="C34" s="1">
        <v>60200897</v>
      </c>
      <c r="D34" s="3" t="s">
        <v>311</v>
      </c>
      <c r="E34" s="3" t="s">
        <v>312</v>
      </c>
      <c r="F34" s="3" t="s">
        <v>313</v>
      </c>
      <c r="G34" s="3" t="s">
        <v>296</v>
      </c>
      <c r="H34" s="1">
        <v>2155</v>
      </c>
      <c r="I34" s="1"/>
    </row>
    <row r="35" spans="1:9" x14ac:dyDescent="0.25">
      <c r="A35" s="3" t="s">
        <v>1542</v>
      </c>
      <c r="B35" s="1">
        <v>2007</v>
      </c>
      <c r="C35" s="1">
        <v>61600727</v>
      </c>
      <c r="D35" s="3" t="s">
        <v>910</v>
      </c>
      <c r="E35" s="3" t="s">
        <v>1139</v>
      </c>
      <c r="F35" s="3" t="s">
        <v>1140</v>
      </c>
      <c r="G35" s="3" t="s">
        <v>332</v>
      </c>
      <c r="H35" s="1">
        <v>238245</v>
      </c>
      <c r="I35" s="1"/>
    </row>
    <row r="36" spans="1:9" x14ac:dyDescent="0.25">
      <c r="A36" s="3" t="s">
        <v>1542</v>
      </c>
      <c r="B36" s="1">
        <v>2007</v>
      </c>
      <c r="C36" s="1">
        <v>43401927</v>
      </c>
      <c r="D36" s="3" t="s">
        <v>1571</v>
      </c>
      <c r="E36" s="3" t="s">
        <v>1572</v>
      </c>
      <c r="F36" s="3" t="s">
        <v>1573</v>
      </c>
      <c r="G36" s="3" t="s">
        <v>348</v>
      </c>
      <c r="H36" s="1">
        <v>49</v>
      </c>
      <c r="I36" s="1"/>
    </row>
    <row r="37" spans="1:9" x14ac:dyDescent="0.25">
      <c r="A37" s="3" t="s">
        <v>1542</v>
      </c>
      <c r="B37" s="1">
        <v>2007</v>
      </c>
      <c r="C37" s="1">
        <v>43402108</v>
      </c>
      <c r="D37" s="3" t="s">
        <v>1574</v>
      </c>
      <c r="E37" s="3" t="s">
        <v>1575</v>
      </c>
      <c r="F37" s="3" t="s">
        <v>1576</v>
      </c>
      <c r="G37" s="3" t="s">
        <v>348</v>
      </c>
      <c r="H37" s="1">
        <v>399</v>
      </c>
      <c r="I37" s="1"/>
    </row>
    <row r="38" spans="1:9" x14ac:dyDescent="0.25">
      <c r="A38" s="3" t="s">
        <v>1542</v>
      </c>
      <c r="B38" s="1">
        <v>2007</v>
      </c>
      <c r="C38" s="1">
        <v>57302015</v>
      </c>
      <c r="D38" s="3" t="s">
        <v>1199</v>
      </c>
      <c r="E38" s="3" t="s">
        <v>1200</v>
      </c>
      <c r="F38" s="3" t="s">
        <v>1201</v>
      </c>
      <c r="G38" s="3" t="s">
        <v>369</v>
      </c>
      <c r="H38" s="1">
        <v>2</v>
      </c>
      <c r="I38" s="1"/>
    </row>
    <row r="39" spans="1:9" x14ac:dyDescent="0.25">
      <c r="A39" s="3" t="s">
        <v>1542</v>
      </c>
      <c r="B39" s="1">
        <v>2007</v>
      </c>
      <c r="C39" s="1">
        <v>99301150</v>
      </c>
      <c r="D39" s="3" t="s">
        <v>1243</v>
      </c>
      <c r="E39" s="3" t="s">
        <v>1244</v>
      </c>
      <c r="F39" s="3" t="s">
        <v>1245</v>
      </c>
      <c r="G39" s="3" t="s">
        <v>383</v>
      </c>
      <c r="H39" s="1">
        <v>2</v>
      </c>
      <c r="I39" s="1"/>
    </row>
    <row r="40" spans="1:9" x14ac:dyDescent="0.25">
      <c r="A40" s="3" t="s">
        <v>1542</v>
      </c>
      <c r="B40" s="1">
        <v>2007</v>
      </c>
      <c r="C40" s="1">
        <v>99300685</v>
      </c>
      <c r="D40" s="3" t="s">
        <v>1577</v>
      </c>
      <c r="E40" s="3" t="s">
        <v>1578</v>
      </c>
      <c r="F40" s="3" t="s">
        <v>1579</v>
      </c>
      <c r="G40" s="3" t="s">
        <v>383</v>
      </c>
      <c r="H40" s="1">
        <v>7</v>
      </c>
      <c r="I40" s="1"/>
    </row>
    <row r="41" spans="1:9" x14ac:dyDescent="0.25">
      <c r="A41" s="3" t="s">
        <v>1542</v>
      </c>
      <c r="B41" s="1">
        <v>2007</v>
      </c>
      <c r="C41" s="1">
        <v>82333855</v>
      </c>
      <c r="D41" s="3" t="s">
        <v>1307</v>
      </c>
      <c r="E41" s="3" t="s">
        <v>1308</v>
      </c>
      <c r="F41" s="3" t="s">
        <v>1309</v>
      </c>
      <c r="G41" s="3" t="s">
        <v>396</v>
      </c>
      <c r="H41" s="1">
        <v>41</v>
      </c>
      <c r="I41" s="1"/>
    </row>
    <row r="42" spans="1:9" x14ac:dyDescent="0.25">
      <c r="A42" s="3" t="s">
        <v>1542</v>
      </c>
      <c r="B42" s="1">
        <v>2007</v>
      </c>
      <c r="C42" s="1">
        <v>34600307</v>
      </c>
      <c r="D42" s="3" t="s">
        <v>1331</v>
      </c>
      <c r="E42" s="3" t="s">
        <v>1332</v>
      </c>
      <c r="F42" s="3" t="s">
        <v>1333</v>
      </c>
      <c r="G42" s="3" t="s">
        <v>410</v>
      </c>
      <c r="H42" s="1">
        <v>35</v>
      </c>
      <c r="I42" s="1"/>
    </row>
    <row r="43" spans="1:9" x14ac:dyDescent="0.25">
      <c r="A43" s="3" t="s">
        <v>1542</v>
      </c>
      <c r="B43" s="1">
        <v>2007</v>
      </c>
      <c r="C43" s="1">
        <v>34600181</v>
      </c>
      <c r="D43" s="3" t="s">
        <v>1580</v>
      </c>
      <c r="E43" s="3" t="s">
        <v>1581</v>
      </c>
      <c r="F43" s="3" t="s">
        <v>1333</v>
      </c>
      <c r="G43" s="3" t="s">
        <v>410</v>
      </c>
      <c r="H43" s="1">
        <v>12</v>
      </c>
      <c r="I43" s="1"/>
    </row>
    <row r="44" spans="1:9" x14ac:dyDescent="0.25">
      <c r="A44" s="3" t="s">
        <v>1542</v>
      </c>
      <c r="B44" s="1">
        <v>2007</v>
      </c>
      <c r="C44" s="1">
        <v>34600497</v>
      </c>
      <c r="D44" s="3" t="s">
        <v>1582</v>
      </c>
      <c r="E44" s="3" t="s">
        <v>1583</v>
      </c>
      <c r="F44" s="3" t="s">
        <v>1584</v>
      </c>
      <c r="G44" s="3" t="s">
        <v>410</v>
      </c>
      <c r="H44" s="1">
        <v>1</v>
      </c>
      <c r="I44" s="1"/>
    </row>
    <row r="45" spans="1:9" x14ac:dyDescent="0.25">
      <c r="A45" s="3" t="s">
        <v>1542</v>
      </c>
      <c r="B45" s="1">
        <v>2007</v>
      </c>
      <c r="C45" s="1">
        <v>57434208</v>
      </c>
      <c r="D45" s="3" t="s">
        <v>1585</v>
      </c>
      <c r="E45" s="3" t="s">
        <v>1586</v>
      </c>
      <c r="F45" s="3" t="s">
        <v>1587</v>
      </c>
      <c r="G45" s="3" t="s">
        <v>433</v>
      </c>
      <c r="H45" s="1">
        <v>66831</v>
      </c>
      <c r="I45" s="1"/>
    </row>
    <row r="46" spans="1:9" x14ac:dyDescent="0.25">
      <c r="A46" s="3" t="s">
        <v>1542</v>
      </c>
      <c r="B46" s="1">
        <v>2007</v>
      </c>
      <c r="C46" s="1">
        <v>57600812</v>
      </c>
      <c r="D46" s="3" t="s">
        <v>1409</v>
      </c>
      <c r="E46" s="3" t="s">
        <v>1410</v>
      </c>
      <c r="F46" s="3" t="s">
        <v>1411</v>
      </c>
      <c r="G46" s="3" t="s">
        <v>433</v>
      </c>
      <c r="H46" s="1">
        <v>1</v>
      </c>
      <c r="I46" s="1"/>
    </row>
    <row r="47" spans="1:9" x14ac:dyDescent="0.25">
      <c r="A47" s="3" t="s">
        <v>1542</v>
      </c>
      <c r="B47" s="1">
        <v>2007</v>
      </c>
      <c r="C47" s="1">
        <v>57501654</v>
      </c>
      <c r="D47" s="3" t="s">
        <v>466</v>
      </c>
      <c r="E47" s="3" t="s">
        <v>467</v>
      </c>
      <c r="F47" s="3" t="s">
        <v>468</v>
      </c>
      <c r="G47" s="3" t="s">
        <v>433</v>
      </c>
      <c r="H47" s="1">
        <v>11</v>
      </c>
      <c r="I47" s="1"/>
    </row>
    <row r="48" spans="1:9" x14ac:dyDescent="0.25">
      <c r="A48" s="3" t="s">
        <v>1542</v>
      </c>
      <c r="B48" s="1">
        <v>2007</v>
      </c>
      <c r="C48" s="1">
        <v>57601494</v>
      </c>
      <c r="D48" s="3" t="s">
        <v>1420</v>
      </c>
      <c r="E48" s="3" t="s">
        <v>1421</v>
      </c>
      <c r="F48" s="3" t="s">
        <v>453</v>
      </c>
      <c r="G48" s="3" t="s">
        <v>433</v>
      </c>
      <c r="H48" s="1">
        <v>1</v>
      </c>
      <c r="I48" s="1"/>
    </row>
    <row r="49" spans="1:9" x14ac:dyDescent="0.25">
      <c r="A49" s="3" t="s">
        <v>1542</v>
      </c>
      <c r="B49" s="1">
        <v>2007</v>
      </c>
      <c r="C49" s="1">
        <v>57501803</v>
      </c>
      <c r="D49" s="3" t="s">
        <v>1588</v>
      </c>
      <c r="E49" s="3" t="s">
        <v>1589</v>
      </c>
      <c r="F49" s="3" t="s">
        <v>1590</v>
      </c>
      <c r="G49" s="3" t="s">
        <v>433</v>
      </c>
      <c r="H49" s="1">
        <v>131</v>
      </c>
      <c r="I49" s="1"/>
    </row>
    <row r="50" spans="1:9" x14ac:dyDescent="0.25">
      <c r="A50" s="3" t="s">
        <v>1542</v>
      </c>
      <c r="B50" s="1">
        <v>2007</v>
      </c>
      <c r="C50" s="1">
        <v>15403944</v>
      </c>
      <c r="D50" s="3" t="s">
        <v>502</v>
      </c>
      <c r="E50" s="3" t="s">
        <v>503</v>
      </c>
      <c r="F50" s="3" t="s">
        <v>504</v>
      </c>
      <c r="G50" s="3" t="s">
        <v>505</v>
      </c>
      <c r="H50" s="1">
        <v>16</v>
      </c>
      <c r="I50" s="1"/>
    </row>
    <row r="51" spans="1:9" x14ac:dyDescent="0.25">
      <c r="A51" s="3" t="s">
        <v>1542</v>
      </c>
      <c r="B51" s="1">
        <v>2007</v>
      </c>
      <c r="C51" s="1">
        <v>15402741</v>
      </c>
      <c r="D51" s="3" t="s">
        <v>1466</v>
      </c>
      <c r="E51" s="3" t="s">
        <v>1467</v>
      </c>
      <c r="F51" s="3" t="s">
        <v>890</v>
      </c>
      <c r="G51" s="3" t="s">
        <v>505</v>
      </c>
      <c r="H51" s="1">
        <v>1</v>
      </c>
      <c r="I51" s="1"/>
    </row>
    <row r="52" spans="1:9" x14ac:dyDescent="0.25">
      <c r="A52" s="3" t="s">
        <v>1542</v>
      </c>
      <c r="B52" s="1">
        <v>2007</v>
      </c>
      <c r="C52" s="1">
        <v>99102158</v>
      </c>
      <c r="D52" s="3" t="s">
        <v>1591</v>
      </c>
      <c r="E52" s="3" t="s">
        <v>1592</v>
      </c>
      <c r="F52" s="3" t="s">
        <v>1593</v>
      </c>
      <c r="G52" s="3" t="s">
        <v>526</v>
      </c>
      <c r="H52" s="1">
        <v>44</v>
      </c>
      <c r="I52" s="1"/>
    </row>
    <row r="53" spans="1:9" x14ac:dyDescent="0.25">
      <c r="A53" s="3" t="s">
        <v>1542</v>
      </c>
      <c r="B53" s="1">
        <v>2007</v>
      </c>
      <c r="C53" s="1">
        <v>33933175</v>
      </c>
      <c r="D53" s="3" t="s">
        <v>1594</v>
      </c>
      <c r="E53" s="3" t="s">
        <v>1595</v>
      </c>
      <c r="F53" s="3" t="s">
        <v>1596</v>
      </c>
      <c r="G53" s="3" t="s">
        <v>536</v>
      </c>
      <c r="H53" s="1">
        <v>190</v>
      </c>
      <c r="I53" s="1"/>
    </row>
    <row r="54" spans="1:9" x14ac:dyDescent="0.25">
      <c r="A54" s="3" t="s">
        <v>1542</v>
      </c>
      <c r="B54" s="1">
        <v>2007</v>
      </c>
      <c r="C54" s="1">
        <v>45536010</v>
      </c>
      <c r="D54" s="3" t="s">
        <v>1521</v>
      </c>
      <c r="E54" s="3" t="s">
        <v>1522</v>
      </c>
      <c r="F54" s="3" t="s">
        <v>1523</v>
      </c>
      <c r="G54" s="3" t="s">
        <v>1517</v>
      </c>
      <c r="H54" s="1">
        <v>1</v>
      </c>
      <c r="I54" s="1"/>
    </row>
    <row r="55" spans="1:9" x14ac:dyDescent="0.25">
      <c r="A55" s="3" t="s">
        <v>1542</v>
      </c>
      <c r="B55" s="1">
        <v>2007</v>
      </c>
      <c r="C55" s="1"/>
      <c r="D55" s="3"/>
      <c r="E55" s="3"/>
      <c r="F55" s="3"/>
      <c r="G55" s="3"/>
      <c r="H55" s="1"/>
      <c r="I55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F5B9-F616-4D2E-BFBB-913504E72026}">
  <dimension ref="A1:T1287"/>
  <sheetViews>
    <sheetView tabSelected="1" workbookViewId="0">
      <selection activeCell="N7" sqref="N7"/>
    </sheetView>
  </sheetViews>
  <sheetFormatPr defaultRowHeight="15" x14ac:dyDescent="0.25"/>
  <cols>
    <col min="1" max="1" width="13.5703125" bestFit="1" customWidth="1"/>
    <col min="2" max="2" width="46.5703125" bestFit="1" customWidth="1"/>
    <col min="3" max="3" width="18.5703125" bestFit="1" customWidth="1"/>
    <col min="4" max="4" width="19.85546875" bestFit="1" customWidth="1"/>
    <col min="5" max="7" width="8.140625" bestFit="1" customWidth="1"/>
    <col min="9" max="9" width="10.28515625" bestFit="1" customWidth="1"/>
    <col min="10" max="10" width="8.140625" bestFit="1" customWidth="1"/>
    <col min="11" max="11" width="10.5703125" bestFit="1" customWidth="1"/>
    <col min="12" max="13" width="8.5703125" bestFit="1" customWidth="1"/>
    <col min="14" max="14" width="9.5703125" bestFit="1" customWidth="1"/>
    <col min="15" max="16" width="8.5703125" bestFit="1" customWidth="1"/>
    <col min="17" max="17" width="11" bestFit="1" customWidth="1"/>
    <col min="18" max="18" width="10.85546875" bestFit="1" customWidth="1"/>
    <col min="19" max="19" width="15.140625" bestFit="1" customWidth="1"/>
    <col min="20" max="20" width="11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1597</v>
      </c>
    </row>
    <row r="2" spans="1:20" x14ac:dyDescent="0.25">
      <c r="A2">
        <f>Rifles!C2</f>
        <v>16337359</v>
      </c>
      <c r="B2" t="str">
        <f>_xlfn.XLOOKUP($A2, Rifles!$C$2:$C$419,Rifles!$D$2:$D$419,"N/A",0)</f>
        <v>ELLIS, JEFFERY OWEN</v>
      </c>
      <c r="C2" s="1" t="str">
        <f>_xlfn.XLOOKUP($A2, Rifles!$C$2:$C$419,Rifles!F$2:F$419,"N/A",0)</f>
        <v>ADGER</v>
      </c>
      <c r="D2" s="1" t="str">
        <f>_xlfn.XLOOKUP($A2, Rifles!$C$2:$C$419,Rifles!G$2:G$419,"N/A",0)</f>
        <v>AL</v>
      </c>
      <c r="E2">
        <f>_xlfn.XLOOKUP($A2,Pistols!$C:$C,Pistols!H:H,0,0)</f>
        <v>0</v>
      </c>
      <c r="F2" s="1">
        <f>_xlfn.XLOOKUP($A2,Pistols!$C:$C,Pistols!I:I,0,0)</f>
        <v>0</v>
      </c>
      <c r="G2" s="1">
        <f>_xlfn.XLOOKUP($A2,Pistols!$C:$C,Pistols!J:J,0,0)</f>
        <v>0</v>
      </c>
      <c r="H2" s="1">
        <f>_xlfn.XLOOKUP($A2,Pistols!$C:$C,Pistols!K:K,0,0)</f>
        <v>0</v>
      </c>
      <c r="I2" s="1">
        <f>_xlfn.XLOOKUP($A2,Pistols!$C:$C,Pistols!L:L,0,0)</f>
        <v>0</v>
      </c>
      <c r="J2" s="1">
        <f>_xlfn.XLOOKUP($A2,Pistols!$C:$C,Pistols!M:M,0,0)</f>
        <v>0</v>
      </c>
      <c r="K2" s="1">
        <f>_xlfn.XLOOKUP($A2,Pistols!$C:$C,Pistols!N:N,0,0)</f>
        <v>0</v>
      </c>
      <c r="L2" s="1">
        <f>_xlfn.XLOOKUP($A2,Revolvers!$C:$C,Revolvers!O:O,0,0)</f>
        <v>0</v>
      </c>
      <c r="M2" s="1">
        <f>_xlfn.XLOOKUP($A2,Revolvers!$C:$C,Revolvers!P:P,0,0)</f>
        <v>0</v>
      </c>
      <c r="N2" s="1">
        <f>_xlfn.XLOOKUP($A2,Revolvers!$C:$C,Revolvers!Q:Q,0,0)</f>
        <v>0</v>
      </c>
      <c r="O2" s="1">
        <f>_xlfn.XLOOKUP($A2,Revolvers!$C:$C,Revolvers!R:R,0,0)</f>
        <v>0</v>
      </c>
      <c r="P2" s="1">
        <f>_xlfn.XLOOKUP($A2,Revolvers!$C:$C,Revolvers!S:S,0,0)</f>
        <v>0</v>
      </c>
      <c r="Q2" s="1">
        <f>_xlfn.XLOOKUP($A2,Revolvers!$C:$C,Revolvers!T:T,0,0)</f>
        <v>0</v>
      </c>
      <c r="R2">
        <f>_xlfn.XLOOKUP($A2,Rifles!C:C,Rifles!H:H,0,0)</f>
        <v>1</v>
      </c>
      <c r="S2" s="1">
        <f>_xlfn.XLOOKUP($A2,Shotguns!C:C,Shotguns!H:H,0,0)</f>
        <v>1</v>
      </c>
      <c r="T2">
        <f>K2+P2+R2+S2</f>
        <v>2</v>
      </c>
    </row>
    <row r="3" spans="1:20" x14ac:dyDescent="0.25">
      <c r="A3" s="1">
        <f>Rifles!C3</f>
        <v>16335030</v>
      </c>
      <c r="B3" s="1" t="str">
        <f>_xlfn.XLOOKUP(A3, Rifles!$C3:$C420,Rifles!D3:D420,"N/A",0)</f>
        <v>HOPE, DAVID NICHOLAS</v>
      </c>
      <c r="C3" s="1" t="str">
        <f>_xlfn.XLOOKUP($A3, Rifles!$C$2:$C$419,Rifles!F$2:F$419,"N/A",0)</f>
        <v>BESSEMER</v>
      </c>
      <c r="D3" s="1" t="str">
        <f>_xlfn.XLOOKUP($A3, Rifles!$C$2:$C$419,Rifles!G$2:G$419,"N/A",0)</f>
        <v>AL</v>
      </c>
      <c r="E3" s="1">
        <f>_xlfn.XLOOKUP($A3,Pistols!$C:$C,Pistols!H:H,0,0)</f>
        <v>0</v>
      </c>
      <c r="F3" s="1">
        <f>_xlfn.XLOOKUP($A3,Pistols!$C:$C,Pistols!I:I,0,0)</f>
        <v>0</v>
      </c>
      <c r="G3" s="1">
        <f>_xlfn.XLOOKUP($A3,Pistols!$C:$C,Pistols!J:J,0,0)</f>
        <v>0</v>
      </c>
      <c r="H3" s="1">
        <f>_xlfn.XLOOKUP($A3,Pistols!$C:$C,Pistols!K:K,0,0)</f>
        <v>0</v>
      </c>
      <c r="I3" s="1">
        <f>_xlfn.XLOOKUP($A3,Pistols!$C:$C,Pistols!L:L,0,0)</f>
        <v>0</v>
      </c>
      <c r="J3" s="1">
        <f>_xlfn.XLOOKUP($A3,Pistols!$C:$C,Pistols!M:M,0,0)</f>
        <v>0</v>
      </c>
      <c r="K3" s="1">
        <f>_xlfn.XLOOKUP($A3,Pistols!$C:$C,Pistols!N:N,0,0)</f>
        <v>0</v>
      </c>
      <c r="L3" s="1">
        <f>_xlfn.XLOOKUP($A3,Revolvers!$C:$C,Revolvers!O:O,0,0)</f>
        <v>0</v>
      </c>
      <c r="M3" s="1">
        <f>_xlfn.XLOOKUP($A3,Revolvers!$C:$C,Revolvers!P:P,0,0)</f>
        <v>0</v>
      </c>
      <c r="N3" s="1">
        <f>_xlfn.XLOOKUP($A3,Revolvers!$C:$C,Revolvers!Q:Q,0,0)</f>
        <v>0</v>
      </c>
      <c r="O3" s="1">
        <f>_xlfn.XLOOKUP($A3,Revolvers!$C:$C,Revolvers!R:R,0,0)</f>
        <v>0</v>
      </c>
      <c r="P3" s="1">
        <f>_xlfn.XLOOKUP($A3,Revolvers!$C:$C,Revolvers!S:S,0,0)</f>
        <v>0</v>
      </c>
      <c r="Q3" s="1">
        <f>_xlfn.XLOOKUP($A3,Revolvers!$C:$C,Revolvers!T:T,0,0)</f>
        <v>0</v>
      </c>
      <c r="R3" s="1">
        <f>_xlfn.XLOOKUP($A3,Rifles!C:C,Rifles!H:H,0,0)</f>
        <v>6</v>
      </c>
      <c r="S3" s="1">
        <f>_xlfn.XLOOKUP($A3,Shotguns!C:C,Shotguns!H:H,0,0)</f>
        <v>0</v>
      </c>
      <c r="T3" s="1">
        <f t="shared" ref="T3:T66" si="0">K3+P3+R3+S3</f>
        <v>6</v>
      </c>
    </row>
    <row r="4" spans="1:20" x14ac:dyDescent="0.25">
      <c r="A4" s="1">
        <f>Rifles!C4</f>
        <v>16300524</v>
      </c>
      <c r="B4" s="1" t="str">
        <f>_xlfn.XLOOKUP(A4, Rifles!$C4:$C421,Rifles!D4:D421,"N/A",0)</f>
        <v>LISENBE, STEVEN C</v>
      </c>
      <c r="C4" s="1" t="str">
        <f>_xlfn.XLOOKUP($A4, Rifles!$C$2:$C$419,Rifles!F$2:F$419,"N/A",0)</f>
        <v>THOMASVILLE</v>
      </c>
      <c r="D4" s="1" t="str">
        <f>_xlfn.XLOOKUP($A4, Rifles!$C$2:$C$419,Rifles!G$2:G$419,"N/A",0)</f>
        <v>AL</v>
      </c>
      <c r="E4" s="1">
        <f>_xlfn.XLOOKUP($A4,Pistols!$C:$C,Pistols!H:H,0,0)</f>
        <v>0</v>
      </c>
      <c r="F4" s="1">
        <f>_xlfn.XLOOKUP($A4,Pistols!$C:$C,Pistols!I:I,0,0)</f>
        <v>0</v>
      </c>
      <c r="G4" s="1">
        <f>_xlfn.XLOOKUP($A4,Pistols!$C:$C,Pistols!J:J,0,0)</f>
        <v>0</v>
      </c>
      <c r="H4" s="1">
        <f>_xlfn.XLOOKUP($A4,Pistols!$C:$C,Pistols!K:K,0,0)</f>
        <v>0</v>
      </c>
      <c r="I4" s="1">
        <f>_xlfn.XLOOKUP($A4,Pistols!$C:$C,Pistols!L:L,0,0)</f>
        <v>0</v>
      </c>
      <c r="J4" s="1">
        <f>_xlfn.XLOOKUP($A4,Pistols!$C:$C,Pistols!M:M,0,0)</f>
        <v>0</v>
      </c>
      <c r="K4" s="1">
        <f>_xlfn.XLOOKUP($A4,Pistols!$C:$C,Pistols!N:N,0,0)</f>
        <v>0</v>
      </c>
      <c r="L4" s="1">
        <f>_xlfn.XLOOKUP($A4,Revolvers!$C:$C,Revolvers!O:O,0,0)</f>
        <v>0</v>
      </c>
      <c r="M4" s="1">
        <f>_xlfn.XLOOKUP($A4,Revolvers!$C:$C,Revolvers!P:P,0,0)</f>
        <v>0</v>
      </c>
      <c r="N4" s="1">
        <f>_xlfn.XLOOKUP($A4,Revolvers!$C:$C,Revolvers!Q:Q,0,0)</f>
        <v>0</v>
      </c>
      <c r="O4" s="1">
        <f>_xlfn.XLOOKUP($A4,Revolvers!$C:$C,Revolvers!R:R,0,0)</f>
        <v>0</v>
      </c>
      <c r="P4" s="1">
        <f>_xlfn.XLOOKUP($A4,Revolvers!$C:$C,Revolvers!S:S,0,0)</f>
        <v>0</v>
      </c>
      <c r="Q4" s="1">
        <f>_xlfn.XLOOKUP($A4,Revolvers!$C:$C,Revolvers!T:T,0,0)</f>
        <v>0</v>
      </c>
      <c r="R4" s="1">
        <f>_xlfn.XLOOKUP($A4,Rifles!C:C,Rifles!H:H,0,0)</f>
        <v>2</v>
      </c>
      <c r="S4" s="1">
        <f>_xlfn.XLOOKUP($A4,Shotguns!C:C,Shotguns!H:H,0,0)</f>
        <v>0</v>
      </c>
      <c r="T4" s="1">
        <f t="shared" si="0"/>
        <v>2</v>
      </c>
    </row>
    <row r="5" spans="1:20" x14ac:dyDescent="0.25">
      <c r="A5" s="1">
        <f>Rifles!C5</f>
        <v>57100004</v>
      </c>
      <c r="B5" s="1" t="str">
        <f>_xlfn.XLOOKUP(A5, Rifles!$C5:$C422,Rifles!D5:D422,"N/A",0)</f>
        <v>AURORA TACTICAL LLC</v>
      </c>
      <c r="C5" s="1" t="str">
        <f>_xlfn.XLOOKUP($A5, Rifles!$C$2:$C$419,Rifles!F$2:F$419,"N/A",0)</f>
        <v>SPRINGDALE</v>
      </c>
      <c r="D5" s="1" t="str">
        <f>_xlfn.XLOOKUP($A5, Rifles!$C$2:$C$419,Rifles!G$2:G$419,"N/A",0)</f>
        <v>AR</v>
      </c>
      <c r="E5" s="1">
        <f>_xlfn.XLOOKUP($A5,Pistols!$C:$C,Pistols!H:H,0,0)</f>
        <v>0</v>
      </c>
      <c r="F5" s="1">
        <f>_xlfn.XLOOKUP($A5,Pistols!$C:$C,Pistols!I:I,0,0)</f>
        <v>0</v>
      </c>
      <c r="G5" s="1">
        <f>_xlfn.XLOOKUP($A5,Pistols!$C:$C,Pistols!J:J,0,0)</f>
        <v>0</v>
      </c>
      <c r="H5" s="1">
        <f>_xlfn.XLOOKUP($A5,Pistols!$C:$C,Pistols!K:K,0,0)</f>
        <v>0</v>
      </c>
      <c r="I5" s="1">
        <f>_xlfn.XLOOKUP($A5,Pistols!$C:$C,Pistols!L:L,0,0)</f>
        <v>0</v>
      </c>
      <c r="J5" s="1">
        <f>_xlfn.XLOOKUP($A5,Pistols!$C:$C,Pistols!M:M,0,0)</f>
        <v>0</v>
      </c>
      <c r="K5" s="1">
        <f>_xlfn.XLOOKUP($A5,Pistols!$C:$C,Pistols!N:N,0,0)</f>
        <v>0</v>
      </c>
      <c r="L5" s="1">
        <f>_xlfn.XLOOKUP($A5,Revolvers!$C:$C,Revolvers!O:O,0,0)</f>
        <v>0</v>
      </c>
      <c r="M5" s="1">
        <f>_xlfn.XLOOKUP($A5,Revolvers!$C:$C,Revolvers!P:P,0,0)</f>
        <v>0</v>
      </c>
      <c r="N5" s="1">
        <f>_xlfn.XLOOKUP($A5,Revolvers!$C:$C,Revolvers!Q:Q,0,0)</f>
        <v>0</v>
      </c>
      <c r="O5" s="1">
        <f>_xlfn.XLOOKUP($A5,Revolvers!$C:$C,Revolvers!R:R,0,0)</f>
        <v>0</v>
      </c>
      <c r="P5" s="1">
        <f>_xlfn.XLOOKUP($A5,Revolvers!$C:$C,Revolvers!S:S,0,0)</f>
        <v>0</v>
      </c>
      <c r="Q5" s="1">
        <f>_xlfn.XLOOKUP($A5,Revolvers!$C:$C,Revolvers!T:T,0,0)</f>
        <v>0</v>
      </c>
      <c r="R5" s="1">
        <f>_xlfn.XLOOKUP($A5,Rifles!C:C,Rifles!H:H,0,0)</f>
        <v>1</v>
      </c>
      <c r="S5" s="1">
        <f>_xlfn.XLOOKUP($A5,Shotguns!C:C,Shotguns!H:H,0,0)</f>
        <v>0</v>
      </c>
      <c r="T5" s="1">
        <f t="shared" si="0"/>
        <v>1</v>
      </c>
    </row>
    <row r="6" spans="1:20" x14ac:dyDescent="0.25">
      <c r="A6" s="1">
        <f>Rifles!C6</f>
        <v>57101178</v>
      </c>
      <c r="B6" s="1" t="str">
        <f>_xlfn.XLOOKUP(A6, Rifles!$C6:$C423,Rifles!D6:D423,"N/A",0)</f>
        <v>GILBERTSON, LANCE RAY</v>
      </c>
      <c r="C6" s="1" t="str">
        <f>_xlfn.XLOOKUP($A6, Rifles!$C$2:$C$419,Rifles!F$2:F$419,"N/A",0)</f>
        <v>PEA RIDGE</v>
      </c>
      <c r="D6" s="1" t="str">
        <f>_xlfn.XLOOKUP($A6, Rifles!$C$2:$C$419,Rifles!G$2:G$419,"N/A",0)</f>
        <v>AR</v>
      </c>
      <c r="E6" s="1">
        <f>_xlfn.XLOOKUP($A6,Pistols!$C:$C,Pistols!H:H,0,0)</f>
        <v>0</v>
      </c>
      <c r="F6" s="1">
        <f>_xlfn.XLOOKUP($A6,Pistols!$C:$C,Pistols!I:I,0,0)</f>
        <v>0</v>
      </c>
      <c r="G6" s="1">
        <f>_xlfn.XLOOKUP($A6,Pistols!$C:$C,Pistols!J:J,0,0)</f>
        <v>0</v>
      </c>
      <c r="H6" s="1">
        <f>_xlfn.XLOOKUP($A6,Pistols!$C:$C,Pistols!K:K,0,0)</f>
        <v>0</v>
      </c>
      <c r="I6" s="1">
        <f>_xlfn.XLOOKUP($A6,Pistols!$C:$C,Pistols!L:L,0,0)</f>
        <v>0</v>
      </c>
      <c r="J6" s="1">
        <f>_xlfn.XLOOKUP($A6,Pistols!$C:$C,Pistols!M:M,0,0)</f>
        <v>0</v>
      </c>
      <c r="K6" s="1">
        <f>_xlfn.XLOOKUP($A6,Pistols!$C:$C,Pistols!N:N,0,0)</f>
        <v>0</v>
      </c>
      <c r="L6" s="1">
        <f>_xlfn.XLOOKUP($A6,Revolvers!$C:$C,Revolvers!O:O,0,0)</f>
        <v>0</v>
      </c>
      <c r="M6" s="1">
        <f>_xlfn.XLOOKUP($A6,Revolvers!$C:$C,Revolvers!P:P,0,0)</f>
        <v>0</v>
      </c>
      <c r="N6" s="1">
        <f>_xlfn.XLOOKUP($A6,Revolvers!$C:$C,Revolvers!Q:Q,0,0)</f>
        <v>0</v>
      </c>
      <c r="O6" s="1">
        <f>_xlfn.XLOOKUP($A6,Revolvers!$C:$C,Revolvers!R:R,0,0)</f>
        <v>0</v>
      </c>
      <c r="P6" s="1">
        <f>_xlfn.XLOOKUP($A6,Revolvers!$C:$C,Revolvers!S:S,0,0)</f>
        <v>0</v>
      </c>
      <c r="Q6" s="1">
        <f>_xlfn.XLOOKUP($A6,Revolvers!$C:$C,Revolvers!T:T,0,0)</f>
        <v>0</v>
      </c>
      <c r="R6" s="1">
        <f>_xlfn.XLOOKUP($A6,Rifles!C:C,Rifles!H:H,0,0)</f>
        <v>5</v>
      </c>
      <c r="S6" s="1">
        <f>_xlfn.XLOOKUP($A6,Shotguns!C:C,Shotguns!H:H,0,0)</f>
        <v>0</v>
      </c>
      <c r="T6" s="1">
        <f t="shared" si="0"/>
        <v>5</v>
      </c>
    </row>
    <row r="7" spans="1:20" x14ac:dyDescent="0.25">
      <c r="A7" s="1">
        <f>Rifles!C7</f>
        <v>57136797</v>
      </c>
      <c r="B7" s="1" t="str">
        <f>_xlfn.XLOOKUP(A7, Rifles!$C7:$C424,Rifles!D7:D424,"N/A",0)</f>
        <v>LOVELL, MICHAEL I</v>
      </c>
      <c r="C7" s="1" t="str">
        <f>_xlfn.XLOOKUP($A7, Rifles!$C$2:$C$419,Rifles!F$2:F$419,"N/A",0)</f>
        <v>HOT SPRINGS VILLAGE</v>
      </c>
      <c r="D7" s="1" t="str">
        <f>_xlfn.XLOOKUP($A7, Rifles!$C$2:$C$419,Rifles!G$2:G$419,"N/A",0)</f>
        <v>AR</v>
      </c>
      <c r="E7" s="1">
        <f>_xlfn.XLOOKUP($A7,Pistols!$C:$C,Pistols!H:H,0,0)</f>
        <v>0</v>
      </c>
      <c r="F7" s="1">
        <f>_xlfn.XLOOKUP($A7,Pistols!$C:$C,Pistols!I:I,0,0)</f>
        <v>0</v>
      </c>
      <c r="G7" s="1">
        <f>_xlfn.XLOOKUP($A7,Pistols!$C:$C,Pistols!J:J,0,0)</f>
        <v>0</v>
      </c>
      <c r="H7" s="1">
        <f>_xlfn.XLOOKUP($A7,Pistols!$C:$C,Pistols!K:K,0,0)</f>
        <v>0</v>
      </c>
      <c r="I7" s="1">
        <f>_xlfn.XLOOKUP($A7,Pistols!$C:$C,Pistols!L:L,0,0)</f>
        <v>0</v>
      </c>
      <c r="J7" s="1">
        <f>_xlfn.XLOOKUP($A7,Pistols!$C:$C,Pistols!M:M,0,0)</f>
        <v>0</v>
      </c>
      <c r="K7" s="1">
        <f>_xlfn.XLOOKUP($A7,Pistols!$C:$C,Pistols!N:N,0,0)</f>
        <v>0</v>
      </c>
      <c r="L7" s="1">
        <f>_xlfn.XLOOKUP($A7,Revolvers!$C:$C,Revolvers!O:O,0,0)</f>
        <v>0</v>
      </c>
      <c r="M7" s="1">
        <f>_xlfn.XLOOKUP($A7,Revolvers!$C:$C,Revolvers!P:P,0,0)</f>
        <v>0</v>
      </c>
      <c r="N7" s="1">
        <f>_xlfn.XLOOKUP($A7,Revolvers!$C:$C,Revolvers!Q:Q,0,0)</f>
        <v>0</v>
      </c>
      <c r="O7" s="1">
        <f>_xlfn.XLOOKUP($A7,Revolvers!$C:$C,Revolvers!R:R,0,0)</f>
        <v>0</v>
      </c>
      <c r="P7" s="1">
        <f>_xlfn.XLOOKUP($A7,Revolvers!$C:$C,Revolvers!S:S,0,0)</f>
        <v>0</v>
      </c>
      <c r="Q7" s="1">
        <f>_xlfn.XLOOKUP($A7,Revolvers!$C:$C,Revolvers!T:T,0,0)</f>
        <v>0</v>
      </c>
      <c r="R7" s="1">
        <f>_xlfn.XLOOKUP($A7,Rifles!C:C,Rifles!H:H,0,0)</f>
        <v>2</v>
      </c>
      <c r="S7" s="1">
        <f>_xlfn.XLOOKUP($A7,Shotguns!C:C,Shotguns!H:H,0,0)</f>
        <v>0</v>
      </c>
      <c r="T7" s="1">
        <f t="shared" si="0"/>
        <v>2</v>
      </c>
    </row>
    <row r="8" spans="1:20" x14ac:dyDescent="0.25">
      <c r="A8" s="1">
        <f>Rifles!C8</f>
        <v>57101118</v>
      </c>
      <c r="B8" s="1" t="str">
        <f>_xlfn.XLOOKUP(A8, Rifles!$C8:$C425,Rifles!D8:D425,"N/A",0)</f>
        <v>POWELL, JOSEPH DONALD</v>
      </c>
      <c r="C8" s="1" t="str">
        <f>_xlfn.XLOOKUP($A8, Rifles!$C$2:$C$419,Rifles!F$2:F$419,"N/A",0)</f>
        <v>LAMAR</v>
      </c>
      <c r="D8" s="1" t="str">
        <f>_xlfn.XLOOKUP($A8, Rifles!$C$2:$C$419,Rifles!G$2:G$419,"N/A",0)</f>
        <v>AR</v>
      </c>
      <c r="E8" s="1">
        <f>_xlfn.XLOOKUP($A8,Pistols!$C:$C,Pistols!H:H,0,0)</f>
        <v>0</v>
      </c>
      <c r="F8" s="1">
        <f>_xlfn.XLOOKUP($A8,Pistols!$C:$C,Pistols!I:I,0,0)</f>
        <v>0</v>
      </c>
      <c r="G8" s="1">
        <f>_xlfn.XLOOKUP($A8,Pistols!$C:$C,Pistols!J:J,0,0)</f>
        <v>0</v>
      </c>
      <c r="H8" s="1">
        <f>_xlfn.XLOOKUP($A8,Pistols!$C:$C,Pistols!K:K,0,0)</f>
        <v>0</v>
      </c>
      <c r="I8" s="1">
        <f>_xlfn.XLOOKUP($A8,Pistols!$C:$C,Pistols!L:L,0,0)</f>
        <v>0</v>
      </c>
      <c r="J8" s="1">
        <f>_xlfn.XLOOKUP($A8,Pistols!$C:$C,Pistols!M:M,0,0)</f>
        <v>0</v>
      </c>
      <c r="K8" s="1">
        <f>_xlfn.XLOOKUP($A8,Pistols!$C:$C,Pistols!N:N,0,0)</f>
        <v>0</v>
      </c>
      <c r="L8" s="1">
        <f>_xlfn.XLOOKUP($A8,Revolvers!$C:$C,Revolvers!O:O,0,0)</f>
        <v>0</v>
      </c>
      <c r="M8" s="1">
        <f>_xlfn.XLOOKUP($A8,Revolvers!$C:$C,Revolvers!P:P,0,0)</f>
        <v>0</v>
      </c>
      <c r="N8" s="1">
        <f>_xlfn.XLOOKUP($A8,Revolvers!$C:$C,Revolvers!Q:Q,0,0)</f>
        <v>0</v>
      </c>
      <c r="O8" s="1">
        <f>_xlfn.XLOOKUP($A8,Revolvers!$C:$C,Revolvers!R:R,0,0)</f>
        <v>0</v>
      </c>
      <c r="P8" s="1">
        <f>_xlfn.XLOOKUP($A8,Revolvers!$C:$C,Revolvers!S:S,0,0)</f>
        <v>0</v>
      </c>
      <c r="Q8" s="1">
        <f>_xlfn.XLOOKUP($A8,Revolvers!$C:$C,Revolvers!T:T,0,0)</f>
        <v>0</v>
      </c>
      <c r="R8" s="1">
        <f>_xlfn.XLOOKUP($A8,Rifles!C:C,Rifles!H:H,0,0)</f>
        <v>2</v>
      </c>
      <c r="S8" s="1">
        <f>_xlfn.XLOOKUP($A8,Shotguns!C:C,Shotguns!H:H,0,0)</f>
        <v>0</v>
      </c>
      <c r="T8" s="1">
        <f t="shared" si="0"/>
        <v>2</v>
      </c>
    </row>
    <row r="9" spans="1:20" x14ac:dyDescent="0.25">
      <c r="A9" s="1">
        <f>Rifles!C9</f>
        <v>57100334</v>
      </c>
      <c r="B9" s="1" t="str">
        <f>_xlfn.XLOOKUP(A9, Rifles!$C9:$C426,Rifles!D9:D426,"N/A",0)</f>
        <v>ULTIMATE ACCURACY INC</v>
      </c>
      <c r="C9" s="1" t="str">
        <f>_xlfn.XLOOKUP($A9, Rifles!$C$2:$C$419,Rifles!F$2:F$419,"N/A",0)</f>
        <v>LONOKE</v>
      </c>
      <c r="D9" s="1" t="str">
        <f>_xlfn.XLOOKUP($A9, Rifles!$C$2:$C$419,Rifles!G$2:G$419,"N/A",0)</f>
        <v>AR</v>
      </c>
      <c r="E9" s="1">
        <f>_xlfn.XLOOKUP($A9,Pistols!$C:$C,Pistols!H:H,0,0)</f>
        <v>0</v>
      </c>
      <c r="F9" s="1">
        <f>_xlfn.XLOOKUP($A9,Pistols!$C:$C,Pistols!I:I,0,0)</f>
        <v>0</v>
      </c>
      <c r="G9" s="1">
        <f>_xlfn.XLOOKUP($A9,Pistols!$C:$C,Pistols!J:J,0,0)</f>
        <v>0</v>
      </c>
      <c r="H9" s="1">
        <f>_xlfn.XLOOKUP($A9,Pistols!$C:$C,Pistols!K:K,0,0)</f>
        <v>0</v>
      </c>
      <c r="I9" s="1">
        <f>_xlfn.XLOOKUP($A9,Pistols!$C:$C,Pistols!L:L,0,0)</f>
        <v>0</v>
      </c>
      <c r="J9" s="1">
        <f>_xlfn.XLOOKUP($A9,Pistols!$C:$C,Pistols!M:M,0,0)</f>
        <v>0</v>
      </c>
      <c r="K9" s="1">
        <f>_xlfn.XLOOKUP($A9,Pistols!$C:$C,Pistols!N:N,0,0)</f>
        <v>0</v>
      </c>
      <c r="L9" s="1">
        <f>_xlfn.XLOOKUP($A9,Revolvers!$C:$C,Revolvers!O:O,0,0)</f>
        <v>0</v>
      </c>
      <c r="M9" s="1">
        <f>_xlfn.XLOOKUP($A9,Revolvers!$C:$C,Revolvers!P:P,0,0)</f>
        <v>0</v>
      </c>
      <c r="N9" s="1">
        <f>_xlfn.XLOOKUP($A9,Revolvers!$C:$C,Revolvers!Q:Q,0,0)</f>
        <v>0</v>
      </c>
      <c r="O9" s="1">
        <f>_xlfn.XLOOKUP($A9,Revolvers!$C:$C,Revolvers!R:R,0,0)</f>
        <v>0</v>
      </c>
      <c r="P9" s="1">
        <f>_xlfn.XLOOKUP($A9,Revolvers!$C:$C,Revolvers!S:S,0,0)</f>
        <v>0</v>
      </c>
      <c r="Q9" s="1">
        <f>_xlfn.XLOOKUP($A9,Revolvers!$C:$C,Revolvers!T:T,0,0)</f>
        <v>0</v>
      </c>
      <c r="R9" s="1">
        <f>_xlfn.XLOOKUP($A9,Rifles!C:C,Rifles!H:H,0,0)</f>
        <v>12</v>
      </c>
      <c r="S9" s="1">
        <f>_xlfn.XLOOKUP($A9,Shotguns!C:C,Shotguns!H:H,0,0)</f>
        <v>0</v>
      </c>
      <c r="T9" s="1">
        <f t="shared" si="0"/>
        <v>12</v>
      </c>
    </row>
    <row r="10" spans="1:20" x14ac:dyDescent="0.25">
      <c r="A10" s="1">
        <f>Rifles!C10</f>
        <v>57134716</v>
      </c>
      <c r="B10" s="1" t="str">
        <f>_xlfn.XLOOKUP(A10, Rifles!$C10:$C427,Rifles!D10:D427,"N/A",0)</f>
        <v>WILSONS GUN SHOP INC</v>
      </c>
      <c r="C10" s="1" t="str">
        <f>_xlfn.XLOOKUP($A10, Rifles!$C$2:$C$419,Rifles!F$2:F$419,"N/A",0)</f>
        <v>BERRYVILLE</v>
      </c>
      <c r="D10" s="1" t="str">
        <f>_xlfn.XLOOKUP($A10, Rifles!$C$2:$C$419,Rifles!G$2:G$419,"N/A",0)</f>
        <v>AR</v>
      </c>
      <c r="E10" s="1">
        <f>_xlfn.XLOOKUP($A10,Pistols!$C:$C,Pistols!H:H,0,0)</f>
        <v>1</v>
      </c>
      <c r="F10" s="1">
        <f>_xlfn.XLOOKUP($A10,Pistols!$C:$C,Pistols!I:I,0,0)</f>
        <v>0</v>
      </c>
      <c r="G10" s="1">
        <f>_xlfn.XLOOKUP($A10,Pistols!$C:$C,Pistols!J:J,0,0)</f>
        <v>0</v>
      </c>
      <c r="H10" s="1">
        <f>_xlfn.XLOOKUP($A10,Pistols!$C:$C,Pistols!K:K,0,0)</f>
        <v>0</v>
      </c>
      <c r="I10" s="1">
        <f>_xlfn.XLOOKUP($A10,Pistols!$C:$C,Pistols!L:L,0,0)</f>
        <v>443</v>
      </c>
      <c r="J10" s="1">
        <f>_xlfn.XLOOKUP($A10,Pistols!$C:$C,Pistols!M:M,0,0)</f>
        <v>1895</v>
      </c>
      <c r="K10" s="1">
        <f>_xlfn.XLOOKUP($A10,Pistols!$C:$C,Pistols!N:N,0,0)</f>
        <v>2339</v>
      </c>
      <c r="L10" s="1">
        <f>_xlfn.XLOOKUP($A10,Revolvers!$C:$C,Revolvers!O:O,0,0)</f>
        <v>0</v>
      </c>
      <c r="M10" s="1">
        <f>_xlfn.XLOOKUP($A10,Revolvers!$C:$C,Revolvers!P:P,0,0)</f>
        <v>0</v>
      </c>
      <c r="N10" s="1">
        <f>_xlfn.XLOOKUP($A10,Revolvers!$C:$C,Revolvers!Q:Q,0,0)</f>
        <v>0</v>
      </c>
      <c r="O10" s="1">
        <f>_xlfn.XLOOKUP($A10,Revolvers!$C:$C,Revolvers!R:R,0,0)</f>
        <v>0</v>
      </c>
      <c r="P10" s="1">
        <f>_xlfn.XLOOKUP($A10,Revolvers!$C:$C,Revolvers!S:S,0,0)</f>
        <v>0</v>
      </c>
      <c r="Q10" s="1">
        <f>_xlfn.XLOOKUP($A10,Revolvers!$C:$C,Revolvers!T:T,0,0)</f>
        <v>0</v>
      </c>
      <c r="R10" s="1">
        <f>_xlfn.XLOOKUP($A10,Rifles!C:C,Rifles!H:H,0,0)</f>
        <v>261</v>
      </c>
      <c r="S10" s="1">
        <f>_xlfn.XLOOKUP($A10,Shotguns!C:C,Shotguns!H:H,0,0)</f>
        <v>305</v>
      </c>
      <c r="T10" s="1">
        <f t="shared" si="0"/>
        <v>2905</v>
      </c>
    </row>
    <row r="11" spans="1:20" x14ac:dyDescent="0.25">
      <c r="A11" s="1">
        <f>Rifles!C11</f>
        <v>98600962</v>
      </c>
      <c r="B11" s="1" t="str">
        <f>_xlfn.XLOOKUP(A11, Rifles!$C11:$C428,Rifles!D11:D428,"N/A",0)</f>
        <v>ABRAMS AIRBORNE MFG, INC.</v>
      </c>
      <c r="C11" s="1" t="str">
        <f>_xlfn.XLOOKUP($A11, Rifles!$C$2:$C$419,Rifles!F$2:F$419,"N/A",0)</f>
        <v>TUCSON</v>
      </c>
      <c r="D11" s="1" t="str">
        <f>_xlfn.XLOOKUP($A11, Rifles!$C$2:$C$419,Rifles!G$2:G$419,"N/A",0)</f>
        <v>AZ</v>
      </c>
      <c r="E11" s="1">
        <f>_xlfn.XLOOKUP($A11,Pistols!$C:$C,Pistols!H:H,0,0)</f>
        <v>0</v>
      </c>
      <c r="F11" s="1">
        <f>_xlfn.XLOOKUP($A11,Pistols!$C:$C,Pistols!I:I,0,0)</f>
        <v>0</v>
      </c>
      <c r="G11" s="1">
        <f>_xlfn.XLOOKUP($A11,Pistols!$C:$C,Pistols!J:J,0,0)</f>
        <v>0</v>
      </c>
      <c r="H11" s="1">
        <f>_xlfn.XLOOKUP($A11,Pistols!$C:$C,Pistols!K:K,0,0)</f>
        <v>0</v>
      </c>
      <c r="I11" s="1">
        <f>_xlfn.XLOOKUP($A11,Pistols!$C:$C,Pistols!L:L,0,0)</f>
        <v>0</v>
      </c>
      <c r="J11" s="1">
        <f>_xlfn.XLOOKUP($A11,Pistols!$C:$C,Pistols!M:M,0,0)</f>
        <v>0</v>
      </c>
      <c r="K11" s="1">
        <f>_xlfn.XLOOKUP($A11,Pistols!$C:$C,Pistols!N:N,0,0)</f>
        <v>0</v>
      </c>
      <c r="L11" s="1">
        <f>_xlfn.XLOOKUP($A11,Revolvers!$C:$C,Revolvers!O:O,0,0)</f>
        <v>0</v>
      </c>
      <c r="M11" s="1">
        <f>_xlfn.XLOOKUP($A11,Revolvers!$C:$C,Revolvers!P:P,0,0)</f>
        <v>0</v>
      </c>
      <c r="N11" s="1">
        <f>_xlfn.XLOOKUP($A11,Revolvers!$C:$C,Revolvers!Q:Q,0,0)</f>
        <v>0</v>
      </c>
      <c r="O11" s="1">
        <f>_xlfn.XLOOKUP($A11,Revolvers!$C:$C,Revolvers!R:R,0,0)</f>
        <v>0</v>
      </c>
      <c r="P11" s="1">
        <f>_xlfn.XLOOKUP($A11,Revolvers!$C:$C,Revolvers!S:S,0,0)</f>
        <v>0</v>
      </c>
      <c r="Q11" s="1">
        <f>_xlfn.XLOOKUP($A11,Revolvers!$C:$C,Revolvers!T:T,0,0)</f>
        <v>0</v>
      </c>
      <c r="R11" s="1">
        <f>_xlfn.XLOOKUP($A11,Rifles!C:C,Rifles!H:H,0,0)</f>
        <v>111</v>
      </c>
      <c r="S11" s="1">
        <f>_xlfn.XLOOKUP($A11,Shotguns!C:C,Shotguns!H:H,0,0)</f>
        <v>1</v>
      </c>
      <c r="T11" s="1">
        <f t="shared" si="0"/>
        <v>112</v>
      </c>
    </row>
    <row r="12" spans="1:20" x14ac:dyDescent="0.25">
      <c r="A12" s="1">
        <f>Rifles!C12</f>
        <v>98602515</v>
      </c>
      <c r="B12" s="1" t="str">
        <f>_xlfn.XLOOKUP(A12, Rifles!$C12:$C429,Rifles!D12:D429,"N/A",0)</f>
        <v>AMERICAN SPIRIT ARMS LLC</v>
      </c>
      <c r="C12" s="1" t="str">
        <f>_xlfn.XLOOKUP($A12, Rifles!$C$2:$C$419,Rifles!F$2:F$419,"N/A",0)</f>
        <v>SCOTTSDALE</v>
      </c>
      <c r="D12" s="1" t="str">
        <f>_xlfn.XLOOKUP($A12, Rifles!$C$2:$C$419,Rifles!G$2:G$419,"N/A",0)</f>
        <v>AZ</v>
      </c>
      <c r="E12" s="1">
        <f>_xlfn.XLOOKUP($A12,Pistols!$C:$C,Pistols!H:H,0,0)</f>
        <v>0</v>
      </c>
      <c r="F12" s="1">
        <f>_xlfn.XLOOKUP($A12,Pistols!$C:$C,Pistols!I:I,0,0)</f>
        <v>0</v>
      </c>
      <c r="G12" s="1">
        <f>_xlfn.XLOOKUP($A12,Pistols!$C:$C,Pistols!J:J,0,0)</f>
        <v>0</v>
      </c>
      <c r="H12" s="1">
        <f>_xlfn.XLOOKUP($A12,Pistols!$C:$C,Pistols!K:K,0,0)</f>
        <v>0</v>
      </c>
      <c r="I12" s="1">
        <f>_xlfn.XLOOKUP($A12,Pistols!$C:$C,Pistols!L:L,0,0)</f>
        <v>0</v>
      </c>
      <c r="J12" s="1">
        <f>_xlfn.XLOOKUP($A12,Pistols!$C:$C,Pistols!M:M,0,0)</f>
        <v>0</v>
      </c>
      <c r="K12" s="1">
        <f>_xlfn.XLOOKUP($A12,Pistols!$C:$C,Pistols!N:N,0,0)</f>
        <v>0</v>
      </c>
      <c r="L12" s="1">
        <f>_xlfn.XLOOKUP($A12,Revolvers!$C:$C,Revolvers!O:O,0,0)</f>
        <v>0</v>
      </c>
      <c r="M12" s="1">
        <f>_xlfn.XLOOKUP($A12,Revolvers!$C:$C,Revolvers!P:P,0,0)</f>
        <v>0</v>
      </c>
      <c r="N12" s="1">
        <f>_xlfn.XLOOKUP($A12,Revolvers!$C:$C,Revolvers!Q:Q,0,0)</f>
        <v>0</v>
      </c>
      <c r="O12" s="1">
        <f>_xlfn.XLOOKUP($A12,Revolvers!$C:$C,Revolvers!R:R,0,0)</f>
        <v>0</v>
      </c>
      <c r="P12" s="1">
        <f>_xlfn.XLOOKUP($A12,Revolvers!$C:$C,Revolvers!S:S,0,0)</f>
        <v>0</v>
      </c>
      <c r="Q12" s="1">
        <f>_xlfn.XLOOKUP($A12,Revolvers!$C:$C,Revolvers!T:T,0,0)</f>
        <v>0</v>
      </c>
      <c r="R12" s="1">
        <f>_xlfn.XLOOKUP($A12,Rifles!C:C,Rifles!H:H,0,0)</f>
        <v>73</v>
      </c>
      <c r="S12" s="1">
        <f>_xlfn.XLOOKUP($A12,Shotguns!C:C,Shotguns!H:H,0,0)</f>
        <v>0</v>
      </c>
      <c r="T12" s="1">
        <f t="shared" si="0"/>
        <v>73</v>
      </c>
    </row>
    <row r="13" spans="1:20" x14ac:dyDescent="0.25">
      <c r="A13" s="1">
        <f>Rifles!C13</f>
        <v>98602530</v>
      </c>
      <c r="B13" s="1" t="str">
        <f>_xlfn.XLOOKUP(A13, Rifles!$C13:$C430,Rifles!D13:D430,"N/A",0)</f>
        <v>ARIZONA ARMORY, LLC</v>
      </c>
      <c r="C13" s="1" t="str">
        <f>_xlfn.XLOOKUP($A13, Rifles!$C$2:$C$419,Rifles!F$2:F$419,"N/A",0)</f>
        <v>PHOENIX</v>
      </c>
      <c r="D13" s="1" t="str">
        <f>_xlfn.XLOOKUP($A13, Rifles!$C$2:$C$419,Rifles!G$2:G$419,"N/A",0)</f>
        <v>AZ</v>
      </c>
      <c r="E13" s="1">
        <f>_xlfn.XLOOKUP($A13,Pistols!$C:$C,Pistols!H:H,0,0)</f>
        <v>0</v>
      </c>
      <c r="F13" s="1">
        <f>_xlfn.XLOOKUP($A13,Pistols!$C:$C,Pistols!I:I,0,0)</f>
        <v>0</v>
      </c>
      <c r="G13" s="1">
        <f>_xlfn.XLOOKUP($A13,Pistols!$C:$C,Pistols!J:J,0,0)</f>
        <v>0</v>
      </c>
      <c r="H13" s="1">
        <f>_xlfn.XLOOKUP($A13,Pistols!$C:$C,Pistols!K:K,0,0)</f>
        <v>0</v>
      </c>
      <c r="I13" s="1">
        <f>_xlfn.XLOOKUP($A13,Pistols!$C:$C,Pistols!L:L,0,0)</f>
        <v>0</v>
      </c>
      <c r="J13" s="1">
        <f>_xlfn.XLOOKUP($A13,Pistols!$C:$C,Pistols!M:M,0,0)</f>
        <v>0</v>
      </c>
      <c r="K13" s="1">
        <f>_xlfn.XLOOKUP($A13,Pistols!$C:$C,Pistols!N:N,0,0)</f>
        <v>0</v>
      </c>
      <c r="L13" s="1">
        <f>_xlfn.XLOOKUP($A13,Revolvers!$C:$C,Revolvers!O:O,0,0)</f>
        <v>0</v>
      </c>
      <c r="M13" s="1">
        <f>_xlfn.XLOOKUP($A13,Revolvers!$C:$C,Revolvers!P:P,0,0)</f>
        <v>0</v>
      </c>
      <c r="N13" s="1">
        <f>_xlfn.XLOOKUP($A13,Revolvers!$C:$C,Revolvers!Q:Q,0,0)</f>
        <v>0</v>
      </c>
      <c r="O13" s="1">
        <f>_xlfn.XLOOKUP($A13,Revolvers!$C:$C,Revolvers!R:R,0,0)</f>
        <v>0</v>
      </c>
      <c r="P13" s="1">
        <f>_xlfn.XLOOKUP($A13,Revolvers!$C:$C,Revolvers!S:S,0,0)</f>
        <v>0</v>
      </c>
      <c r="Q13" s="1">
        <f>_xlfn.XLOOKUP($A13,Revolvers!$C:$C,Revolvers!T:T,0,0)</f>
        <v>0</v>
      </c>
      <c r="R13" s="1">
        <f>_xlfn.XLOOKUP($A13,Rifles!C:C,Rifles!H:H,0,0)</f>
        <v>25</v>
      </c>
      <c r="S13" s="1">
        <f>_xlfn.XLOOKUP($A13,Shotguns!C:C,Shotguns!H:H,0,0)</f>
        <v>0</v>
      </c>
      <c r="T13" s="1">
        <f t="shared" si="0"/>
        <v>25</v>
      </c>
    </row>
    <row r="14" spans="1:20" x14ac:dyDescent="0.25">
      <c r="A14" s="1">
        <f>Rifles!C14</f>
        <v>98602123</v>
      </c>
      <c r="B14" s="1" t="str">
        <f>_xlfn.XLOOKUP(A14, Rifles!$C14:$C431,Rifles!D14:D431,"N/A",0)</f>
        <v>ARIZONA CUSTOM RIFLES LLC</v>
      </c>
      <c r="C14" s="1" t="str">
        <f>_xlfn.XLOOKUP($A14, Rifles!$C$2:$C$419,Rifles!F$2:F$419,"N/A",0)</f>
        <v>TEMPE</v>
      </c>
      <c r="D14" s="1" t="str">
        <f>_xlfn.XLOOKUP($A14, Rifles!$C$2:$C$419,Rifles!G$2:G$419,"N/A",0)</f>
        <v>AZ</v>
      </c>
      <c r="E14" s="1">
        <f>_xlfn.XLOOKUP($A14,Pistols!$C:$C,Pistols!H:H,0,0)</f>
        <v>0</v>
      </c>
      <c r="F14" s="1">
        <f>_xlfn.XLOOKUP($A14,Pistols!$C:$C,Pistols!I:I,0,0)</f>
        <v>0</v>
      </c>
      <c r="G14" s="1">
        <f>_xlfn.XLOOKUP($A14,Pistols!$C:$C,Pistols!J:J,0,0)</f>
        <v>0</v>
      </c>
      <c r="H14" s="1">
        <f>_xlfn.XLOOKUP($A14,Pistols!$C:$C,Pistols!K:K,0,0)</f>
        <v>0</v>
      </c>
      <c r="I14" s="1">
        <f>_xlfn.XLOOKUP($A14,Pistols!$C:$C,Pistols!L:L,0,0)</f>
        <v>0</v>
      </c>
      <c r="J14" s="1">
        <f>_xlfn.XLOOKUP($A14,Pistols!$C:$C,Pistols!M:M,0,0)</f>
        <v>0</v>
      </c>
      <c r="K14" s="1">
        <f>_xlfn.XLOOKUP($A14,Pistols!$C:$C,Pistols!N:N,0,0)</f>
        <v>0</v>
      </c>
      <c r="L14" s="1">
        <f>_xlfn.XLOOKUP($A14,Revolvers!$C:$C,Revolvers!O:O,0,0)</f>
        <v>0</v>
      </c>
      <c r="M14" s="1">
        <f>_xlfn.XLOOKUP($A14,Revolvers!$C:$C,Revolvers!P:P,0,0)</f>
        <v>0</v>
      </c>
      <c r="N14" s="1">
        <f>_xlfn.XLOOKUP($A14,Revolvers!$C:$C,Revolvers!Q:Q,0,0)</f>
        <v>0</v>
      </c>
      <c r="O14" s="1">
        <f>_xlfn.XLOOKUP($A14,Revolvers!$C:$C,Revolvers!R:R,0,0)</f>
        <v>0</v>
      </c>
      <c r="P14" s="1">
        <f>_xlfn.XLOOKUP($A14,Revolvers!$C:$C,Revolvers!S:S,0,0)</f>
        <v>0</v>
      </c>
      <c r="Q14" s="1">
        <f>_xlfn.XLOOKUP($A14,Revolvers!$C:$C,Revolvers!T:T,0,0)</f>
        <v>0</v>
      </c>
      <c r="R14" s="1">
        <f>_xlfn.XLOOKUP($A14,Rifles!C:C,Rifles!H:H,0,0)</f>
        <v>5</v>
      </c>
      <c r="S14" s="1">
        <f>_xlfn.XLOOKUP($A14,Shotguns!C:C,Shotguns!H:H,0,0)</f>
        <v>0</v>
      </c>
      <c r="T14" s="1">
        <f t="shared" si="0"/>
        <v>5</v>
      </c>
    </row>
    <row r="15" spans="1:20" x14ac:dyDescent="0.25">
      <c r="A15" s="1">
        <f>Rifles!C15</f>
        <v>98600947</v>
      </c>
      <c r="B15" s="1" t="str">
        <f>_xlfn.XLOOKUP(A15, Rifles!$C15:$C432,Rifles!D15:D432,"N/A",0)</f>
        <v>BOBCAT WEAPONS INC</v>
      </c>
      <c r="C15" s="1" t="str">
        <f>_xlfn.XLOOKUP($A15, Rifles!$C$2:$C$419,Rifles!F$2:F$419,"N/A",0)</f>
        <v>PHOENIX</v>
      </c>
      <c r="D15" s="1" t="str">
        <f>_xlfn.XLOOKUP($A15, Rifles!$C$2:$C$419,Rifles!G$2:G$419,"N/A",0)</f>
        <v>AZ</v>
      </c>
      <c r="E15" s="1">
        <f>_xlfn.XLOOKUP($A15,Pistols!$C:$C,Pistols!H:H,0,0)</f>
        <v>0</v>
      </c>
      <c r="F15" s="1">
        <f>_xlfn.XLOOKUP($A15,Pistols!$C:$C,Pistols!I:I,0,0)</f>
        <v>0</v>
      </c>
      <c r="G15" s="1">
        <f>_xlfn.XLOOKUP($A15,Pistols!$C:$C,Pistols!J:J,0,0)</f>
        <v>0</v>
      </c>
      <c r="H15" s="1">
        <f>_xlfn.XLOOKUP($A15,Pistols!$C:$C,Pistols!K:K,0,0)</f>
        <v>0</v>
      </c>
      <c r="I15" s="1">
        <f>_xlfn.XLOOKUP($A15,Pistols!$C:$C,Pistols!L:L,0,0)</f>
        <v>31</v>
      </c>
      <c r="J15" s="1">
        <f>_xlfn.XLOOKUP($A15,Pistols!$C:$C,Pistols!M:M,0,0)</f>
        <v>0</v>
      </c>
      <c r="K15" s="1">
        <f>_xlfn.XLOOKUP($A15,Pistols!$C:$C,Pistols!N:N,0,0)</f>
        <v>31</v>
      </c>
      <c r="L15" s="1">
        <f>_xlfn.XLOOKUP($A15,Revolvers!$C:$C,Revolvers!O:O,0,0)</f>
        <v>0</v>
      </c>
      <c r="M15" s="1">
        <f>_xlfn.XLOOKUP($A15,Revolvers!$C:$C,Revolvers!P:P,0,0)</f>
        <v>0</v>
      </c>
      <c r="N15" s="1">
        <f>_xlfn.XLOOKUP($A15,Revolvers!$C:$C,Revolvers!Q:Q,0,0)</f>
        <v>0</v>
      </c>
      <c r="O15" s="1">
        <f>_xlfn.XLOOKUP($A15,Revolvers!$C:$C,Revolvers!R:R,0,0)</f>
        <v>0</v>
      </c>
      <c r="P15" s="1">
        <f>_xlfn.XLOOKUP($A15,Revolvers!$C:$C,Revolvers!S:S,0,0)</f>
        <v>0</v>
      </c>
      <c r="Q15" s="1">
        <f>_xlfn.XLOOKUP($A15,Revolvers!$C:$C,Revolvers!T:T,0,0)</f>
        <v>0</v>
      </c>
      <c r="R15" s="1">
        <f>_xlfn.XLOOKUP($A15,Rifles!C:C,Rifles!H:H,0,0)</f>
        <v>144</v>
      </c>
      <c r="S15" s="1">
        <f>_xlfn.XLOOKUP($A15,Shotguns!C:C,Shotguns!H:H,0,0)</f>
        <v>0</v>
      </c>
      <c r="T15" s="1">
        <f t="shared" si="0"/>
        <v>175</v>
      </c>
    </row>
    <row r="16" spans="1:20" x14ac:dyDescent="0.25">
      <c r="A16" s="1">
        <f>Rifles!C16</f>
        <v>98602082</v>
      </c>
      <c r="B16" s="1" t="str">
        <f>_xlfn.XLOOKUP(A16, Rifles!$C16:$C433,Rifles!D16:D433,"N/A",0)</f>
        <v>BRAZEAL, LORA LEE</v>
      </c>
      <c r="C16" s="1" t="str">
        <f>_xlfn.XLOOKUP($A16, Rifles!$C$2:$C$419,Rifles!F$2:F$419,"N/A",0)</f>
        <v>HEREFORD</v>
      </c>
      <c r="D16" s="1" t="str">
        <f>_xlfn.XLOOKUP($A16, Rifles!$C$2:$C$419,Rifles!G$2:G$419,"N/A",0)</f>
        <v>AZ</v>
      </c>
      <c r="E16" s="1">
        <f>_xlfn.XLOOKUP($A16,Pistols!$C:$C,Pistols!H:H,0,0)</f>
        <v>0</v>
      </c>
      <c r="F16" s="1">
        <f>_xlfn.XLOOKUP($A16,Pistols!$C:$C,Pistols!I:I,0,0)</f>
        <v>0</v>
      </c>
      <c r="G16" s="1">
        <f>_xlfn.XLOOKUP($A16,Pistols!$C:$C,Pistols!J:J,0,0)</f>
        <v>0</v>
      </c>
      <c r="H16" s="1">
        <f>_xlfn.XLOOKUP($A16,Pistols!$C:$C,Pistols!K:K,0,0)</f>
        <v>0</v>
      </c>
      <c r="I16" s="1">
        <f>_xlfn.XLOOKUP($A16,Pistols!$C:$C,Pistols!L:L,0,0)</f>
        <v>0</v>
      </c>
      <c r="J16" s="1">
        <f>_xlfn.XLOOKUP($A16,Pistols!$C:$C,Pistols!M:M,0,0)</f>
        <v>0</v>
      </c>
      <c r="K16" s="1">
        <f>_xlfn.XLOOKUP($A16,Pistols!$C:$C,Pistols!N:N,0,0)</f>
        <v>0</v>
      </c>
      <c r="L16" s="1">
        <f>_xlfn.XLOOKUP($A16,Revolvers!$C:$C,Revolvers!O:O,0,0)</f>
        <v>0</v>
      </c>
      <c r="M16" s="1">
        <f>_xlfn.XLOOKUP($A16,Revolvers!$C:$C,Revolvers!P:P,0,0)</f>
        <v>0</v>
      </c>
      <c r="N16" s="1">
        <f>_xlfn.XLOOKUP($A16,Revolvers!$C:$C,Revolvers!Q:Q,0,0)</f>
        <v>0</v>
      </c>
      <c r="O16" s="1">
        <f>_xlfn.XLOOKUP($A16,Revolvers!$C:$C,Revolvers!R:R,0,0)</f>
        <v>0</v>
      </c>
      <c r="P16" s="1">
        <f>_xlfn.XLOOKUP($A16,Revolvers!$C:$C,Revolvers!S:S,0,0)</f>
        <v>0</v>
      </c>
      <c r="Q16" s="1">
        <f>_xlfn.XLOOKUP($A16,Revolvers!$C:$C,Revolvers!T:T,0,0)</f>
        <v>0</v>
      </c>
      <c r="R16" s="1">
        <f>_xlfn.XLOOKUP($A16,Rifles!C:C,Rifles!H:H,0,0)</f>
        <v>36</v>
      </c>
      <c r="S16" s="1">
        <f>_xlfn.XLOOKUP($A16,Shotguns!C:C,Shotguns!H:H,0,0)</f>
        <v>0</v>
      </c>
      <c r="T16" s="1">
        <f t="shared" si="0"/>
        <v>36</v>
      </c>
    </row>
    <row r="17" spans="1:20" x14ac:dyDescent="0.25">
      <c r="A17" s="1">
        <f>Rifles!C17</f>
        <v>98602058</v>
      </c>
      <c r="B17" s="1" t="str">
        <f>_xlfn.XLOOKUP(A17, Rifles!$C17:$C434,Rifles!D17:D434,"N/A",0)</f>
        <v>BUSHMASTER FIREARMS INTERNATIONAL LLC</v>
      </c>
      <c r="C17" s="1" t="str">
        <f>_xlfn.XLOOKUP($A17, Rifles!$C$2:$C$419,Rifles!F$2:F$419,"N/A",0)</f>
        <v>LAKE HAVASU CITY</v>
      </c>
      <c r="D17" s="1" t="str">
        <f>_xlfn.XLOOKUP($A17, Rifles!$C$2:$C$419,Rifles!G$2:G$419,"N/A",0)</f>
        <v>AZ</v>
      </c>
      <c r="E17" s="1">
        <f>_xlfn.XLOOKUP($A17,Pistols!$C:$C,Pistols!H:H,0,0)</f>
        <v>0</v>
      </c>
      <c r="F17" s="1">
        <f>_xlfn.XLOOKUP($A17,Pistols!$C:$C,Pistols!I:I,0,0)</f>
        <v>971</v>
      </c>
      <c r="G17" s="1">
        <f>_xlfn.XLOOKUP($A17,Pistols!$C:$C,Pistols!J:J,0,0)</f>
        <v>0</v>
      </c>
      <c r="H17" s="1">
        <f>_xlfn.XLOOKUP($A17,Pistols!$C:$C,Pistols!K:K,0,0)</f>
        <v>0</v>
      </c>
      <c r="I17" s="1">
        <f>_xlfn.XLOOKUP($A17,Pistols!$C:$C,Pistols!L:L,0,0)</f>
        <v>64</v>
      </c>
      <c r="J17" s="1">
        <f>_xlfn.XLOOKUP($A17,Pistols!$C:$C,Pistols!M:M,0,0)</f>
        <v>0</v>
      </c>
      <c r="K17" s="1">
        <f>_xlfn.XLOOKUP($A17,Pistols!$C:$C,Pistols!N:N,0,0)</f>
        <v>1035</v>
      </c>
      <c r="L17" s="1">
        <f>_xlfn.XLOOKUP($A17,Revolvers!$C:$C,Revolvers!O:O,0,0)</f>
        <v>0</v>
      </c>
      <c r="M17" s="1">
        <f>_xlfn.XLOOKUP($A17,Revolvers!$C:$C,Revolvers!P:P,0,0)</f>
        <v>0</v>
      </c>
      <c r="N17" s="1">
        <f>_xlfn.XLOOKUP($A17,Revolvers!$C:$C,Revolvers!Q:Q,0,0)</f>
        <v>0</v>
      </c>
      <c r="O17" s="1">
        <f>_xlfn.XLOOKUP($A17,Revolvers!$C:$C,Revolvers!R:R,0,0)</f>
        <v>0</v>
      </c>
      <c r="P17" s="1">
        <f>_xlfn.XLOOKUP($A17,Revolvers!$C:$C,Revolvers!S:S,0,0)</f>
        <v>0</v>
      </c>
      <c r="Q17" s="1">
        <f>_xlfn.XLOOKUP($A17,Revolvers!$C:$C,Revolvers!T:T,0,0)</f>
        <v>0</v>
      </c>
      <c r="R17" s="1">
        <f>_xlfn.XLOOKUP($A17,Rifles!C:C,Rifles!H:H,0,0)</f>
        <v>1644</v>
      </c>
      <c r="S17" s="1">
        <f>_xlfn.XLOOKUP($A17,Shotguns!C:C,Shotguns!H:H,0,0)</f>
        <v>0</v>
      </c>
      <c r="T17" s="1">
        <f t="shared" si="0"/>
        <v>2679</v>
      </c>
    </row>
    <row r="18" spans="1:20" x14ac:dyDescent="0.25">
      <c r="A18" s="1">
        <f>Rifles!C18</f>
        <v>98600122</v>
      </c>
      <c r="B18" s="1" t="str">
        <f>_xlfn.XLOOKUP(A18, Rifles!$C18:$C435,Rifles!D18:D435,"N/A",0)</f>
        <v>CAVALRY ARMS CORP</v>
      </c>
      <c r="C18" s="1" t="str">
        <f>_xlfn.XLOOKUP($A18, Rifles!$C$2:$C$419,Rifles!F$2:F$419,"N/A",0)</f>
        <v>GILBERT</v>
      </c>
      <c r="D18" s="1" t="str">
        <f>_xlfn.XLOOKUP($A18, Rifles!$C$2:$C$419,Rifles!G$2:G$419,"N/A",0)</f>
        <v>AZ</v>
      </c>
      <c r="E18" s="1">
        <f>_xlfn.XLOOKUP($A18,Pistols!$C:$C,Pistols!H:H,0,0)</f>
        <v>0</v>
      </c>
      <c r="F18" s="1">
        <f>_xlfn.XLOOKUP($A18,Pistols!$C:$C,Pistols!I:I,0,0)</f>
        <v>0</v>
      </c>
      <c r="G18" s="1">
        <f>_xlfn.XLOOKUP($A18,Pistols!$C:$C,Pistols!J:J,0,0)</f>
        <v>0</v>
      </c>
      <c r="H18" s="1">
        <f>_xlfn.XLOOKUP($A18,Pistols!$C:$C,Pistols!K:K,0,0)</f>
        <v>0</v>
      </c>
      <c r="I18" s="1">
        <f>_xlfn.XLOOKUP($A18,Pistols!$C:$C,Pistols!L:L,0,0)</f>
        <v>0</v>
      </c>
      <c r="J18" s="1">
        <f>_xlfn.XLOOKUP($A18,Pistols!$C:$C,Pistols!M:M,0,0)</f>
        <v>0</v>
      </c>
      <c r="K18" s="1">
        <f>_xlfn.XLOOKUP($A18,Pistols!$C:$C,Pistols!N:N,0,0)</f>
        <v>0</v>
      </c>
      <c r="L18" s="1">
        <f>_xlfn.XLOOKUP($A18,Revolvers!$C:$C,Revolvers!O:O,0,0)</f>
        <v>0</v>
      </c>
      <c r="M18" s="1">
        <f>_xlfn.XLOOKUP($A18,Revolvers!$C:$C,Revolvers!P:P,0,0)</f>
        <v>0</v>
      </c>
      <c r="N18" s="1">
        <f>_xlfn.XLOOKUP($A18,Revolvers!$C:$C,Revolvers!Q:Q,0,0)</f>
        <v>0</v>
      </c>
      <c r="O18" s="1">
        <f>_xlfn.XLOOKUP($A18,Revolvers!$C:$C,Revolvers!R:R,0,0)</f>
        <v>0</v>
      </c>
      <c r="P18" s="1">
        <f>_xlfn.XLOOKUP($A18,Revolvers!$C:$C,Revolvers!S:S,0,0)</f>
        <v>0</v>
      </c>
      <c r="Q18" s="1">
        <f>_xlfn.XLOOKUP($A18,Revolvers!$C:$C,Revolvers!T:T,0,0)</f>
        <v>0</v>
      </c>
      <c r="R18" s="1">
        <f>_xlfn.XLOOKUP($A18,Rifles!C:C,Rifles!H:H,0,0)</f>
        <v>770</v>
      </c>
      <c r="S18" s="1">
        <f>_xlfn.XLOOKUP($A18,Shotguns!C:C,Shotguns!H:H,0,0)</f>
        <v>0</v>
      </c>
      <c r="T18" s="1">
        <f t="shared" si="0"/>
        <v>770</v>
      </c>
    </row>
    <row r="19" spans="1:20" x14ac:dyDescent="0.25">
      <c r="A19" s="1">
        <f>Rifles!C19</f>
        <v>98601942</v>
      </c>
      <c r="B19" s="1" t="str">
        <f>_xlfn.XLOOKUP(A19, Rifles!$C19:$C436,Rifles!D19:D436,"N/A",0)</f>
        <v>DANE ARMORY LLC</v>
      </c>
      <c r="C19" s="1" t="str">
        <f>_xlfn.XLOOKUP($A19, Rifles!$C$2:$C$419,Rifles!F$2:F$419,"N/A",0)</f>
        <v>GILBERT</v>
      </c>
      <c r="D19" s="1" t="str">
        <f>_xlfn.XLOOKUP($A19, Rifles!$C$2:$C$419,Rifles!G$2:G$419,"N/A",0)</f>
        <v>AZ</v>
      </c>
      <c r="E19" s="1">
        <f>_xlfn.XLOOKUP($A19,Pistols!$C:$C,Pistols!H:H,0,0)</f>
        <v>0</v>
      </c>
      <c r="F19" s="1">
        <f>_xlfn.XLOOKUP($A19,Pistols!$C:$C,Pistols!I:I,0,0)</f>
        <v>0</v>
      </c>
      <c r="G19" s="1">
        <f>_xlfn.XLOOKUP($A19,Pistols!$C:$C,Pistols!J:J,0,0)</f>
        <v>0</v>
      </c>
      <c r="H19" s="1">
        <f>_xlfn.XLOOKUP($A19,Pistols!$C:$C,Pistols!K:K,0,0)</f>
        <v>0</v>
      </c>
      <c r="I19" s="1">
        <f>_xlfn.XLOOKUP($A19,Pistols!$C:$C,Pistols!L:L,0,0)</f>
        <v>0</v>
      </c>
      <c r="J19" s="1">
        <f>_xlfn.XLOOKUP($A19,Pistols!$C:$C,Pistols!M:M,0,0)</f>
        <v>0</v>
      </c>
      <c r="K19" s="1">
        <f>_xlfn.XLOOKUP($A19,Pistols!$C:$C,Pistols!N:N,0,0)</f>
        <v>0</v>
      </c>
      <c r="L19" s="1">
        <f>_xlfn.XLOOKUP($A19,Revolvers!$C:$C,Revolvers!O:O,0,0)</f>
        <v>0</v>
      </c>
      <c r="M19" s="1">
        <f>_xlfn.XLOOKUP($A19,Revolvers!$C:$C,Revolvers!P:P,0,0)</f>
        <v>0</v>
      </c>
      <c r="N19" s="1">
        <f>_xlfn.XLOOKUP($A19,Revolvers!$C:$C,Revolvers!Q:Q,0,0)</f>
        <v>0</v>
      </c>
      <c r="O19" s="1">
        <f>_xlfn.XLOOKUP($A19,Revolvers!$C:$C,Revolvers!R:R,0,0)</f>
        <v>0</v>
      </c>
      <c r="P19" s="1">
        <f>_xlfn.XLOOKUP($A19,Revolvers!$C:$C,Revolvers!S:S,0,0)</f>
        <v>0</v>
      </c>
      <c r="Q19" s="1">
        <f>_xlfn.XLOOKUP($A19,Revolvers!$C:$C,Revolvers!T:T,0,0)</f>
        <v>0</v>
      </c>
      <c r="R19" s="1">
        <f>_xlfn.XLOOKUP($A19,Rifles!C:C,Rifles!H:H,0,0)</f>
        <v>9</v>
      </c>
      <c r="S19" s="1">
        <f>_xlfn.XLOOKUP($A19,Shotguns!C:C,Shotguns!H:H,0,0)</f>
        <v>0</v>
      </c>
      <c r="T19" s="1">
        <f t="shared" si="0"/>
        <v>9</v>
      </c>
    </row>
    <row r="20" spans="1:20" x14ac:dyDescent="0.25">
      <c r="A20" s="1">
        <f>Rifles!C20</f>
        <v>98602190</v>
      </c>
      <c r="B20" s="1" t="str">
        <f>_xlfn.XLOOKUP(A20, Rifles!$C20:$C437,Rifles!D20:D437,"N/A",0)</f>
        <v>EAST BLOC IMPORTS</v>
      </c>
      <c r="C20" s="1" t="str">
        <f>_xlfn.XLOOKUP($A20, Rifles!$C$2:$C$419,Rifles!F$2:F$419,"N/A",0)</f>
        <v>MESA</v>
      </c>
      <c r="D20" s="1" t="str">
        <f>_xlfn.XLOOKUP($A20, Rifles!$C$2:$C$419,Rifles!G$2:G$419,"N/A",0)</f>
        <v>AZ</v>
      </c>
      <c r="E20" s="1">
        <f>_xlfn.XLOOKUP($A20,Pistols!$C:$C,Pistols!H:H,0,0)</f>
        <v>0</v>
      </c>
      <c r="F20" s="1">
        <f>_xlfn.XLOOKUP($A20,Pistols!$C:$C,Pistols!I:I,0,0)</f>
        <v>0</v>
      </c>
      <c r="G20" s="1">
        <f>_xlfn.XLOOKUP($A20,Pistols!$C:$C,Pistols!J:J,0,0)</f>
        <v>0</v>
      </c>
      <c r="H20" s="1">
        <f>_xlfn.XLOOKUP($A20,Pistols!$C:$C,Pistols!K:K,0,0)</f>
        <v>0</v>
      </c>
      <c r="I20" s="1">
        <f>_xlfn.XLOOKUP($A20,Pistols!$C:$C,Pistols!L:L,0,0)</f>
        <v>0</v>
      </c>
      <c r="J20" s="1">
        <f>_xlfn.XLOOKUP($A20,Pistols!$C:$C,Pistols!M:M,0,0)</f>
        <v>0</v>
      </c>
      <c r="K20" s="1">
        <f>_xlfn.XLOOKUP($A20,Pistols!$C:$C,Pistols!N:N,0,0)</f>
        <v>0</v>
      </c>
      <c r="L20" s="1">
        <f>_xlfn.XLOOKUP($A20,Revolvers!$C:$C,Revolvers!O:O,0,0)</f>
        <v>0</v>
      </c>
      <c r="M20" s="1">
        <f>_xlfn.XLOOKUP($A20,Revolvers!$C:$C,Revolvers!P:P,0,0)</f>
        <v>0</v>
      </c>
      <c r="N20" s="1">
        <f>_xlfn.XLOOKUP($A20,Revolvers!$C:$C,Revolvers!Q:Q,0,0)</f>
        <v>0</v>
      </c>
      <c r="O20" s="1">
        <f>_xlfn.XLOOKUP($A20,Revolvers!$C:$C,Revolvers!R:R,0,0)</f>
        <v>0</v>
      </c>
      <c r="P20" s="1">
        <f>_xlfn.XLOOKUP($A20,Revolvers!$C:$C,Revolvers!S:S,0,0)</f>
        <v>0</v>
      </c>
      <c r="Q20" s="1">
        <f>_xlfn.XLOOKUP($A20,Revolvers!$C:$C,Revolvers!T:T,0,0)</f>
        <v>0</v>
      </c>
      <c r="R20" s="1">
        <f>_xlfn.XLOOKUP($A20,Rifles!C:C,Rifles!H:H,0,0)</f>
        <v>16</v>
      </c>
      <c r="S20" s="1">
        <f>_xlfn.XLOOKUP($A20,Shotguns!C:C,Shotguns!H:H,0,0)</f>
        <v>0</v>
      </c>
      <c r="T20" s="1">
        <f t="shared" si="0"/>
        <v>16</v>
      </c>
    </row>
    <row r="21" spans="1:20" x14ac:dyDescent="0.25">
      <c r="A21" s="1">
        <f>Rifles!C21</f>
        <v>98602595</v>
      </c>
      <c r="B21" s="1" t="str">
        <f>_xlfn.XLOOKUP(A21, Rifles!$C21:$C438,Rifles!D21:D438,"N/A",0)</f>
        <v>EASTON, RANDALL SCOTT</v>
      </c>
      <c r="C21" s="1" t="str">
        <f>_xlfn.XLOOKUP($A21, Rifles!$C$2:$C$419,Rifles!F$2:F$419,"N/A",0)</f>
        <v>MESA</v>
      </c>
      <c r="D21" s="1" t="str">
        <f>_xlfn.XLOOKUP($A21, Rifles!$C$2:$C$419,Rifles!G$2:G$419,"N/A",0)</f>
        <v>AZ</v>
      </c>
      <c r="E21" s="1">
        <f>_xlfn.XLOOKUP($A21,Pistols!$C:$C,Pistols!H:H,0,0)</f>
        <v>0</v>
      </c>
      <c r="F21" s="1">
        <f>_xlfn.XLOOKUP($A21,Pistols!$C:$C,Pistols!I:I,0,0)</f>
        <v>0</v>
      </c>
      <c r="G21" s="1">
        <f>_xlfn.XLOOKUP($A21,Pistols!$C:$C,Pistols!J:J,0,0)</f>
        <v>0</v>
      </c>
      <c r="H21" s="1">
        <f>_xlfn.XLOOKUP($A21,Pistols!$C:$C,Pistols!K:K,0,0)</f>
        <v>0</v>
      </c>
      <c r="I21" s="1">
        <f>_xlfn.XLOOKUP($A21,Pistols!$C:$C,Pistols!L:L,0,0)</f>
        <v>0</v>
      </c>
      <c r="J21" s="1">
        <f>_xlfn.XLOOKUP($A21,Pistols!$C:$C,Pistols!M:M,0,0)</f>
        <v>0</v>
      </c>
      <c r="K21" s="1">
        <f>_xlfn.XLOOKUP($A21,Pistols!$C:$C,Pistols!N:N,0,0)</f>
        <v>0</v>
      </c>
      <c r="L21" s="1">
        <f>_xlfn.XLOOKUP($A21,Revolvers!$C:$C,Revolvers!O:O,0,0)</f>
        <v>0</v>
      </c>
      <c r="M21" s="1">
        <f>_xlfn.XLOOKUP($A21,Revolvers!$C:$C,Revolvers!P:P,0,0)</f>
        <v>0</v>
      </c>
      <c r="N21" s="1">
        <f>_xlfn.XLOOKUP($A21,Revolvers!$C:$C,Revolvers!Q:Q,0,0)</f>
        <v>0</v>
      </c>
      <c r="O21" s="1">
        <f>_xlfn.XLOOKUP($A21,Revolvers!$C:$C,Revolvers!R:R,0,0)</f>
        <v>0</v>
      </c>
      <c r="P21" s="1">
        <f>_xlfn.XLOOKUP($A21,Revolvers!$C:$C,Revolvers!S:S,0,0)</f>
        <v>0</v>
      </c>
      <c r="Q21" s="1">
        <f>_xlfn.XLOOKUP($A21,Revolvers!$C:$C,Revolvers!T:T,0,0)</f>
        <v>0</v>
      </c>
      <c r="R21" s="1">
        <f>_xlfn.XLOOKUP($A21,Rifles!C:C,Rifles!H:H,0,0)</f>
        <v>20</v>
      </c>
      <c r="S21" s="1">
        <f>_xlfn.XLOOKUP($A21,Shotguns!C:C,Shotguns!H:H,0,0)</f>
        <v>0</v>
      </c>
      <c r="T21" s="1">
        <f t="shared" si="0"/>
        <v>20</v>
      </c>
    </row>
    <row r="22" spans="1:20" x14ac:dyDescent="0.25">
      <c r="A22" s="1">
        <f>Rifles!C22</f>
        <v>98601895</v>
      </c>
      <c r="B22" s="1" t="str">
        <f>_xlfn.XLOOKUP(A22, Rifles!$C22:$C439,Rifles!D22:D439,"N/A",0)</f>
        <v>ELECTRON LOGAN MACHINE CO. LLC</v>
      </c>
      <c r="C22" s="1" t="str">
        <f>_xlfn.XLOOKUP($A22, Rifles!$C$2:$C$419,Rifles!F$2:F$419,"N/A",0)</f>
        <v>THATCHER</v>
      </c>
      <c r="D22" s="1" t="str">
        <f>_xlfn.XLOOKUP($A22, Rifles!$C$2:$C$419,Rifles!G$2:G$419,"N/A",0)</f>
        <v>AZ</v>
      </c>
      <c r="E22" s="1">
        <f>_xlfn.XLOOKUP($A22,Pistols!$C:$C,Pistols!H:H,0,0)</f>
        <v>0</v>
      </c>
      <c r="F22" s="1">
        <f>_xlfn.XLOOKUP($A22,Pistols!$C:$C,Pistols!I:I,0,0)</f>
        <v>0</v>
      </c>
      <c r="G22" s="1">
        <f>_xlfn.XLOOKUP($A22,Pistols!$C:$C,Pistols!J:J,0,0)</f>
        <v>0</v>
      </c>
      <c r="H22" s="1">
        <f>_xlfn.XLOOKUP($A22,Pistols!$C:$C,Pistols!K:K,0,0)</f>
        <v>0</v>
      </c>
      <c r="I22" s="1">
        <f>_xlfn.XLOOKUP($A22,Pistols!$C:$C,Pistols!L:L,0,0)</f>
        <v>0</v>
      </c>
      <c r="J22" s="1">
        <f>_xlfn.XLOOKUP($A22,Pistols!$C:$C,Pistols!M:M,0,0)</f>
        <v>0</v>
      </c>
      <c r="K22" s="1">
        <f>_xlfn.XLOOKUP($A22,Pistols!$C:$C,Pistols!N:N,0,0)</f>
        <v>0</v>
      </c>
      <c r="L22" s="1">
        <f>_xlfn.XLOOKUP($A22,Revolvers!$C:$C,Revolvers!O:O,0,0)</f>
        <v>0</v>
      </c>
      <c r="M22" s="1">
        <f>_xlfn.XLOOKUP($A22,Revolvers!$C:$C,Revolvers!P:P,0,0)</f>
        <v>0</v>
      </c>
      <c r="N22" s="1">
        <f>_xlfn.XLOOKUP($A22,Revolvers!$C:$C,Revolvers!Q:Q,0,0)</f>
        <v>0</v>
      </c>
      <c r="O22" s="1">
        <f>_xlfn.XLOOKUP($A22,Revolvers!$C:$C,Revolvers!R:R,0,0)</f>
        <v>0</v>
      </c>
      <c r="P22" s="1">
        <f>_xlfn.XLOOKUP($A22,Revolvers!$C:$C,Revolvers!S:S,0,0)</f>
        <v>0</v>
      </c>
      <c r="Q22" s="1">
        <f>_xlfn.XLOOKUP($A22,Revolvers!$C:$C,Revolvers!T:T,0,0)</f>
        <v>0</v>
      </c>
      <c r="R22" s="1">
        <f>_xlfn.XLOOKUP($A22,Rifles!C:C,Rifles!H:H,0,0)</f>
        <v>5</v>
      </c>
      <c r="S22" s="1">
        <f>_xlfn.XLOOKUP($A22,Shotguns!C:C,Shotguns!H:H,0,0)</f>
        <v>0</v>
      </c>
      <c r="T22" s="1">
        <f t="shared" si="0"/>
        <v>5</v>
      </c>
    </row>
    <row r="23" spans="1:20" x14ac:dyDescent="0.25">
      <c r="A23" s="1">
        <f>Rifles!C23</f>
        <v>98638243</v>
      </c>
      <c r="B23" s="1" t="str">
        <f>_xlfn.XLOOKUP(A23, Rifles!$C23:$C440,Rifles!D23:D440,"N/A",0)</f>
        <v>GRAHAM, T MARK</v>
      </c>
      <c r="C23" s="1" t="str">
        <f>_xlfn.XLOOKUP($A23, Rifles!$C$2:$C$419,Rifles!F$2:F$419,"N/A",0)</f>
        <v>SURPRISE</v>
      </c>
      <c r="D23" s="1" t="str">
        <f>_xlfn.XLOOKUP($A23, Rifles!$C$2:$C$419,Rifles!G$2:G$419,"N/A",0)</f>
        <v>AZ</v>
      </c>
      <c r="E23" s="1">
        <f>_xlfn.XLOOKUP($A23,Pistols!$C:$C,Pistols!H:H,0,0)</f>
        <v>0</v>
      </c>
      <c r="F23" s="1">
        <f>_xlfn.XLOOKUP($A23,Pistols!$C:$C,Pistols!I:I,0,0)</f>
        <v>0</v>
      </c>
      <c r="G23" s="1">
        <f>_xlfn.XLOOKUP($A23,Pistols!$C:$C,Pistols!J:J,0,0)</f>
        <v>1</v>
      </c>
      <c r="H23" s="1">
        <f>_xlfn.XLOOKUP($A23,Pistols!$C:$C,Pistols!K:K,0,0)</f>
        <v>0</v>
      </c>
      <c r="I23" s="1">
        <f>_xlfn.XLOOKUP($A23,Pistols!$C:$C,Pistols!L:L,0,0)</f>
        <v>0</v>
      </c>
      <c r="J23" s="1">
        <f>_xlfn.XLOOKUP($A23,Pistols!$C:$C,Pistols!M:M,0,0)</f>
        <v>0</v>
      </c>
      <c r="K23" s="1">
        <f>_xlfn.XLOOKUP($A23,Pistols!$C:$C,Pistols!N:N,0,0)</f>
        <v>1</v>
      </c>
      <c r="L23" s="1">
        <f>_xlfn.XLOOKUP($A23,Revolvers!$C:$C,Revolvers!O:O,0,0)</f>
        <v>0</v>
      </c>
      <c r="M23" s="1">
        <f>_xlfn.XLOOKUP($A23,Revolvers!$C:$C,Revolvers!P:P,0,0)</f>
        <v>0</v>
      </c>
      <c r="N23" s="1">
        <f>_xlfn.XLOOKUP($A23,Revolvers!$C:$C,Revolvers!Q:Q,0,0)</f>
        <v>0</v>
      </c>
      <c r="O23" s="1">
        <f>_xlfn.XLOOKUP($A23,Revolvers!$C:$C,Revolvers!R:R,0,0)</f>
        <v>0</v>
      </c>
      <c r="P23" s="1">
        <f>_xlfn.XLOOKUP($A23,Revolvers!$C:$C,Revolvers!S:S,0,0)</f>
        <v>0</v>
      </c>
      <c r="Q23" s="1">
        <f>_xlfn.XLOOKUP($A23,Revolvers!$C:$C,Revolvers!T:T,0,0)</f>
        <v>0</v>
      </c>
      <c r="R23" s="1">
        <f>_xlfn.XLOOKUP($A23,Rifles!C:C,Rifles!H:H,0,0)</f>
        <v>47</v>
      </c>
      <c r="S23" s="1">
        <f>_xlfn.XLOOKUP($A23,Shotguns!C:C,Shotguns!H:H,0,0)</f>
        <v>0</v>
      </c>
      <c r="T23" s="1">
        <f t="shared" si="0"/>
        <v>48</v>
      </c>
    </row>
    <row r="24" spans="1:20" x14ac:dyDescent="0.25">
      <c r="A24" s="1">
        <f>Rifles!C24</f>
        <v>98638413</v>
      </c>
      <c r="B24" s="1" t="str">
        <f>_xlfn.XLOOKUP(A24, Rifles!$C24:$C441,Rifles!D24:D441,"N/A",0)</f>
        <v>HUFFMAN, DEREK &amp; FRIEDMAN, ERIKA</v>
      </c>
      <c r="C24" s="1" t="str">
        <f>_xlfn.XLOOKUP($A24, Rifles!$C$2:$C$419,Rifles!F$2:F$419,"N/A",0)</f>
        <v>MESA</v>
      </c>
      <c r="D24" s="1" t="str">
        <f>_xlfn.XLOOKUP($A24, Rifles!$C$2:$C$419,Rifles!G$2:G$419,"N/A",0)</f>
        <v>AZ</v>
      </c>
      <c r="E24" s="1">
        <f>_xlfn.XLOOKUP($A24,Pistols!$C:$C,Pistols!H:H,0,0)</f>
        <v>0</v>
      </c>
      <c r="F24" s="1">
        <f>_xlfn.XLOOKUP($A24,Pistols!$C:$C,Pistols!I:I,0,0)</f>
        <v>0</v>
      </c>
      <c r="G24" s="1">
        <f>_xlfn.XLOOKUP($A24,Pistols!$C:$C,Pistols!J:J,0,0)</f>
        <v>0</v>
      </c>
      <c r="H24" s="1">
        <f>_xlfn.XLOOKUP($A24,Pistols!$C:$C,Pistols!K:K,0,0)</f>
        <v>0</v>
      </c>
      <c r="I24" s="1">
        <f>_xlfn.XLOOKUP($A24,Pistols!$C:$C,Pistols!L:L,0,0)</f>
        <v>0</v>
      </c>
      <c r="J24" s="1">
        <f>_xlfn.XLOOKUP($A24,Pistols!$C:$C,Pistols!M:M,0,0)</f>
        <v>0</v>
      </c>
      <c r="K24" s="1">
        <f>_xlfn.XLOOKUP($A24,Pistols!$C:$C,Pistols!N:N,0,0)</f>
        <v>0</v>
      </c>
      <c r="L24" s="1">
        <f>_xlfn.XLOOKUP($A24,Revolvers!$C:$C,Revolvers!O:O,0,0)</f>
        <v>0</v>
      </c>
      <c r="M24" s="1">
        <f>_xlfn.XLOOKUP($A24,Revolvers!$C:$C,Revolvers!P:P,0,0)</f>
        <v>0</v>
      </c>
      <c r="N24" s="1">
        <f>_xlfn.XLOOKUP($A24,Revolvers!$C:$C,Revolvers!Q:Q,0,0)</f>
        <v>0</v>
      </c>
      <c r="O24" s="1">
        <f>_xlfn.XLOOKUP($A24,Revolvers!$C:$C,Revolvers!R:R,0,0)</f>
        <v>0</v>
      </c>
      <c r="P24" s="1">
        <f>_xlfn.XLOOKUP($A24,Revolvers!$C:$C,Revolvers!S:S,0,0)</f>
        <v>0</v>
      </c>
      <c r="Q24" s="1">
        <f>_xlfn.XLOOKUP($A24,Revolvers!$C:$C,Revolvers!T:T,0,0)</f>
        <v>0</v>
      </c>
      <c r="R24" s="1">
        <f>_xlfn.XLOOKUP($A24,Rifles!C:C,Rifles!H:H,0,0)</f>
        <v>213</v>
      </c>
      <c r="S24" s="1">
        <f>_xlfn.XLOOKUP($A24,Shotguns!C:C,Shotguns!H:H,0,0)</f>
        <v>0</v>
      </c>
      <c r="T24" s="1">
        <f t="shared" si="0"/>
        <v>213</v>
      </c>
    </row>
    <row r="25" spans="1:20" x14ac:dyDescent="0.25">
      <c r="A25" s="1">
        <f>Rifles!C25</f>
        <v>98602210</v>
      </c>
      <c r="B25" s="1" t="str">
        <f>_xlfn.XLOOKUP(A25, Rifles!$C25:$C442,Rifles!D25:D442,"N/A",0)</f>
        <v>JOHN, SHORB INC</v>
      </c>
      <c r="C25" s="1" t="str">
        <f>_xlfn.XLOOKUP($A25, Rifles!$C$2:$C$419,Rifles!F$2:F$419,"N/A",0)</f>
        <v>CAVE CREEK</v>
      </c>
      <c r="D25" s="1" t="str">
        <f>_xlfn.XLOOKUP($A25, Rifles!$C$2:$C$419,Rifles!G$2:G$419,"N/A",0)</f>
        <v>AZ</v>
      </c>
      <c r="E25" s="1">
        <f>_xlfn.XLOOKUP($A25,Pistols!$C:$C,Pistols!H:H,0,0)</f>
        <v>0</v>
      </c>
      <c r="F25" s="1">
        <f>_xlfn.XLOOKUP($A25,Pistols!$C:$C,Pistols!I:I,0,0)</f>
        <v>0</v>
      </c>
      <c r="G25" s="1">
        <f>_xlfn.XLOOKUP($A25,Pistols!$C:$C,Pistols!J:J,0,0)</f>
        <v>0</v>
      </c>
      <c r="H25" s="1">
        <f>_xlfn.XLOOKUP($A25,Pistols!$C:$C,Pistols!K:K,0,0)</f>
        <v>0</v>
      </c>
      <c r="I25" s="1">
        <f>_xlfn.XLOOKUP($A25,Pistols!$C:$C,Pistols!L:L,0,0)</f>
        <v>0</v>
      </c>
      <c r="J25" s="1">
        <f>_xlfn.XLOOKUP($A25,Pistols!$C:$C,Pistols!M:M,0,0)</f>
        <v>0</v>
      </c>
      <c r="K25" s="1">
        <f>_xlfn.XLOOKUP($A25,Pistols!$C:$C,Pistols!N:N,0,0)</f>
        <v>0</v>
      </c>
      <c r="L25" s="1">
        <f>_xlfn.XLOOKUP($A25,Revolvers!$C:$C,Revolvers!O:O,0,0)</f>
        <v>0</v>
      </c>
      <c r="M25" s="1">
        <f>_xlfn.XLOOKUP($A25,Revolvers!$C:$C,Revolvers!P:P,0,0)</f>
        <v>0</v>
      </c>
      <c r="N25" s="1">
        <f>_xlfn.XLOOKUP($A25,Revolvers!$C:$C,Revolvers!Q:Q,0,0)</f>
        <v>0</v>
      </c>
      <c r="O25" s="1">
        <f>_xlfn.XLOOKUP($A25,Revolvers!$C:$C,Revolvers!R:R,0,0)</f>
        <v>0</v>
      </c>
      <c r="P25" s="1">
        <f>_xlfn.XLOOKUP($A25,Revolvers!$C:$C,Revolvers!S:S,0,0)</f>
        <v>0</v>
      </c>
      <c r="Q25" s="1">
        <f>_xlfn.XLOOKUP($A25,Revolvers!$C:$C,Revolvers!T:T,0,0)</f>
        <v>0</v>
      </c>
      <c r="R25" s="1">
        <f>_xlfn.XLOOKUP($A25,Rifles!C:C,Rifles!H:H,0,0)</f>
        <v>4</v>
      </c>
      <c r="S25" s="1">
        <f>_xlfn.XLOOKUP($A25,Shotguns!C:C,Shotguns!H:H,0,0)</f>
        <v>1</v>
      </c>
      <c r="T25" s="1">
        <f t="shared" si="0"/>
        <v>5</v>
      </c>
    </row>
    <row r="26" spans="1:20" x14ac:dyDescent="0.25">
      <c r="A26" s="1">
        <f>Rifles!C26</f>
        <v>98602030</v>
      </c>
      <c r="B26" s="1" t="str">
        <f>_xlfn.XLOOKUP(A26, Rifles!$C26:$C443,Rifles!D26:D443,"N/A",0)</f>
        <v>JPS MANUFACTURING LLC</v>
      </c>
      <c r="C26" s="1" t="str">
        <f>_xlfn.XLOOKUP($A26, Rifles!$C$2:$C$419,Rifles!F$2:F$419,"N/A",0)</f>
        <v>SCOTTSDALE</v>
      </c>
      <c r="D26" s="1" t="str">
        <f>_xlfn.XLOOKUP($A26, Rifles!$C$2:$C$419,Rifles!G$2:G$419,"N/A",0)</f>
        <v>AZ</v>
      </c>
      <c r="E26" s="1">
        <f>_xlfn.XLOOKUP($A26,Pistols!$C:$C,Pistols!H:H,0,0)</f>
        <v>0</v>
      </c>
      <c r="F26" s="1">
        <f>_xlfn.XLOOKUP($A26,Pistols!$C:$C,Pistols!I:I,0,0)</f>
        <v>4</v>
      </c>
      <c r="G26" s="1">
        <f>_xlfn.XLOOKUP($A26,Pistols!$C:$C,Pistols!J:J,0,0)</f>
        <v>0</v>
      </c>
      <c r="H26" s="1">
        <f>_xlfn.XLOOKUP($A26,Pistols!$C:$C,Pistols!K:K,0,0)</f>
        <v>0</v>
      </c>
      <c r="I26" s="1">
        <f>_xlfn.XLOOKUP($A26,Pistols!$C:$C,Pistols!L:L,0,0)</f>
        <v>0</v>
      </c>
      <c r="J26" s="1">
        <f>_xlfn.XLOOKUP($A26,Pistols!$C:$C,Pistols!M:M,0,0)</f>
        <v>0</v>
      </c>
      <c r="K26" s="1">
        <f>_xlfn.XLOOKUP($A26,Pistols!$C:$C,Pistols!N:N,0,0)</f>
        <v>4</v>
      </c>
      <c r="L26" s="1">
        <f>_xlfn.XLOOKUP($A26,Revolvers!$C:$C,Revolvers!O:O,0,0)</f>
        <v>0</v>
      </c>
      <c r="M26" s="1">
        <f>_xlfn.XLOOKUP($A26,Revolvers!$C:$C,Revolvers!P:P,0,0)</f>
        <v>0</v>
      </c>
      <c r="N26" s="1">
        <f>_xlfn.XLOOKUP($A26,Revolvers!$C:$C,Revolvers!Q:Q,0,0)</f>
        <v>0</v>
      </c>
      <c r="O26" s="1">
        <f>_xlfn.XLOOKUP($A26,Revolvers!$C:$C,Revolvers!R:R,0,0)</f>
        <v>0</v>
      </c>
      <c r="P26" s="1">
        <f>_xlfn.XLOOKUP($A26,Revolvers!$C:$C,Revolvers!S:S,0,0)</f>
        <v>0</v>
      </c>
      <c r="Q26" s="1">
        <f>_xlfn.XLOOKUP($A26,Revolvers!$C:$C,Revolvers!T:T,0,0)</f>
        <v>0</v>
      </c>
      <c r="R26" s="1">
        <f>_xlfn.XLOOKUP($A26,Rifles!C:C,Rifles!H:H,0,0)</f>
        <v>169</v>
      </c>
      <c r="S26" s="1">
        <f>_xlfn.XLOOKUP($A26,Shotguns!C:C,Shotguns!H:H,0,0)</f>
        <v>0</v>
      </c>
      <c r="T26" s="1">
        <f t="shared" si="0"/>
        <v>173</v>
      </c>
    </row>
    <row r="27" spans="1:20" x14ac:dyDescent="0.25">
      <c r="A27" s="1">
        <f>Rifles!C27</f>
        <v>98602175</v>
      </c>
      <c r="B27" s="1" t="str">
        <f>_xlfn.XLOOKUP(A27, Rifles!$C27:$C444,Rifles!D27:D444,"N/A",0)</f>
        <v>JULIAN AND ALECSANDER GLOBAL LLC</v>
      </c>
      <c r="C27" s="1" t="str">
        <f>_xlfn.XLOOKUP($A27, Rifles!$C$2:$C$419,Rifles!F$2:F$419,"N/A",0)</f>
        <v>SURPRISE</v>
      </c>
      <c r="D27" s="1" t="str">
        <f>_xlfn.XLOOKUP($A27, Rifles!$C$2:$C$419,Rifles!G$2:G$419,"N/A",0)</f>
        <v>AZ</v>
      </c>
      <c r="E27" s="1">
        <f>_xlfn.XLOOKUP($A27,Pistols!$C:$C,Pistols!H:H,0,0)</f>
        <v>0</v>
      </c>
      <c r="F27" s="1">
        <f>_xlfn.XLOOKUP($A27,Pistols!$C:$C,Pistols!I:I,0,0)</f>
        <v>0</v>
      </c>
      <c r="G27" s="1">
        <f>_xlfn.XLOOKUP($A27,Pistols!$C:$C,Pistols!J:J,0,0)</f>
        <v>0</v>
      </c>
      <c r="H27" s="1">
        <f>_xlfn.XLOOKUP($A27,Pistols!$C:$C,Pistols!K:K,0,0)</f>
        <v>0</v>
      </c>
      <c r="I27" s="1">
        <f>_xlfn.XLOOKUP($A27,Pistols!$C:$C,Pistols!L:L,0,0)</f>
        <v>0</v>
      </c>
      <c r="J27" s="1">
        <f>_xlfn.XLOOKUP($A27,Pistols!$C:$C,Pistols!M:M,0,0)</f>
        <v>0</v>
      </c>
      <c r="K27" s="1">
        <f>_xlfn.XLOOKUP($A27,Pistols!$C:$C,Pistols!N:N,0,0)</f>
        <v>0</v>
      </c>
      <c r="L27" s="1">
        <f>_xlfn.XLOOKUP($A27,Revolvers!$C:$C,Revolvers!O:O,0,0)</f>
        <v>0</v>
      </c>
      <c r="M27" s="1">
        <f>_xlfn.XLOOKUP($A27,Revolvers!$C:$C,Revolvers!P:P,0,0)</f>
        <v>0</v>
      </c>
      <c r="N27" s="1">
        <f>_xlfn.XLOOKUP($A27,Revolvers!$C:$C,Revolvers!Q:Q,0,0)</f>
        <v>0</v>
      </c>
      <c r="O27" s="1">
        <f>_xlfn.XLOOKUP($A27,Revolvers!$C:$C,Revolvers!R:R,0,0)</f>
        <v>0</v>
      </c>
      <c r="P27" s="1">
        <f>_xlfn.XLOOKUP($A27,Revolvers!$C:$C,Revolvers!S:S,0,0)</f>
        <v>0</v>
      </c>
      <c r="Q27" s="1">
        <f>_xlfn.XLOOKUP($A27,Revolvers!$C:$C,Revolvers!T:T,0,0)</f>
        <v>0</v>
      </c>
      <c r="R27" s="1">
        <f>_xlfn.XLOOKUP($A27,Rifles!C:C,Rifles!H:H,0,0)</f>
        <v>9</v>
      </c>
      <c r="S27" s="1">
        <f>_xlfn.XLOOKUP($A27,Shotguns!C:C,Shotguns!H:H,0,0)</f>
        <v>0</v>
      </c>
      <c r="T27" s="1">
        <f t="shared" si="0"/>
        <v>9</v>
      </c>
    </row>
    <row r="28" spans="1:20" x14ac:dyDescent="0.25">
      <c r="A28" s="1">
        <f>Rifles!C28</f>
        <v>98637328</v>
      </c>
      <c r="B28" s="1" t="str">
        <f>_xlfn.XLOOKUP(A28, Rifles!$C28:$C445,Rifles!D28:D445,"N/A",0)</f>
        <v>LAZZERONI, INC</v>
      </c>
      <c r="C28" s="1" t="str">
        <f>_xlfn.XLOOKUP($A28, Rifles!$C$2:$C$419,Rifles!F$2:F$419,"N/A",0)</f>
        <v>TUCSON</v>
      </c>
      <c r="D28" s="1" t="str">
        <f>_xlfn.XLOOKUP($A28, Rifles!$C$2:$C$419,Rifles!G$2:G$419,"N/A",0)</f>
        <v>AZ</v>
      </c>
      <c r="E28" s="1">
        <f>_xlfn.XLOOKUP($A28,Pistols!$C:$C,Pistols!H:H,0,0)</f>
        <v>0</v>
      </c>
      <c r="F28" s="1">
        <f>_xlfn.XLOOKUP($A28,Pistols!$C:$C,Pistols!I:I,0,0)</f>
        <v>0</v>
      </c>
      <c r="G28" s="1">
        <f>_xlfn.XLOOKUP($A28,Pistols!$C:$C,Pistols!J:J,0,0)</f>
        <v>0</v>
      </c>
      <c r="H28" s="1">
        <f>_xlfn.XLOOKUP($A28,Pistols!$C:$C,Pistols!K:K,0,0)</f>
        <v>0</v>
      </c>
      <c r="I28" s="1">
        <f>_xlfn.XLOOKUP($A28,Pistols!$C:$C,Pistols!L:L,0,0)</f>
        <v>0</v>
      </c>
      <c r="J28" s="1">
        <f>_xlfn.XLOOKUP($A28,Pistols!$C:$C,Pistols!M:M,0,0)</f>
        <v>0</v>
      </c>
      <c r="K28" s="1">
        <f>_xlfn.XLOOKUP($A28,Pistols!$C:$C,Pistols!N:N,0,0)</f>
        <v>0</v>
      </c>
      <c r="L28" s="1">
        <f>_xlfn.XLOOKUP($A28,Revolvers!$C:$C,Revolvers!O:O,0,0)</f>
        <v>0</v>
      </c>
      <c r="M28" s="1">
        <f>_xlfn.XLOOKUP($A28,Revolvers!$C:$C,Revolvers!P:P,0,0)</f>
        <v>0</v>
      </c>
      <c r="N28" s="1">
        <f>_xlfn.XLOOKUP($A28,Revolvers!$C:$C,Revolvers!Q:Q,0,0)</f>
        <v>0</v>
      </c>
      <c r="O28" s="1">
        <f>_xlfn.XLOOKUP($A28,Revolvers!$C:$C,Revolvers!R:R,0,0)</f>
        <v>0</v>
      </c>
      <c r="P28" s="1">
        <f>_xlfn.XLOOKUP($A28,Revolvers!$C:$C,Revolvers!S:S,0,0)</f>
        <v>0</v>
      </c>
      <c r="Q28" s="1">
        <f>_xlfn.XLOOKUP($A28,Revolvers!$C:$C,Revolvers!T:T,0,0)</f>
        <v>0</v>
      </c>
      <c r="R28" s="1">
        <f>_xlfn.XLOOKUP($A28,Rifles!C:C,Rifles!H:H,0,0)</f>
        <v>29</v>
      </c>
      <c r="S28" s="1">
        <f>_xlfn.XLOOKUP($A28,Shotguns!C:C,Shotguns!H:H,0,0)</f>
        <v>0</v>
      </c>
      <c r="T28" s="1">
        <f t="shared" si="0"/>
        <v>29</v>
      </c>
    </row>
    <row r="29" spans="1:20" x14ac:dyDescent="0.25">
      <c r="A29" s="1">
        <f>Rifles!C29</f>
        <v>98600788</v>
      </c>
      <c r="B29" s="1" t="str">
        <f>_xlfn.XLOOKUP(A29, Rifles!$C29:$C446,Rifles!D29:D446,"N/A",0)</f>
        <v>PATRIOT ORDNANCE FACTORY INC</v>
      </c>
      <c r="C29" s="1" t="str">
        <f>_xlfn.XLOOKUP($A29, Rifles!$C$2:$C$419,Rifles!F$2:F$419,"N/A",0)</f>
        <v>GLENDALE</v>
      </c>
      <c r="D29" s="1" t="str">
        <f>_xlfn.XLOOKUP($A29, Rifles!$C$2:$C$419,Rifles!G$2:G$419,"N/A",0)</f>
        <v>AZ</v>
      </c>
      <c r="E29" s="1">
        <f>_xlfn.XLOOKUP($A29,Pistols!$C:$C,Pistols!H:H,0,0)</f>
        <v>0</v>
      </c>
      <c r="F29" s="1">
        <f>_xlfn.XLOOKUP($A29,Pistols!$C:$C,Pistols!I:I,0,0)</f>
        <v>0</v>
      </c>
      <c r="G29" s="1">
        <f>_xlfn.XLOOKUP($A29,Pistols!$C:$C,Pistols!J:J,0,0)</f>
        <v>0</v>
      </c>
      <c r="H29" s="1">
        <f>_xlfn.XLOOKUP($A29,Pistols!$C:$C,Pistols!K:K,0,0)</f>
        <v>0</v>
      </c>
      <c r="I29" s="1">
        <f>_xlfn.XLOOKUP($A29,Pistols!$C:$C,Pistols!L:L,0,0)</f>
        <v>0</v>
      </c>
      <c r="J29" s="1">
        <f>_xlfn.XLOOKUP($A29,Pistols!$C:$C,Pistols!M:M,0,0)</f>
        <v>0</v>
      </c>
      <c r="K29" s="1">
        <f>_xlfn.XLOOKUP($A29,Pistols!$C:$C,Pistols!N:N,0,0)</f>
        <v>0</v>
      </c>
      <c r="L29" s="1">
        <f>_xlfn.XLOOKUP($A29,Revolvers!$C:$C,Revolvers!O:O,0,0)</f>
        <v>0</v>
      </c>
      <c r="M29" s="1">
        <f>_xlfn.XLOOKUP($A29,Revolvers!$C:$C,Revolvers!P:P,0,0)</f>
        <v>0</v>
      </c>
      <c r="N29" s="1">
        <f>_xlfn.XLOOKUP($A29,Revolvers!$C:$C,Revolvers!Q:Q,0,0)</f>
        <v>0</v>
      </c>
      <c r="O29" s="1">
        <f>_xlfn.XLOOKUP($A29,Revolvers!$C:$C,Revolvers!R:R,0,0)</f>
        <v>0</v>
      </c>
      <c r="P29" s="1">
        <f>_xlfn.XLOOKUP($A29,Revolvers!$C:$C,Revolvers!S:S,0,0)</f>
        <v>0</v>
      </c>
      <c r="Q29" s="1">
        <f>_xlfn.XLOOKUP($A29,Revolvers!$C:$C,Revolvers!T:T,0,0)</f>
        <v>0</v>
      </c>
      <c r="R29" s="1">
        <f>_xlfn.XLOOKUP($A29,Rifles!C:C,Rifles!H:H,0,0)</f>
        <v>2481</v>
      </c>
      <c r="S29" s="1">
        <f>_xlfn.XLOOKUP($A29,Shotguns!C:C,Shotguns!H:H,0,0)</f>
        <v>0</v>
      </c>
      <c r="T29" s="1">
        <f t="shared" si="0"/>
        <v>2481</v>
      </c>
    </row>
    <row r="30" spans="1:20" x14ac:dyDescent="0.25">
      <c r="A30" s="1">
        <f>Rifles!C30</f>
        <v>98601124</v>
      </c>
      <c r="B30" s="1" t="str">
        <f>_xlfn.XLOOKUP(A30, Rifles!$C30:$C447,Rifles!D30:D447,"N/A",0)</f>
        <v>PIECE OF HISTORY FIREARMS, LLC</v>
      </c>
      <c r="C30" s="1" t="str">
        <f>_xlfn.XLOOKUP($A30, Rifles!$C$2:$C$419,Rifles!F$2:F$419,"N/A",0)</f>
        <v>TUCSON</v>
      </c>
      <c r="D30" s="1" t="str">
        <f>_xlfn.XLOOKUP($A30, Rifles!$C$2:$C$419,Rifles!G$2:G$419,"N/A",0)</f>
        <v>AZ</v>
      </c>
      <c r="E30" s="1">
        <f>_xlfn.XLOOKUP($A30,Pistols!$C:$C,Pistols!H:H,0,0)</f>
        <v>0</v>
      </c>
      <c r="F30" s="1">
        <f>_xlfn.XLOOKUP($A30,Pistols!$C:$C,Pistols!I:I,0,0)</f>
        <v>0</v>
      </c>
      <c r="G30" s="1">
        <f>_xlfn.XLOOKUP($A30,Pistols!$C:$C,Pistols!J:J,0,0)</f>
        <v>0</v>
      </c>
      <c r="H30" s="1">
        <f>_xlfn.XLOOKUP($A30,Pistols!$C:$C,Pistols!K:K,0,0)</f>
        <v>0</v>
      </c>
      <c r="I30" s="1">
        <f>_xlfn.XLOOKUP($A30,Pistols!$C:$C,Pistols!L:L,0,0)</f>
        <v>0</v>
      </c>
      <c r="J30" s="1">
        <f>_xlfn.XLOOKUP($A30,Pistols!$C:$C,Pistols!M:M,0,0)</f>
        <v>0</v>
      </c>
      <c r="K30" s="1">
        <f>_xlfn.XLOOKUP($A30,Pistols!$C:$C,Pistols!N:N,0,0)</f>
        <v>0</v>
      </c>
      <c r="L30" s="1">
        <f>_xlfn.XLOOKUP($A30,Revolvers!$C:$C,Revolvers!O:O,0,0)</f>
        <v>0</v>
      </c>
      <c r="M30" s="1">
        <f>_xlfn.XLOOKUP($A30,Revolvers!$C:$C,Revolvers!P:P,0,0)</f>
        <v>0</v>
      </c>
      <c r="N30" s="1">
        <f>_xlfn.XLOOKUP($A30,Revolvers!$C:$C,Revolvers!Q:Q,0,0)</f>
        <v>0</v>
      </c>
      <c r="O30" s="1">
        <f>_xlfn.XLOOKUP($A30,Revolvers!$C:$C,Revolvers!R:R,0,0)</f>
        <v>0</v>
      </c>
      <c r="P30" s="1">
        <f>_xlfn.XLOOKUP($A30,Revolvers!$C:$C,Revolvers!S:S,0,0)</f>
        <v>0</v>
      </c>
      <c r="Q30" s="1">
        <f>_xlfn.XLOOKUP($A30,Revolvers!$C:$C,Revolvers!T:T,0,0)</f>
        <v>0</v>
      </c>
      <c r="R30" s="1">
        <f>_xlfn.XLOOKUP($A30,Rifles!C:C,Rifles!H:H,0,0)</f>
        <v>9</v>
      </c>
      <c r="S30" s="1">
        <f>_xlfn.XLOOKUP($A30,Shotguns!C:C,Shotguns!H:H,0,0)</f>
        <v>0</v>
      </c>
      <c r="T30" s="1">
        <f t="shared" si="0"/>
        <v>9</v>
      </c>
    </row>
    <row r="31" spans="1:20" x14ac:dyDescent="0.25">
      <c r="A31" s="1">
        <f>Rifles!C31</f>
        <v>98602205</v>
      </c>
      <c r="B31" s="1" t="str">
        <f>_xlfn.XLOOKUP(A31, Rifles!$C31:$C448,Rifles!D31:D448,"N/A",0)</f>
        <v>PIONEER MACHINING AND WEAPONS SYSTEMS INC.</v>
      </c>
      <c r="C31" s="1" t="str">
        <f>_xlfn.XLOOKUP($A31, Rifles!$C$2:$C$419,Rifles!F$2:F$419,"N/A",0)</f>
        <v>LAVEEN</v>
      </c>
      <c r="D31" s="1" t="str">
        <f>_xlfn.XLOOKUP($A31, Rifles!$C$2:$C$419,Rifles!G$2:G$419,"N/A",0)</f>
        <v>AZ</v>
      </c>
      <c r="E31" s="1">
        <f>_xlfn.XLOOKUP($A31,Pistols!$C:$C,Pistols!H:H,0,0)</f>
        <v>0</v>
      </c>
      <c r="F31" s="1">
        <f>_xlfn.XLOOKUP($A31,Pistols!$C:$C,Pistols!I:I,0,0)</f>
        <v>0</v>
      </c>
      <c r="G31" s="1">
        <f>_xlfn.XLOOKUP($A31,Pistols!$C:$C,Pistols!J:J,0,0)</f>
        <v>0</v>
      </c>
      <c r="H31" s="1">
        <f>_xlfn.XLOOKUP($A31,Pistols!$C:$C,Pistols!K:K,0,0)</f>
        <v>0</v>
      </c>
      <c r="I31" s="1">
        <f>_xlfn.XLOOKUP($A31,Pistols!$C:$C,Pistols!L:L,0,0)</f>
        <v>0</v>
      </c>
      <c r="J31" s="1">
        <f>_xlfn.XLOOKUP($A31,Pistols!$C:$C,Pistols!M:M,0,0)</f>
        <v>0</v>
      </c>
      <c r="K31" s="1">
        <f>_xlfn.XLOOKUP($A31,Pistols!$C:$C,Pistols!N:N,0,0)</f>
        <v>0</v>
      </c>
      <c r="L31" s="1">
        <f>_xlfn.XLOOKUP($A31,Revolvers!$C:$C,Revolvers!O:O,0,0)</f>
        <v>0</v>
      </c>
      <c r="M31" s="1">
        <f>_xlfn.XLOOKUP($A31,Revolvers!$C:$C,Revolvers!P:P,0,0)</f>
        <v>0</v>
      </c>
      <c r="N31" s="1">
        <f>_xlfn.XLOOKUP($A31,Revolvers!$C:$C,Revolvers!Q:Q,0,0)</f>
        <v>0</v>
      </c>
      <c r="O31" s="1">
        <f>_xlfn.XLOOKUP($A31,Revolvers!$C:$C,Revolvers!R:R,0,0)</f>
        <v>0</v>
      </c>
      <c r="P31" s="1">
        <f>_xlfn.XLOOKUP($A31,Revolvers!$C:$C,Revolvers!S:S,0,0)</f>
        <v>0</v>
      </c>
      <c r="Q31" s="1">
        <f>_xlfn.XLOOKUP($A31,Revolvers!$C:$C,Revolvers!T:T,0,0)</f>
        <v>0</v>
      </c>
      <c r="R31" s="1">
        <f>_xlfn.XLOOKUP($A31,Rifles!C:C,Rifles!H:H,0,0)</f>
        <v>4</v>
      </c>
      <c r="S31" s="1">
        <f>_xlfn.XLOOKUP($A31,Shotguns!C:C,Shotguns!H:H,0,0)</f>
        <v>0</v>
      </c>
      <c r="T31" s="1">
        <f t="shared" si="0"/>
        <v>4</v>
      </c>
    </row>
    <row r="32" spans="1:20" x14ac:dyDescent="0.25">
      <c r="A32" s="1">
        <f>Rifles!C32</f>
        <v>98602277</v>
      </c>
      <c r="B32" s="1" t="str">
        <f>_xlfn.XLOOKUP(A32, Rifles!$C32:$C449,Rifles!D32:D449,"N/A",0)</f>
        <v>RISING SUN TACTICAL LLC</v>
      </c>
      <c r="C32" s="1" t="str">
        <f>_xlfn.XLOOKUP($A32, Rifles!$C$2:$C$419,Rifles!F$2:F$419,"N/A",0)</f>
        <v>GLENDALE</v>
      </c>
      <c r="D32" s="1" t="str">
        <f>_xlfn.XLOOKUP($A32, Rifles!$C$2:$C$419,Rifles!G$2:G$419,"N/A",0)</f>
        <v>AZ</v>
      </c>
      <c r="E32" s="1">
        <f>_xlfn.XLOOKUP($A32,Pistols!$C:$C,Pistols!H:H,0,0)</f>
        <v>0</v>
      </c>
      <c r="F32" s="1">
        <f>_xlfn.XLOOKUP($A32,Pistols!$C:$C,Pistols!I:I,0,0)</f>
        <v>0</v>
      </c>
      <c r="G32" s="1">
        <f>_xlfn.XLOOKUP($A32,Pistols!$C:$C,Pistols!J:J,0,0)</f>
        <v>0</v>
      </c>
      <c r="H32" s="1">
        <f>_xlfn.XLOOKUP($A32,Pistols!$C:$C,Pistols!K:K,0,0)</f>
        <v>0</v>
      </c>
      <c r="I32" s="1">
        <f>_xlfn.XLOOKUP($A32,Pistols!$C:$C,Pistols!L:L,0,0)</f>
        <v>0</v>
      </c>
      <c r="J32" s="1">
        <f>_xlfn.XLOOKUP($A32,Pistols!$C:$C,Pistols!M:M,0,0)</f>
        <v>0</v>
      </c>
      <c r="K32" s="1">
        <f>_xlfn.XLOOKUP($A32,Pistols!$C:$C,Pistols!N:N,0,0)</f>
        <v>0</v>
      </c>
      <c r="L32" s="1">
        <f>_xlfn.XLOOKUP($A32,Revolvers!$C:$C,Revolvers!O:O,0,0)</f>
        <v>0</v>
      </c>
      <c r="M32" s="1">
        <f>_xlfn.XLOOKUP($A32,Revolvers!$C:$C,Revolvers!P:P,0,0)</f>
        <v>0</v>
      </c>
      <c r="N32" s="1">
        <f>_xlfn.XLOOKUP($A32,Revolvers!$C:$C,Revolvers!Q:Q,0,0)</f>
        <v>0</v>
      </c>
      <c r="O32" s="1">
        <f>_xlfn.XLOOKUP($A32,Revolvers!$C:$C,Revolvers!R:R,0,0)</f>
        <v>0</v>
      </c>
      <c r="P32" s="1">
        <f>_xlfn.XLOOKUP($A32,Revolvers!$C:$C,Revolvers!S:S,0,0)</f>
        <v>0</v>
      </c>
      <c r="Q32" s="1">
        <f>_xlfn.XLOOKUP($A32,Revolvers!$C:$C,Revolvers!T:T,0,0)</f>
        <v>0</v>
      </c>
      <c r="R32" s="1">
        <f>_xlfn.XLOOKUP($A32,Rifles!C:C,Rifles!H:H,0,0)</f>
        <v>32</v>
      </c>
      <c r="S32" s="1">
        <f>_xlfn.XLOOKUP($A32,Shotguns!C:C,Shotguns!H:H,0,0)</f>
        <v>0</v>
      </c>
      <c r="T32" s="1">
        <f t="shared" si="0"/>
        <v>32</v>
      </c>
    </row>
    <row r="33" spans="1:20" x14ac:dyDescent="0.25">
      <c r="A33" s="1">
        <f>Rifles!C33</f>
        <v>98636542</v>
      </c>
      <c r="B33" s="1" t="str">
        <f>_xlfn.XLOOKUP(A33, Rifles!$C33:$C450,Rifles!D33:D450,"N/A",0)</f>
        <v>ROBAR COMPANIES, INC</v>
      </c>
      <c r="C33" s="1" t="str">
        <f>_xlfn.XLOOKUP($A33, Rifles!$C$2:$C$419,Rifles!F$2:F$419,"N/A",0)</f>
        <v>PHOENIX</v>
      </c>
      <c r="D33" s="1" t="str">
        <f>_xlfn.XLOOKUP($A33, Rifles!$C$2:$C$419,Rifles!G$2:G$419,"N/A",0)</f>
        <v>AZ</v>
      </c>
      <c r="E33" s="1">
        <f>_xlfn.XLOOKUP($A33,Pistols!$C:$C,Pistols!H:H,0,0)</f>
        <v>0</v>
      </c>
      <c r="F33" s="1">
        <f>_xlfn.XLOOKUP($A33,Pistols!$C:$C,Pistols!I:I,0,0)</f>
        <v>0</v>
      </c>
      <c r="G33" s="1">
        <f>_xlfn.XLOOKUP($A33,Pistols!$C:$C,Pistols!J:J,0,0)</f>
        <v>0</v>
      </c>
      <c r="H33" s="1">
        <f>_xlfn.XLOOKUP($A33,Pistols!$C:$C,Pistols!K:K,0,0)</f>
        <v>0</v>
      </c>
      <c r="I33" s="1">
        <f>_xlfn.XLOOKUP($A33,Pistols!$C:$C,Pistols!L:L,0,0)</f>
        <v>0</v>
      </c>
      <c r="J33" s="1">
        <f>_xlfn.XLOOKUP($A33,Pistols!$C:$C,Pistols!M:M,0,0)</f>
        <v>3</v>
      </c>
      <c r="K33" s="1">
        <f>_xlfn.XLOOKUP($A33,Pistols!$C:$C,Pistols!N:N,0,0)</f>
        <v>3</v>
      </c>
      <c r="L33" s="1">
        <f>_xlfn.XLOOKUP($A33,Revolvers!$C:$C,Revolvers!O:O,0,0)</f>
        <v>0</v>
      </c>
      <c r="M33" s="1">
        <f>_xlfn.XLOOKUP($A33,Revolvers!$C:$C,Revolvers!P:P,0,0)</f>
        <v>0</v>
      </c>
      <c r="N33" s="1">
        <f>_xlfn.XLOOKUP($A33,Revolvers!$C:$C,Revolvers!Q:Q,0,0)</f>
        <v>0</v>
      </c>
      <c r="O33" s="1">
        <f>_xlfn.XLOOKUP($A33,Revolvers!$C:$C,Revolvers!R:R,0,0)</f>
        <v>0</v>
      </c>
      <c r="P33" s="1">
        <f>_xlfn.XLOOKUP($A33,Revolvers!$C:$C,Revolvers!S:S,0,0)</f>
        <v>0</v>
      </c>
      <c r="Q33" s="1">
        <f>_xlfn.XLOOKUP($A33,Revolvers!$C:$C,Revolvers!T:T,0,0)</f>
        <v>0</v>
      </c>
      <c r="R33" s="1">
        <f>_xlfn.XLOOKUP($A33,Rifles!C:C,Rifles!H:H,0,0)</f>
        <v>23</v>
      </c>
      <c r="S33" s="1">
        <f>_xlfn.XLOOKUP($A33,Shotguns!C:C,Shotguns!H:H,0,0)</f>
        <v>0</v>
      </c>
      <c r="T33" s="1">
        <f t="shared" si="0"/>
        <v>26</v>
      </c>
    </row>
    <row r="34" spans="1:20" x14ac:dyDescent="0.25">
      <c r="A34" s="1">
        <f>Rifles!C34</f>
        <v>98600695</v>
      </c>
      <c r="B34" s="1" t="str">
        <f>_xlfn.XLOOKUP(A34, Rifles!$C34:$C451,Rifles!D34:D451,"N/A",0)</f>
        <v>SCHUERMAN ARMS LTD</v>
      </c>
      <c r="C34" s="1" t="str">
        <f>_xlfn.XLOOKUP($A34, Rifles!$C$2:$C$419,Rifles!F$2:F$419,"N/A",0)</f>
        <v>DESERT HILLS</v>
      </c>
      <c r="D34" s="1" t="str">
        <f>_xlfn.XLOOKUP($A34, Rifles!$C$2:$C$419,Rifles!G$2:G$419,"N/A",0)</f>
        <v>AZ</v>
      </c>
      <c r="E34" s="1">
        <f>_xlfn.XLOOKUP($A34,Pistols!$C:$C,Pistols!H:H,0,0)</f>
        <v>0</v>
      </c>
      <c r="F34" s="1">
        <f>_xlfn.XLOOKUP($A34,Pistols!$C:$C,Pistols!I:I,0,0)</f>
        <v>0</v>
      </c>
      <c r="G34" s="1">
        <f>_xlfn.XLOOKUP($A34,Pistols!$C:$C,Pistols!J:J,0,0)</f>
        <v>0</v>
      </c>
      <c r="H34" s="1">
        <f>_xlfn.XLOOKUP($A34,Pistols!$C:$C,Pistols!K:K,0,0)</f>
        <v>0</v>
      </c>
      <c r="I34" s="1">
        <f>_xlfn.XLOOKUP($A34,Pistols!$C:$C,Pistols!L:L,0,0)</f>
        <v>0</v>
      </c>
      <c r="J34" s="1">
        <f>_xlfn.XLOOKUP($A34,Pistols!$C:$C,Pistols!M:M,0,0)</f>
        <v>0</v>
      </c>
      <c r="K34" s="1">
        <f>_xlfn.XLOOKUP($A34,Pistols!$C:$C,Pistols!N:N,0,0)</f>
        <v>0</v>
      </c>
      <c r="L34" s="1">
        <f>_xlfn.XLOOKUP($A34,Revolvers!$C:$C,Revolvers!O:O,0,0)</f>
        <v>0</v>
      </c>
      <c r="M34" s="1">
        <f>_xlfn.XLOOKUP($A34,Revolvers!$C:$C,Revolvers!P:P,0,0)</f>
        <v>0</v>
      </c>
      <c r="N34" s="1">
        <f>_xlfn.XLOOKUP($A34,Revolvers!$C:$C,Revolvers!Q:Q,0,0)</f>
        <v>0</v>
      </c>
      <c r="O34" s="1">
        <f>_xlfn.XLOOKUP($A34,Revolvers!$C:$C,Revolvers!R:R,0,0)</f>
        <v>0</v>
      </c>
      <c r="P34" s="1">
        <f>_xlfn.XLOOKUP($A34,Revolvers!$C:$C,Revolvers!S:S,0,0)</f>
        <v>0</v>
      </c>
      <c r="Q34" s="1">
        <f>_xlfn.XLOOKUP($A34,Revolvers!$C:$C,Revolvers!T:T,0,0)</f>
        <v>0</v>
      </c>
      <c r="R34" s="1">
        <f>_xlfn.XLOOKUP($A34,Rifles!C:C,Rifles!H:H,0,0)</f>
        <v>12</v>
      </c>
      <c r="S34" s="1">
        <f>_xlfn.XLOOKUP($A34,Shotguns!C:C,Shotguns!H:H,0,0)</f>
        <v>0</v>
      </c>
      <c r="T34" s="1">
        <f t="shared" si="0"/>
        <v>12</v>
      </c>
    </row>
    <row r="35" spans="1:20" x14ac:dyDescent="0.25">
      <c r="A35" s="1">
        <f>Rifles!C35</f>
        <v>98638308</v>
      </c>
      <c r="B35" s="1" t="str">
        <f>_xlfn.XLOOKUP(A35, Rifles!$C35:$C452,Rifles!D35:D452,"N/A",0)</f>
        <v>SEBASTIAN, RICHARD</v>
      </c>
      <c r="C35" s="1" t="str">
        <f>_xlfn.XLOOKUP($A35, Rifles!$C$2:$C$419,Rifles!F$2:F$419,"N/A",0)</f>
        <v>TUCSON</v>
      </c>
      <c r="D35" s="1" t="str">
        <f>_xlfn.XLOOKUP($A35, Rifles!$C$2:$C$419,Rifles!G$2:G$419,"N/A",0)</f>
        <v>AZ</v>
      </c>
      <c r="E35" s="1">
        <f>_xlfn.XLOOKUP($A35,Pistols!$C:$C,Pistols!H:H,0,0)</f>
        <v>0</v>
      </c>
      <c r="F35" s="1">
        <f>_xlfn.XLOOKUP($A35,Pistols!$C:$C,Pistols!I:I,0,0)</f>
        <v>0</v>
      </c>
      <c r="G35" s="1">
        <f>_xlfn.XLOOKUP($A35,Pistols!$C:$C,Pistols!J:J,0,0)</f>
        <v>0</v>
      </c>
      <c r="H35" s="1">
        <f>_xlfn.XLOOKUP($A35,Pistols!$C:$C,Pistols!K:K,0,0)</f>
        <v>0</v>
      </c>
      <c r="I35" s="1">
        <f>_xlfn.XLOOKUP($A35,Pistols!$C:$C,Pistols!L:L,0,0)</f>
        <v>0</v>
      </c>
      <c r="J35" s="1">
        <f>_xlfn.XLOOKUP($A35,Pistols!$C:$C,Pistols!M:M,0,0)</f>
        <v>0</v>
      </c>
      <c r="K35" s="1">
        <f>_xlfn.XLOOKUP($A35,Pistols!$C:$C,Pistols!N:N,0,0)</f>
        <v>0</v>
      </c>
      <c r="L35" s="1">
        <f>_xlfn.XLOOKUP($A35,Revolvers!$C:$C,Revolvers!O:O,0,0)</f>
        <v>0</v>
      </c>
      <c r="M35" s="1">
        <f>_xlfn.XLOOKUP($A35,Revolvers!$C:$C,Revolvers!P:P,0,0)</f>
        <v>0</v>
      </c>
      <c r="N35" s="1">
        <f>_xlfn.XLOOKUP($A35,Revolvers!$C:$C,Revolvers!Q:Q,0,0)</f>
        <v>0</v>
      </c>
      <c r="O35" s="1">
        <f>_xlfn.XLOOKUP($A35,Revolvers!$C:$C,Revolvers!R:R,0,0)</f>
        <v>0</v>
      </c>
      <c r="P35" s="1">
        <f>_xlfn.XLOOKUP($A35,Revolvers!$C:$C,Revolvers!S:S,0,0)</f>
        <v>0</v>
      </c>
      <c r="Q35" s="1">
        <f>_xlfn.XLOOKUP($A35,Revolvers!$C:$C,Revolvers!T:T,0,0)</f>
        <v>0</v>
      </c>
      <c r="R35" s="1">
        <f>_xlfn.XLOOKUP($A35,Rifles!C:C,Rifles!H:H,0,0)</f>
        <v>1</v>
      </c>
      <c r="S35" s="1">
        <f>_xlfn.XLOOKUP($A35,Shotguns!C:C,Shotguns!H:H,0,0)</f>
        <v>0</v>
      </c>
      <c r="T35" s="1">
        <f t="shared" si="0"/>
        <v>1</v>
      </c>
    </row>
    <row r="36" spans="1:20" x14ac:dyDescent="0.25">
      <c r="A36" s="1">
        <f>Rifles!C36</f>
        <v>98601115</v>
      </c>
      <c r="B36" s="1" t="str">
        <f>_xlfn.XLOOKUP(A36, Rifles!$C36:$C453,Rifles!D36:D453,"N/A",0)</f>
        <v>SOURCE MANUFACTURING LLC</v>
      </c>
      <c r="C36" s="1" t="str">
        <f>_xlfn.XLOOKUP($A36, Rifles!$C$2:$C$419,Rifles!F$2:F$419,"N/A",0)</f>
        <v>PHOENIX</v>
      </c>
      <c r="D36" s="1" t="str">
        <f>_xlfn.XLOOKUP($A36, Rifles!$C$2:$C$419,Rifles!G$2:G$419,"N/A",0)</f>
        <v>AZ</v>
      </c>
      <c r="E36" s="1">
        <f>_xlfn.XLOOKUP($A36,Pistols!$C:$C,Pistols!H:H,0,0)</f>
        <v>0</v>
      </c>
      <c r="F36" s="1">
        <f>_xlfn.XLOOKUP($A36,Pistols!$C:$C,Pistols!I:I,0,0)</f>
        <v>0</v>
      </c>
      <c r="G36" s="1">
        <f>_xlfn.XLOOKUP($A36,Pistols!$C:$C,Pistols!J:J,0,0)</f>
        <v>0</v>
      </c>
      <c r="H36" s="1">
        <f>_xlfn.XLOOKUP($A36,Pistols!$C:$C,Pistols!K:K,0,0)</f>
        <v>0</v>
      </c>
      <c r="I36" s="1">
        <f>_xlfn.XLOOKUP($A36,Pistols!$C:$C,Pistols!L:L,0,0)</f>
        <v>0</v>
      </c>
      <c r="J36" s="1">
        <f>_xlfn.XLOOKUP($A36,Pistols!$C:$C,Pistols!M:M,0,0)</f>
        <v>0</v>
      </c>
      <c r="K36" s="1">
        <f>_xlfn.XLOOKUP($A36,Pistols!$C:$C,Pistols!N:N,0,0)</f>
        <v>0</v>
      </c>
      <c r="L36" s="1">
        <f>_xlfn.XLOOKUP($A36,Revolvers!$C:$C,Revolvers!O:O,0,0)</f>
        <v>0</v>
      </c>
      <c r="M36" s="1">
        <f>_xlfn.XLOOKUP($A36,Revolvers!$C:$C,Revolvers!P:P,0,0)</f>
        <v>0</v>
      </c>
      <c r="N36" s="1">
        <f>_xlfn.XLOOKUP($A36,Revolvers!$C:$C,Revolvers!Q:Q,0,0)</f>
        <v>0</v>
      </c>
      <c r="O36" s="1">
        <f>_xlfn.XLOOKUP($A36,Revolvers!$C:$C,Revolvers!R:R,0,0)</f>
        <v>0</v>
      </c>
      <c r="P36" s="1">
        <f>_xlfn.XLOOKUP($A36,Revolvers!$C:$C,Revolvers!S:S,0,0)</f>
        <v>0</v>
      </c>
      <c r="Q36" s="1">
        <f>_xlfn.XLOOKUP($A36,Revolvers!$C:$C,Revolvers!T:T,0,0)</f>
        <v>0</v>
      </c>
      <c r="R36" s="1">
        <f>_xlfn.XLOOKUP($A36,Rifles!C:C,Rifles!H:H,0,0)</f>
        <v>49</v>
      </c>
      <c r="S36" s="1">
        <f>_xlfn.XLOOKUP($A36,Shotguns!C:C,Shotguns!H:H,0,0)</f>
        <v>0</v>
      </c>
      <c r="T36" s="1">
        <f t="shared" si="0"/>
        <v>49</v>
      </c>
    </row>
    <row r="37" spans="1:20" x14ac:dyDescent="0.25">
      <c r="A37" s="1">
        <f>Rifles!C37</f>
        <v>98602020</v>
      </c>
      <c r="B37" s="1" t="str">
        <f>_xlfn.XLOOKUP(A37, Rifles!$C37:$C454,Rifles!D37:D454,"N/A",0)</f>
        <v>SUN DEVIL MANUFACTURING LLC</v>
      </c>
      <c r="C37" s="1" t="str">
        <f>_xlfn.XLOOKUP($A37, Rifles!$C$2:$C$419,Rifles!F$2:F$419,"N/A",0)</f>
        <v>MESA</v>
      </c>
      <c r="D37" s="1" t="str">
        <f>_xlfn.XLOOKUP($A37, Rifles!$C$2:$C$419,Rifles!G$2:G$419,"N/A",0)</f>
        <v>AZ</v>
      </c>
      <c r="E37" s="1">
        <f>_xlfn.XLOOKUP($A37,Pistols!$C:$C,Pistols!H:H,0,0)</f>
        <v>0</v>
      </c>
      <c r="F37" s="1">
        <f>_xlfn.XLOOKUP($A37,Pistols!$C:$C,Pistols!I:I,0,0)</f>
        <v>0</v>
      </c>
      <c r="G37" s="1">
        <f>_xlfn.XLOOKUP($A37,Pistols!$C:$C,Pistols!J:J,0,0)</f>
        <v>0</v>
      </c>
      <c r="H37" s="1">
        <f>_xlfn.XLOOKUP($A37,Pistols!$C:$C,Pistols!K:K,0,0)</f>
        <v>0</v>
      </c>
      <c r="I37" s="1">
        <f>_xlfn.XLOOKUP($A37,Pistols!$C:$C,Pistols!L:L,0,0)</f>
        <v>0</v>
      </c>
      <c r="J37" s="1">
        <f>_xlfn.XLOOKUP($A37,Pistols!$C:$C,Pistols!M:M,0,0)</f>
        <v>0</v>
      </c>
      <c r="K37" s="1">
        <f>_xlfn.XLOOKUP($A37,Pistols!$C:$C,Pistols!N:N,0,0)</f>
        <v>0</v>
      </c>
      <c r="L37" s="1">
        <f>_xlfn.XLOOKUP($A37,Revolvers!$C:$C,Revolvers!O:O,0,0)</f>
        <v>0</v>
      </c>
      <c r="M37" s="1">
        <f>_xlfn.XLOOKUP($A37,Revolvers!$C:$C,Revolvers!P:P,0,0)</f>
        <v>0</v>
      </c>
      <c r="N37" s="1">
        <f>_xlfn.XLOOKUP($A37,Revolvers!$C:$C,Revolvers!Q:Q,0,0)</f>
        <v>0</v>
      </c>
      <c r="O37" s="1">
        <f>_xlfn.XLOOKUP($A37,Revolvers!$C:$C,Revolvers!R:R,0,0)</f>
        <v>0</v>
      </c>
      <c r="P37" s="1">
        <f>_xlfn.XLOOKUP($A37,Revolvers!$C:$C,Revolvers!S:S,0,0)</f>
        <v>0</v>
      </c>
      <c r="Q37" s="1">
        <f>_xlfn.XLOOKUP($A37,Revolvers!$C:$C,Revolvers!T:T,0,0)</f>
        <v>0</v>
      </c>
      <c r="R37" s="1">
        <f>_xlfn.XLOOKUP($A37,Rifles!C:C,Rifles!H:H,0,0)</f>
        <v>605</v>
      </c>
      <c r="S37" s="1">
        <f>_xlfn.XLOOKUP($A37,Shotguns!C:C,Shotguns!H:H,0,0)</f>
        <v>0</v>
      </c>
      <c r="T37" s="1">
        <f t="shared" si="0"/>
        <v>605</v>
      </c>
    </row>
    <row r="38" spans="1:20" x14ac:dyDescent="0.25">
      <c r="A38" s="1">
        <f>Rifles!C38</f>
        <v>98637956</v>
      </c>
      <c r="B38" s="1" t="str">
        <f>_xlfn.XLOOKUP(A38, Rifles!$C38:$C455,Rifles!D38:D455,"N/A",0)</f>
        <v>YOUNG MANUFACTURING INC</v>
      </c>
      <c r="C38" s="1" t="str">
        <f>_xlfn.XLOOKUP($A38, Rifles!$C$2:$C$419,Rifles!F$2:F$419,"N/A",0)</f>
        <v>PHOENIX</v>
      </c>
      <c r="D38" s="1" t="str">
        <f>_xlfn.XLOOKUP($A38, Rifles!$C$2:$C$419,Rifles!G$2:G$419,"N/A",0)</f>
        <v>AZ</v>
      </c>
      <c r="E38" s="1">
        <f>_xlfn.XLOOKUP($A38,Pistols!$C:$C,Pistols!H:H,0,0)</f>
        <v>0</v>
      </c>
      <c r="F38" s="1">
        <f>_xlfn.XLOOKUP($A38,Pistols!$C:$C,Pistols!I:I,0,0)</f>
        <v>0</v>
      </c>
      <c r="G38" s="1">
        <f>_xlfn.XLOOKUP($A38,Pistols!$C:$C,Pistols!J:J,0,0)</f>
        <v>0</v>
      </c>
      <c r="H38" s="1">
        <f>_xlfn.XLOOKUP($A38,Pistols!$C:$C,Pistols!K:K,0,0)</f>
        <v>0</v>
      </c>
      <c r="I38" s="1">
        <f>_xlfn.XLOOKUP($A38,Pistols!$C:$C,Pistols!L:L,0,0)</f>
        <v>0</v>
      </c>
      <c r="J38" s="1">
        <f>_xlfn.XLOOKUP($A38,Pistols!$C:$C,Pistols!M:M,0,0)</f>
        <v>0</v>
      </c>
      <c r="K38" s="1">
        <f>_xlfn.XLOOKUP($A38,Pistols!$C:$C,Pistols!N:N,0,0)</f>
        <v>0</v>
      </c>
      <c r="L38" s="1">
        <f>_xlfn.XLOOKUP($A38,Revolvers!$C:$C,Revolvers!O:O,0,0)</f>
        <v>0</v>
      </c>
      <c r="M38" s="1">
        <f>_xlfn.XLOOKUP($A38,Revolvers!$C:$C,Revolvers!P:P,0,0)</f>
        <v>0</v>
      </c>
      <c r="N38" s="1">
        <f>_xlfn.XLOOKUP($A38,Revolvers!$C:$C,Revolvers!Q:Q,0,0)</f>
        <v>0</v>
      </c>
      <c r="O38" s="1">
        <f>_xlfn.XLOOKUP($A38,Revolvers!$C:$C,Revolvers!R:R,0,0)</f>
        <v>0</v>
      </c>
      <c r="P38" s="1">
        <f>_xlfn.XLOOKUP($A38,Revolvers!$C:$C,Revolvers!S:S,0,0)</f>
        <v>0</v>
      </c>
      <c r="Q38" s="1">
        <f>_xlfn.XLOOKUP($A38,Revolvers!$C:$C,Revolvers!T:T,0,0)</f>
        <v>0</v>
      </c>
      <c r="R38" s="1">
        <f>_xlfn.XLOOKUP($A38,Rifles!C:C,Rifles!H:H,0,0)</f>
        <v>48</v>
      </c>
      <c r="S38" s="1">
        <f>_xlfn.XLOOKUP($A38,Shotguns!C:C,Shotguns!H:H,0,0)</f>
        <v>0</v>
      </c>
      <c r="T38" s="1">
        <f t="shared" si="0"/>
        <v>48</v>
      </c>
    </row>
    <row r="39" spans="1:20" x14ac:dyDescent="0.25">
      <c r="A39" s="1">
        <f>Rifles!C39</f>
        <v>99537023</v>
      </c>
      <c r="B39" s="1" t="str">
        <f>_xlfn.XLOOKUP(A39, Rifles!$C39:$C456,Rifles!D39:D456,"N/A",0)</f>
        <v>ENTREPRISE ARMS INC</v>
      </c>
      <c r="C39" s="1" t="str">
        <f>_xlfn.XLOOKUP($A39, Rifles!$C$2:$C$419,Rifles!F$2:F$419,"N/A",0)</f>
        <v>IRWINDALE</v>
      </c>
      <c r="D39" s="1" t="str">
        <f>_xlfn.XLOOKUP($A39, Rifles!$C$2:$C$419,Rifles!G$2:G$419,"N/A",0)</f>
        <v>CA</v>
      </c>
      <c r="E39" s="1">
        <f>_xlfn.XLOOKUP($A39,Pistols!$C:$C,Pistols!H:H,0,0)</f>
        <v>0</v>
      </c>
      <c r="F39" s="1">
        <f>_xlfn.XLOOKUP($A39,Pistols!$C:$C,Pistols!I:I,0,0)</f>
        <v>0</v>
      </c>
      <c r="G39" s="1">
        <f>_xlfn.XLOOKUP($A39,Pistols!$C:$C,Pistols!J:J,0,0)</f>
        <v>0</v>
      </c>
      <c r="H39" s="1">
        <f>_xlfn.XLOOKUP($A39,Pistols!$C:$C,Pistols!K:K,0,0)</f>
        <v>0</v>
      </c>
      <c r="I39" s="1">
        <f>_xlfn.XLOOKUP($A39,Pistols!$C:$C,Pistols!L:L,0,0)</f>
        <v>0</v>
      </c>
      <c r="J39" s="1">
        <f>_xlfn.XLOOKUP($A39,Pistols!$C:$C,Pistols!M:M,0,0)</f>
        <v>0</v>
      </c>
      <c r="K39" s="1">
        <f>_xlfn.XLOOKUP($A39,Pistols!$C:$C,Pistols!N:N,0,0)</f>
        <v>0</v>
      </c>
      <c r="L39" s="1">
        <f>_xlfn.XLOOKUP($A39,Revolvers!$C:$C,Revolvers!O:O,0,0)</f>
        <v>0</v>
      </c>
      <c r="M39" s="1">
        <f>_xlfn.XLOOKUP($A39,Revolvers!$C:$C,Revolvers!P:P,0,0)</f>
        <v>0</v>
      </c>
      <c r="N39" s="1">
        <f>_xlfn.XLOOKUP($A39,Revolvers!$C:$C,Revolvers!Q:Q,0,0)</f>
        <v>0</v>
      </c>
      <c r="O39" s="1">
        <f>_xlfn.XLOOKUP($A39,Revolvers!$C:$C,Revolvers!R:R,0,0)</f>
        <v>0</v>
      </c>
      <c r="P39" s="1">
        <f>_xlfn.XLOOKUP($A39,Revolvers!$C:$C,Revolvers!S:S,0,0)</f>
        <v>0</v>
      </c>
      <c r="Q39" s="1">
        <f>_xlfn.XLOOKUP($A39,Revolvers!$C:$C,Revolvers!T:T,0,0)</f>
        <v>0</v>
      </c>
      <c r="R39" s="1">
        <f>_xlfn.XLOOKUP($A39,Rifles!C:C,Rifles!H:H,0,0)</f>
        <v>480</v>
      </c>
      <c r="S39" s="1">
        <f>_xlfn.XLOOKUP($A39,Shotguns!C:C,Shotguns!H:H,0,0)</f>
        <v>0</v>
      </c>
      <c r="T39" s="1">
        <f t="shared" si="0"/>
        <v>480</v>
      </c>
    </row>
    <row r="40" spans="1:20" x14ac:dyDescent="0.25">
      <c r="A40" s="1">
        <f>Rifles!C40</f>
        <v>93340727</v>
      </c>
      <c r="B40" s="1" t="str">
        <f>_xlfn.XLOOKUP(A40, Rifles!$C40:$C457,Rifles!D40:D457,"N/A",0)</f>
        <v>EXCEL INDUSTRIES INC</v>
      </c>
      <c r="C40" s="1" t="str">
        <f>_xlfn.XLOOKUP($A40, Rifles!$C$2:$C$419,Rifles!F$2:F$419,"N/A",0)</f>
        <v>CHINO</v>
      </c>
      <c r="D40" s="1" t="str">
        <f>_xlfn.XLOOKUP($A40, Rifles!$C$2:$C$419,Rifles!G$2:G$419,"N/A",0)</f>
        <v>CA</v>
      </c>
      <c r="E40" s="1">
        <f>_xlfn.XLOOKUP($A40,Pistols!$C:$C,Pistols!H:H,0,0)</f>
        <v>252</v>
      </c>
      <c r="F40" s="1">
        <f>_xlfn.XLOOKUP($A40,Pistols!$C:$C,Pistols!I:I,0,0)</f>
        <v>0</v>
      </c>
      <c r="G40" s="1">
        <f>_xlfn.XLOOKUP($A40,Pistols!$C:$C,Pistols!J:J,0,0)</f>
        <v>0</v>
      </c>
      <c r="H40" s="1">
        <f>_xlfn.XLOOKUP($A40,Pistols!$C:$C,Pistols!K:K,0,0)</f>
        <v>567</v>
      </c>
      <c r="I40" s="1">
        <f>_xlfn.XLOOKUP($A40,Pistols!$C:$C,Pistols!L:L,0,0)</f>
        <v>0</v>
      </c>
      <c r="J40" s="1">
        <f>_xlfn.XLOOKUP($A40,Pistols!$C:$C,Pistols!M:M,0,0)</f>
        <v>0</v>
      </c>
      <c r="K40" s="1">
        <f>_xlfn.XLOOKUP($A40,Pistols!$C:$C,Pistols!N:N,0,0)</f>
        <v>819</v>
      </c>
      <c r="L40" s="1">
        <f>_xlfn.XLOOKUP($A40,Revolvers!$C:$C,Revolvers!O:O,0,0)</f>
        <v>0</v>
      </c>
      <c r="M40" s="1">
        <f>_xlfn.XLOOKUP($A40,Revolvers!$C:$C,Revolvers!P:P,0,0)</f>
        <v>0</v>
      </c>
      <c r="N40" s="1">
        <f>_xlfn.XLOOKUP($A40,Revolvers!$C:$C,Revolvers!Q:Q,0,0)</f>
        <v>0</v>
      </c>
      <c r="O40" s="1">
        <f>_xlfn.XLOOKUP($A40,Revolvers!$C:$C,Revolvers!R:R,0,0)</f>
        <v>0</v>
      </c>
      <c r="P40" s="1">
        <f>_xlfn.XLOOKUP($A40,Revolvers!$C:$C,Revolvers!S:S,0,0)</f>
        <v>0</v>
      </c>
      <c r="Q40" s="1">
        <f>_xlfn.XLOOKUP($A40,Revolvers!$C:$C,Revolvers!T:T,0,0)</f>
        <v>0</v>
      </c>
      <c r="R40" s="1">
        <f>_xlfn.XLOOKUP($A40,Rifles!C:C,Rifles!H:H,0,0)</f>
        <v>524</v>
      </c>
      <c r="S40" s="1">
        <f>_xlfn.XLOOKUP($A40,Shotguns!C:C,Shotguns!H:H,0,0)</f>
        <v>0</v>
      </c>
      <c r="T40" s="1">
        <f t="shared" si="0"/>
        <v>1343</v>
      </c>
    </row>
    <row r="41" spans="1:20" x14ac:dyDescent="0.25">
      <c r="A41" s="1">
        <f>Rifles!C41</f>
        <v>93301623</v>
      </c>
      <c r="B41" s="1" t="str">
        <f>_xlfn.XLOOKUP(A41, Rifles!$C41:$C458,Rifles!D41:D458,"N/A",0)</f>
        <v>RITCHIE, KEARY</v>
      </c>
      <c r="C41" s="1" t="str">
        <f>_xlfn.XLOOKUP($A41, Rifles!$C$2:$C$419,Rifles!F$2:F$419,"N/A",0)</f>
        <v>REDLANDS</v>
      </c>
      <c r="D41" s="1" t="str">
        <f>_xlfn.XLOOKUP($A41, Rifles!$C$2:$C$419,Rifles!G$2:G$419,"N/A",0)</f>
        <v>CA</v>
      </c>
      <c r="E41" s="1">
        <f>_xlfn.XLOOKUP($A41,Pistols!$C:$C,Pistols!H:H,0,0)</f>
        <v>0</v>
      </c>
      <c r="F41" s="1">
        <f>_xlfn.XLOOKUP($A41,Pistols!$C:$C,Pistols!I:I,0,0)</f>
        <v>0</v>
      </c>
      <c r="G41" s="1">
        <f>_xlfn.XLOOKUP($A41,Pistols!$C:$C,Pistols!J:J,0,0)</f>
        <v>0</v>
      </c>
      <c r="H41" s="1">
        <f>_xlfn.XLOOKUP($A41,Pistols!$C:$C,Pistols!K:K,0,0)</f>
        <v>0</v>
      </c>
      <c r="I41" s="1">
        <f>_xlfn.XLOOKUP($A41,Pistols!$C:$C,Pistols!L:L,0,0)</f>
        <v>0</v>
      </c>
      <c r="J41" s="1">
        <f>_xlfn.XLOOKUP($A41,Pistols!$C:$C,Pistols!M:M,0,0)</f>
        <v>0</v>
      </c>
      <c r="K41" s="1">
        <f>_xlfn.XLOOKUP($A41,Pistols!$C:$C,Pistols!N:N,0,0)</f>
        <v>0</v>
      </c>
      <c r="L41" s="1">
        <f>_xlfn.XLOOKUP($A41,Revolvers!$C:$C,Revolvers!O:O,0,0)</f>
        <v>0</v>
      </c>
      <c r="M41" s="1">
        <f>_xlfn.XLOOKUP($A41,Revolvers!$C:$C,Revolvers!P:P,0,0)</f>
        <v>0</v>
      </c>
      <c r="N41" s="1">
        <f>_xlfn.XLOOKUP($A41,Revolvers!$C:$C,Revolvers!Q:Q,0,0)</f>
        <v>0</v>
      </c>
      <c r="O41" s="1">
        <f>_xlfn.XLOOKUP($A41,Revolvers!$C:$C,Revolvers!R:R,0,0)</f>
        <v>0</v>
      </c>
      <c r="P41" s="1">
        <f>_xlfn.XLOOKUP($A41,Revolvers!$C:$C,Revolvers!S:S,0,0)</f>
        <v>0</v>
      </c>
      <c r="Q41" s="1">
        <f>_xlfn.XLOOKUP($A41,Revolvers!$C:$C,Revolvers!T:T,0,0)</f>
        <v>0</v>
      </c>
      <c r="R41" s="1">
        <f>_xlfn.XLOOKUP($A41,Rifles!C:C,Rifles!H:H,0,0)</f>
        <v>30</v>
      </c>
      <c r="S41" s="1">
        <f>_xlfn.XLOOKUP($A41,Shotguns!C:C,Shotguns!H:H,0,0)</f>
        <v>0</v>
      </c>
      <c r="T41" s="1">
        <f t="shared" si="0"/>
        <v>30</v>
      </c>
    </row>
    <row r="42" spans="1:20" x14ac:dyDescent="0.25">
      <c r="A42" s="1">
        <f>Rifles!C42</f>
        <v>97738092</v>
      </c>
      <c r="B42" s="1" t="str">
        <f>_xlfn.XLOOKUP(A42, Rifles!$C42:$C459,Rifles!D42:D459,"N/A",0)</f>
        <v>ROGUE RIV RIFLEWORKS INC/JOHN RIBGY &amp; CO</v>
      </c>
      <c r="C42" s="1" t="str">
        <f>_xlfn.XLOOKUP($A42, Rifles!$C$2:$C$419,Rifles!F$2:F$419,"N/A",0)</f>
        <v>PASO ROBLES</v>
      </c>
      <c r="D42" s="1" t="str">
        <f>_xlfn.XLOOKUP($A42, Rifles!$C$2:$C$419,Rifles!G$2:G$419,"N/A",0)</f>
        <v>CA</v>
      </c>
      <c r="E42" s="1">
        <f>_xlfn.XLOOKUP($A42,Pistols!$C:$C,Pistols!H:H,0,0)</f>
        <v>0</v>
      </c>
      <c r="F42" s="1">
        <f>_xlfn.XLOOKUP($A42,Pistols!$C:$C,Pistols!I:I,0,0)</f>
        <v>0</v>
      </c>
      <c r="G42" s="1">
        <f>_xlfn.XLOOKUP($A42,Pistols!$C:$C,Pistols!J:J,0,0)</f>
        <v>0</v>
      </c>
      <c r="H42" s="1">
        <f>_xlfn.XLOOKUP($A42,Pistols!$C:$C,Pistols!K:K,0,0)</f>
        <v>0</v>
      </c>
      <c r="I42" s="1">
        <f>_xlfn.XLOOKUP($A42,Pistols!$C:$C,Pistols!L:L,0,0)</f>
        <v>0</v>
      </c>
      <c r="J42" s="1">
        <f>_xlfn.XLOOKUP($A42,Pistols!$C:$C,Pistols!M:M,0,0)</f>
        <v>0</v>
      </c>
      <c r="K42" s="1">
        <f>_xlfn.XLOOKUP($A42,Pistols!$C:$C,Pistols!N:N,0,0)</f>
        <v>0</v>
      </c>
      <c r="L42" s="1">
        <f>_xlfn.XLOOKUP($A42,Revolvers!$C:$C,Revolvers!O:O,0,0)</f>
        <v>0</v>
      </c>
      <c r="M42" s="1">
        <f>_xlfn.XLOOKUP($A42,Revolvers!$C:$C,Revolvers!P:P,0,0)</f>
        <v>0</v>
      </c>
      <c r="N42" s="1">
        <f>_xlfn.XLOOKUP($A42,Revolvers!$C:$C,Revolvers!Q:Q,0,0)</f>
        <v>0</v>
      </c>
      <c r="O42" s="1">
        <f>_xlfn.XLOOKUP($A42,Revolvers!$C:$C,Revolvers!R:R,0,0)</f>
        <v>0</v>
      </c>
      <c r="P42" s="1">
        <f>_xlfn.XLOOKUP($A42,Revolvers!$C:$C,Revolvers!S:S,0,0)</f>
        <v>0</v>
      </c>
      <c r="Q42" s="1">
        <f>_xlfn.XLOOKUP($A42,Revolvers!$C:$C,Revolvers!T:T,0,0)</f>
        <v>0</v>
      </c>
      <c r="R42" s="1">
        <f>_xlfn.XLOOKUP($A42,Rifles!C:C,Rifles!H:H,0,0)</f>
        <v>14</v>
      </c>
      <c r="S42" s="1">
        <f>_xlfn.XLOOKUP($A42,Shotguns!C:C,Shotguns!H:H,0,0)</f>
        <v>3</v>
      </c>
      <c r="T42" s="1">
        <f t="shared" si="0"/>
        <v>17</v>
      </c>
    </row>
    <row r="43" spans="1:20" x14ac:dyDescent="0.25">
      <c r="A43" s="1">
        <f>Rifles!C43</f>
        <v>93302152</v>
      </c>
      <c r="B43" s="1" t="str">
        <f>_xlfn.XLOOKUP(A43, Rifles!$C43:$C460,Rifles!D43:D460,"N/A",0)</f>
        <v>SAMPSON, MICHAEL JAMES</v>
      </c>
      <c r="C43" s="1" t="str">
        <f>_xlfn.XLOOKUP($A43, Rifles!$C$2:$C$419,Rifles!F$2:F$419,"N/A",0)</f>
        <v>HUNTINGTON BEACH</v>
      </c>
      <c r="D43" s="1" t="str">
        <f>_xlfn.XLOOKUP($A43, Rifles!$C$2:$C$419,Rifles!G$2:G$419,"N/A",0)</f>
        <v>CA</v>
      </c>
      <c r="E43" s="1">
        <f>_xlfn.XLOOKUP($A43,Pistols!$C:$C,Pistols!H:H,0,0)</f>
        <v>0</v>
      </c>
      <c r="F43" s="1">
        <f>_xlfn.XLOOKUP($A43,Pistols!$C:$C,Pistols!I:I,0,0)</f>
        <v>0</v>
      </c>
      <c r="G43" s="1">
        <f>_xlfn.XLOOKUP($A43,Pistols!$C:$C,Pistols!J:J,0,0)</f>
        <v>0</v>
      </c>
      <c r="H43" s="1">
        <f>_xlfn.XLOOKUP($A43,Pistols!$C:$C,Pistols!K:K,0,0)</f>
        <v>0</v>
      </c>
      <c r="I43" s="1">
        <f>_xlfn.XLOOKUP($A43,Pistols!$C:$C,Pistols!L:L,0,0)</f>
        <v>0</v>
      </c>
      <c r="J43" s="1">
        <f>_xlfn.XLOOKUP($A43,Pistols!$C:$C,Pistols!M:M,0,0)</f>
        <v>0</v>
      </c>
      <c r="K43" s="1">
        <f>_xlfn.XLOOKUP($A43,Pistols!$C:$C,Pistols!N:N,0,0)</f>
        <v>0</v>
      </c>
      <c r="L43" s="1">
        <f>_xlfn.XLOOKUP($A43,Revolvers!$C:$C,Revolvers!O:O,0,0)</f>
        <v>0</v>
      </c>
      <c r="M43" s="1">
        <f>_xlfn.XLOOKUP($A43,Revolvers!$C:$C,Revolvers!P:P,0,0)</f>
        <v>0</v>
      </c>
      <c r="N43" s="1">
        <f>_xlfn.XLOOKUP($A43,Revolvers!$C:$C,Revolvers!Q:Q,0,0)</f>
        <v>0</v>
      </c>
      <c r="O43" s="1">
        <f>_xlfn.XLOOKUP($A43,Revolvers!$C:$C,Revolvers!R:R,0,0)</f>
        <v>0</v>
      </c>
      <c r="P43" s="1">
        <f>_xlfn.XLOOKUP($A43,Revolvers!$C:$C,Revolvers!S:S,0,0)</f>
        <v>0</v>
      </c>
      <c r="Q43" s="1">
        <f>_xlfn.XLOOKUP($A43,Revolvers!$C:$C,Revolvers!T:T,0,0)</f>
        <v>0</v>
      </c>
      <c r="R43" s="1">
        <f>_xlfn.XLOOKUP($A43,Rifles!C:C,Rifles!H:H,0,0)</f>
        <v>2</v>
      </c>
      <c r="S43" s="1">
        <f>_xlfn.XLOOKUP($A43,Shotguns!C:C,Shotguns!H:H,0,0)</f>
        <v>0</v>
      </c>
      <c r="T43" s="1">
        <f t="shared" si="0"/>
        <v>2</v>
      </c>
    </row>
    <row r="44" spans="1:20" x14ac:dyDescent="0.25">
      <c r="A44" s="1">
        <f>Rifles!C44</f>
        <v>58401973</v>
      </c>
      <c r="B44" s="1" t="str">
        <f>_xlfn.XLOOKUP(A44, Rifles!$C44:$C461,Rifles!D44:D461,"N/A",0)</f>
        <v>AMERICAN ARMS MFG LLC</v>
      </c>
      <c r="C44" s="1" t="str">
        <f>_xlfn.XLOOKUP($A44, Rifles!$C$2:$C$419,Rifles!F$2:F$419,"N/A",0)</f>
        <v>BRIGHTON</v>
      </c>
      <c r="D44" s="1" t="str">
        <f>_xlfn.XLOOKUP($A44, Rifles!$C$2:$C$419,Rifles!G$2:G$419,"N/A",0)</f>
        <v>CO</v>
      </c>
      <c r="E44" s="1">
        <f>_xlfn.XLOOKUP($A44,Pistols!$C:$C,Pistols!H:H,0,0)</f>
        <v>0</v>
      </c>
      <c r="F44" s="1">
        <f>_xlfn.XLOOKUP($A44,Pistols!$C:$C,Pistols!I:I,0,0)</f>
        <v>0</v>
      </c>
      <c r="G44" s="1">
        <f>_xlfn.XLOOKUP($A44,Pistols!$C:$C,Pistols!J:J,0,0)</f>
        <v>0</v>
      </c>
      <c r="H44" s="1">
        <f>_xlfn.XLOOKUP($A44,Pistols!$C:$C,Pistols!K:K,0,0)</f>
        <v>0</v>
      </c>
      <c r="I44" s="1">
        <f>_xlfn.XLOOKUP($A44,Pistols!$C:$C,Pistols!L:L,0,0)</f>
        <v>0</v>
      </c>
      <c r="J44" s="1">
        <f>_xlfn.XLOOKUP($A44,Pistols!$C:$C,Pistols!M:M,0,0)</f>
        <v>0</v>
      </c>
      <c r="K44" s="1">
        <f>_xlfn.XLOOKUP($A44,Pistols!$C:$C,Pistols!N:N,0,0)</f>
        <v>0</v>
      </c>
      <c r="L44" s="1">
        <f>_xlfn.XLOOKUP($A44,Revolvers!$C:$C,Revolvers!O:O,0,0)</f>
        <v>0</v>
      </c>
      <c r="M44" s="1">
        <f>_xlfn.XLOOKUP($A44,Revolvers!$C:$C,Revolvers!P:P,0,0)</f>
        <v>0</v>
      </c>
      <c r="N44" s="1">
        <f>_xlfn.XLOOKUP($A44,Revolvers!$C:$C,Revolvers!Q:Q,0,0)</f>
        <v>0</v>
      </c>
      <c r="O44" s="1">
        <f>_xlfn.XLOOKUP($A44,Revolvers!$C:$C,Revolvers!R:R,0,0)</f>
        <v>0</v>
      </c>
      <c r="P44" s="1">
        <f>_xlfn.XLOOKUP($A44,Revolvers!$C:$C,Revolvers!S:S,0,0)</f>
        <v>0</v>
      </c>
      <c r="Q44" s="1">
        <f>_xlfn.XLOOKUP($A44,Revolvers!$C:$C,Revolvers!T:T,0,0)</f>
        <v>0</v>
      </c>
      <c r="R44" s="1">
        <f>_xlfn.XLOOKUP($A44,Rifles!C:C,Rifles!H:H,0,0)</f>
        <v>1</v>
      </c>
      <c r="S44" s="1">
        <f>_xlfn.XLOOKUP($A44,Shotguns!C:C,Shotguns!H:H,0,0)</f>
        <v>0</v>
      </c>
      <c r="T44" s="1">
        <f t="shared" si="0"/>
        <v>1</v>
      </c>
    </row>
    <row r="45" spans="1:20" x14ac:dyDescent="0.25">
      <c r="A45" s="1">
        <f>Rifles!C45</f>
        <v>58437579</v>
      </c>
      <c r="B45" s="1" t="str">
        <f>_xlfn.XLOOKUP(A45, Rifles!$C45:$C462,Rifles!D45:D462,"N/A",0)</f>
        <v>AWI LLC</v>
      </c>
      <c r="C45" s="1" t="str">
        <f>_xlfn.XLOOKUP($A45, Rifles!$C$2:$C$419,Rifles!F$2:F$419,"N/A",0)</f>
        <v>EATON</v>
      </c>
      <c r="D45" s="1" t="str">
        <f>_xlfn.XLOOKUP($A45, Rifles!$C$2:$C$419,Rifles!G$2:G$419,"N/A",0)</f>
        <v>CO</v>
      </c>
      <c r="E45" s="1">
        <f>_xlfn.XLOOKUP($A45,Pistols!$C:$C,Pistols!H:H,0,0)</f>
        <v>0</v>
      </c>
      <c r="F45" s="1">
        <f>_xlfn.XLOOKUP($A45,Pistols!$C:$C,Pistols!I:I,0,0)</f>
        <v>0</v>
      </c>
      <c r="G45" s="1">
        <f>_xlfn.XLOOKUP($A45,Pistols!$C:$C,Pistols!J:J,0,0)</f>
        <v>0</v>
      </c>
      <c r="H45" s="1">
        <f>_xlfn.XLOOKUP($A45,Pistols!$C:$C,Pistols!K:K,0,0)</f>
        <v>0</v>
      </c>
      <c r="I45" s="1">
        <f>_xlfn.XLOOKUP($A45,Pistols!$C:$C,Pistols!L:L,0,0)</f>
        <v>0</v>
      </c>
      <c r="J45" s="1">
        <f>_xlfn.XLOOKUP($A45,Pistols!$C:$C,Pistols!M:M,0,0)</f>
        <v>0</v>
      </c>
      <c r="K45" s="1">
        <f>_xlfn.XLOOKUP($A45,Pistols!$C:$C,Pistols!N:N,0,0)</f>
        <v>0</v>
      </c>
      <c r="L45" s="1">
        <f>_xlfn.XLOOKUP($A45,Revolvers!$C:$C,Revolvers!O:O,0,0)</f>
        <v>0</v>
      </c>
      <c r="M45" s="1">
        <f>_xlfn.XLOOKUP($A45,Revolvers!$C:$C,Revolvers!P:P,0,0)</f>
        <v>0</v>
      </c>
      <c r="N45" s="1">
        <f>_xlfn.XLOOKUP($A45,Revolvers!$C:$C,Revolvers!Q:Q,0,0)</f>
        <v>0</v>
      </c>
      <c r="O45" s="1">
        <f>_xlfn.XLOOKUP($A45,Revolvers!$C:$C,Revolvers!R:R,0,0)</f>
        <v>0</v>
      </c>
      <c r="P45" s="1">
        <f>_xlfn.XLOOKUP($A45,Revolvers!$C:$C,Revolvers!S:S,0,0)</f>
        <v>0</v>
      </c>
      <c r="Q45" s="1">
        <f>_xlfn.XLOOKUP($A45,Revolvers!$C:$C,Revolvers!T:T,0,0)</f>
        <v>0</v>
      </c>
      <c r="R45" s="1">
        <f>_xlfn.XLOOKUP($A45,Rifles!C:C,Rifles!H:H,0,0)</f>
        <v>127</v>
      </c>
      <c r="S45" s="1">
        <f>_xlfn.XLOOKUP($A45,Shotguns!C:C,Shotguns!H:H,0,0)</f>
        <v>0</v>
      </c>
      <c r="T45" s="1">
        <f t="shared" si="0"/>
        <v>127</v>
      </c>
    </row>
    <row r="46" spans="1:20" x14ac:dyDescent="0.25">
      <c r="A46" s="1">
        <f>Rifles!C46</f>
        <v>58402128</v>
      </c>
      <c r="B46" s="1" t="str">
        <f>_xlfn.XLOOKUP(A46, Rifles!$C46:$C463,Rifles!D46:D463,"N/A",0)</f>
        <v>BERNARD, LEO JOHN</v>
      </c>
      <c r="C46" s="1" t="str">
        <f>_xlfn.XLOOKUP($A46, Rifles!$C$2:$C$419,Rifles!F$2:F$419,"N/A",0)</f>
        <v>RIFLE</v>
      </c>
      <c r="D46" s="1" t="str">
        <f>_xlfn.XLOOKUP($A46, Rifles!$C$2:$C$419,Rifles!G$2:G$419,"N/A",0)</f>
        <v>CO</v>
      </c>
      <c r="E46" s="1">
        <f>_xlfn.XLOOKUP($A46,Pistols!$C:$C,Pistols!H:H,0,0)</f>
        <v>0</v>
      </c>
      <c r="F46" s="1">
        <f>_xlfn.XLOOKUP($A46,Pistols!$C:$C,Pistols!I:I,0,0)</f>
        <v>0</v>
      </c>
      <c r="G46" s="1">
        <f>_xlfn.XLOOKUP($A46,Pistols!$C:$C,Pistols!J:J,0,0)</f>
        <v>0</v>
      </c>
      <c r="H46" s="1">
        <f>_xlfn.XLOOKUP($A46,Pistols!$C:$C,Pistols!K:K,0,0)</f>
        <v>0</v>
      </c>
      <c r="I46" s="1">
        <f>_xlfn.XLOOKUP($A46,Pistols!$C:$C,Pistols!L:L,0,0)</f>
        <v>0</v>
      </c>
      <c r="J46" s="1">
        <f>_xlfn.XLOOKUP($A46,Pistols!$C:$C,Pistols!M:M,0,0)</f>
        <v>0</v>
      </c>
      <c r="K46" s="1">
        <f>_xlfn.XLOOKUP($A46,Pistols!$C:$C,Pistols!N:N,0,0)</f>
        <v>0</v>
      </c>
      <c r="L46" s="1">
        <f>_xlfn.XLOOKUP($A46,Revolvers!$C:$C,Revolvers!O:O,0,0)</f>
        <v>0</v>
      </c>
      <c r="M46" s="1">
        <f>_xlfn.XLOOKUP($A46,Revolvers!$C:$C,Revolvers!P:P,0,0)</f>
        <v>0</v>
      </c>
      <c r="N46" s="1">
        <f>_xlfn.XLOOKUP($A46,Revolvers!$C:$C,Revolvers!Q:Q,0,0)</f>
        <v>0</v>
      </c>
      <c r="O46" s="1">
        <f>_xlfn.XLOOKUP($A46,Revolvers!$C:$C,Revolvers!R:R,0,0)</f>
        <v>0</v>
      </c>
      <c r="P46" s="1">
        <f>_xlfn.XLOOKUP($A46,Revolvers!$C:$C,Revolvers!S:S,0,0)</f>
        <v>0</v>
      </c>
      <c r="Q46" s="1">
        <f>_xlfn.XLOOKUP($A46,Revolvers!$C:$C,Revolvers!T:T,0,0)</f>
        <v>0</v>
      </c>
      <c r="R46" s="1">
        <f>_xlfn.XLOOKUP($A46,Rifles!C:C,Rifles!H:H,0,0)</f>
        <v>2</v>
      </c>
      <c r="S46" s="1">
        <f>_xlfn.XLOOKUP($A46,Shotguns!C:C,Shotguns!H:H,0,0)</f>
        <v>0</v>
      </c>
      <c r="T46" s="1">
        <f t="shared" si="0"/>
        <v>2</v>
      </c>
    </row>
    <row r="47" spans="1:20" x14ac:dyDescent="0.25">
      <c r="A47" s="1">
        <f>Rifles!C47</f>
        <v>58401869</v>
      </c>
      <c r="B47" s="1" t="str">
        <f>_xlfn.XLOOKUP(A47, Rifles!$C47:$C464,Rifles!D47:D464,"N/A",0)</f>
        <v>GODDARD ENTERPRISES LLC</v>
      </c>
      <c r="C47" s="1" t="str">
        <f>_xlfn.XLOOKUP($A47, Rifles!$C$2:$C$419,Rifles!F$2:F$419,"N/A",0)</f>
        <v>BRIGHTON</v>
      </c>
      <c r="D47" s="1" t="str">
        <f>_xlfn.XLOOKUP($A47, Rifles!$C$2:$C$419,Rifles!G$2:G$419,"N/A",0)</f>
        <v>CO</v>
      </c>
      <c r="E47" s="1">
        <f>_xlfn.XLOOKUP($A47,Pistols!$C:$C,Pistols!H:H,0,0)</f>
        <v>0</v>
      </c>
      <c r="F47" s="1">
        <f>_xlfn.XLOOKUP($A47,Pistols!$C:$C,Pistols!I:I,0,0)</f>
        <v>0</v>
      </c>
      <c r="G47" s="1">
        <f>_xlfn.XLOOKUP($A47,Pistols!$C:$C,Pistols!J:J,0,0)</f>
        <v>0</v>
      </c>
      <c r="H47" s="1">
        <f>_xlfn.XLOOKUP($A47,Pistols!$C:$C,Pistols!K:K,0,0)</f>
        <v>0</v>
      </c>
      <c r="I47" s="1">
        <f>_xlfn.XLOOKUP($A47,Pistols!$C:$C,Pistols!L:L,0,0)</f>
        <v>0</v>
      </c>
      <c r="J47" s="1">
        <f>_xlfn.XLOOKUP($A47,Pistols!$C:$C,Pistols!M:M,0,0)</f>
        <v>0</v>
      </c>
      <c r="K47" s="1">
        <f>_xlfn.XLOOKUP($A47,Pistols!$C:$C,Pistols!N:N,0,0)</f>
        <v>0</v>
      </c>
      <c r="L47" s="1">
        <f>_xlfn.XLOOKUP($A47,Revolvers!$C:$C,Revolvers!O:O,0,0)</f>
        <v>0</v>
      </c>
      <c r="M47" s="1">
        <f>_xlfn.XLOOKUP($A47,Revolvers!$C:$C,Revolvers!P:P,0,0)</f>
        <v>0</v>
      </c>
      <c r="N47" s="1">
        <f>_xlfn.XLOOKUP($A47,Revolvers!$C:$C,Revolvers!Q:Q,0,0)</f>
        <v>0</v>
      </c>
      <c r="O47" s="1">
        <f>_xlfn.XLOOKUP($A47,Revolvers!$C:$C,Revolvers!R:R,0,0)</f>
        <v>0</v>
      </c>
      <c r="P47" s="1">
        <f>_xlfn.XLOOKUP($A47,Revolvers!$C:$C,Revolvers!S:S,0,0)</f>
        <v>0</v>
      </c>
      <c r="Q47" s="1">
        <f>_xlfn.XLOOKUP($A47,Revolvers!$C:$C,Revolvers!T:T,0,0)</f>
        <v>0</v>
      </c>
      <c r="R47" s="1">
        <f>_xlfn.XLOOKUP($A47,Rifles!C:C,Rifles!H:H,0,0)</f>
        <v>14</v>
      </c>
      <c r="S47" s="1">
        <f>_xlfn.XLOOKUP($A47,Shotguns!C:C,Shotguns!H:H,0,0)</f>
        <v>0</v>
      </c>
      <c r="T47" s="1">
        <f t="shared" si="0"/>
        <v>14</v>
      </c>
    </row>
    <row r="48" spans="1:20" x14ac:dyDescent="0.25">
      <c r="A48" s="1">
        <f>Rifles!C48</f>
        <v>58401645</v>
      </c>
      <c r="B48" s="1" t="str">
        <f>_xlfn.XLOOKUP(A48, Rifles!$C48:$C465,Rifles!D48:D465,"N/A",0)</f>
        <v>RICHARD MARK FITZPATRICK INC</v>
      </c>
      <c r="C48" s="1" t="str">
        <f>_xlfn.XLOOKUP($A48, Rifles!$C$2:$C$419,Rifles!F$2:F$419,"N/A",0)</f>
        <v>ERIE</v>
      </c>
      <c r="D48" s="1" t="str">
        <f>_xlfn.XLOOKUP($A48, Rifles!$C$2:$C$419,Rifles!G$2:G$419,"N/A",0)</f>
        <v>CO</v>
      </c>
      <c r="E48" s="1">
        <f>_xlfn.XLOOKUP($A48,Pistols!$C:$C,Pistols!H:H,0,0)</f>
        <v>0</v>
      </c>
      <c r="F48" s="1">
        <f>_xlfn.XLOOKUP($A48,Pistols!$C:$C,Pistols!I:I,0,0)</f>
        <v>0</v>
      </c>
      <c r="G48" s="1">
        <f>_xlfn.XLOOKUP($A48,Pistols!$C:$C,Pistols!J:J,0,0)</f>
        <v>0</v>
      </c>
      <c r="H48" s="1">
        <f>_xlfn.XLOOKUP($A48,Pistols!$C:$C,Pistols!K:K,0,0)</f>
        <v>0</v>
      </c>
      <c r="I48" s="1">
        <f>_xlfn.XLOOKUP($A48,Pistols!$C:$C,Pistols!L:L,0,0)</f>
        <v>0</v>
      </c>
      <c r="J48" s="1">
        <f>_xlfn.XLOOKUP($A48,Pistols!$C:$C,Pistols!M:M,0,0)</f>
        <v>0</v>
      </c>
      <c r="K48" s="1">
        <f>_xlfn.XLOOKUP($A48,Pistols!$C:$C,Pistols!N:N,0,0)</f>
        <v>0</v>
      </c>
      <c r="L48" s="1">
        <f>_xlfn.XLOOKUP($A48,Revolvers!$C:$C,Revolvers!O:O,0,0)</f>
        <v>0</v>
      </c>
      <c r="M48" s="1">
        <f>_xlfn.XLOOKUP($A48,Revolvers!$C:$C,Revolvers!P:P,0,0)</f>
        <v>0</v>
      </c>
      <c r="N48" s="1">
        <f>_xlfn.XLOOKUP($A48,Revolvers!$C:$C,Revolvers!Q:Q,0,0)</f>
        <v>0</v>
      </c>
      <c r="O48" s="1">
        <f>_xlfn.XLOOKUP($A48,Revolvers!$C:$C,Revolvers!R:R,0,0)</f>
        <v>0</v>
      </c>
      <c r="P48" s="1">
        <f>_xlfn.XLOOKUP($A48,Revolvers!$C:$C,Revolvers!S:S,0,0)</f>
        <v>0</v>
      </c>
      <c r="Q48" s="1">
        <f>_xlfn.XLOOKUP($A48,Revolvers!$C:$C,Revolvers!T:T,0,0)</f>
        <v>0</v>
      </c>
      <c r="R48" s="1">
        <f>_xlfn.XLOOKUP($A48,Rifles!C:C,Rifles!H:H,0,0)</f>
        <v>15</v>
      </c>
      <c r="S48" s="1">
        <f>_xlfn.XLOOKUP($A48,Shotguns!C:C,Shotguns!H:H,0,0)</f>
        <v>0</v>
      </c>
      <c r="T48" s="1">
        <f t="shared" si="0"/>
        <v>15</v>
      </c>
    </row>
    <row r="49" spans="1:20" x14ac:dyDescent="0.25">
      <c r="A49" s="1">
        <f>Rifles!C49</f>
        <v>58402226</v>
      </c>
      <c r="B49" s="1" t="str">
        <f>_xlfn.XLOOKUP(A49, Rifles!$C49:$C466,Rifles!D49:D466,"N/A",0)</f>
        <v>SHADOW RIVER PRODUCTIONS, LLC</v>
      </c>
      <c r="C49" s="1" t="str">
        <f>_xlfn.XLOOKUP($A49, Rifles!$C$2:$C$419,Rifles!F$2:F$419,"N/A",0)</f>
        <v>COLORADO SPRINGS</v>
      </c>
      <c r="D49" s="1" t="str">
        <f>_xlfn.XLOOKUP($A49, Rifles!$C$2:$C$419,Rifles!G$2:G$419,"N/A",0)</f>
        <v>CO</v>
      </c>
      <c r="E49" s="1">
        <f>_xlfn.XLOOKUP($A49,Pistols!$C:$C,Pistols!H:H,0,0)</f>
        <v>0</v>
      </c>
      <c r="F49" s="1">
        <f>_xlfn.XLOOKUP($A49,Pistols!$C:$C,Pistols!I:I,0,0)</f>
        <v>0</v>
      </c>
      <c r="G49" s="1">
        <f>_xlfn.XLOOKUP($A49,Pistols!$C:$C,Pistols!J:J,0,0)</f>
        <v>0</v>
      </c>
      <c r="H49" s="1">
        <f>_xlfn.XLOOKUP($A49,Pistols!$C:$C,Pistols!K:K,0,0)</f>
        <v>0</v>
      </c>
      <c r="I49" s="1">
        <f>_xlfn.XLOOKUP($A49,Pistols!$C:$C,Pistols!L:L,0,0)</f>
        <v>0</v>
      </c>
      <c r="J49" s="1">
        <f>_xlfn.XLOOKUP($A49,Pistols!$C:$C,Pistols!M:M,0,0)</f>
        <v>0</v>
      </c>
      <c r="K49" s="1">
        <f>_xlfn.XLOOKUP($A49,Pistols!$C:$C,Pistols!N:N,0,0)</f>
        <v>0</v>
      </c>
      <c r="L49" s="1">
        <f>_xlfn.XLOOKUP($A49,Revolvers!$C:$C,Revolvers!O:O,0,0)</f>
        <v>0</v>
      </c>
      <c r="M49" s="1">
        <f>_xlfn.XLOOKUP($A49,Revolvers!$C:$C,Revolvers!P:P,0,0)</f>
        <v>0</v>
      </c>
      <c r="N49" s="1">
        <f>_xlfn.XLOOKUP($A49,Revolvers!$C:$C,Revolvers!Q:Q,0,0)</f>
        <v>0</v>
      </c>
      <c r="O49" s="1">
        <f>_xlfn.XLOOKUP($A49,Revolvers!$C:$C,Revolvers!R:R,0,0)</f>
        <v>0</v>
      </c>
      <c r="P49" s="1">
        <f>_xlfn.XLOOKUP($A49,Revolvers!$C:$C,Revolvers!S:S,0,0)</f>
        <v>0</v>
      </c>
      <c r="Q49" s="1">
        <f>_xlfn.XLOOKUP($A49,Revolvers!$C:$C,Revolvers!T:T,0,0)</f>
        <v>0</v>
      </c>
      <c r="R49" s="1">
        <f>_xlfn.XLOOKUP($A49,Rifles!C:C,Rifles!H:H,0,0)</f>
        <v>1</v>
      </c>
      <c r="S49" s="1">
        <f>_xlfn.XLOOKUP($A49,Shotguns!C:C,Shotguns!H:H,0,0)</f>
        <v>0</v>
      </c>
      <c r="T49" s="1">
        <f t="shared" si="0"/>
        <v>1</v>
      </c>
    </row>
    <row r="50" spans="1:20" x14ac:dyDescent="0.25">
      <c r="A50" s="1">
        <f>Rifles!C50</f>
        <v>60600520</v>
      </c>
      <c r="B50" s="1" t="str">
        <f>_xlfn.XLOOKUP(A50, Rifles!$C50:$C467,Rifles!D50:D467,"N/A",0)</f>
        <v>COLT DEFENSE LLC</v>
      </c>
      <c r="C50" s="1" t="str">
        <f>_xlfn.XLOOKUP($A50, Rifles!$C$2:$C$419,Rifles!F$2:F$419,"N/A",0)</f>
        <v>WEST HARTFORD</v>
      </c>
      <c r="D50" s="1" t="str">
        <f>_xlfn.XLOOKUP($A50, Rifles!$C$2:$C$419,Rifles!G$2:G$419,"N/A",0)</f>
        <v>CT</v>
      </c>
      <c r="E50" s="1">
        <f>_xlfn.XLOOKUP($A50,Pistols!$C:$C,Pistols!H:H,0,0)</f>
        <v>0</v>
      </c>
      <c r="F50" s="1">
        <f>_xlfn.XLOOKUP($A50,Pistols!$C:$C,Pistols!I:I,0,0)</f>
        <v>0</v>
      </c>
      <c r="G50" s="1">
        <f>_xlfn.XLOOKUP($A50,Pistols!$C:$C,Pistols!J:J,0,0)</f>
        <v>0</v>
      </c>
      <c r="H50" s="1">
        <f>_xlfn.XLOOKUP($A50,Pistols!$C:$C,Pistols!K:K,0,0)</f>
        <v>0</v>
      </c>
      <c r="I50" s="1">
        <f>_xlfn.XLOOKUP($A50,Pistols!$C:$C,Pistols!L:L,0,0)</f>
        <v>0</v>
      </c>
      <c r="J50" s="1">
        <f>_xlfn.XLOOKUP($A50,Pistols!$C:$C,Pistols!M:M,0,0)</f>
        <v>0</v>
      </c>
      <c r="K50" s="1">
        <f>_xlfn.XLOOKUP($A50,Pistols!$C:$C,Pistols!N:N,0,0)</f>
        <v>0</v>
      </c>
      <c r="L50" s="1">
        <f>_xlfn.XLOOKUP($A50,Revolvers!$C:$C,Revolvers!O:O,0,0)</f>
        <v>0</v>
      </c>
      <c r="M50" s="1">
        <f>_xlfn.XLOOKUP($A50,Revolvers!$C:$C,Revolvers!P:P,0,0)</f>
        <v>0</v>
      </c>
      <c r="N50" s="1">
        <f>_xlfn.XLOOKUP($A50,Revolvers!$C:$C,Revolvers!Q:Q,0,0)</f>
        <v>0</v>
      </c>
      <c r="O50" s="1">
        <f>_xlfn.XLOOKUP($A50,Revolvers!$C:$C,Revolvers!R:R,0,0)</f>
        <v>0</v>
      </c>
      <c r="P50" s="1">
        <f>_xlfn.XLOOKUP($A50,Revolvers!$C:$C,Revolvers!S:S,0,0)</f>
        <v>0</v>
      </c>
      <c r="Q50" s="1">
        <f>_xlfn.XLOOKUP($A50,Revolvers!$C:$C,Revolvers!T:T,0,0)</f>
        <v>0</v>
      </c>
      <c r="R50" s="1">
        <f>_xlfn.XLOOKUP($A50,Rifles!C:C,Rifles!H:H,0,0)</f>
        <v>11138</v>
      </c>
      <c r="S50" s="1">
        <f>_xlfn.XLOOKUP($A50,Shotguns!C:C,Shotguns!H:H,0,0)</f>
        <v>0</v>
      </c>
      <c r="T50" s="1">
        <f t="shared" si="0"/>
        <v>11138</v>
      </c>
    </row>
    <row r="51" spans="1:20" x14ac:dyDescent="0.25">
      <c r="A51" s="1">
        <f>Rifles!C51</f>
        <v>60634862</v>
      </c>
      <c r="B51" s="1" t="str">
        <f>_xlfn.XLOOKUP(A51, Rifles!$C51:$C468,Rifles!D51:D468,"N/A",0)</f>
        <v>CONNECTICUT SHOTGUN MANUFACTURING CO</v>
      </c>
      <c r="C51" s="1" t="str">
        <f>_xlfn.XLOOKUP($A51, Rifles!$C$2:$C$419,Rifles!F$2:F$419,"N/A",0)</f>
        <v>NEW BRITAIN</v>
      </c>
      <c r="D51" s="1" t="str">
        <f>_xlfn.XLOOKUP($A51, Rifles!$C$2:$C$419,Rifles!G$2:G$419,"N/A",0)</f>
        <v>CT</v>
      </c>
      <c r="E51" s="1">
        <f>_xlfn.XLOOKUP($A51,Pistols!$C:$C,Pistols!H:H,0,0)</f>
        <v>0</v>
      </c>
      <c r="F51" s="1">
        <f>_xlfn.XLOOKUP($A51,Pistols!$C:$C,Pistols!I:I,0,0)</f>
        <v>0</v>
      </c>
      <c r="G51" s="1">
        <f>_xlfn.XLOOKUP($A51,Pistols!$C:$C,Pistols!J:J,0,0)</f>
        <v>0</v>
      </c>
      <c r="H51" s="1">
        <f>_xlfn.XLOOKUP($A51,Pistols!$C:$C,Pistols!K:K,0,0)</f>
        <v>0</v>
      </c>
      <c r="I51" s="1">
        <f>_xlfn.XLOOKUP($A51,Pistols!$C:$C,Pistols!L:L,0,0)</f>
        <v>0</v>
      </c>
      <c r="J51" s="1">
        <f>_xlfn.XLOOKUP($A51,Pistols!$C:$C,Pistols!M:M,0,0)</f>
        <v>0</v>
      </c>
      <c r="K51" s="1">
        <f>_xlfn.XLOOKUP($A51,Pistols!$C:$C,Pistols!N:N,0,0)</f>
        <v>0</v>
      </c>
      <c r="L51" s="1">
        <f>_xlfn.XLOOKUP($A51,Revolvers!$C:$C,Revolvers!O:O,0,0)</f>
        <v>0</v>
      </c>
      <c r="M51" s="1">
        <f>_xlfn.XLOOKUP($A51,Revolvers!$C:$C,Revolvers!P:P,0,0)</f>
        <v>0</v>
      </c>
      <c r="N51" s="1">
        <f>_xlfn.XLOOKUP($A51,Revolvers!$C:$C,Revolvers!Q:Q,0,0)</f>
        <v>0</v>
      </c>
      <c r="O51" s="1">
        <f>_xlfn.XLOOKUP($A51,Revolvers!$C:$C,Revolvers!R:R,0,0)</f>
        <v>0</v>
      </c>
      <c r="P51" s="1">
        <f>_xlfn.XLOOKUP($A51,Revolvers!$C:$C,Revolvers!S:S,0,0)</f>
        <v>0</v>
      </c>
      <c r="Q51" s="1">
        <f>_xlfn.XLOOKUP($A51,Revolvers!$C:$C,Revolvers!T:T,0,0)</f>
        <v>0</v>
      </c>
      <c r="R51" s="1">
        <f>_xlfn.XLOOKUP($A51,Rifles!C:C,Rifles!H:H,0,0)</f>
        <v>4</v>
      </c>
      <c r="S51" s="1">
        <f>_xlfn.XLOOKUP($A51,Shotguns!C:C,Shotguns!H:H,0,0)</f>
        <v>1683</v>
      </c>
      <c r="T51" s="1">
        <f t="shared" si="0"/>
        <v>1687</v>
      </c>
    </row>
    <row r="52" spans="1:20" x14ac:dyDescent="0.25">
      <c r="A52" s="1">
        <f>Rifles!C52</f>
        <v>60600102</v>
      </c>
      <c r="B52" s="1" t="str">
        <f>_xlfn.XLOOKUP(A52, Rifles!$C52:$C469,Rifles!D52:D469,"N/A",0)</f>
        <v>D &amp; T ARMS LLC</v>
      </c>
      <c r="C52" s="1" t="str">
        <f>_xlfn.XLOOKUP($A52, Rifles!$C$2:$C$419,Rifles!F$2:F$419,"N/A",0)</f>
        <v>NEW MILFORD</v>
      </c>
      <c r="D52" s="1" t="str">
        <f>_xlfn.XLOOKUP($A52, Rifles!$C$2:$C$419,Rifles!G$2:G$419,"N/A",0)</f>
        <v>CT</v>
      </c>
      <c r="E52" s="1">
        <f>_xlfn.XLOOKUP($A52,Pistols!$C:$C,Pistols!H:H,0,0)</f>
        <v>0</v>
      </c>
      <c r="F52" s="1">
        <f>_xlfn.XLOOKUP($A52,Pistols!$C:$C,Pistols!I:I,0,0)</f>
        <v>0</v>
      </c>
      <c r="G52" s="1">
        <f>_xlfn.XLOOKUP($A52,Pistols!$C:$C,Pistols!J:J,0,0)</f>
        <v>0</v>
      </c>
      <c r="H52" s="1">
        <f>_xlfn.XLOOKUP($A52,Pistols!$C:$C,Pistols!K:K,0,0)</f>
        <v>0</v>
      </c>
      <c r="I52" s="1">
        <f>_xlfn.XLOOKUP($A52,Pistols!$C:$C,Pistols!L:L,0,0)</f>
        <v>0</v>
      </c>
      <c r="J52" s="1">
        <f>_xlfn.XLOOKUP($A52,Pistols!$C:$C,Pistols!M:M,0,0)</f>
        <v>0</v>
      </c>
      <c r="K52" s="1">
        <f>_xlfn.XLOOKUP($A52,Pistols!$C:$C,Pistols!N:N,0,0)</f>
        <v>0</v>
      </c>
      <c r="L52" s="1">
        <f>_xlfn.XLOOKUP($A52,Revolvers!$C:$C,Revolvers!O:O,0,0)</f>
        <v>0</v>
      </c>
      <c r="M52" s="1">
        <f>_xlfn.XLOOKUP($A52,Revolvers!$C:$C,Revolvers!P:P,0,0)</f>
        <v>0</v>
      </c>
      <c r="N52" s="1">
        <f>_xlfn.XLOOKUP($A52,Revolvers!$C:$C,Revolvers!Q:Q,0,0)</f>
        <v>0</v>
      </c>
      <c r="O52" s="1">
        <f>_xlfn.XLOOKUP($A52,Revolvers!$C:$C,Revolvers!R:R,0,0)</f>
        <v>0</v>
      </c>
      <c r="P52" s="1">
        <f>_xlfn.XLOOKUP($A52,Revolvers!$C:$C,Revolvers!S:S,0,0)</f>
        <v>0</v>
      </c>
      <c r="Q52" s="1">
        <f>_xlfn.XLOOKUP($A52,Revolvers!$C:$C,Revolvers!T:T,0,0)</f>
        <v>0</v>
      </c>
      <c r="R52" s="1">
        <f>_xlfn.XLOOKUP($A52,Rifles!C:C,Rifles!H:H,0,0)</f>
        <v>6</v>
      </c>
      <c r="S52" s="1">
        <f>_xlfn.XLOOKUP($A52,Shotguns!C:C,Shotguns!H:H,0,0)</f>
        <v>0</v>
      </c>
      <c r="T52" s="1">
        <f t="shared" si="0"/>
        <v>6</v>
      </c>
    </row>
    <row r="53" spans="1:20" x14ac:dyDescent="0.25">
      <c r="A53" s="1">
        <f>Rifles!C53</f>
        <v>60636035</v>
      </c>
      <c r="B53" s="1" t="str">
        <f>_xlfn.XLOOKUP(A53, Rifles!$C53:$C470,Rifles!D53:D470,"N/A",0)</f>
        <v>J L D ENTERPRISES INC</v>
      </c>
      <c r="C53" s="1" t="str">
        <f>_xlfn.XLOOKUP($A53, Rifles!$C$2:$C$419,Rifles!F$2:F$419,"N/A",0)</f>
        <v>FARMINGTON</v>
      </c>
      <c r="D53" s="1" t="str">
        <f>_xlfn.XLOOKUP($A53, Rifles!$C$2:$C$419,Rifles!G$2:G$419,"N/A",0)</f>
        <v>CT</v>
      </c>
      <c r="E53" s="1">
        <f>_xlfn.XLOOKUP($A53,Pistols!$C:$C,Pistols!H:H,0,0)</f>
        <v>0</v>
      </c>
      <c r="F53" s="1">
        <f>_xlfn.XLOOKUP($A53,Pistols!$C:$C,Pistols!I:I,0,0)</f>
        <v>0</v>
      </c>
      <c r="G53" s="1">
        <f>_xlfn.XLOOKUP($A53,Pistols!$C:$C,Pistols!J:J,0,0)</f>
        <v>0</v>
      </c>
      <c r="H53" s="1">
        <f>_xlfn.XLOOKUP($A53,Pistols!$C:$C,Pistols!K:K,0,0)</f>
        <v>0</v>
      </c>
      <c r="I53" s="1">
        <f>_xlfn.XLOOKUP($A53,Pistols!$C:$C,Pistols!L:L,0,0)</f>
        <v>0</v>
      </c>
      <c r="J53" s="1">
        <f>_xlfn.XLOOKUP($A53,Pistols!$C:$C,Pistols!M:M,0,0)</f>
        <v>0</v>
      </c>
      <c r="K53" s="1">
        <f>_xlfn.XLOOKUP($A53,Pistols!$C:$C,Pistols!N:N,0,0)</f>
        <v>0</v>
      </c>
      <c r="L53" s="1">
        <f>_xlfn.XLOOKUP($A53,Revolvers!$C:$C,Revolvers!O:O,0,0)</f>
        <v>0</v>
      </c>
      <c r="M53" s="1">
        <f>_xlfn.XLOOKUP($A53,Revolvers!$C:$C,Revolvers!P:P,0,0)</f>
        <v>0</v>
      </c>
      <c r="N53" s="1">
        <f>_xlfn.XLOOKUP($A53,Revolvers!$C:$C,Revolvers!Q:Q,0,0)</f>
        <v>0</v>
      </c>
      <c r="O53" s="1">
        <f>_xlfn.XLOOKUP($A53,Revolvers!$C:$C,Revolvers!R:R,0,0)</f>
        <v>0</v>
      </c>
      <c r="P53" s="1">
        <f>_xlfn.XLOOKUP($A53,Revolvers!$C:$C,Revolvers!S:S,0,0)</f>
        <v>0</v>
      </c>
      <c r="Q53" s="1">
        <f>_xlfn.XLOOKUP($A53,Revolvers!$C:$C,Revolvers!T:T,0,0)</f>
        <v>0</v>
      </c>
      <c r="R53" s="1">
        <f>_xlfn.XLOOKUP($A53,Rifles!C:C,Rifles!H:H,0,0)</f>
        <v>935</v>
      </c>
      <c r="S53" s="1">
        <f>_xlfn.XLOOKUP($A53,Shotguns!C:C,Shotguns!H:H,0,0)</f>
        <v>0</v>
      </c>
      <c r="T53" s="1">
        <f t="shared" si="0"/>
        <v>935</v>
      </c>
    </row>
    <row r="54" spans="1:20" x14ac:dyDescent="0.25">
      <c r="A54" s="1">
        <f>Rifles!C54</f>
        <v>60601238</v>
      </c>
      <c r="B54" s="1" t="str">
        <f>_xlfn.XLOOKUP(A54, Rifles!$C54:$C471,Rifles!D54:D471,"N/A",0)</f>
        <v>JOJOS GUNWORKS LLC</v>
      </c>
      <c r="C54" s="1" t="str">
        <f>_xlfn.XLOOKUP($A54, Rifles!$C$2:$C$419,Rifles!F$2:F$419,"N/A",0)</f>
        <v>SOUTHINGTON</v>
      </c>
      <c r="D54" s="1" t="str">
        <f>_xlfn.XLOOKUP($A54, Rifles!$C$2:$C$419,Rifles!G$2:G$419,"N/A",0)</f>
        <v>CT</v>
      </c>
      <c r="E54" s="1">
        <f>_xlfn.XLOOKUP($A54,Pistols!$C:$C,Pistols!H:H,0,0)</f>
        <v>0</v>
      </c>
      <c r="F54" s="1">
        <f>_xlfn.XLOOKUP($A54,Pistols!$C:$C,Pistols!I:I,0,0)</f>
        <v>0</v>
      </c>
      <c r="G54" s="1">
        <f>_xlfn.XLOOKUP($A54,Pistols!$C:$C,Pistols!J:J,0,0)</f>
        <v>0</v>
      </c>
      <c r="H54" s="1">
        <f>_xlfn.XLOOKUP($A54,Pistols!$C:$C,Pistols!K:K,0,0)</f>
        <v>0</v>
      </c>
      <c r="I54" s="1">
        <f>_xlfn.XLOOKUP($A54,Pistols!$C:$C,Pistols!L:L,0,0)</f>
        <v>2</v>
      </c>
      <c r="J54" s="1">
        <f>_xlfn.XLOOKUP($A54,Pistols!$C:$C,Pistols!M:M,0,0)</f>
        <v>9</v>
      </c>
      <c r="K54" s="1">
        <f>_xlfn.XLOOKUP($A54,Pistols!$C:$C,Pistols!N:N,0,0)</f>
        <v>11</v>
      </c>
      <c r="L54" s="1">
        <f>_xlfn.XLOOKUP($A54,Revolvers!$C:$C,Revolvers!O:O,0,0)</f>
        <v>0</v>
      </c>
      <c r="M54" s="1">
        <f>_xlfn.XLOOKUP($A54,Revolvers!$C:$C,Revolvers!P:P,0,0)</f>
        <v>0</v>
      </c>
      <c r="N54" s="1">
        <f>_xlfn.XLOOKUP($A54,Revolvers!$C:$C,Revolvers!Q:Q,0,0)</f>
        <v>0</v>
      </c>
      <c r="O54" s="1">
        <f>_xlfn.XLOOKUP($A54,Revolvers!$C:$C,Revolvers!R:R,0,0)</f>
        <v>0</v>
      </c>
      <c r="P54" s="1">
        <f>_xlfn.XLOOKUP($A54,Revolvers!$C:$C,Revolvers!S:S,0,0)</f>
        <v>0</v>
      </c>
      <c r="Q54" s="1">
        <f>_xlfn.XLOOKUP($A54,Revolvers!$C:$C,Revolvers!T:T,0,0)</f>
        <v>0</v>
      </c>
      <c r="R54" s="1">
        <f>_xlfn.XLOOKUP($A54,Rifles!C:C,Rifles!H:H,0,0)</f>
        <v>14</v>
      </c>
      <c r="S54" s="1">
        <f>_xlfn.XLOOKUP($A54,Shotguns!C:C,Shotguns!H:H,0,0)</f>
        <v>0</v>
      </c>
      <c r="T54" s="1">
        <f t="shared" si="0"/>
        <v>25</v>
      </c>
    </row>
    <row r="55" spans="1:20" x14ac:dyDescent="0.25">
      <c r="A55" s="1">
        <f>Rifles!C55</f>
        <v>60600252</v>
      </c>
      <c r="B55" s="1" t="str">
        <f>_xlfn.XLOOKUP(A55, Rifles!$C55:$C472,Rifles!D55:D472,"N/A",0)</f>
        <v>MARLIN FIREARMS COMPANY, THE</v>
      </c>
      <c r="C55" s="1" t="str">
        <f>_xlfn.XLOOKUP($A55, Rifles!$C$2:$C$419,Rifles!F$2:F$419,"N/A",0)</f>
        <v>NORTH HAVEN</v>
      </c>
      <c r="D55" s="1" t="str">
        <f>_xlfn.XLOOKUP($A55, Rifles!$C$2:$C$419,Rifles!G$2:G$419,"N/A",0)</f>
        <v>CT</v>
      </c>
      <c r="E55" s="1">
        <f>_xlfn.XLOOKUP($A55,Pistols!$C:$C,Pistols!H:H,0,0)</f>
        <v>0</v>
      </c>
      <c r="F55" s="1">
        <f>_xlfn.XLOOKUP($A55,Pistols!$C:$C,Pistols!I:I,0,0)</f>
        <v>0</v>
      </c>
      <c r="G55" s="1">
        <f>_xlfn.XLOOKUP($A55,Pistols!$C:$C,Pistols!J:J,0,0)</f>
        <v>0</v>
      </c>
      <c r="H55" s="1">
        <f>_xlfn.XLOOKUP($A55,Pistols!$C:$C,Pistols!K:K,0,0)</f>
        <v>0</v>
      </c>
      <c r="I55" s="1">
        <f>_xlfn.XLOOKUP($A55,Pistols!$C:$C,Pistols!L:L,0,0)</f>
        <v>0</v>
      </c>
      <c r="J55" s="1">
        <f>_xlfn.XLOOKUP($A55,Pistols!$C:$C,Pistols!M:M,0,0)</f>
        <v>0</v>
      </c>
      <c r="K55" s="1">
        <f>_xlfn.XLOOKUP($A55,Pistols!$C:$C,Pistols!N:N,0,0)</f>
        <v>0</v>
      </c>
      <c r="L55" s="1">
        <f>_xlfn.XLOOKUP($A55,Revolvers!$C:$C,Revolvers!O:O,0,0)</f>
        <v>0</v>
      </c>
      <c r="M55" s="1">
        <f>_xlfn.XLOOKUP($A55,Revolvers!$C:$C,Revolvers!P:P,0,0)</f>
        <v>0</v>
      </c>
      <c r="N55" s="1">
        <f>_xlfn.XLOOKUP($A55,Revolvers!$C:$C,Revolvers!Q:Q,0,0)</f>
        <v>0</v>
      </c>
      <c r="O55" s="1">
        <f>_xlfn.XLOOKUP($A55,Revolvers!$C:$C,Revolvers!R:R,0,0)</f>
        <v>0</v>
      </c>
      <c r="P55" s="1">
        <f>_xlfn.XLOOKUP($A55,Revolvers!$C:$C,Revolvers!S:S,0,0)</f>
        <v>0</v>
      </c>
      <c r="Q55" s="1">
        <f>_xlfn.XLOOKUP($A55,Revolvers!$C:$C,Revolvers!T:T,0,0)</f>
        <v>0</v>
      </c>
      <c r="R55" s="1">
        <f>_xlfn.XLOOKUP($A55,Rifles!C:C,Rifles!H:H,0,0)</f>
        <v>227855</v>
      </c>
      <c r="S55" s="1">
        <f>_xlfn.XLOOKUP($A55,Shotguns!C:C,Shotguns!H:H,0,0)</f>
        <v>0</v>
      </c>
      <c r="T55" s="1">
        <f t="shared" si="0"/>
        <v>227855</v>
      </c>
    </row>
    <row r="56" spans="1:20" x14ac:dyDescent="0.25">
      <c r="A56" s="1">
        <f>Rifles!C56</f>
        <v>60600773</v>
      </c>
      <c r="B56" s="1" t="str">
        <f>_xlfn.XLOOKUP(A56, Rifles!$C56:$C473,Rifles!D56:D473,"N/A",0)</f>
        <v>O F MOSSBERG &amp; SONS INC</v>
      </c>
      <c r="C56" s="1" t="str">
        <f>_xlfn.XLOOKUP($A56, Rifles!$C$2:$C$419,Rifles!F$2:F$419,"N/A",0)</f>
        <v>NORTH HAVEN</v>
      </c>
      <c r="D56" s="1" t="str">
        <f>_xlfn.XLOOKUP($A56, Rifles!$C$2:$C$419,Rifles!G$2:G$419,"N/A",0)</f>
        <v>CT</v>
      </c>
      <c r="E56" s="1">
        <f>_xlfn.XLOOKUP($A56,Pistols!$C:$C,Pistols!H:H,0,0)</f>
        <v>0</v>
      </c>
      <c r="F56" s="1">
        <f>_xlfn.XLOOKUP($A56,Pistols!$C:$C,Pistols!I:I,0,0)</f>
        <v>0</v>
      </c>
      <c r="G56" s="1">
        <f>_xlfn.XLOOKUP($A56,Pistols!$C:$C,Pistols!J:J,0,0)</f>
        <v>0</v>
      </c>
      <c r="H56" s="1">
        <f>_xlfn.XLOOKUP($A56,Pistols!$C:$C,Pistols!K:K,0,0)</f>
        <v>0</v>
      </c>
      <c r="I56" s="1">
        <f>_xlfn.XLOOKUP($A56,Pistols!$C:$C,Pistols!L:L,0,0)</f>
        <v>0</v>
      </c>
      <c r="J56" s="1">
        <f>_xlfn.XLOOKUP($A56,Pistols!$C:$C,Pistols!M:M,0,0)</f>
        <v>0</v>
      </c>
      <c r="K56" s="1">
        <f>_xlfn.XLOOKUP($A56,Pistols!$C:$C,Pistols!N:N,0,0)</f>
        <v>0</v>
      </c>
      <c r="L56" s="1">
        <f>_xlfn.XLOOKUP($A56,Revolvers!$C:$C,Revolvers!O:O,0,0)</f>
        <v>0</v>
      </c>
      <c r="M56" s="1">
        <f>_xlfn.XLOOKUP($A56,Revolvers!$C:$C,Revolvers!P:P,0,0)</f>
        <v>0</v>
      </c>
      <c r="N56" s="1">
        <f>_xlfn.XLOOKUP($A56,Revolvers!$C:$C,Revolvers!Q:Q,0,0)</f>
        <v>0</v>
      </c>
      <c r="O56" s="1">
        <f>_xlfn.XLOOKUP($A56,Revolvers!$C:$C,Revolvers!R:R,0,0)</f>
        <v>0</v>
      </c>
      <c r="P56" s="1">
        <f>_xlfn.XLOOKUP($A56,Revolvers!$C:$C,Revolvers!S:S,0,0)</f>
        <v>0</v>
      </c>
      <c r="Q56" s="1">
        <f>_xlfn.XLOOKUP($A56,Revolvers!$C:$C,Revolvers!T:T,0,0)</f>
        <v>0</v>
      </c>
      <c r="R56" s="1">
        <f>_xlfn.XLOOKUP($A56,Rifles!C:C,Rifles!H:H,0,0)</f>
        <v>38570</v>
      </c>
      <c r="S56" s="1">
        <f>_xlfn.XLOOKUP($A56,Shotguns!C:C,Shotguns!H:H,0,0)</f>
        <v>250211</v>
      </c>
      <c r="T56" s="1">
        <f t="shared" si="0"/>
        <v>288781</v>
      </c>
    </row>
    <row r="57" spans="1:20" x14ac:dyDescent="0.25">
      <c r="A57" s="1">
        <f>Rifles!C57</f>
        <v>60600006</v>
      </c>
      <c r="B57" s="1" t="str">
        <f>_xlfn.XLOOKUP(A57, Rifles!$C57:$C474,Rifles!D57:D474,"N/A",0)</f>
        <v>P3LLC</v>
      </c>
      <c r="C57" s="1" t="str">
        <f>_xlfn.XLOOKUP($A57, Rifles!$C$2:$C$419,Rifles!F$2:F$419,"N/A",0)</f>
        <v>WEATOGUE</v>
      </c>
      <c r="D57" s="1" t="str">
        <f>_xlfn.XLOOKUP($A57, Rifles!$C$2:$C$419,Rifles!G$2:G$419,"N/A",0)</f>
        <v>CT</v>
      </c>
      <c r="E57" s="1">
        <f>_xlfn.XLOOKUP($A57,Pistols!$C:$C,Pistols!H:H,0,0)</f>
        <v>0</v>
      </c>
      <c r="F57" s="1">
        <f>_xlfn.XLOOKUP($A57,Pistols!$C:$C,Pistols!I:I,0,0)</f>
        <v>0</v>
      </c>
      <c r="G57" s="1">
        <f>_xlfn.XLOOKUP($A57,Pistols!$C:$C,Pistols!J:J,0,0)</f>
        <v>0</v>
      </c>
      <c r="H57" s="1">
        <f>_xlfn.XLOOKUP($A57,Pistols!$C:$C,Pistols!K:K,0,0)</f>
        <v>0</v>
      </c>
      <c r="I57" s="1">
        <f>_xlfn.XLOOKUP($A57,Pistols!$C:$C,Pistols!L:L,0,0)</f>
        <v>0</v>
      </c>
      <c r="J57" s="1">
        <f>_xlfn.XLOOKUP($A57,Pistols!$C:$C,Pistols!M:M,0,0)</f>
        <v>0</v>
      </c>
      <c r="K57" s="1">
        <f>_xlfn.XLOOKUP($A57,Pistols!$C:$C,Pistols!N:N,0,0)</f>
        <v>0</v>
      </c>
      <c r="L57" s="1">
        <f>_xlfn.XLOOKUP($A57,Revolvers!$C:$C,Revolvers!O:O,0,0)</f>
        <v>0</v>
      </c>
      <c r="M57" s="1">
        <f>_xlfn.XLOOKUP($A57,Revolvers!$C:$C,Revolvers!P:P,0,0)</f>
        <v>0</v>
      </c>
      <c r="N57" s="1">
        <f>_xlfn.XLOOKUP($A57,Revolvers!$C:$C,Revolvers!Q:Q,0,0)</f>
        <v>0</v>
      </c>
      <c r="O57" s="1">
        <f>_xlfn.XLOOKUP($A57,Revolvers!$C:$C,Revolvers!R:R,0,0)</f>
        <v>0</v>
      </c>
      <c r="P57" s="1">
        <f>_xlfn.XLOOKUP($A57,Revolvers!$C:$C,Revolvers!S:S,0,0)</f>
        <v>0</v>
      </c>
      <c r="Q57" s="1">
        <f>_xlfn.XLOOKUP($A57,Revolvers!$C:$C,Revolvers!T:T,0,0)</f>
        <v>0</v>
      </c>
      <c r="R57" s="1">
        <f>_xlfn.XLOOKUP($A57,Rifles!C:C,Rifles!H:H,0,0)</f>
        <v>5</v>
      </c>
      <c r="S57" s="1">
        <f>_xlfn.XLOOKUP($A57,Shotguns!C:C,Shotguns!H:H,0,0)</f>
        <v>0</v>
      </c>
      <c r="T57" s="1">
        <f t="shared" si="0"/>
        <v>5</v>
      </c>
    </row>
    <row r="58" spans="1:20" x14ac:dyDescent="0.25">
      <c r="A58" s="1">
        <f>Rifles!C58</f>
        <v>60601096</v>
      </c>
      <c r="B58" s="1" t="str">
        <f>_xlfn.XLOOKUP(A58, Rifles!$C58:$C475,Rifles!D58:D475,"N/A",0)</f>
        <v>PTR-91 INC</v>
      </c>
      <c r="C58" s="1" t="str">
        <f>_xlfn.XLOOKUP($A58, Rifles!$C$2:$C$419,Rifles!F$2:F$419,"N/A",0)</f>
        <v>FARMINGTON</v>
      </c>
      <c r="D58" s="1" t="str">
        <f>_xlfn.XLOOKUP($A58, Rifles!$C$2:$C$419,Rifles!G$2:G$419,"N/A",0)</f>
        <v>CT</v>
      </c>
      <c r="E58" s="1">
        <f>_xlfn.XLOOKUP($A58,Pistols!$C:$C,Pistols!H:H,0,0)</f>
        <v>0</v>
      </c>
      <c r="F58" s="1">
        <f>_xlfn.XLOOKUP($A58,Pistols!$C:$C,Pistols!I:I,0,0)</f>
        <v>0</v>
      </c>
      <c r="G58" s="1">
        <f>_xlfn.XLOOKUP($A58,Pistols!$C:$C,Pistols!J:J,0,0)</f>
        <v>0</v>
      </c>
      <c r="H58" s="1">
        <f>_xlfn.XLOOKUP($A58,Pistols!$C:$C,Pistols!K:K,0,0)</f>
        <v>0</v>
      </c>
      <c r="I58" s="1">
        <f>_xlfn.XLOOKUP($A58,Pistols!$C:$C,Pistols!L:L,0,0)</f>
        <v>0</v>
      </c>
      <c r="J58" s="1">
        <f>_xlfn.XLOOKUP($A58,Pistols!$C:$C,Pistols!M:M,0,0)</f>
        <v>0</v>
      </c>
      <c r="K58" s="1">
        <f>_xlfn.XLOOKUP($A58,Pistols!$C:$C,Pistols!N:N,0,0)</f>
        <v>0</v>
      </c>
      <c r="L58" s="1">
        <f>_xlfn.XLOOKUP($A58,Revolvers!$C:$C,Revolvers!O:O,0,0)</f>
        <v>0</v>
      </c>
      <c r="M58" s="1">
        <f>_xlfn.XLOOKUP($A58,Revolvers!$C:$C,Revolvers!P:P,0,0)</f>
        <v>0</v>
      </c>
      <c r="N58" s="1">
        <f>_xlfn.XLOOKUP($A58,Revolvers!$C:$C,Revolvers!Q:Q,0,0)</f>
        <v>0</v>
      </c>
      <c r="O58" s="1">
        <f>_xlfn.XLOOKUP($A58,Revolvers!$C:$C,Revolvers!R:R,0,0)</f>
        <v>0</v>
      </c>
      <c r="P58" s="1">
        <f>_xlfn.XLOOKUP($A58,Revolvers!$C:$C,Revolvers!S:S,0,0)</f>
        <v>0</v>
      </c>
      <c r="Q58" s="1">
        <f>_xlfn.XLOOKUP($A58,Revolvers!$C:$C,Revolvers!T:T,0,0)</f>
        <v>0</v>
      </c>
      <c r="R58" s="1">
        <f>_xlfn.XLOOKUP($A58,Rifles!C:C,Rifles!H:H,0,0)</f>
        <v>2157</v>
      </c>
      <c r="S58" s="1">
        <f>_xlfn.XLOOKUP($A58,Shotguns!C:C,Shotguns!H:H,0,0)</f>
        <v>0</v>
      </c>
      <c r="T58" s="1">
        <f t="shared" si="0"/>
        <v>2157</v>
      </c>
    </row>
    <row r="59" spans="1:20" x14ac:dyDescent="0.25">
      <c r="A59" s="1">
        <f>Rifles!C59</f>
        <v>60600729</v>
      </c>
      <c r="B59" s="1" t="str">
        <f>_xlfn.XLOOKUP(A59, Rifles!$C59:$C476,Rifles!D59:D476,"N/A",0)</f>
        <v>STAG ARMS LLC</v>
      </c>
      <c r="C59" s="1" t="str">
        <f>_xlfn.XLOOKUP($A59, Rifles!$C$2:$C$419,Rifles!F$2:F$419,"N/A",0)</f>
        <v>NEW BRITAIN</v>
      </c>
      <c r="D59" s="1" t="str">
        <f>_xlfn.XLOOKUP($A59, Rifles!$C$2:$C$419,Rifles!G$2:G$419,"N/A",0)</f>
        <v>CT</v>
      </c>
      <c r="E59" s="1">
        <f>_xlfn.XLOOKUP($A59,Pistols!$C:$C,Pistols!H:H,0,0)</f>
        <v>0</v>
      </c>
      <c r="F59" s="1">
        <f>_xlfn.XLOOKUP($A59,Pistols!$C:$C,Pistols!I:I,0,0)</f>
        <v>0</v>
      </c>
      <c r="G59" s="1">
        <f>_xlfn.XLOOKUP($A59,Pistols!$C:$C,Pistols!J:J,0,0)</f>
        <v>0</v>
      </c>
      <c r="H59" s="1">
        <f>_xlfn.XLOOKUP($A59,Pistols!$C:$C,Pistols!K:K,0,0)</f>
        <v>0</v>
      </c>
      <c r="I59" s="1">
        <f>_xlfn.XLOOKUP($A59,Pistols!$C:$C,Pistols!L:L,0,0)</f>
        <v>0</v>
      </c>
      <c r="J59" s="1">
        <f>_xlfn.XLOOKUP($A59,Pistols!$C:$C,Pistols!M:M,0,0)</f>
        <v>0</v>
      </c>
      <c r="K59" s="1">
        <f>_xlfn.XLOOKUP($A59,Pistols!$C:$C,Pistols!N:N,0,0)</f>
        <v>0</v>
      </c>
      <c r="L59" s="1">
        <f>_xlfn.XLOOKUP($A59,Revolvers!$C:$C,Revolvers!O:O,0,0)</f>
        <v>0</v>
      </c>
      <c r="M59" s="1">
        <f>_xlfn.XLOOKUP($A59,Revolvers!$C:$C,Revolvers!P:P,0,0)</f>
        <v>0</v>
      </c>
      <c r="N59" s="1">
        <f>_xlfn.XLOOKUP($A59,Revolvers!$C:$C,Revolvers!Q:Q,0,0)</f>
        <v>0</v>
      </c>
      <c r="O59" s="1">
        <f>_xlfn.XLOOKUP($A59,Revolvers!$C:$C,Revolvers!R:R,0,0)</f>
        <v>0</v>
      </c>
      <c r="P59" s="1">
        <f>_xlfn.XLOOKUP($A59,Revolvers!$C:$C,Revolvers!S:S,0,0)</f>
        <v>0</v>
      </c>
      <c r="Q59" s="1">
        <f>_xlfn.XLOOKUP($A59,Revolvers!$C:$C,Revolvers!T:T,0,0)</f>
        <v>0</v>
      </c>
      <c r="R59" s="1">
        <f>_xlfn.XLOOKUP($A59,Rifles!C:C,Rifles!H:H,0,0)</f>
        <v>25768</v>
      </c>
      <c r="S59" s="1">
        <f>_xlfn.XLOOKUP($A59,Shotguns!C:C,Shotguns!H:H,0,0)</f>
        <v>0</v>
      </c>
      <c r="T59" s="1">
        <f t="shared" si="0"/>
        <v>25768</v>
      </c>
    </row>
    <row r="60" spans="1:20" x14ac:dyDescent="0.25">
      <c r="A60" s="1">
        <f>Rifles!C60</f>
        <v>60606693</v>
      </c>
      <c r="B60" s="1" t="str">
        <f>_xlfn.XLOOKUP(A60, Rifles!$C60:$C477,Rifles!D60:D477,"N/A",0)</f>
        <v>WHITMAN, DONALD A</v>
      </c>
      <c r="C60" s="1" t="str">
        <f>_xlfn.XLOOKUP($A60, Rifles!$C$2:$C$419,Rifles!F$2:F$419,"N/A",0)</f>
        <v>WINSTED</v>
      </c>
      <c r="D60" s="1" t="str">
        <f>_xlfn.XLOOKUP($A60, Rifles!$C$2:$C$419,Rifles!G$2:G$419,"N/A",0)</f>
        <v>CT</v>
      </c>
      <c r="E60" s="1">
        <f>_xlfn.XLOOKUP($A60,Pistols!$C:$C,Pistols!H:H,0,0)</f>
        <v>0</v>
      </c>
      <c r="F60" s="1">
        <f>_xlfn.XLOOKUP($A60,Pistols!$C:$C,Pistols!I:I,0,0)</f>
        <v>0</v>
      </c>
      <c r="G60" s="1">
        <f>_xlfn.XLOOKUP($A60,Pistols!$C:$C,Pistols!J:J,0,0)</f>
        <v>0</v>
      </c>
      <c r="H60" s="1">
        <f>_xlfn.XLOOKUP($A60,Pistols!$C:$C,Pistols!K:K,0,0)</f>
        <v>0</v>
      </c>
      <c r="I60" s="1">
        <f>_xlfn.XLOOKUP($A60,Pistols!$C:$C,Pistols!L:L,0,0)</f>
        <v>0</v>
      </c>
      <c r="J60" s="1">
        <f>_xlfn.XLOOKUP($A60,Pistols!$C:$C,Pistols!M:M,0,0)</f>
        <v>0</v>
      </c>
      <c r="K60" s="1">
        <f>_xlfn.XLOOKUP($A60,Pistols!$C:$C,Pistols!N:N,0,0)</f>
        <v>0</v>
      </c>
      <c r="L60" s="1">
        <f>_xlfn.XLOOKUP($A60,Revolvers!$C:$C,Revolvers!O:O,0,0)</f>
        <v>0</v>
      </c>
      <c r="M60" s="1">
        <f>_xlfn.XLOOKUP($A60,Revolvers!$C:$C,Revolvers!P:P,0,0)</f>
        <v>0</v>
      </c>
      <c r="N60" s="1">
        <f>_xlfn.XLOOKUP($A60,Revolvers!$C:$C,Revolvers!Q:Q,0,0)</f>
        <v>0</v>
      </c>
      <c r="O60" s="1">
        <f>_xlfn.XLOOKUP($A60,Revolvers!$C:$C,Revolvers!R:R,0,0)</f>
        <v>0</v>
      </c>
      <c r="P60" s="1">
        <f>_xlfn.XLOOKUP($A60,Revolvers!$C:$C,Revolvers!S:S,0,0)</f>
        <v>0</v>
      </c>
      <c r="Q60" s="1">
        <f>_xlfn.XLOOKUP($A60,Revolvers!$C:$C,Revolvers!T:T,0,0)</f>
        <v>0</v>
      </c>
      <c r="R60" s="1">
        <f>_xlfn.XLOOKUP($A60,Rifles!C:C,Rifles!H:H,0,0)</f>
        <v>1</v>
      </c>
      <c r="S60" s="1">
        <f>_xlfn.XLOOKUP($A60,Shotguns!C:C,Shotguns!H:H,0,0)</f>
        <v>0</v>
      </c>
      <c r="T60" s="1">
        <f t="shared" si="0"/>
        <v>1</v>
      </c>
    </row>
    <row r="61" spans="1:20" x14ac:dyDescent="0.25">
      <c r="A61" s="1">
        <f>Rifles!C61</f>
        <v>15946862</v>
      </c>
      <c r="B61" s="1" t="str">
        <f>_xlfn.XLOOKUP(A61, Rifles!$C61:$C478,Rifles!D61:D478,"N/A",0)</f>
        <v>A &amp; B DOW INC</v>
      </c>
      <c r="C61" s="1" t="str">
        <f>_xlfn.XLOOKUP($A61, Rifles!$C$2:$C$419,Rifles!F$2:F$419,"N/A",0)</f>
        <v>RIDGE MANOR</v>
      </c>
      <c r="D61" s="1" t="str">
        <f>_xlfn.XLOOKUP($A61, Rifles!$C$2:$C$419,Rifles!G$2:G$419,"N/A",0)</f>
        <v>FL</v>
      </c>
      <c r="E61" s="1">
        <f>_xlfn.XLOOKUP($A61,Pistols!$C:$C,Pistols!H:H,0,0)</f>
        <v>0</v>
      </c>
      <c r="F61" s="1">
        <f>_xlfn.XLOOKUP($A61,Pistols!$C:$C,Pistols!I:I,0,0)</f>
        <v>0</v>
      </c>
      <c r="G61" s="1">
        <f>_xlfn.XLOOKUP($A61,Pistols!$C:$C,Pistols!J:J,0,0)</f>
        <v>0</v>
      </c>
      <c r="H61" s="1">
        <f>_xlfn.XLOOKUP($A61,Pistols!$C:$C,Pistols!K:K,0,0)</f>
        <v>0</v>
      </c>
      <c r="I61" s="1">
        <f>_xlfn.XLOOKUP($A61,Pistols!$C:$C,Pistols!L:L,0,0)</f>
        <v>0</v>
      </c>
      <c r="J61" s="1">
        <f>_xlfn.XLOOKUP($A61,Pistols!$C:$C,Pistols!M:M,0,0)</f>
        <v>0</v>
      </c>
      <c r="K61" s="1">
        <f>_xlfn.XLOOKUP($A61,Pistols!$C:$C,Pistols!N:N,0,0)</f>
        <v>0</v>
      </c>
      <c r="L61" s="1">
        <f>_xlfn.XLOOKUP($A61,Revolvers!$C:$C,Revolvers!O:O,0,0)</f>
        <v>0</v>
      </c>
      <c r="M61" s="1">
        <f>_xlfn.XLOOKUP($A61,Revolvers!$C:$C,Revolvers!P:P,0,0)</f>
        <v>0</v>
      </c>
      <c r="N61" s="1">
        <f>_xlfn.XLOOKUP($A61,Revolvers!$C:$C,Revolvers!Q:Q,0,0)</f>
        <v>0</v>
      </c>
      <c r="O61" s="1">
        <f>_xlfn.XLOOKUP($A61,Revolvers!$C:$C,Revolvers!R:R,0,0)</f>
        <v>0</v>
      </c>
      <c r="P61" s="1">
        <f>_xlfn.XLOOKUP($A61,Revolvers!$C:$C,Revolvers!S:S,0,0)</f>
        <v>0</v>
      </c>
      <c r="Q61" s="1">
        <f>_xlfn.XLOOKUP($A61,Revolvers!$C:$C,Revolvers!T:T,0,0)</f>
        <v>0</v>
      </c>
      <c r="R61" s="1">
        <f>_xlfn.XLOOKUP($A61,Rifles!C:C,Rifles!H:H,0,0)</f>
        <v>10</v>
      </c>
      <c r="S61" s="1">
        <f>_xlfn.XLOOKUP($A61,Shotguns!C:C,Shotguns!H:H,0,0)</f>
        <v>0</v>
      </c>
      <c r="T61" s="1">
        <f t="shared" si="0"/>
        <v>10</v>
      </c>
    </row>
    <row r="62" spans="1:20" x14ac:dyDescent="0.25">
      <c r="A62" s="1">
        <f>Rifles!C62</f>
        <v>15906914</v>
      </c>
      <c r="B62" s="1" t="str">
        <f>_xlfn.XLOOKUP(A62, Rifles!$C62:$C479,Rifles!D62:D479,"N/A",0)</f>
        <v>AIRBORNE ARMS INC</v>
      </c>
      <c r="C62" s="1" t="str">
        <f>_xlfn.XLOOKUP($A62, Rifles!$C$2:$C$419,Rifles!F$2:F$419,"N/A",0)</f>
        <v>PLANT CITY</v>
      </c>
      <c r="D62" s="1" t="str">
        <f>_xlfn.XLOOKUP($A62, Rifles!$C$2:$C$419,Rifles!G$2:G$419,"N/A",0)</f>
        <v>FL</v>
      </c>
      <c r="E62" s="1">
        <f>_xlfn.XLOOKUP($A62,Pistols!$C:$C,Pistols!H:H,0,0)</f>
        <v>0</v>
      </c>
      <c r="F62" s="1">
        <f>_xlfn.XLOOKUP($A62,Pistols!$C:$C,Pistols!I:I,0,0)</f>
        <v>0</v>
      </c>
      <c r="G62" s="1">
        <f>_xlfn.XLOOKUP($A62,Pistols!$C:$C,Pistols!J:J,0,0)</f>
        <v>0</v>
      </c>
      <c r="H62" s="1">
        <f>_xlfn.XLOOKUP($A62,Pistols!$C:$C,Pistols!K:K,0,0)</f>
        <v>0</v>
      </c>
      <c r="I62" s="1">
        <f>_xlfn.XLOOKUP($A62,Pistols!$C:$C,Pistols!L:L,0,0)</f>
        <v>0</v>
      </c>
      <c r="J62" s="1">
        <f>_xlfn.XLOOKUP($A62,Pistols!$C:$C,Pistols!M:M,0,0)</f>
        <v>0</v>
      </c>
      <c r="K62" s="1">
        <f>_xlfn.XLOOKUP($A62,Pistols!$C:$C,Pistols!N:N,0,0)</f>
        <v>0</v>
      </c>
      <c r="L62" s="1">
        <f>_xlfn.XLOOKUP($A62,Revolvers!$C:$C,Revolvers!O:O,0,0)</f>
        <v>0</v>
      </c>
      <c r="M62" s="1">
        <f>_xlfn.XLOOKUP($A62,Revolvers!$C:$C,Revolvers!P:P,0,0)</f>
        <v>0</v>
      </c>
      <c r="N62" s="1">
        <f>_xlfn.XLOOKUP($A62,Revolvers!$C:$C,Revolvers!Q:Q,0,0)</f>
        <v>0</v>
      </c>
      <c r="O62" s="1">
        <f>_xlfn.XLOOKUP($A62,Revolvers!$C:$C,Revolvers!R:R,0,0)</f>
        <v>0</v>
      </c>
      <c r="P62" s="1">
        <f>_xlfn.XLOOKUP($A62,Revolvers!$C:$C,Revolvers!S:S,0,0)</f>
        <v>0</v>
      </c>
      <c r="Q62" s="1">
        <f>_xlfn.XLOOKUP($A62,Revolvers!$C:$C,Revolvers!T:T,0,0)</f>
        <v>0</v>
      </c>
      <c r="R62" s="1">
        <f>_xlfn.XLOOKUP($A62,Rifles!C:C,Rifles!H:H,0,0)</f>
        <v>1</v>
      </c>
      <c r="S62" s="1">
        <f>_xlfn.XLOOKUP($A62,Shotguns!C:C,Shotguns!H:H,0,0)</f>
        <v>0</v>
      </c>
      <c r="T62" s="1">
        <f t="shared" si="0"/>
        <v>1</v>
      </c>
    </row>
    <row r="63" spans="1:20" x14ac:dyDescent="0.25">
      <c r="A63" s="1">
        <f>Rifles!C63</f>
        <v>15901343</v>
      </c>
      <c r="B63" s="1" t="str">
        <f>_xlfn.XLOOKUP(A63, Rifles!$C63:$C480,Rifles!D63:D480,"N/A",0)</f>
        <v>AK-USA MANUFACTURING INC</v>
      </c>
      <c r="C63" s="1" t="str">
        <f>_xlfn.XLOOKUP($A63, Rifles!$C$2:$C$419,Rifles!F$2:F$419,"N/A",0)</f>
        <v>FORT MYERS</v>
      </c>
      <c r="D63" s="1" t="str">
        <f>_xlfn.XLOOKUP($A63, Rifles!$C$2:$C$419,Rifles!G$2:G$419,"N/A",0)</f>
        <v>FL</v>
      </c>
      <c r="E63" s="1">
        <f>_xlfn.XLOOKUP($A63,Pistols!$C:$C,Pistols!H:H,0,0)</f>
        <v>0</v>
      </c>
      <c r="F63" s="1">
        <f>_xlfn.XLOOKUP($A63,Pistols!$C:$C,Pistols!I:I,0,0)</f>
        <v>0</v>
      </c>
      <c r="G63" s="1">
        <f>_xlfn.XLOOKUP($A63,Pistols!$C:$C,Pistols!J:J,0,0)</f>
        <v>0</v>
      </c>
      <c r="H63" s="1">
        <f>_xlfn.XLOOKUP($A63,Pistols!$C:$C,Pistols!K:K,0,0)</f>
        <v>0</v>
      </c>
      <c r="I63" s="1">
        <f>_xlfn.XLOOKUP($A63,Pistols!$C:$C,Pistols!L:L,0,0)</f>
        <v>0</v>
      </c>
      <c r="J63" s="1">
        <f>_xlfn.XLOOKUP($A63,Pistols!$C:$C,Pistols!M:M,0,0)</f>
        <v>0</v>
      </c>
      <c r="K63" s="1">
        <f>_xlfn.XLOOKUP($A63,Pistols!$C:$C,Pistols!N:N,0,0)</f>
        <v>0</v>
      </c>
      <c r="L63" s="1">
        <f>_xlfn.XLOOKUP($A63,Revolvers!$C:$C,Revolvers!O:O,0,0)</f>
        <v>0</v>
      </c>
      <c r="M63" s="1">
        <f>_xlfn.XLOOKUP($A63,Revolvers!$C:$C,Revolvers!P:P,0,0)</f>
        <v>0</v>
      </c>
      <c r="N63" s="1">
        <f>_xlfn.XLOOKUP($A63,Revolvers!$C:$C,Revolvers!Q:Q,0,0)</f>
        <v>0</v>
      </c>
      <c r="O63" s="1">
        <f>_xlfn.XLOOKUP($A63,Revolvers!$C:$C,Revolvers!R:R,0,0)</f>
        <v>0</v>
      </c>
      <c r="P63" s="1">
        <f>_xlfn.XLOOKUP($A63,Revolvers!$C:$C,Revolvers!S:S,0,0)</f>
        <v>0</v>
      </c>
      <c r="Q63" s="1">
        <f>_xlfn.XLOOKUP($A63,Revolvers!$C:$C,Revolvers!T:T,0,0)</f>
        <v>0</v>
      </c>
      <c r="R63" s="1">
        <f>_xlfn.XLOOKUP($A63,Rifles!C:C,Rifles!H:H,0,0)</f>
        <v>32</v>
      </c>
      <c r="S63" s="1">
        <f>_xlfn.XLOOKUP($A63,Shotguns!C:C,Shotguns!H:H,0,0)</f>
        <v>0</v>
      </c>
      <c r="T63" s="1">
        <f t="shared" si="0"/>
        <v>32</v>
      </c>
    </row>
    <row r="64" spans="1:20" x14ac:dyDescent="0.25">
      <c r="A64" s="1">
        <f>Rifles!C64</f>
        <v>15905746</v>
      </c>
      <c r="B64" s="1" t="str">
        <f>_xlfn.XLOOKUP(A64, Rifles!$C64:$C481,Rifles!D64:D481,"N/A",0)</f>
        <v>AMERICAN VINTAGE GUN AND PAWN, INC</v>
      </c>
      <c r="C64" s="1" t="str">
        <f>_xlfn.XLOOKUP($A64, Rifles!$C$2:$C$419,Rifles!F$2:F$419,"N/A",0)</f>
        <v>SARASOTA</v>
      </c>
      <c r="D64" s="1" t="str">
        <f>_xlfn.XLOOKUP($A64, Rifles!$C$2:$C$419,Rifles!G$2:G$419,"N/A",0)</f>
        <v>FL</v>
      </c>
      <c r="E64" s="1">
        <f>_xlfn.XLOOKUP($A64,Pistols!$C:$C,Pistols!H:H,0,0)</f>
        <v>0</v>
      </c>
      <c r="F64" s="1">
        <f>_xlfn.XLOOKUP($A64,Pistols!$C:$C,Pistols!I:I,0,0)</f>
        <v>0</v>
      </c>
      <c r="G64" s="1">
        <f>_xlfn.XLOOKUP($A64,Pistols!$C:$C,Pistols!J:J,0,0)</f>
        <v>0</v>
      </c>
      <c r="H64" s="1">
        <f>_xlfn.XLOOKUP($A64,Pistols!$C:$C,Pistols!K:K,0,0)</f>
        <v>0</v>
      </c>
      <c r="I64" s="1">
        <f>_xlfn.XLOOKUP($A64,Pistols!$C:$C,Pistols!L:L,0,0)</f>
        <v>0</v>
      </c>
      <c r="J64" s="1">
        <f>_xlfn.XLOOKUP($A64,Pistols!$C:$C,Pistols!M:M,0,0)</f>
        <v>0</v>
      </c>
      <c r="K64" s="1">
        <f>_xlfn.XLOOKUP($A64,Pistols!$C:$C,Pistols!N:N,0,0)</f>
        <v>0</v>
      </c>
      <c r="L64" s="1">
        <f>_xlfn.XLOOKUP($A64,Revolvers!$C:$C,Revolvers!O:O,0,0)</f>
        <v>0</v>
      </c>
      <c r="M64" s="1">
        <f>_xlfn.XLOOKUP($A64,Revolvers!$C:$C,Revolvers!P:P,0,0)</f>
        <v>0</v>
      </c>
      <c r="N64" s="1">
        <f>_xlfn.XLOOKUP($A64,Revolvers!$C:$C,Revolvers!Q:Q,0,0)</f>
        <v>0</v>
      </c>
      <c r="O64" s="1">
        <f>_xlfn.XLOOKUP($A64,Revolvers!$C:$C,Revolvers!R:R,0,0)</f>
        <v>0</v>
      </c>
      <c r="P64" s="1">
        <f>_xlfn.XLOOKUP($A64,Revolvers!$C:$C,Revolvers!S:S,0,0)</f>
        <v>0</v>
      </c>
      <c r="Q64" s="1">
        <f>_xlfn.XLOOKUP($A64,Revolvers!$C:$C,Revolvers!T:T,0,0)</f>
        <v>0</v>
      </c>
      <c r="R64" s="1">
        <f>_xlfn.XLOOKUP($A64,Rifles!C:C,Rifles!H:H,0,0)</f>
        <v>44</v>
      </c>
      <c r="S64" s="1">
        <f>_xlfn.XLOOKUP($A64,Shotguns!C:C,Shotguns!H:H,0,0)</f>
        <v>0</v>
      </c>
      <c r="T64" s="1">
        <f t="shared" si="0"/>
        <v>44</v>
      </c>
    </row>
    <row r="65" spans="1:20" x14ac:dyDescent="0.25">
      <c r="A65" s="1">
        <f>Rifles!C65</f>
        <v>15905392</v>
      </c>
      <c r="B65" s="1" t="str">
        <f>_xlfn.XLOOKUP(A65, Rifles!$C65:$C482,Rifles!D65:D482,"N/A",0)</f>
        <v>ANVIL ARMS LLC</v>
      </c>
      <c r="C65" s="1" t="str">
        <f>_xlfn.XLOOKUP($A65, Rifles!$C$2:$C$419,Rifles!F$2:F$419,"N/A",0)</f>
        <v>SAINT PETERSBURG</v>
      </c>
      <c r="D65" s="1" t="str">
        <f>_xlfn.XLOOKUP($A65, Rifles!$C$2:$C$419,Rifles!G$2:G$419,"N/A",0)</f>
        <v>FL</v>
      </c>
      <c r="E65" s="1">
        <f>_xlfn.XLOOKUP($A65,Pistols!$C:$C,Pistols!H:H,0,0)</f>
        <v>0</v>
      </c>
      <c r="F65" s="1">
        <f>_xlfn.XLOOKUP($A65,Pistols!$C:$C,Pistols!I:I,0,0)</f>
        <v>0</v>
      </c>
      <c r="G65" s="1">
        <f>_xlfn.XLOOKUP($A65,Pistols!$C:$C,Pistols!J:J,0,0)</f>
        <v>0</v>
      </c>
      <c r="H65" s="1">
        <f>_xlfn.XLOOKUP($A65,Pistols!$C:$C,Pistols!K:K,0,0)</f>
        <v>0</v>
      </c>
      <c r="I65" s="1">
        <f>_xlfn.XLOOKUP($A65,Pistols!$C:$C,Pistols!L:L,0,0)</f>
        <v>0</v>
      </c>
      <c r="J65" s="1">
        <f>_xlfn.XLOOKUP($A65,Pistols!$C:$C,Pistols!M:M,0,0)</f>
        <v>0</v>
      </c>
      <c r="K65" s="1">
        <f>_xlfn.XLOOKUP($A65,Pistols!$C:$C,Pistols!N:N,0,0)</f>
        <v>0</v>
      </c>
      <c r="L65" s="1">
        <f>_xlfn.XLOOKUP($A65,Revolvers!$C:$C,Revolvers!O:O,0,0)</f>
        <v>0</v>
      </c>
      <c r="M65" s="1">
        <f>_xlfn.XLOOKUP($A65,Revolvers!$C:$C,Revolvers!P:P,0,0)</f>
        <v>0</v>
      </c>
      <c r="N65" s="1">
        <f>_xlfn.XLOOKUP($A65,Revolvers!$C:$C,Revolvers!Q:Q,0,0)</f>
        <v>0</v>
      </c>
      <c r="O65" s="1">
        <f>_xlfn.XLOOKUP($A65,Revolvers!$C:$C,Revolvers!R:R,0,0)</f>
        <v>0</v>
      </c>
      <c r="P65" s="1">
        <f>_xlfn.XLOOKUP($A65,Revolvers!$C:$C,Revolvers!S:S,0,0)</f>
        <v>0</v>
      </c>
      <c r="Q65" s="1">
        <f>_xlfn.XLOOKUP($A65,Revolvers!$C:$C,Revolvers!T:T,0,0)</f>
        <v>0</v>
      </c>
      <c r="R65" s="1">
        <f>_xlfn.XLOOKUP($A65,Rifles!C:C,Rifles!H:H,0,0)</f>
        <v>42</v>
      </c>
      <c r="S65" s="1">
        <f>_xlfn.XLOOKUP($A65,Shotguns!C:C,Shotguns!H:H,0,0)</f>
        <v>0</v>
      </c>
      <c r="T65" s="1">
        <f t="shared" si="0"/>
        <v>42</v>
      </c>
    </row>
    <row r="66" spans="1:20" x14ac:dyDescent="0.25">
      <c r="A66" s="1">
        <f>Rifles!C66</f>
        <v>15903577</v>
      </c>
      <c r="B66" s="1" t="str">
        <f>_xlfn.XLOOKUP(A66, Rifles!$C66:$C483,Rifles!D66:D483,"N/A",0)</f>
        <v>ANZIO IRONWORKS CORP</v>
      </c>
      <c r="C66" s="1" t="str">
        <f>_xlfn.XLOOKUP($A66, Rifles!$C$2:$C$419,Rifles!F$2:F$419,"N/A",0)</f>
        <v>LARGO</v>
      </c>
      <c r="D66" s="1" t="str">
        <f>_xlfn.XLOOKUP($A66, Rifles!$C$2:$C$419,Rifles!G$2:G$419,"N/A",0)</f>
        <v>FL</v>
      </c>
      <c r="E66" s="1">
        <f>_xlfn.XLOOKUP($A66,Pistols!$C:$C,Pistols!H:H,0,0)</f>
        <v>0</v>
      </c>
      <c r="F66" s="1">
        <f>_xlfn.XLOOKUP($A66,Pistols!$C:$C,Pistols!I:I,0,0)</f>
        <v>0</v>
      </c>
      <c r="G66" s="1">
        <f>_xlfn.XLOOKUP($A66,Pistols!$C:$C,Pistols!J:J,0,0)</f>
        <v>0</v>
      </c>
      <c r="H66" s="1">
        <f>_xlfn.XLOOKUP($A66,Pistols!$C:$C,Pistols!K:K,0,0)</f>
        <v>0</v>
      </c>
      <c r="I66" s="1">
        <f>_xlfn.XLOOKUP($A66,Pistols!$C:$C,Pistols!L:L,0,0)</f>
        <v>0</v>
      </c>
      <c r="J66" s="1">
        <f>_xlfn.XLOOKUP($A66,Pistols!$C:$C,Pistols!M:M,0,0)</f>
        <v>0</v>
      </c>
      <c r="K66" s="1">
        <f>_xlfn.XLOOKUP($A66,Pistols!$C:$C,Pistols!N:N,0,0)</f>
        <v>0</v>
      </c>
      <c r="L66" s="1">
        <f>_xlfn.XLOOKUP($A66,Revolvers!$C:$C,Revolvers!O:O,0,0)</f>
        <v>0</v>
      </c>
      <c r="M66" s="1">
        <f>_xlfn.XLOOKUP($A66,Revolvers!$C:$C,Revolvers!P:P,0,0)</f>
        <v>0</v>
      </c>
      <c r="N66" s="1">
        <f>_xlfn.XLOOKUP($A66,Revolvers!$C:$C,Revolvers!Q:Q,0,0)</f>
        <v>0</v>
      </c>
      <c r="O66" s="1">
        <f>_xlfn.XLOOKUP($A66,Revolvers!$C:$C,Revolvers!R:R,0,0)</f>
        <v>0</v>
      </c>
      <c r="P66" s="1">
        <f>_xlfn.XLOOKUP($A66,Revolvers!$C:$C,Revolvers!S:S,0,0)</f>
        <v>0</v>
      </c>
      <c r="Q66" s="1">
        <f>_xlfn.XLOOKUP($A66,Revolvers!$C:$C,Revolvers!T:T,0,0)</f>
        <v>0</v>
      </c>
      <c r="R66" s="1">
        <f>_xlfn.XLOOKUP($A66,Rifles!C:C,Rifles!H:H,0,0)</f>
        <v>41</v>
      </c>
      <c r="S66" s="1">
        <f>_xlfn.XLOOKUP($A66,Shotguns!C:C,Shotguns!H:H,0,0)</f>
        <v>0</v>
      </c>
      <c r="T66" s="1">
        <f t="shared" si="0"/>
        <v>41</v>
      </c>
    </row>
    <row r="67" spans="1:20" x14ac:dyDescent="0.25">
      <c r="A67" s="1">
        <f>Rifles!C67</f>
        <v>15939794</v>
      </c>
      <c r="B67" s="1" t="str">
        <f>_xlfn.XLOOKUP(A67, Rifles!$C67:$C484,Rifles!D67:D484,"N/A",0)</f>
        <v>B &amp; K DIVING SYSTEMS INC</v>
      </c>
      <c r="C67" s="1" t="str">
        <f>_xlfn.XLOOKUP($A67, Rifles!$C$2:$C$419,Rifles!F$2:F$419,"N/A",0)</f>
        <v>JACKSONVILLE</v>
      </c>
      <c r="D67" s="1" t="str">
        <f>_xlfn.XLOOKUP($A67, Rifles!$C$2:$C$419,Rifles!G$2:G$419,"N/A",0)</f>
        <v>FL</v>
      </c>
      <c r="E67" s="1">
        <f>_xlfn.XLOOKUP($A67,Pistols!$C:$C,Pistols!H:H,0,0)</f>
        <v>0</v>
      </c>
      <c r="F67" s="1">
        <f>_xlfn.XLOOKUP($A67,Pistols!$C:$C,Pistols!I:I,0,0)</f>
        <v>0</v>
      </c>
      <c r="G67" s="1">
        <f>_xlfn.XLOOKUP($A67,Pistols!$C:$C,Pistols!J:J,0,0)</f>
        <v>0</v>
      </c>
      <c r="H67" s="1">
        <f>_xlfn.XLOOKUP($A67,Pistols!$C:$C,Pistols!K:K,0,0)</f>
        <v>0</v>
      </c>
      <c r="I67" s="1">
        <f>_xlfn.XLOOKUP($A67,Pistols!$C:$C,Pistols!L:L,0,0)</f>
        <v>0</v>
      </c>
      <c r="J67" s="1">
        <f>_xlfn.XLOOKUP($A67,Pistols!$C:$C,Pistols!M:M,0,0)</f>
        <v>0</v>
      </c>
      <c r="K67" s="1">
        <f>_xlfn.XLOOKUP($A67,Pistols!$C:$C,Pistols!N:N,0,0)</f>
        <v>0</v>
      </c>
      <c r="L67" s="1">
        <f>_xlfn.XLOOKUP($A67,Revolvers!$C:$C,Revolvers!O:O,0,0)</f>
        <v>0</v>
      </c>
      <c r="M67" s="1">
        <f>_xlfn.XLOOKUP($A67,Revolvers!$C:$C,Revolvers!P:P,0,0)</f>
        <v>0</v>
      </c>
      <c r="N67" s="1">
        <f>_xlfn.XLOOKUP($A67,Revolvers!$C:$C,Revolvers!Q:Q,0,0)</f>
        <v>0</v>
      </c>
      <c r="O67" s="1">
        <f>_xlfn.XLOOKUP($A67,Revolvers!$C:$C,Revolvers!R:R,0,0)</f>
        <v>0</v>
      </c>
      <c r="P67" s="1">
        <f>_xlfn.XLOOKUP($A67,Revolvers!$C:$C,Revolvers!S:S,0,0)</f>
        <v>0</v>
      </c>
      <c r="Q67" s="1">
        <f>_xlfn.XLOOKUP($A67,Revolvers!$C:$C,Revolvers!T:T,0,0)</f>
        <v>0</v>
      </c>
      <c r="R67" s="1">
        <f>_xlfn.XLOOKUP($A67,Rifles!C:C,Rifles!H:H,0,0)</f>
        <v>5</v>
      </c>
      <c r="S67" s="1">
        <f>_xlfn.XLOOKUP($A67,Shotguns!C:C,Shotguns!H:H,0,0)</f>
        <v>0</v>
      </c>
      <c r="T67" s="1">
        <f t="shared" ref="T67:T130" si="1">K67+P67+R67+S67</f>
        <v>5</v>
      </c>
    </row>
    <row r="68" spans="1:20" x14ac:dyDescent="0.25">
      <c r="A68" s="1">
        <f>Rifles!C68</f>
        <v>15901002</v>
      </c>
      <c r="B68" s="1" t="str">
        <f>_xlfn.XLOOKUP(A68, Rifles!$C68:$C485,Rifles!D68:D485,"N/A",0)</f>
        <v>GUN SMOKE ENTERPRISES INC</v>
      </c>
      <c r="C68" s="1" t="str">
        <f>_xlfn.XLOOKUP($A68, Rifles!$C$2:$C$419,Rifles!F$2:F$419,"N/A",0)</f>
        <v>OKEECHOBEE</v>
      </c>
      <c r="D68" s="1" t="str">
        <f>_xlfn.XLOOKUP($A68, Rifles!$C$2:$C$419,Rifles!G$2:G$419,"N/A",0)</f>
        <v>FL</v>
      </c>
      <c r="E68" s="1">
        <f>_xlfn.XLOOKUP($A68,Pistols!$C:$C,Pistols!H:H,0,0)</f>
        <v>20</v>
      </c>
      <c r="F68" s="1">
        <f>_xlfn.XLOOKUP($A68,Pistols!$C:$C,Pistols!I:I,0,0)</f>
        <v>0</v>
      </c>
      <c r="G68" s="1">
        <f>_xlfn.XLOOKUP($A68,Pistols!$C:$C,Pistols!J:J,0,0)</f>
        <v>0</v>
      </c>
      <c r="H68" s="1">
        <f>_xlfn.XLOOKUP($A68,Pistols!$C:$C,Pistols!K:K,0,0)</f>
        <v>0</v>
      </c>
      <c r="I68" s="1">
        <f>_xlfn.XLOOKUP($A68,Pistols!$C:$C,Pistols!L:L,0,0)</f>
        <v>0</v>
      </c>
      <c r="J68" s="1">
        <f>_xlfn.XLOOKUP($A68,Pistols!$C:$C,Pistols!M:M,0,0)</f>
        <v>0</v>
      </c>
      <c r="K68" s="1">
        <f>_xlfn.XLOOKUP($A68,Pistols!$C:$C,Pistols!N:N,0,0)</f>
        <v>20</v>
      </c>
      <c r="L68" s="1">
        <f>_xlfn.XLOOKUP($A68,Revolvers!$C:$C,Revolvers!O:O,0,0)</f>
        <v>0</v>
      </c>
      <c r="M68" s="1">
        <f>_xlfn.XLOOKUP($A68,Revolvers!$C:$C,Revolvers!P:P,0,0)</f>
        <v>0</v>
      </c>
      <c r="N68" s="1">
        <f>_xlfn.XLOOKUP($A68,Revolvers!$C:$C,Revolvers!Q:Q,0,0)</f>
        <v>0</v>
      </c>
      <c r="O68" s="1">
        <f>_xlfn.XLOOKUP($A68,Revolvers!$C:$C,Revolvers!R:R,0,0)</f>
        <v>0</v>
      </c>
      <c r="P68" s="1">
        <f>_xlfn.XLOOKUP($A68,Revolvers!$C:$C,Revolvers!S:S,0,0)</f>
        <v>0</v>
      </c>
      <c r="Q68" s="1">
        <f>_xlfn.XLOOKUP($A68,Revolvers!$C:$C,Revolvers!T:T,0,0)</f>
        <v>0</v>
      </c>
      <c r="R68" s="1">
        <f>_xlfn.XLOOKUP($A68,Rifles!C:C,Rifles!H:H,0,0)</f>
        <v>37</v>
      </c>
      <c r="S68" s="1">
        <f>_xlfn.XLOOKUP($A68,Shotguns!C:C,Shotguns!H:H,0,0)</f>
        <v>0</v>
      </c>
      <c r="T68" s="1">
        <f t="shared" si="1"/>
        <v>57</v>
      </c>
    </row>
    <row r="69" spans="1:20" x14ac:dyDescent="0.25">
      <c r="A69" s="1">
        <f>Rifles!C69</f>
        <v>15940806</v>
      </c>
      <c r="B69" s="1" t="str">
        <f>_xlfn.XLOOKUP(A69, Rifles!$C69:$C486,Rifles!D69:D486,"N/A",0)</f>
        <v>KEL TEC CNC INDUSTRIES INC</v>
      </c>
      <c r="C69" s="1" t="str">
        <f>_xlfn.XLOOKUP($A69, Rifles!$C$2:$C$419,Rifles!F$2:F$419,"N/A",0)</f>
        <v>COCOA</v>
      </c>
      <c r="D69" s="1" t="str">
        <f>_xlfn.XLOOKUP($A69, Rifles!$C$2:$C$419,Rifles!G$2:G$419,"N/A",0)</f>
        <v>FL</v>
      </c>
      <c r="E69" s="1">
        <f>_xlfn.XLOOKUP($A69,Pistols!$C:$C,Pistols!H:H,0,0)</f>
        <v>5339</v>
      </c>
      <c r="F69" s="1">
        <f>_xlfn.XLOOKUP($A69,Pistols!$C:$C,Pistols!I:I,0,0)</f>
        <v>0</v>
      </c>
      <c r="G69" s="1">
        <f>_xlfn.XLOOKUP($A69,Pistols!$C:$C,Pistols!J:J,0,0)</f>
        <v>17761</v>
      </c>
      <c r="H69" s="1">
        <f>_xlfn.XLOOKUP($A69,Pistols!$C:$C,Pistols!K:K,0,0)</f>
        <v>49841</v>
      </c>
      <c r="I69" s="1">
        <f>_xlfn.XLOOKUP($A69,Pistols!$C:$C,Pistols!L:L,0,0)</f>
        <v>30952</v>
      </c>
      <c r="J69" s="1">
        <f>_xlfn.XLOOKUP($A69,Pistols!$C:$C,Pistols!M:M,0,0)</f>
        <v>0</v>
      </c>
      <c r="K69" s="1">
        <f>_xlfn.XLOOKUP($A69,Pistols!$C:$C,Pistols!N:N,0,0)</f>
        <v>103893</v>
      </c>
      <c r="L69" s="1">
        <f>_xlfn.XLOOKUP($A69,Revolvers!$C:$C,Revolvers!O:O,0,0)</f>
        <v>0</v>
      </c>
      <c r="M69" s="1">
        <f>_xlfn.XLOOKUP($A69,Revolvers!$C:$C,Revolvers!P:P,0,0)</f>
        <v>0</v>
      </c>
      <c r="N69" s="1">
        <f>_xlfn.XLOOKUP($A69,Revolvers!$C:$C,Revolvers!Q:Q,0,0)</f>
        <v>0</v>
      </c>
      <c r="O69" s="1">
        <f>_xlfn.XLOOKUP($A69,Revolvers!$C:$C,Revolvers!R:R,0,0)</f>
        <v>0</v>
      </c>
      <c r="P69" s="1">
        <f>_xlfn.XLOOKUP($A69,Revolvers!$C:$C,Revolvers!S:S,0,0)</f>
        <v>0</v>
      </c>
      <c r="Q69" s="1">
        <f>_xlfn.XLOOKUP($A69,Revolvers!$C:$C,Revolvers!T:T,0,0)</f>
        <v>0</v>
      </c>
      <c r="R69" s="1">
        <f>_xlfn.XLOOKUP($A69,Rifles!C:C,Rifles!H:H,0,0)</f>
        <v>7971</v>
      </c>
      <c r="S69" s="1">
        <f>_xlfn.XLOOKUP($A69,Shotguns!C:C,Shotguns!H:H,0,0)</f>
        <v>0</v>
      </c>
      <c r="T69" s="1">
        <f t="shared" si="1"/>
        <v>111864</v>
      </c>
    </row>
    <row r="70" spans="1:20" x14ac:dyDescent="0.25">
      <c r="A70" s="1">
        <f>Rifles!C70</f>
        <v>15903192</v>
      </c>
      <c r="B70" s="1" t="str">
        <f>_xlfn.XLOOKUP(A70, Rifles!$C70:$C487,Rifles!D70:D487,"N/A",0)</f>
        <v>KIRKEBERG GUNS &amp; AMMO</v>
      </c>
      <c r="C70" s="1" t="str">
        <f>_xlfn.XLOOKUP($A70, Rifles!$C$2:$C$419,Rifles!F$2:F$419,"N/A",0)</f>
        <v>PORT SAINT LUCIE</v>
      </c>
      <c r="D70" s="1" t="str">
        <f>_xlfn.XLOOKUP($A70, Rifles!$C$2:$C$419,Rifles!G$2:G$419,"N/A",0)</f>
        <v>FL</v>
      </c>
      <c r="E70" s="1">
        <f>_xlfn.XLOOKUP($A70,Pistols!$C:$C,Pistols!H:H,0,0)</f>
        <v>0</v>
      </c>
      <c r="F70" s="1">
        <f>_xlfn.XLOOKUP($A70,Pistols!$C:$C,Pistols!I:I,0,0)</f>
        <v>0</v>
      </c>
      <c r="G70" s="1">
        <f>_xlfn.XLOOKUP($A70,Pistols!$C:$C,Pistols!J:J,0,0)</f>
        <v>0</v>
      </c>
      <c r="H70" s="1">
        <f>_xlfn.XLOOKUP($A70,Pistols!$C:$C,Pistols!K:K,0,0)</f>
        <v>0</v>
      </c>
      <c r="I70" s="1">
        <f>_xlfn.XLOOKUP($A70,Pistols!$C:$C,Pistols!L:L,0,0)</f>
        <v>0</v>
      </c>
      <c r="J70" s="1">
        <f>_xlfn.XLOOKUP($A70,Pistols!$C:$C,Pistols!M:M,0,0)</f>
        <v>0</v>
      </c>
      <c r="K70" s="1">
        <f>_xlfn.XLOOKUP($A70,Pistols!$C:$C,Pistols!N:N,0,0)</f>
        <v>0</v>
      </c>
      <c r="L70" s="1">
        <f>_xlfn.XLOOKUP($A70,Revolvers!$C:$C,Revolvers!O:O,0,0)</f>
        <v>0</v>
      </c>
      <c r="M70" s="1">
        <f>_xlfn.XLOOKUP($A70,Revolvers!$C:$C,Revolvers!P:P,0,0)</f>
        <v>0</v>
      </c>
      <c r="N70" s="1">
        <f>_xlfn.XLOOKUP($A70,Revolvers!$C:$C,Revolvers!Q:Q,0,0)</f>
        <v>0</v>
      </c>
      <c r="O70" s="1">
        <f>_xlfn.XLOOKUP($A70,Revolvers!$C:$C,Revolvers!R:R,0,0)</f>
        <v>0</v>
      </c>
      <c r="P70" s="1">
        <f>_xlfn.XLOOKUP($A70,Revolvers!$C:$C,Revolvers!S:S,0,0)</f>
        <v>0</v>
      </c>
      <c r="Q70" s="1">
        <f>_xlfn.XLOOKUP($A70,Revolvers!$C:$C,Revolvers!T:T,0,0)</f>
        <v>0</v>
      </c>
      <c r="R70" s="1">
        <f>_xlfn.XLOOKUP($A70,Rifles!C:C,Rifles!H:H,0,0)</f>
        <v>2</v>
      </c>
      <c r="S70" s="1">
        <f>_xlfn.XLOOKUP($A70,Shotguns!C:C,Shotguns!H:H,0,0)</f>
        <v>0</v>
      </c>
      <c r="T70" s="1">
        <f t="shared" si="1"/>
        <v>2</v>
      </c>
    </row>
    <row r="71" spans="1:20" x14ac:dyDescent="0.25">
      <c r="A71" s="1">
        <f>Rifles!C71</f>
        <v>15917454</v>
      </c>
      <c r="B71" s="1" t="str">
        <f>_xlfn.XLOOKUP(A71, Rifles!$C71:$C488,Rifles!D71:D488,"N/A",0)</f>
        <v>KNIGHT, CHARLES REED JR</v>
      </c>
      <c r="C71" s="1" t="str">
        <f>_xlfn.XLOOKUP($A71, Rifles!$C$2:$C$419,Rifles!F$2:F$419,"N/A",0)</f>
        <v>TITUSVILLE</v>
      </c>
      <c r="D71" s="1" t="str">
        <f>_xlfn.XLOOKUP($A71, Rifles!$C$2:$C$419,Rifles!G$2:G$419,"N/A",0)</f>
        <v>FL</v>
      </c>
      <c r="E71" s="1">
        <f>_xlfn.XLOOKUP($A71,Pistols!$C:$C,Pistols!H:H,0,0)</f>
        <v>0</v>
      </c>
      <c r="F71" s="1">
        <f>_xlfn.XLOOKUP($A71,Pistols!$C:$C,Pistols!I:I,0,0)</f>
        <v>0</v>
      </c>
      <c r="G71" s="1">
        <f>_xlfn.XLOOKUP($A71,Pistols!$C:$C,Pistols!J:J,0,0)</f>
        <v>0</v>
      </c>
      <c r="H71" s="1">
        <f>_xlfn.XLOOKUP($A71,Pistols!$C:$C,Pistols!K:K,0,0)</f>
        <v>0</v>
      </c>
      <c r="I71" s="1">
        <f>_xlfn.XLOOKUP($A71,Pistols!$C:$C,Pistols!L:L,0,0)</f>
        <v>0</v>
      </c>
      <c r="J71" s="1">
        <f>_xlfn.XLOOKUP($A71,Pistols!$C:$C,Pistols!M:M,0,0)</f>
        <v>0</v>
      </c>
      <c r="K71" s="1">
        <f>_xlfn.XLOOKUP($A71,Pistols!$C:$C,Pistols!N:N,0,0)</f>
        <v>0</v>
      </c>
      <c r="L71" s="1">
        <f>_xlfn.XLOOKUP($A71,Revolvers!$C:$C,Revolvers!O:O,0,0)</f>
        <v>0</v>
      </c>
      <c r="M71" s="1">
        <f>_xlfn.XLOOKUP($A71,Revolvers!$C:$C,Revolvers!P:P,0,0)</f>
        <v>0</v>
      </c>
      <c r="N71" s="1">
        <f>_xlfn.XLOOKUP($A71,Revolvers!$C:$C,Revolvers!Q:Q,0,0)</f>
        <v>0</v>
      </c>
      <c r="O71" s="1">
        <f>_xlfn.XLOOKUP($A71,Revolvers!$C:$C,Revolvers!R:R,0,0)</f>
        <v>0</v>
      </c>
      <c r="P71" s="1">
        <f>_xlfn.XLOOKUP($A71,Revolvers!$C:$C,Revolvers!S:S,0,0)</f>
        <v>0</v>
      </c>
      <c r="Q71" s="1">
        <f>_xlfn.XLOOKUP($A71,Revolvers!$C:$C,Revolvers!T:T,0,0)</f>
        <v>0</v>
      </c>
      <c r="R71" s="1">
        <f>_xlfn.XLOOKUP($A71,Rifles!C:C,Rifles!H:H,0,0)</f>
        <v>72</v>
      </c>
      <c r="S71" s="1">
        <f>_xlfn.XLOOKUP($A71,Shotguns!C:C,Shotguns!H:H,0,0)</f>
        <v>2</v>
      </c>
      <c r="T71" s="1">
        <f t="shared" si="1"/>
        <v>74</v>
      </c>
    </row>
    <row r="72" spans="1:20" x14ac:dyDescent="0.25">
      <c r="A72" s="1">
        <f>Rifles!C72</f>
        <v>15940998</v>
      </c>
      <c r="B72" s="1" t="str">
        <f>_xlfn.XLOOKUP(A72, Rifles!$C72:$C489,Rifles!D72:D489,"N/A",0)</f>
        <v>KNIGHTS MANUFACTURING CO</v>
      </c>
      <c r="C72" s="1" t="str">
        <f>_xlfn.XLOOKUP($A72, Rifles!$C$2:$C$419,Rifles!F$2:F$419,"N/A",0)</f>
        <v>TITUSVILLE</v>
      </c>
      <c r="D72" s="1" t="str">
        <f>_xlfn.XLOOKUP($A72, Rifles!$C$2:$C$419,Rifles!G$2:G$419,"N/A",0)</f>
        <v>FL</v>
      </c>
      <c r="E72" s="1">
        <f>_xlfn.XLOOKUP($A72,Pistols!$C:$C,Pistols!H:H,0,0)</f>
        <v>0</v>
      </c>
      <c r="F72" s="1">
        <f>_xlfn.XLOOKUP($A72,Pistols!$C:$C,Pistols!I:I,0,0)</f>
        <v>0</v>
      </c>
      <c r="G72" s="1">
        <f>_xlfn.XLOOKUP($A72,Pistols!$C:$C,Pistols!J:J,0,0)</f>
        <v>0</v>
      </c>
      <c r="H72" s="1">
        <f>_xlfn.XLOOKUP($A72,Pistols!$C:$C,Pistols!K:K,0,0)</f>
        <v>0</v>
      </c>
      <c r="I72" s="1">
        <f>_xlfn.XLOOKUP($A72,Pistols!$C:$C,Pistols!L:L,0,0)</f>
        <v>0</v>
      </c>
      <c r="J72" s="1">
        <f>_xlfn.XLOOKUP($A72,Pistols!$C:$C,Pistols!M:M,0,0)</f>
        <v>0</v>
      </c>
      <c r="K72" s="1">
        <f>_xlfn.XLOOKUP($A72,Pistols!$C:$C,Pistols!N:N,0,0)</f>
        <v>0</v>
      </c>
      <c r="L72" s="1">
        <f>_xlfn.XLOOKUP($A72,Revolvers!$C:$C,Revolvers!O:O,0,0)</f>
        <v>0</v>
      </c>
      <c r="M72" s="1">
        <f>_xlfn.XLOOKUP($A72,Revolvers!$C:$C,Revolvers!P:P,0,0)</f>
        <v>0</v>
      </c>
      <c r="N72" s="1">
        <f>_xlfn.XLOOKUP($A72,Revolvers!$C:$C,Revolvers!Q:Q,0,0)</f>
        <v>0</v>
      </c>
      <c r="O72" s="1">
        <f>_xlfn.XLOOKUP($A72,Revolvers!$C:$C,Revolvers!R:R,0,0)</f>
        <v>0</v>
      </c>
      <c r="P72" s="1">
        <f>_xlfn.XLOOKUP($A72,Revolvers!$C:$C,Revolvers!S:S,0,0)</f>
        <v>0</v>
      </c>
      <c r="Q72" s="1">
        <f>_xlfn.XLOOKUP($A72,Revolvers!$C:$C,Revolvers!T:T,0,0)</f>
        <v>0</v>
      </c>
      <c r="R72" s="1">
        <f>_xlfn.XLOOKUP($A72,Rifles!C:C,Rifles!H:H,0,0)</f>
        <v>52</v>
      </c>
      <c r="S72" s="1">
        <f>_xlfn.XLOOKUP($A72,Shotguns!C:C,Shotguns!H:H,0,0)</f>
        <v>0</v>
      </c>
      <c r="T72" s="1">
        <f t="shared" si="1"/>
        <v>52</v>
      </c>
    </row>
    <row r="73" spans="1:20" x14ac:dyDescent="0.25">
      <c r="A73" s="1">
        <f>Rifles!C73</f>
        <v>15904849</v>
      </c>
      <c r="B73" s="1" t="str">
        <f>_xlfn.XLOOKUP(A73, Rifles!$C73:$C490,Rifles!D73:D490,"N/A",0)</f>
        <v>MERSDORF, ROY EDWARD</v>
      </c>
      <c r="C73" s="1" t="str">
        <f>_xlfn.XLOOKUP($A73, Rifles!$C$2:$C$419,Rifles!F$2:F$419,"N/A",0)</f>
        <v>CRAWFORDVILLE</v>
      </c>
      <c r="D73" s="1" t="str">
        <f>_xlfn.XLOOKUP($A73, Rifles!$C$2:$C$419,Rifles!G$2:G$419,"N/A",0)</f>
        <v>FL</v>
      </c>
      <c r="E73" s="1">
        <f>_xlfn.XLOOKUP($A73,Pistols!$C:$C,Pistols!H:H,0,0)</f>
        <v>0</v>
      </c>
      <c r="F73" s="1">
        <f>_xlfn.XLOOKUP($A73,Pistols!$C:$C,Pistols!I:I,0,0)</f>
        <v>0</v>
      </c>
      <c r="G73" s="1">
        <f>_xlfn.XLOOKUP($A73,Pistols!$C:$C,Pistols!J:J,0,0)</f>
        <v>1</v>
      </c>
      <c r="H73" s="1">
        <f>_xlfn.XLOOKUP($A73,Pistols!$C:$C,Pistols!K:K,0,0)</f>
        <v>0</v>
      </c>
      <c r="I73" s="1">
        <f>_xlfn.XLOOKUP($A73,Pistols!$C:$C,Pistols!L:L,0,0)</f>
        <v>0</v>
      </c>
      <c r="J73" s="1">
        <f>_xlfn.XLOOKUP($A73,Pistols!$C:$C,Pistols!M:M,0,0)</f>
        <v>0</v>
      </c>
      <c r="K73" s="1">
        <f>_xlfn.XLOOKUP($A73,Pistols!$C:$C,Pistols!N:N,0,0)</f>
        <v>1</v>
      </c>
      <c r="L73" s="1">
        <f>_xlfn.XLOOKUP($A73,Revolvers!$C:$C,Revolvers!O:O,0,0)</f>
        <v>0</v>
      </c>
      <c r="M73" s="1">
        <f>_xlfn.XLOOKUP($A73,Revolvers!$C:$C,Revolvers!P:P,0,0)</f>
        <v>0</v>
      </c>
      <c r="N73" s="1">
        <f>_xlfn.XLOOKUP($A73,Revolvers!$C:$C,Revolvers!Q:Q,0,0)</f>
        <v>0</v>
      </c>
      <c r="O73" s="1">
        <f>_xlfn.XLOOKUP($A73,Revolvers!$C:$C,Revolvers!R:R,0,0)</f>
        <v>0</v>
      </c>
      <c r="P73" s="1">
        <f>_xlfn.XLOOKUP($A73,Revolvers!$C:$C,Revolvers!S:S,0,0)</f>
        <v>0</v>
      </c>
      <c r="Q73" s="1">
        <f>_xlfn.XLOOKUP($A73,Revolvers!$C:$C,Revolvers!T:T,0,0)</f>
        <v>0</v>
      </c>
      <c r="R73" s="1">
        <f>_xlfn.XLOOKUP($A73,Rifles!C:C,Rifles!H:H,0,0)</f>
        <v>3</v>
      </c>
      <c r="S73" s="1">
        <f>_xlfn.XLOOKUP($A73,Shotguns!C:C,Shotguns!H:H,0,0)</f>
        <v>0</v>
      </c>
      <c r="T73" s="1">
        <f t="shared" si="1"/>
        <v>4</v>
      </c>
    </row>
    <row r="74" spans="1:20" x14ac:dyDescent="0.25">
      <c r="A74" s="1">
        <f>Rifles!C74</f>
        <v>15902094</v>
      </c>
      <c r="B74" s="1" t="str">
        <f>_xlfn.XLOOKUP(A74, Rifles!$C74:$C491,Rifles!D74:D491,"N/A",0)</f>
        <v>MOORE, DAVID  E  &amp;  MOORE, CARLA W</v>
      </c>
      <c r="C74" s="1" t="str">
        <f>_xlfn.XLOOKUP($A74, Rifles!$C$2:$C$419,Rifles!F$2:F$419,"N/A",0)</f>
        <v>SAINT CLOUD</v>
      </c>
      <c r="D74" s="1" t="str">
        <f>_xlfn.XLOOKUP($A74, Rifles!$C$2:$C$419,Rifles!G$2:G$419,"N/A",0)</f>
        <v>FL</v>
      </c>
      <c r="E74" s="1">
        <f>_xlfn.XLOOKUP($A74,Pistols!$C:$C,Pistols!H:H,0,0)</f>
        <v>0</v>
      </c>
      <c r="F74" s="1">
        <f>_xlfn.XLOOKUP($A74,Pistols!$C:$C,Pistols!I:I,0,0)</f>
        <v>0</v>
      </c>
      <c r="G74" s="1">
        <f>_xlfn.XLOOKUP($A74,Pistols!$C:$C,Pistols!J:J,0,0)</f>
        <v>0</v>
      </c>
      <c r="H74" s="1">
        <f>_xlfn.XLOOKUP($A74,Pistols!$C:$C,Pistols!K:K,0,0)</f>
        <v>0</v>
      </c>
      <c r="I74" s="1">
        <f>_xlfn.XLOOKUP($A74,Pistols!$C:$C,Pistols!L:L,0,0)</f>
        <v>0</v>
      </c>
      <c r="J74" s="1">
        <f>_xlfn.XLOOKUP($A74,Pistols!$C:$C,Pistols!M:M,0,0)</f>
        <v>0</v>
      </c>
      <c r="K74" s="1">
        <f>_xlfn.XLOOKUP($A74,Pistols!$C:$C,Pistols!N:N,0,0)</f>
        <v>0</v>
      </c>
      <c r="L74" s="1">
        <f>_xlfn.XLOOKUP($A74,Revolvers!$C:$C,Revolvers!O:O,0,0)</f>
        <v>0</v>
      </c>
      <c r="M74" s="1">
        <f>_xlfn.XLOOKUP($A74,Revolvers!$C:$C,Revolvers!P:P,0,0)</f>
        <v>0</v>
      </c>
      <c r="N74" s="1">
        <f>_xlfn.XLOOKUP($A74,Revolvers!$C:$C,Revolvers!Q:Q,0,0)</f>
        <v>0</v>
      </c>
      <c r="O74" s="1">
        <f>_xlfn.XLOOKUP($A74,Revolvers!$C:$C,Revolvers!R:R,0,0)</f>
        <v>0</v>
      </c>
      <c r="P74" s="1">
        <f>_xlfn.XLOOKUP($A74,Revolvers!$C:$C,Revolvers!S:S,0,0)</f>
        <v>0</v>
      </c>
      <c r="Q74" s="1">
        <f>_xlfn.XLOOKUP($A74,Revolvers!$C:$C,Revolvers!T:T,0,0)</f>
        <v>0</v>
      </c>
      <c r="R74" s="1">
        <f>_xlfn.XLOOKUP($A74,Rifles!C:C,Rifles!H:H,0,0)</f>
        <v>19</v>
      </c>
      <c r="S74" s="1">
        <f>_xlfn.XLOOKUP($A74,Shotguns!C:C,Shotguns!H:H,0,0)</f>
        <v>0</v>
      </c>
      <c r="T74" s="1">
        <f t="shared" si="1"/>
        <v>19</v>
      </c>
    </row>
    <row r="75" spans="1:20" x14ac:dyDescent="0.25">
      <c r="A75" s="1">
        <f>Rifles!C75</f>
        <v>15905616</v>
      </c>
      <c r="B75" s="1" t="str">
        <f>_xlfn.XLOOKUP(A75, Rifles!$C75:$C492,Rifles!D75:D492,"N/A",0)</f>
        <v>ODESSA MANUFACTURING LLC</v>
      </c>
      <c r="C75" s="1" t="str">
        <f>_xlfn.XLOOKUP($A75, Rifles!$C$2:$C$419,Rifles!F$2:F$419,"N/A",0)</f>
        <v>ODESSA</v>
      </c>
      <c r="D75" s="1" t="str">
        <f>_xlfn.XLOOKUP($A75, Rifles!$C$2:$C$419,Rifles!G$2:G$419,"N/A",0)</f>
        <v>FL</v>
      </c>
      <c r="E75" s="1">
        <f>_xlfn.XLOOKUP($A75,Pistols!$C:$C,Pistols!H:H,0,0)</f>
        <v>0</v>
      </c>
      <c r="F75" s="1">
        <f>_xlfn.XLOOKUP($A75,Pistols!$C:$C,Pistols!I:I,0,0)</f>
        <v>0</v>
      </c>
      <c r="G75" s="1">
        <f>_xlfn.XLOOKUP($A75,Pistols!$C:$C,Pistols!J:J,0,0)</f>
        <v>0</v>
      </c>
      <c r="H75" s="1">
        <f>_xlfn.XLOOKUP($A75,Pistols!$C:$C,Pistols!K:K,0,0)</f>
        <v>0</v>
      </c>
      <c r="I75" s="1">
        <f>_xlfn.XLOOKUP($A75,Pistols!$C:$C,Pistols!L:L,0,0)</f>
        <v>0</v>
      </c>
      <c r="J75" s="1">
        <f>_xlfn.XLOOKUP($A75,Pistols!$C:$C,Pistols!M:M,0,0)</f>
        <v>0</v>
      </c>
      <c r="K75" s="1">
        <f>_xlfn.XLOOKUP($A75,Pistols!$C:$C,Pistols!N:N,0,0)</f>
        <v>0</v>
      </c>
      <c r="L75" s="1">
        <f>_xlfn.XLOOKUP($A75,Revolvers!$C:$C,Revolvers!O:O,0,0)</f>
        <v>0</v>
      </c>
      <c r="M75" s="1">
        <f>_xlfn.XLOOKUP($A75,Revolvers!$C:$C,Revolvers!P:P,0,0)</f>
        <v>0</v>
      </c>
      <c r="N75" s="1">
        <f>_xlfn.XLOOKUP($A75,Revolvers!$C:$C,Revolvers!Q:Q,0,0)</f>
        <v>0</v>
      </c>
      <c r="O75" s="1">
        <f>_xlfn.XLOOKUP($A75,Revolvers!$C:$C,Revolvers!R:R,0,0)</f>
        <v>0</v>
      </c>
      <c r="P75" s="1">
        <f>_xlfn.XLOOKUP($A75,Revolvers!$C:$C,Revolvers!S:S,0,0)</f>
        <v>0</v>
      </c>
      <c r="Q75" s="1">
        <f>_xlfn.XLOOKUP($A75,Revolvers!$C:$C,Revolvers!T:T,0,0)</f>
        <v>0</v>
      </c>
      <c r="R75" s="1">
        <f>_xlfn.XLOOKUP($A75,Rifles!C:C,Rifles!H:H,0,0)</f>
        <v>13</v>
      </c>
      <c r="S75" s="1">
        <f>_xlfn.XLOOKUP($A75,Shotguns!C:C,Shotguns!H:H,0,0)</f>
        <v>0</v>
      </c>
      <c r="T75" s="1">
        <f t="shared" si="1"/>
        <v>13</v>
      </c>
    </row>
    <row r="76" spans="1:20" x14ac:dyDescent="0.25">
      <c r="A76" s="1">
        <f>Rifles!C76</f>
        <v>15903131</v>
      </c>
      <c r="B76" s="1" t="str">
        <f>_xlfn.XLOOKUP(A76, Rifles!$C76:$C493,Rifles!D76:D493,"N/A",0)</f>
        <v>OZIMEK, GREGORY G</v>
      </c>
      <c r="C76" s="1" t="str">
        <f>_xlfn.XLOOKUP($A76, Rifles!$C$2:$C$419,Rifles!F$2:F$419,"N/A",0)</f>
        <v>POMPANO BEACH</v>
      </c>
      <c r="D76" s="1" t="str">
        <f>_xlfn.XLOOKUP($A76, Rifles!$C$2:$C$419,Rifles!G$2:G$419,"N/A",0)</f>
        <v>FL</v>
      </c>
      <c r="E76" s="1">
        <f>_xlfn.XLOOKUP($A76,Pistols!$C:$C,Pistols!H:H,0,0)</f>
        <v>1</v>
      </c>
      <c r="F76" s="1">
        <f>_xlfn.XLOOKUP($A76,Pistols!$C:$C,Pistols!I:I,0,0)</f>
        <v>0</v>
      </c>
      <c r="G76" s="1">
        <f>_xlfn.XLOOKUP($A76,Pistols!$C:$C,Pistols!J:J,0,0)</f>
        <v>0</v>
      </c>
      <c r="H76" s="1">
        <f>_xlfn.XLOOKUP($A76,Pistols!$C:$C,Pistols!K:K,0,0)</f>
        <v>0</v>
      </c>
      <c r="I76" s="1">
        <f>_xlfn.XLOOKUP($A76,Pistols!$C:$C,Pistols!L:L,0,0)</f>
        <v>0</v>
      </c>
      <c r="J76" s="1">
        <f>_xlfn.XLOOKUP($A76,Pistols!$C:$C,Pistols!M:M,0,0)</f>
        <v>0</v>
      </c>
      <c r="K76" s="1">
        <f>_xlfn.XLOOKUP($A76,Pistols!$C:$C,Pistols!N:N,0,0)</f>
        <v>1</v>
      </c>
      <c r="L76" s="1">
        <f>_xlfn.XLOOKUP($A76,Revolvers!$C:$C,Revolvers!O:O,0,0)</f>
        <v>0</v>
      </c>
      <c r="M76" s="1">
        <f>_xlfn.XLOOKUP($A76,Revolvers!$C:$C,Revolvers!P:P,0,0)</f>
        <v>0</v>
      </c>
      <c r="N76" s="1">
        <f>_xlfn.XLOOKUP($A76,Revolvers!$C:$C,Revolvers!Q:Q,0,0)</f>
        <v>0</v>
      </c>
      <c r="O76" s="1">
        <f>_xlfn.XLOOKUP($A76,Revolvers!$C:$C,Revolvers!R:R,0,0)</f>
        <v>0</v>
      </c>
      <c r="P76" s="1">
        <f>_xlfn.XLOOKUP($A76,Revolvers!$C:$C,Revolvers!S:S,0,0)</f>
        <v>0</v>
      </c>
      <c r="Q76" s="1">
        <f>_xlfn.XLOOKUP($A76,Revolvers!$C:$C,Revolvers!T:T,0,0)</f>
        <v>0</v>
      </c>
      <c r="R76" s="1">
        <f>_xlfn.XLOOKUP($A76,Rifles!C:C,Rifles!H:H,0,0)</f>
        <v>24</v>
      </c>
      <c r="S76" s="1">
        <f>_xlfn.XLOOKUP($A76,Shotguns!C:C,Shotguns!H:H,0,0)</f>
        <v>0</v>
      </c>
      <c r="T76" s="1">
        <f t="shared" si="1"/>
        <v>25</v>
      </c>
    </row>
    <row r="77" spans="1:20" x14ac:dyDescent="0.25">
      <c r="A77" s="1">
        <f>Rifles!C77</f>
        <v>15948454</v>
      </c>
      <c r="B77" s="1" t="str">
        <f>_xlfn.XLOOKUP(A77, Rifles!$C77:$C494,Rifles!D77:D494,"N/A",0)</f>
        <v>PICKETT WEAPONRY SERVICE INC</v>
      </c>
      <c r="C77" s="1" t="str">
        <f>_xlfn.XLOOKUP($A77, Rifles!$C$2:$C$419,Rifles!F$2:F$419,"N/A",0)</f>
        <v>NEWBERRY</v>
      </c>
      <c r="D77" s="1" t="str">
        <f>_xlfn.XLOOKUP($A77, Rifles!$C$2:$C$419,Rifles!G$2:G$419,"N/A",0)</f>
        <v>FL</v>
      </c>
      <c r="E77" s="1">
        <f>_xlfn.XLOOKUP($A77,Pistols!$C:$C,Pistols!H:H,0,0)</f>
        <v>0</v>
      </c>
      <c r="F77" s="1">
        <f>_xlfn.XLOOKUP($A77,Pistols!$C:$C,Pistols!I:I,0,0)</f>
        <v>0</v>
      </c>
      <c r="G77" s="1">
        <f>_xlfn.XLOOKUP($A77,Pistols!$C:$C,Pistols!J:J,0,0)</f>
        <v>0</v>
      </c>
      <c r="H77" s="1">
        <f>_xlfn.XLOOKUP($A77,Pistols!$C:$C,Pistols!K:K,0,0)</f>
        <v>0</v>
      </c>
      <c r="I77" s="1">
        <f>_xlfn.XLOOKUP($A77,Pistols!$C:$C,Pistols!L:L,0,0)</f>
        <v>0</v>
      </c>
      <c r="J77" s="1">
        <f>_xlfn.XLOOKUP($A77,Pistols!$C:$C,Pistols!M:M,0,0)</f>
        <v>1</v>
      </c>
      <c r="K77" s="1">
        <f>_xlfn.XLOOKUP($A77,Pistols!$C:$C,Pistols!N:N,0,0)</f>
        <v>1</v>
      </c>
      <c r="L77" s="1">
        <f>_xlfn.XLOOKUP($A77,Revolvers!$C:$C,Revolvers!O:O,0,0)</f>
        <v>0</v>
      </c>
      <c r="M77" s="1">
        <f>_xlfn.XLOOKUP($A77,Revolvers!$C:$C,Revolvers!P:P,0,0)</f>
        <v>0</v>
      </c>
      <c r="N77" s="1">
        <f>_xlfn.XLOOKUP($A77,Revolvers!$C:$C,Revolvers!Q:Q,0,0)</f>
        <v>0</v>
      </c>
      <c r="O77" s="1">
        <f>_xlfn.XLOOKUP($A77,Revolvers!$C:$C,Revolvers!R:R,0,0)</f>
        <v>0</v>
      </c>
      <c r="P77" s="1">
        <f>_xlfn.XLOOKUP($A77,Revolvers!$C:$C,Revolvers!S:S,0,0)</f>
        <v>0</v>
      </c>
      <c r="Q77" s="1">
        <f>_xlfn.XLOOKUP($A77,Revolvers!$C:$C,Revolvers!T:T,0,0)</f>
        <v>0</v>
      </c>
      <c r="R77" s="1">
        <f>_xlfn.XLOOKUP($A77,Rifles!C:C,Rifles!H:H,0,0)</f>
        <v>21</v>
      </c>
      <c r="S77" s="1">
        <f>_xlfn.XLOOKUP($A77,Shotguns!C:C,Shotguns!H:H,0,0)</f>
        <v>0</v>
      </c>
      <c r="T77" s="1">
        <f t="shared" si="1"/>
        <v>22</v>
      </c>
    </row>
    <row r="78" spans="1:20" x14ac:dyDescent="0.25">
      <c r="A78" s="1">
        <f>Rifles!C78</f>
        <v>15902132</v>
      </c>
      <c r="B78" s="1" t="str">
        <f>_xlfn.XLOOKUP(A78, Rifles!$C78:$C495,Rifles!D78:D495,"N/A",0)</f>
        <v>POULIOTTE, GEORGE R &amp; POULIOTTE, BETTY F</v>
      </c>
      <c r="C78" s="1" t="str">
        <f>_xlfn.XLOOKUP($A78, Rifles!$C$2:$C$419,Rifles!F$2:F$419,"N/A",0)</f>
        <v>MADISON</v>
      </c>
      <c r="D78" s="1" t="str">
        <f>_xlfn.XLOOKUP($A78, Rifles!$C$2:$C$419,Rifles!G$2:G$419,"N/A",0)</f>
        <v>FL</v>
      </c>
      <c r="E78" s="1">
        <f>_xlfn.XLOOKUP($A78,Pistols!$C:$C,Pistols!H:H,0,0)</f>
        <v>1</v>
      </c>
      <c r="F78" s="1">
        <f>_xlfn.XLOOKUP($A78,Pistols!$C:$C,Pistols!I:I,0,0)</f>
        <v>0</v>
      </c>
      <c r="G78" s="1">
        <f>_xlfn.XLOOKUP($A78,Pistols!$C:$C,Pistols!J:J,0,0)</f>
        <v>0</v>
      </c>
      <c r="H78" s="1">
        <f>_xlfn.XLOOKUP($A78,Pistols!$C:$C,Pistols!K:K,0,0)</f>
        <v>0</v>
      </c>
      <c r="I78" s="1">
        <f>_xlfn.XLOOKUP($A78,Pistols!$C:$C,Pistols!L:L,0,0)</f>
        <v>0</v>
      </c>
      <c r="J78" s="1">
        <f>_xlfn.XLOOKUP($A78,Pistols!$C:$C,Pistols!M:M,0,0)</f>
        <v>0</v>
      </c>
      <c r="K78" s="1">
        <f>_xlfn.XLOOKUP($A78,Pistols!$C:$C,Pistols!N:N,0,0)</f>
        <v>1</v>
      </c>
      <c r="L78" s="1">
        <f>_xlfn.XLOOKUP($A78,Revolvers!$C:$C,Revolvers!O:O,0,0)</f>
        <v>0</v>
      </c>
      <c r="M78" s="1">
        <f>_xlfn.XLOOKUP($A78,Revolvers!$C:$C,Revolvers!P:P,0,0)</f>
        <v>0</v>
      </c>
      <c r="N78" s="1">
        <f>_xlfn.XLOOKUP($A78,Revolvers!$C:$C,Revolvers!Q:Q,0,0)</f>
        <v>0</v>
      </c>
      <c r="O78" s="1">
        <f>_xlfn.XLOOKUP($A78,Revolvers!$C:$C,Revolvers!R:R,0,0)</f>
        <v>0</v>
      </c>
      <c r="P78" s="1">
        <f>_xlfn.XLOOKUP($A78,Revolvers!$C:$C,Revolvers!S:S,0,0)</f>
        <v>0</v>
      </c>
      <c r="Q78" s="1">
        <f>_xlfn.XLOOKUP($A78,Revolvers!$C:$C,Revolvers!T:T,0,0)</f>
        <v>0</v>
      </c>
      <c r="R78" s="1">
        <f>_xlfn.XLOOKUP($A78,Rifles!C:C,Rifles!H:H,0,0)</f>
        <v>38</v>
      </c>
      <c r="S78" s="1">
        <f>_xlfn.XLOOKUP($A78,Shotguns!C:C,Shotguns!H:H,0,0)</f>
        <v>0</v>
      </c>
      <c r="T78" s="1">
        <f t="shared" si="1"/>
        <v>39</v>
      </c>
    </row>
    <row r="79" spans="1:20" x14ac:dyDescent="0.25">
      <c r="A79" s="1">
        <f>Rifles!C79</f>
        <v>15947048</v>
      </c>
      <c r="B79" s="1" t="str">
        <f>_xlfn.XLOOKUP(A79, Rifles!$C79:$C496,Rifles!D79:D496,"N/A",0)</f>
        <v>QUINNELL, DONALD LEE</v>
      </c>
      <c r="C79" s="1" t="str">
        <f>_xlfn.XLOOKUP($A79, Rifles!$C$2:$C$419,Rifles!F$2:F$419,"N/A",0)</f>
        <v>FORT MYERS</v>
      </c>
      <c r="D79" s="1" t="str">
        <f>_xlfn.XLOOKUP($A79, Rifles!$C$2:$C$419,Rifles!G$2:G$419,"N/A",0)</f>
        <v>FL</v>
      </c>
      <c r="E79" s="1">
        <f>_xlfn.XLOOKUP($A79,Pistols!$C:$C,Pistols!H:H,0,0)</f>
        <v>0</v>
      </c>
      <c r="F79" s="1">
        <f>_xlfn.XLOOKUP($A79,Pistols!$C:$C,Pistols!I:I,0,0)</f>
        <v>0</v>
      </c>
      <c r="G79" s="1">
        <f>_xlfn.XLOOKUP($A79,Pistols!$C:$C,Pistols!J:J,0,0)</f>
        <v>0</v>
      </c>
      <c r="H79" s="1">
        <f>_xlfn.XLOOKUP($A79,Pistols!$C:$C,Pistols!K:K,0,0)</f>
        <v>0</v>
      </c>
      <c r="I79" s="1">
        <f>_xlfn.XLOOKUP($A79,Pistols!$C:$C,Pistols!L:L,0,0)</f>
        <v>0</v>
      </c>
      <c r="J79" s="1">
        <f>_xlfn.XLOOKUP($A79,Pistols!$C:$C,Pistols!M:M,0,0)</f>
        <v>0</v>
      </c>
      <c r="K79" s="1">
        <f>_xlfn.XLOOKUP($A79,Pistols!$C:$C,Pistols!N:N,0,0)</f>
        <v>0</v>
      </c>
      <c r="L79" s="1">
        <f>_xlfn.XLOOKUP($A79,Revolvers!$C:$C,Revolvers!O:O,0,0)</f>
        <v>0</v>
      </c>
      <c r="M79" s="1">
        <f>_xlfn.XLOOKUP($A79,Revolvers!$C:$C,Revolvers!P:P,0,0)</f>
        <v>0</v>
      </c>
      <c r="N79" s="1">
        <f>_xlfn.XLOOKUP($A79,Revolvers!$C:$C,Revolvers!Q:Q,0,0)</f>
        <v>0</v>
      </c>
      <c r="O79" s="1">
        <f>_xlfn.XLOOKUP($A79,Revolvers!$C:$C,Revolvers!R:R,0,0)</f>
        <v>0</v>
      </c>
      <c r="P79" s="1">
        <f>_xlfn.XLOOKUP($A79,Revolvers!$C:$C,Revolvers!S:S,0,0)</f>
        <v>0</v>
      </c>
      <c r="Q79" s="1">
        <f>_xlfn.XLOOKUP($A79,Revolvers!$C:$C,Revolvers!T:T,0,0)</f>
        <v>0</v>
      </c>
      <c r="R79" s="1">
        <f>_xlfn.XLOOKUP($A79,Rifles!C:C,Rifles!H:H,0,0)</f>
        <v>7</v>
      </c>
      <c r="S79" s="1">
        <f>_xlfn.XLOOKUP($A79,Shotguns!C:C,Shotguns!H:H,0,0)</f>
        <v>0</v>
      </c>
      <c r="T79" s="1">
        <f t="shared" si="1"/>
        <v>7</v>
      </c>
    </row>
    <row r="80" spans="1:20" x14ac:dyDescent="0.25">
      <c r="A80" s="1">
        <f>Rifles!C80</f>
        <v>15904524</v>
      </c>
      <c r="B80" s="1" t="str">
        <f>_xlfn.XLOOKUP(A80, Rifles!$C80:$C497,Rifles!D80:D497,"N/A",0)</f>
        <v>SPIKE'S TACTICAL LLC</v>
      </c>
      <c r="C80" s="1" t="str">
        <f>_xlfn.XLOOKUP($A80, Rifles!$C$2:$C$419,Rifles!F$2:F$419,"N/A",0)</f>
        <v>APOPKA</v>
      </c>
      <c r="D80" s="1" t="str">
        <f>_xlfn.XLOOKUP($A80, Rifles!$C$2:$C$419,Rifles!G$2:G$419,"N/A",0)</f>
        <v>FL</v>
      </c>
      <c r="E80" s="1">
        <f>_xlfn.XLOOKUP($A80,Pistols!$C:$C,Pistols!H:H,0,0)</f>
        <v>0</v>
      </c>
      <c r="F80" s="1">
        <f>_xlfn.XLOOKUP($A80,Pistols!$C:$C,Pistols!I:I,0,0)</f>
        <v>0</v>
      </c>
      <c r="G80" s="1">
        <f>_xlfn.XLOOKUP($A80,Pistols!$C:$C,Pistols!J:J,0,0)</f>
        <v>0</v>
      </c>
      <c r="H80" s="1">
        <f>_xlfn.XLOOKUP($A80,Pistols!$C:$C,Pistols!K:K,0,0)</f>
        <v>0</v>
      </c>
      <c r="I80" s="1">
        <f>_xlfn.XLOOKUP($A80,Pistols!$C:$C,Pistols!L:L,0,0)</f>
        <v>0</v>
      </c>
      <c r="J80" s="1">
        <f>_xlfn.XLOOKUP($A80,Pistols!$C:$C,Pistols!M:M,0,0)</f>
        <v>10</v>
      </c>
      <c r="K80" s="1">
        <f>_xlfn.XLOOKUP($A80,Pistols!$C:$C,Pistols!N:N,0,0)</f>
        <v>10</v>
      </c>
      <c r="L80" s="1">
        <f>_xlfn.XLOOKUP($A80,Revolvers!$C:$C,Revolvers!O:O,0,0)</f>
        <v>0</v>
      </c>
      <c r="M80" s="1">
        <f>_xlfn.XLOOKUP($A80,Revolvers!$C:$C,Revolvers!P:P,0,0)</f>
        <v>0</v>
      </c>
      <c r="N80" s="1">
        <f>_xlfn.XLOOKUP($A80,Revolvers!$C:$C,Revolvers!Q:Q,0,0)</f>
        <v>0</v>
      </c>
      <c r="O80" s="1">
        <f>_xlfn.XLOOKUP($A80,Revolvers!$C:$C,Revolvers!R:R,0,0)</f>
        <v>0</v>
      </c>
      <c r="P80" s="1">
        <f>_xlfn.XLOOKUP($A80,Revolvers!$C:$C,Revolvers!S:S,0,0)</f>
        <v>0</v>
      </c>
      <c r="Q80" s="1">
        <f>_xlfn.XLOOKUP($A80,Revolvers!$C:$C,Revolvers!T:T,0,0)</f>
        <v>0</v>
      </c>
      <c r="R80" s="1">
        <f>_xlfn.XLOOKUP($A80,Rifles!C:C,Rifles!H:H,0,0)</f>
        <v>321</v>
      </c>
      <c r="S80" s="1">
        <f>_xlfn.XLOOKUP($A80,Shotguns!C:C,Shotguns!H:H,0,0)</f>
        <v>0</v>
      </c>
      <c r="T80" s="1">
        <f t="shared" si="1"/>
        <v>331</v>
      </c>
    </row>
    <row r="81" spans="1:20" x14ac:dyDescent="0.25">
      <c r="A81" s="1">
        <f>Rifles!C81</f>
        <v>15907190</v>
      </c>
      <c r="B81" s="1" t="str">
        <f>_xlfn.XLOOKUP(A81, Rifles!$C81:$C498,Rifles!D81:D498,"N/A",0)</f>
        <v>TACTICAL WEAPONS INC</v>
      </c>
      <c r="C81" s="1" t="str">
        <f>_xlfn.XLOOKUP($A81, Rifles!$C$2:$C$419,Rifles!F$2:F$419,"N/A",0)</f>
        <v>FORT MYERS</v>
      </c>
      <c r="D81" s="1" t="str">
        <f>_xlfn.XLOOKUP($A81, Rifles!$C$2:$C$419,Rifles!G$2:G$419,"N/A",0)</f>
        <v>FL</v>
      </c>
      <c r="E81" s="1">
        <f>_xlfn.XLOOKUP($A81,Pistols!$C:$C,Pistols!H:H,0,0)</f>
        <v>0</v>
      </c>
      <c r="F81" s="1">
        <f>_xlfn.XLOOKUP($A81,Pistols!$C:$C,Pistols!I:I,0,0)</f>
        <v>0</v>
      </c>
      <c r="G81" s="1">
        <f>_xlfn.XLOOKUP($A81,Pistols!$C:$C,Pistols!J:J,0,0)</f>
        <v>0</v>
      </c>
      <c r="H81" s="1">
        <f>_xlfn.XLOOKUP($A81,Pistols!$C:$C,Pistols!K:K,0,0)</f>
        <v>0</v>
      </c>
      <c r="I81" s="1">
        <f>_xlfn.XLOOKUP($A81,Pistols!$C:$C,Pistols!L:L,0,0)</f>
        <v>0</v>
      </c>
      <c r="J81" s="1">
        <f>_xlfn.XLOOKUP($A81,Pistols!$C:$C,Pistols!M:M,0,0)</f>
        <v>0</v>
      </c>
      <c r="K81" s="1">
        <f>_xlfn.XLOOKUP($A81,Pistols!$C:$C,Pistols!N:N,0,0)</f>
        <v>0</v>
      </c>
      <c r="L81" s="1">
        <f>_xlfn.XLOOKUP($A81,Revolvers!$C:$C,Revolvers!O:O,0,0)</f>
        <v>0</v>
      </c>
      <c r="M81" s="1">
        <f>_xlfn.XLOOKUP($A81,Revolvers!$C:$C,Revolvers!P:P,0,0)</f>
        <v>0</v>
      </c>
      <c r="N81" s="1">
        <f>_xlfn.XLOOKUP($A81,Revolvers!$C:$C,Revolvers!Q:Q,0,0)</f>
        <v>0</v>
      </c>
      <c r="O81" s="1">
        <f>_xlfn.XLOOKUP($A81,Revolvers!$C:$C,Revolvers!R:R,0,0)</f>
        <v>0</v>
      </c>
      <c r="P81" s="1">
        <f>_xlfn.XLOOKUP($A81,Revolvers!$C:$C,Revolvers!S:S,0,0)</f>
        <v>0</v>
      </c>
      <c r="Q81" s="1">
        <f>_xlfn.XLOOKUP($A81,Revolvers!$C:$C,Revolvers!T:T,0,0)</f>
        <v>0</v>
      </c>
      <c r="R81" s="1">
        <f>_xlfn.XLOOKUP($A81,Rifles!C:C,Rifles!H:H,0,0)</f>
        <v>6</v>
      </c>
      <c r="S81" s="1">
        <f>_xlfn.XLOOKUP($A81,Shotguns!C:C,Shotguns!H:H,0,0)</f>
        <v>0</v>
      </c>
      <c r="T81" s="1">
        <f t="shared" si="1"/>
        <v>6</v>
      </c>
    </row>
    <row r="82" spans="1:20" x14ac:dyDescent="0.25">
      <c r="A82" s="1">
        <f>Rifles!C82</f>
        <v>15905765</v>
      </c>
      <c r="B82" s="1" t="str">
        <f>_xlfn.XLOOKUP(A82, Rifles!$C82:$C499,Rifles!D82:D499,"N/A",0)</f>
        <v>THOMPSON, RICHARD N</v>
      </c>
      <c r="C82" s="1" t="str">
        <f>_xlfn.XLOOKUP($A82, Rifles!$C$2:$C$419,Rifles!F$2:F$419,"N/A",0)</f>
        <v>PANACEA</v>
      </c>
      <c r="D82" s="1" t="str">
        <f>_xlfn.XLOOKUP($A82, Rifles!$C$2:$C$419,Rifles!G$2:G$419,"N/A",0)</f>
        <v>FL</v>
      </c>
      <c r="E82" s="1">
        <f>_xlfn.XLOOKUP($A82,Pistols!$C:$C,Pistols!H:H,0,0)</f>
        <v>0</v>
      </c>
      <c r="F82" s="1">
        <f>_xlfn.XLOOKUP($A82,Pistols!$C:$C,Pistols!I:I,0,0)</f>
        <v>0</v>
      </c>
      <c r="G82" s="1">
        <f>_xlfn.XLOOKUP($A82,Pistols!$C:$C,Pistols!J:J,0,0)</f>
        <v>0</v>
      </c>
      <c r="H82" s="1">
        <f>_xlfn.XLOOKUP($A82,Pistols!$C:$C,Pistols!K:K,0,0)</f>
        <v>0</v>
      </c>
      <c r="I82" s="1">
        <f>_xlfn.XLOOKUP($A82,Pistols!$C:$C,Pistols!L:L,0,0)</f>
        <v>0</v>
      </c>
      <c r="J82" s="1">
        <f>_xlfn.XLOOKUP($A82,Pistols!$C:$C,Pistols!M:M,0,0)</f>
        <v>0</v>
      </c>
      <c r="K82" s="1">
        <f>_xlfn.XLOOKUP($A82,Pistols!$C:$C,Pistols!N:N,0,0)</f>
        <v>0</v>
      </c>
      <c r="L82" s="1">
        <f>_xlfn.XLOOKUP($A82,Revolvers!$C:$C,Revolvers!O:O,0,0)</f>
        <v>0</v>
      </c>
      <c r="M82" s="1">
        <f>_xlfn.XLOOKUP($A82,Revolvers!$C:$C,Revolvers!P:P,0,0)</f>
        <v>0</v>
      </c>
      <c r="N82" s="1">
        <f>_xlfn.XLOOKUP($A82,Revolvers!$C:$C,Revolvers!Q:Q,0,0)</f>
        <v>0</v>
      </c>
      <c r="O82" s="1">
        <f>_xlfn.XLOOKUP($A82,Revolvers!$C:$C,Revolvers!R:R,0,0)</f>
        <v>0</v>
      </c>
      <c r="P82" s="1">
        <f>_xlfn.XLOOKUP($A82,Revolvers!$C:$C,Revolvers!S:S,0,0)</f>
        <v>0</v>
      </c>
      <c r="Q82" s="1">
        <f>_xlfn.XLOOKUP($A82,Revolvers!$C:$C,Revolvers!T:T,0,0)</f>
        <v>0</v>
      </c>
      <c r="R82" s="1">
        <f>_xlfn.XLOOKUP($A82,Rifles!C:C,Rifles!H:H,0,0)</f>
        <v>26</v>
      </c>
      <c r="S82" s="1">
        <f>_xlfn.XLOOKUP($A82,Shotguns!C:C,Shotguns!H:H,0,0)</f>
        <v>0</v>
      </c>
      <c r="T82" s="1">
        <f t="shared" si="1"/>
        <v>26</v>
      </c>
    </row>
    <row r="83" spans="1:20" x14ac:dyDescent="0.25">
      <c r="A83" s="1">
        <f>Rifles!C83</f>
        <v>15905974</v>
      </c>
      <c r="B83" s="1" t="str">
        <f>_xlfn.XLOOKUP(A83, Rifles!$C83:$C500,Rifles!D83:D500,"N/A",0)</f>
        <v>WARREN, ROBERT WAYNE</v>
      </c>
      <c r="C83" s="1" t="str">
        <f>_xlfn.XLOOKUP($A83, Rifles!$C$2:$C$419,Rifles!F$2:F$419,"N/A",0)</f>
        <v>COTTONDALE</v>
      </c>
      <c r="D83" s="1" t="str">
        <f>_xlfn.XLOOKUP($A83, Rifles!$C$2:$C$419,Rifles!G$2:G$419,"N/A",0)</f>
        <v>FL</v>
      </c>
      <c r="E83" s="1">
        <f>_xlfn.XLOOKUP($A83,Pistols!$C:$C,Pistols!H:H,0,0)</f>
        <v>0</v>
      </c>
      <c r="F83" s="1">
        <f>_xlfn.XLOOKUP($A83,Pistols!$C:$C,Pistols!I:I,0,0)</f>
        <v>0</v>
      </c>
      <c r="G83" s="1">
        <f>_xlfn.XLOOKUP($A83,Pistols!$C:$C,Pistols!J:J,0,0)</f>
        <v>0</v>
      </c>
      <c r="H83" s="1">
        <f>_xlfn.XLOOKUP($A83,Pistols!$C:$C,Pistols!K:K,0,0)</f>
        <v>0</v>
      </c>
      <c r="I83" s="1">
        <f>_xlfn.XLOOKUP($A83,Pistols!$C:$C,Pistols!L:L,0,0)</f>
        <v>0</v>
      </c>
      <c r="J83" s="1">
        <f>_xlfn.XLOOKUP($A83,Pistols!$C:$C,Pistols!M:M,0,0)</f>
        <v>0</v>
      </c>
      <c r="K83" s="1">
        <f>_xlfn.XLOOKUP($A83,Pistols!$C:$C,Pistols!N:N,0,0)</f>
        <v>0</v>
      </c>
      <c r="L83" s="1">
        <f>_xlfn.XLOOKUP($A83,Revolvers!$C:$C,Revolvers!O:O,0,0)</f>
        <v>0</v>
      </c>
      <c r="M83" s="1">
        <f>_xlfn.XLOOKUP($A83,Revolvers!$C:$C,Revolvers!P:P,0,0)</f>
        <v>0</v>
      </c>
      <c r="N83" s="1">
        <f>_xlfn.XLOOKUP($A83,Revolvers!$C:$C,Revolvers!Q:Q,0,0)</f>
        <v>0</v>
      </c>
      <c r="O83" s="1">
        <f>_xlfn.XLOOKUP($A83,Revolvers!$C:$C,Revolvers!R:R,0,0)</f>
        <v>0</v>
      </c>
      <c r="P83" s="1">
        <f>_xlfn.XLOOKUP($A83,Revolvers!$C:$C,Revolvers!S:S,0,0)</f>
        <v>0</v>
      </c>
      <c r="Q83" s="1">
        <f>_xlfn.XLOOKUP($A83,Revolvers!$C:$C,Revolvers!T:T,0,0)</f>
        <v>0</v>
      </c>
      <c r="R83" s="1">
        <f>_xlfn.XLOOKUP($A83,Rifles!C:C,Rifles!H:H,0,0)</f>
        <v>2</v>
      </c>
      <c r="S83" s="1">
        <f>_xlfn.XLOOKUP($A83,Shotguns!C:C,Shotguns!H:H,0,0)</f>
        <v>0</v>
      </c>
      <c r="T83" s="1">
        <f t="shared" si="1"/>
        <v>2</v>
      </c>
    </row>
    <row r="84" spans="1:20" x14ac:dyDescent="0.25">
      <c r="A84" s="1">
        <f>Rifles!C84</f>
        <v>15902480</v>
      </c>
      <c r="B84" s="1" t="str">
        <f>_xlfn.XLOOKUP(A84, Rifles!$C84:$C501,Rifles!D84:D501,"N/A",0)</f>
        <v>WHITAKER, DANIEL A</v>
      </c>
      <c r="C84" s="1" t="str">
        <f>_xlfn.XLOOKUP($A84, Rifles!$C$2:$C$419,Rifles!F$2:F$419,"N/A",0)</f>
        <v>FOUNTAIN</v>
      </c>
      <c r="D84" s="1" t="str">
        <f>_xlfn.XLOOKUP($A84, Rifles!$C$2:$C$419,Rifles!G$2:G$419,"N/A",0)</f>
        <v>FL</v>
      </c>
      <c r="E84" s="1">
        <f>_xlfn.XLOOKUP($A84,Pistols!$C:$C,Pistols!H:H,0,0)</f>
        <v>0</v>
      </c>
      <c r="F84" s="1">
        <f>_xlfn.XLOOKUP($A84,Pistols!$C:$C,Pistols!I:I,0,0)</f>
        <v>0</v>
      </c>
      <c r="G84" s="1">
        <f>_xlfn.XLOOKUP($A84,Pistols!$C:$C,Pistols!J:J,0,0)</f>
        <v>0</v>
      </c>
      <c r="H84" s="1">
        <f>_xlfn.XLOOKUP($A84,Pistols!$C:$C,Pistols!K:K,0,0)</f>
        <v>0</v>
      </c>
      <c r="I84" s="1">
        <f>_xlfn.XLOOKUP($A84,Pistols!$C:$C,Pistols!L:L,0,0)</f>
        <v>0</v>
      </c>
      <c r="J84" s="1">
        <f>_xlfn.XLOOKUP($A84,Pistols!$C:$C,Pistols!M:M,0,0)</f>
        <v>0</v>
      </c>
      <c r="K84" s="1">
        <f>_xlfn.XLOOKUP($A84,Pistols!$C:$C,Pistols!N:N,0,0)</f>
        <v>0</v>
      </c>
      <c r="L84" s="1">
        <f>_xlfn.XLOOKUP($A84,Revolvers!$C:$C,Revolvers!O:O,0,0)</f>
        <v>0</v>
      </c>
      <c r="M84" s="1">
        <f>_xlfn.XLOOKUP($A84,Revolvers!$C:$C,Revolvers!P:P,0,0)</f>
        <v>0</v>
      </c>
      <c r="N84" s="1">
        <f>_xlfn.XLOOKUP($A84,Revolvers!$C:$C,Revolvers!Q:Q,0,0)</f>
        <v>0</v>
      </c>
      <c r="O84" s="1">
        <f>_xlfn.XLOOKUP($A84,Revolvers!$C:$C,Revolvers!R:R,0,0)</f>
        <v>0</v>
      </c>
      <c r="P84" s="1">
        <f>_xlfn.XLOOKUP($A84,Revolvers!$C:$C,Revolvers!S:S,0,0)</f>
        <v>0</v>
      </c>
      <c r="Q84" s="1">
        <f>_xlfn.XLOOKUP($A84,Revolvers!$C:$C,Revolvers!T:T,0,0)</f>
        <v>0</v>
      </c>
      <c r="R84" s="1">
        <f>_xlfn.XLOOKUP($A84,Rifles!C:C,Rifles!H:H,0,0)</f>
        <v>1</v>
      </c>
      <c r="S84" s="1">
        <f>_xlfn.XLOOKUP($A84,Shotguns!C:C,Shotguns!H:H,0,0)</f>
        <v>0</v>
      </c>
      <c r="T84" s="1">
        <f t="shared" si="1"/>
        <v>1</v>
      </c>
    </row>
    <row r="85" spans="1:20" x14ac:dyDescent="0.25">
      <c r="A85" s="1">
        <f>Rifles!C85</f>
        <v>15900881</v>
      </c>
      <c r="B85" s="1" t="str">
        <f>_xlfn.XLOOKUP(A85, Rifles!$C85:$C502,Rifles!D85:D502,"N/A",0)</f>
        <v>WHITE, FRANK C</v>
      </c>
      <c r="C85" s="1" t="str">
        <f>_xlfn.XLOOKUP($A85, Rifles!$C$2:$C$419,Rifles!F$2:F$419,"N/A",0)</f>
        <v>ALFORD</v>
      </c>
      <c r="D85" s="1" t="str">
        <f>_xlfn.XLOOKUP($A85, Rifles!$C$2:$C$419,Rifles!G$2:G$419,"N/A",0)</f>
        <v>FL</v>
      </c>
      <c r="E85" s="1">
        <f>_xlfn.XLOOKUP($A85,Pistols!$C:$C,Pistols!H:H,0,0)</f>
        <v>0</v>
      </c>
      <c r="F85" s="1">
        <f>_xlfn.XLOOKUP($A85,Pistols!$C:$C,Pistols!I:I,0,0)</f>
        <v>0</v>
      </c>
      <c r="G85" s="1">
        <f>_xlfn.XLOOKUP($A85,Pistols!$C:$C,Pistols!J:J,0,0)</f>
        <v>0</v>
      </c>
      <c r="H85" s="1">
        <f>_xlfn.XLOOKUP($A85,Pistols!$C:$C,Pistols!K:K,0,0)</f>
        <v>0</v>
      </c>
      <c r="I85" s="1">
        <f>_xlfn.XLOOKUP($A85,Pistols!$C:$C,Pistols!L:L,0,0)</f>
        <v>0</v>
      </c>
      <c r="J85" s="1">
        <f>_xlfn.XLOOKUP($A85,Pistols!$C:$C,Pistols!M:M,0,0)</f>
        <v>0</v>
      </c>
      <c r="K85" s="1">
        <f>_xlfn.XLOOKUP($A85,Pistols!$C:$C,Pistols!N:N,0,0)</f>
        <v>0</v>
      </c>
      <c r="L85" s="1">
        <f>_xlfn.XLOOKUP($A85,Revolvers!$C:$C,Revolvers!O:O,0,0)</f>
        <v>0</v>
      </c>
      <c r="M85" s="1">
        <f>_xlfn.XLOOKUP($A85,Revolvers!$C:$C,Revolvers!P:P,0,0)</f>
        <v>0</v>
      </c>
      <c r="N85" s="1">
        <f>_xlfn.XLOOKUP($A85,Revolvers!$C:$C,Revolvers!Q:Q,0,0)</f>
        <v>0</v>
      </c>
      <c r="O85" s="1">
        <f>_xlfn.XLOOKUP($A85,Revolvers!$C:$C,Revolvers!R:R,0,0)</f>
        <v>0</v>
      </c>
      <c r="P85" s="1">
        <f>_xlfn.XLOOKUP($A85,Revolvers!$C:$C,Revolvers!S:S,0,0)</f>
        <v>0</v>
      </c>
      <c r="Q85" s="1">
        <f>_xlfn.XLOOKUP($A85,Revolvers!$C:$C,Revolvers!T:T,0,0)</f>
        <v>0</v>
      </c>
      <c r="R85" s="1">
        <f>_xlfn.XLOOKUP($A85,Rifles!C:C,Rifles!H:H,0,0)</f>
        <v>181</v>
      </c>
      <c r="S85" s="1">
        <f>_xlfn.XLOOKUP($A85,Shotguns!C:C,Shotguns!H:H,0,0)</f>
        <v>0</v>
      </c>
      <c r="T85" s="1">
        <f t="shared" si="1"/>
        <v>181</v>
      </c>
    </row>
    <row r="86" spans="1:20" x14ac:dyDescent="0.25">
      <c r="A86" s="1">
        <f>Rifles!C86</f>
        <v>15803910</v>
      </c>
      <c r="B86" s="1" t="str">
        <f>_xlfn.XLOOKUP(A86, Rifles!$C86:$C503,Rifles!D86:D503,"N/A",0)</f>
        <v>3RD ARMORED HOLDINGS INC</v>
      </c>
      <c r="C86" s="1" t="str">
        <f>_xlfn.XLOOKUP($A86, Rifles!$C$2:$C$419,Rifles!F$2:F$419,"N/A",0)</f>
        <v>CARROLLTON</v>
      </c>
      <c r="D86" s="1" t="str">
        <f>_xlfn.XLOOKUP($A86, Rifles!$C$2:$C$419,Rifles!G$2:G$419,"N/A",0)</f>
        <v>GA</v>
      </c>
      <c r="E86" s="1">
        <f>_xlfn.XLOOKUP($A86,Pistols!$C:$C,Pistols!H:H,0,0)</f>
        <v>0</v>
      </c>
      <c r="F86" s="1">
        <f>_xlfn.XLOOKUP($A86,Pistols!$C:$C,Pistols!I:I,0,0)</f>
        <v>0</v>
      </c>
      <c r="G86" s="1">
        <f>_xlfn.XLOOKUP($A86,Pistols!$C:$C,Pistols!J:J,0,0)</f>
        <v>0</v>
      </c>
      <c r="H86" s="1">
        <f>_xlfn.XLOOKUP($A86,Pistols!$C:$C,Pistols!K:K,0,0)</f>
        <v>0</v>
      </c>
      <c r="I86" s="1">
        <f>_xlfn.XLOOKUP($A86,Pistols!$C:$C,Pistols!L:L,0,0)</f>
        <v>0</v>
      </c>
      <c r="J86" s="1">
        <f>_xlfn.XLOOKUP($A86,Pistols!$C:$C,Pistols!M:M,0,0)</f>
        <v>0</v>
      </c>
      <c r="K86" s="1">
        <f>_xlfn.XLOOKUP($A86,Pistols!$C:$C,Pistols!N:N,0,0)</f>
        <v>0</v>
      </c>
      <c r="L86" s="1">
        <f>_xlfn.XLOOKUP($A86,Revolvers!$C:$C,Revolvers!O:O,0,0)</f>
        <v>0</v>
      </c>
      <c r="M86" s="1">
        <f>_xlfn.XLOOKUP($A86,Revolvers!$C:$C,Revolvers!P:P,0,0)</f>
        <v>0</v>
      </c>
      <c r="N86" s="1">
        <f>_xlfn.XLOOKUP($A86,Revolvers!$C:$C,Revolvers!Q:Q,0,0)</f>
        <v>0</v>
      </c>
      <c r="O86" s="1">
        <f>_xlfn.XLOOKUP($A86,Revolvers!$C:$C,Revolvers!R:R,0,0)</f>
        <v>0</v>
      </c>
      <c r="P86" s="1">
        <f>_xlfn.XLOOKUP($A86,Revolvers!$C:$C,Revolvers!S:S,0,0)</f>
        <v>0</v>
      </c>
      <c r="Q86" s="1">
        <f>_xlfn.XLOOKUP($A86,Revolvers!$C:$C,Revolvers!T:T,0,0)</f>
        <v>0</v>
      </c>
      <c r="R86" s="1">
        <f>_xlfn.XLOOKUP($A86,Rifles!C:C,Rifles!H:H,0,0)</f>
        <v>17</v>
      </c>
      <c r="S86" s="1">
        <f>_xlfn.XLOOKUP($A86,Shotguns!C:C,Shotguns!H:H,0,0)</f>
        <v>0</v>
      </c>
      <c r="T86" s="1">
        <f t="shared" si="1"/>
        <v>17</v>
      </c>
    </row>
    <row r="87" spans="1:20" x14ac:dyDescent="0.25">
      <c r="A87" s="1">
        <f>Rifles!C87</f>
        <v>15802906</v>
      </c>
      <c r="B87" s="1" t="str">
        <f>_xlfn.XLOOKUP(A87, Rifles!$C87:$C504,Rifles!D87:D504,"N/A",0)</f>
        <v>BLANKENSHIP CUSTOM FIREARMS LLC</v>
      </c>
      <c r="C87" s="1" t="str">
        <f>_xlfn.XLOOKUP($A87, Rifles!$C$2:$C$419,Rifles!F$2:F$419,"N/A",0)</f>
        <v>GROVETOWN</v>
      </c>
      <c r="D87" s="1" t="str">
        <f>_xlfn.XLOOKUP($A87, Rifles!$C$2:$C$419,Rifles!G$2:G$419,"N/A",0)</f>
        <v>GA</v>
      </c>
      <c r="E87" s="1">
        <f>_xlfn.XLOOKUP($A87,Pistols!$C:$C,Pistols!H:H,0,0)</f>
        <v>0</v>
      </c>
      <c r="F87" s="1">
        <f>_xlfn.XLOOKUP($A87,Pistols!$C:$C,Pistols!I:I,0,0)</f>
        <v>0</v>
      </c>
      <c r="G87" s="1">
        <f>_xlfn.XLOOKUP($A87,Pistols!$C:$C,Pistols!J:J,0,0)</f>
        <v>0</v>
      </c>
      <c r="H87" s="1">
        <f>_xlfn.XLOOKUP($A87,Pistols!$C:$C,Pistols!K:K,0,0)</f>
        <v>0</v>
      </c>
      <c r="I87" s="1">
        <f>_xlfn.XLOOKUP($A87,Pistols!$C:$C,Pistols!L:L,0,0)</f>
        <v>0</v>
      </c>
      <c r="J87" s="1">
        <f>_xlfn.XLOOKUP($A87,Pistols!$C:$C,Pistols!M:M,0,0)</f>
        <v>0</v>
      </c>
      <c r="K87" s="1">
        <f>_xlfn.XLOOKUP($A87,Pistols!$C:$C,Pistols!N:N,0,0)</f>
        <v>0</v>
      </c>
      <c r="L87" s="1">
        <f>_xlfn.XLOOKUP($A87,Revolvers!$C:$C,Revolvers!O:O,0,0)</f>
        <v>0</v>
      </c>
      <c r="M87" s="1">
        <f>_xlfn.XLOOKUP($A87,Revolvers!$C:$C,Revolvers!P:P,0,0)</f>
        <v>0</v>
      </c>
      <c r="N87" s="1">
        <f>_xlfn.XLOOKUP($A87,Revolvers!$C:$C,Revolvers!Q:Q,0,0)</f>
        <v>0</v>
      </c>
      <c r="O87" s="1">
        <f>_xlfn.XLOOKUP($A87,Revolvers!$C:$C,Revolvers!R:R,0,0)</f>
        <v>0</v>
      </c>
      <c r="P87" s="1">
        <f>_xlfn.XLOOKUP($A87,Revolvers!$C:$C,Revolvers!S:S,0,0)</f>
        <v>0</v>
      </c>
      <c r="Q87" s="1">
        <f>_xlfn.XLOOKUP($A87,Revolvers!$C:$C,Revolvers!T:T,0,0)</f>
        <v>0</v>
      </c>
      <c r="R87" s="1">
        <f>_xlfn.XLOOKUP($A87,Rifles!C:C,Rifles!H:H,0,0)</f>
        <v>3</v>
      </c>
      <c r="S87" s="1">
        <f>_xlfn.XLOOKUP($A87,Shotguns!C:C,Shotguns!H:H,0,0)</f>
        <v>0</v>
      </c>
      <c r="T87" s="1">
        <f t="shared" si="1"/>
        <v>3</v>
      </c>
    </row>
    <row r="88" spans="1:20" x14ac:dyDescent="0.25">
      <c r="A88" s="1">
        <f>Rifles!C88</f>
        <v>15802643</v>
      </c>
      <c r="B88" s="1" t="str">
        <f>_xlfn.XLOOKUP(A88, Rifles!$C88:$C505,Rifles!D88:D505,"N/A",0)</f>
        <v>BP FIREARMS COMPANY LLC</v>
      </c>
      <c r="C88" s="1" t="str">
        <f>_xlfn.XLOOKUP($A88, Rifles!$C$2:$C$419,Rifles!F$2:F$419,"N/A",0)</f>
        <v>NORCROSS</v>
      </c>
      <c r="D88" s="1" t="str">
        <f>_xlfn.XLOOKUP($A88, Rifles!$C$2:$C$419,Rifles!G$2:G$419,"N/A",0)</f>
        <v>GA</v>
      </c>
      <c r="E88" s="1">
        <f>_xlfn.XLOOKUP($A88,Pistols!$C:$C,Pistols!H:H,0,0)</f>
        <v>0</v>
      </c>
      <c r="F88" s="1">
        <f>_xlfn.XLOOKUP($A88,Pistols!$C:$C,Pistols!I:I,0,0)</f>
        <v>0</v>
      </c>
      <c r="G88" s="1">
        <f>_xlfn.XLOOKUP($A88,Pistols!$C:$C,Pistols!J:J,0,0)</f>
        <v>0</v>
      </c>
      <c r="H88" s="1">
        <f>_xlfn.XLOOKUP($A88,Pistols!$C:$C,Pistols!K:K,0,0)</f>
        <v>0</v>
      </c>
      <c r="I88" s="1">
        <f>_xlfn.XLOOKUP($A88,Pistols!$C:$C,Pistols!L:L,0,0)</f>
        <v>0</v>
      </c>
      <c r="J88" s="1">
        <f>_xlfn.XLOOKUP($A88,Pistols!$C:$C,Pistols!M:M,0,0)</f>
        <v>0</v>
      </c>
      <c r="K88" s="1">
        <f>_xlfn.XLOOKUP($A88,Pistols!$C:$C,Pistols!N:N,0,0)</f>
        <v>0</v>
      </c>
      <c r="L88" s="1">
        <f>_xlfn.XLOOKUP($A88,Revolvers!$C:$C,Revolvers!O:O,0,0)</f>
        <v>0</v>
      </c>
      <c r="M88" s="1">
        <f>_xlfn.XLOOKUP($A88,Revolvers!$C:$C,Revolvers!P:P,0,0)</f>
        <v>0</v>
      </c>
      <c r="N88" s="1">
        <f>_xlfn.XLOOKUP($A88,Revolvers!$C:$C,Revolvers!Q:Q,0,0)</f>
        <v>0</v>
      </c>
      <c r="O88" s="1">
        <f>_xlfn.XLOOKUP($A88,Revolvers!$C:$C,Revolvers!R:R,0,0)</f>
        <v>0</v>
      </c>
      <c r="P88" s="1">
        <f>_xlfn.XLOOKUP($A88,Revolvers!$C:$C,Revolvers!S:S,0,0)</f>
        <v>0</v>
      </c>
      <c r="Q88" s="1">
        <f>_xlfn.XLOOKUP($A88,Revolvers!$C:$C,Revolvers!T:T,0,0)</f>
        <v>0</v>
      </c>
      <c r="R88" s="1">
        <f>_xlfn.XLOOKUP($A88,Rifles!C:C,Rifles!H:H,0,0)</f>
        <v>1558</v>
      </c>
      <c r="S88" s="1">
        <f>_xlfn.XLOOKUP($A88,Shotguns!C:C,Shotguns!H:H,0,0)</f>
        <v>0</v>
      </c>
      <c r="T88" s="1">
        <f t="shared" si="1"/>
        <v>1558</v>
      </c>
    </row>
    <row r="89" spans="1:20" x14ac:dyDescent="0.25">
      <c r="A89" s="1">
        <f>Rifles!C89</f>
        <v>15804296</v>
      </c>
      <c r="B89" s="1" t="str">
        <f>_xlfn.XLOOKUP(A89, Rifles!$C89:$C506,Rifles!D89:D506,"N/A",0)</f>
        <v>BUSHMASTER FIREARMS INTERNATIONAL LLC</v>
      </c>
      <c r="C89" s="1" t="str">
        <f>_xlfn.XLOOKUP($A89, Rifles!$C$2:$C$419,Rifles!F$2:F$419,"N/A",0)</f>
        <v>DALLAS</v>
      </c>
      <c r="D89" s="1" t="str">
        <f>_xlfn.XLOOKUP($A89, Rifles!$C$2:$C$419,Rifles!G$2:G$419,"N/A",0)</f>
        <v>GA</v>
      </c>
      <c r="E89" s="1">
        <f>_xlfn.XLOOKUP($A89,Pistols!$C:$C,Pistols!H:H,0,0)</f>
        <v>0</v>
      </c>
      <c r="F89" s="1">
        <f>_xlfn.XLOOKUP($A89,Pistols!$C:$C,Pistols!I:I,0,0)</f>
        <v>0</v>
      </c>
      <c r="G89" s="1">
        <f>_xlfn.XLOOKUP($A89,Pistols!$C:$C,Pistols!J:J,0,0)</f>
        <v>0</v>
      </c>
      <c r="H89" s="1">
        <f>_xlfn.XLOOKUP($A89,Pistols!$C:$C,Pistols!K:K,0,0)</f>
        <v>0</v>
      </c>
      <c r="I89" s="1">
        <f>_xlfn.XLOOKUP($A89,Pistols!$C:$C,Pistols!L:L,0,0)</f>
        <v>0</v>
      </c>
      <c r="J89" s="1">
        <f>_xlfn.XLOOKUP($A89,Pistols!$C:$C,Pistols!M:M,0,0)</f>
        <v>0</v>
      </c>
      <c r="K89" s="1">
        <f>_xlfn.XLOOKUP($A89,Pistols!$C:$C,Pistols!N:N,0,0)</f>
        <v>0</v>
      </c>
      <c r="L89" s="1">
        <f>_xlfn.XLOOKUP($A89,Revolvers!$C:$C,Revolvers!O:O,0,0)</f>
        <v>0</v>
      </c>
      <c r="M89" s="1">
        <f>_xlfn.XLOOKUP($A89,Revolvers!$C:$C,Revolvers!P:P,0,0)</f>
        <v>0</v>
      </c>
      <c r="N89" s="1">
        <f>_xlfn.XLOOKUP($A89,Revolvers!$C:$C,Revolvers!Q:Q,0,0)</f>
        <v>0</v>
      </c>
      <c r="O89" s="1">
        <f>_xlfn.XLOOKUP($A89,Revolvers!$C:$C,Revolvers!R:R,0,0)</f>
        <v>0</v>
      </c>
      <c r="P89" s="1">
        <f>_xlfn.XLOOKUP($A89,Revolvers!$C:$C,Revolvers!S:S,0,0)</f>
        <v>0</v>
      </c>
      <c r="Q89" s="1">
        <f>_xlfn.XLOOKUP($A89,Revolvers!$C:$C,Revolvers!T:T,0,0)</f>
        <v>0</v>
      </c>
      <c r="R89" s="1">
        <f>_xlfn.XLOOKUP($A89,Rifles!C:C,Rifles!H:H,0,0)</f>
        <v>11</v>
      </c>
      <c r="S89" s="1">
        <f>_xlfn.XLOOKUP($A89,Shotguns!C:C,Shotguns!H:H,0,0)</f>
        <v>0</v>
      </c>
      <c r="T89" s="1">
        <f t="shared" si="1"/>
        <v>11</v>
      </c>
    </row>
    <row r="90" spans="1:20" x14ac:dyDescent="0.25">
      <c r="A90" s="1">
        <f>Rifles!C90</f>
        <v>15801567</v>
      </c>
      <c r="B90" s="1" t="str">
        <f>_xlfn.XLOOKUP(A90, Rifles!$C90:$C507,Rifles!D90:D507,"N/A",0)</f>
        <v>COBB MANUFACTURING INC</v>
      </c>
      <c r="C90" s="1" t="str">
        <f>_xlfn.XLOOKUP($A90, Rifles!$C$2:$C$419,Rifles!F$2:F$419,"N/A",0)</f>
        <v>DALLAS</v>
      </c>
      <c r="D90" s="1" t="str">
        <f>_xlfn.XLOOKUP($A90, Rifles!$C$2:$C$419,Rifles!G$2:G$419,"N/A",0)</f>
        <v>GA</v>
      </c>
      <c r="E90" s="1">
        <f>_xlfn.XLOOKUP($A90,Pistols!$C:$C,Pistols!H:H,0,0)</f>
        <v>0</v>
      </c>
      <c r="F90" s="1">
        <f>_xlfn.XLOOKUP($A90,Pistols!$C:$C,Pistols!I:I,0,0)</f>
        <v>0</v>
      </c>
      <c r="G90" s="1">
        <f>_xlfn.XLOOKUP($A90,Pistols!$C:$C,Pistols!J:J,0,0)</f>
        <v>0</v>
      </c>
      <c r="H90" s="1">
        <f>_xlfn.XLOOKUP($A90,Pistols!$C:$C,Pistols!K:K,0,0)</f>
        <v>0</v>
      </c>
      <c r="I90" s="1">
        <f>_xlfn.XLOOKUP($A90,Pistols!$C:$C,Pistols!L:L,0,0)</f>
        <v>0</v>
      </c>
      <c r="J90" s="1">
        <f>_xlfn.XLOOKUP($A90,Pistols!$C:$C,Pistols!M:M,0,0)</f>
        <v>0</v>
      </c>
      <c r="K90" s="1">
        <f>_xlfn.XLOOKUP($A90,Pistols!$C:$C,Pistols!N:N,0,0)</f>
        <v>0</v>
      </c>
      <c r="L90" s="1">
        <f>_xlfn.XLOOKUP($A90,Revolvers!$C:$C,Revolvers!O:O,0,0)</f>
        <v>0</v>
      </c>
      <c r="M90" s="1">
        <f>_xlfn.XLOOKUP($A90,Revolvers!$C:$C,Revolvers!P:P,0,0)</f>
        <v>0</v>
      </c>
      <c r="N90" s="1">
        <f>_xlfn.XLOOKUP($A90,Revolvers!$C:$C,Revolvers!Q:Q,0,0)</f>
        <v>0</v>
      </c>
      <c r="O90" s="1">
        <f>_xlfn.XLOOKUP($A90,Revolvers!$C:$C,Revolvers!R:R,0,0)</f>
        <v>0</v>
      </c>
      <c r="P90" s="1">
        <f>_xlfn.XLOOKUP($A90,Revolvers!$C:$C,Revolvers!S:S,0,0)</f>
        <v>0</v>
      </c>
      <c r="Q90" s="1">
        <f>_xlfn.XLOOKUP($A90,Revolvers!$C:$C,Revolvers!T:T,0,0)</f>
        <v>0</v>
      </c>
      <c r="R90" s="1">
        <f>_xlfn.XLOOKUP($A90,Rifles!C:C,Rifles!H:H,0,0)</f>
        <v>496</v>
      </c>
      <c r="S90" s="1">
        <f>_xlfn.XLOOKUP($A90,Shotguns!C:C,Shotguns!H:H,0,0)</f>
        <v>0</v>
      </c>
      <c r="T90" s="1">
        <f t="shared" si="1"/>
        <v>496</v>
      </c>
    </row>
    <row r="91" spans="1:20" x14ac:dyDescent="0.25">
      <c r="A91" s="1">
        <f>Rifles!C91</f>
        <v>15800115</v>
      </c>
      <c r="B91" s="1" t="str">
        <f>_xlfn.XLOOKUP(A91, Rifles!$C91:$C508,Rifles!D91:D508,"N/A",0)</f>
        <v>HERITAGE CUSTOM ARMS, LLC</v>
      </c>
      <c r="C91" s="1" t="str">
        <f>_xlfn.XLOOKUP($A91, Rifles!$C$2:$C$419,Rifles!F$2:F$419,"N/A",0)</f>
        <v>ROSSVILLE</v>
      </c>
      <c r="D91" s="1" t="str">
        <f>_xlfn.XLOOKUP($A91, Rifles!$C$2:$C$419,Rifles!G$2:G$419,"N/A",0)</f>
        <v>GA</v>
      </c>
      <c r="E91" s="1">
        <f>_xlfn.XLOOKUP($A91,Pistols!$C:$C,Pistols!H:H,0,0)</f>
        <v>0</v>
      </c>
      <c r="F91" s="1">
        <f>_xlfn.XLOOKUP($A91,Pistols!$C:$C,Pistols!I:I,0,0)</f>
        <v>0</v>
      </c>
      <c r="G91" s="1">
        <f>_xlfn.XLOOKUP($A91,Pistols!$C:$C,Pistols!J:J,0,0)</f>
        <v>0</v>
      </c>
      <c r="H91" s="1">
        <f>_xlfn.XLOOKUP($A91,Pistols!$C:$C,Pistols!K:K,0,0)</f>
        <v>0</v>
      </c>
      <c r="I91" s="1">
        <f>_xlfn.XLOOKUP($A91,Pistols!$C:$C,Pistols!L:L,0,0)</f>
        <v>0</v>
      </c>
      <c r="J91" s="1">
        <f>_xlfn.XLOOKUP($A91,Pistols!$C:$C,Pistols!M:M,0,0)</f>
        <v>0</v>
      </c>
      <c r="K91" s="1">
        <f>_xlfn.XLOOKUP($A91,Pistols!$C:$C,Pistols!N:N,0,0)</f>
        <v>0</v>
      </c>
      <c r="L91" s="1">
        <f>_xlfn.XLOOKUP($A91,Revolvers!$C:$C,Revolvers!O:O,0,0)</f>
        <v>0</v>
      </c>
      <c r="M91" s="1">
        <f>_xlfn.XLOOKUP($A91,Revolvers!$C:$C,Revolvers!P:P,0,0)</f>
        <v>0</v>
      </c>
      <c r="N91" s="1">
        <f>_xlfn.XLOOKUP($A91,Revolvers!$C:$C,Revolvers!Q:Q,0,0)</f>
        <v>0</v>
      </c>
      <c r="O91" s="1">
        <f>_xlfn.XLOOKUP($A91,Revolvers!$C:$C,Revolvers!R:R,0,0)</f>
        <v>0</v>
      </c>
      <c r="P91" s="1">
        <f>_xlfn.XLOOKUP($A91,Revolvers!$C:$C,Revolvers!S:S,0,0)</f>
        <v>0</v>
      </c>
      <c r="Q91" s="1">
        <f>_xlfn.XLOOKUP($A91,Revolvers!$C:$C,Revolvers!T:T,0,0)</f>
        <v>0</v>
      </c>
      <c r="R91" s="1">
        <f>_xlfn.XLOOKUP($A91,Rifles!C:C,Rifles!H:H,0,0)</f>
        <v>9</v>
      </c>
      <c r="S91" s="1">
        <f>_xlfn.XLOOKUP($A91,Shotguns!C:C,Shotguns!H:H,0,0)</f>
        <v>0</v>
      </c>
      <c r="T91" s="1">
        <f t="shared" si="1"/>
        <v>9</v>
      </c>
    </row>
    <row r="92" spans="1:20" x14ac:dyDescent="0.25">
      <c r="A92" s="1">
        <f>Rifles!C92</f>
        <v>15801270</v>
      </c>
      <c r="B92" s="1" t="str">
        <f>_xlfn.XLOOKUP(A92, Rifles!$C92:$C509,Rifles!D92:D509,"N/A",0)</f>
        <v>HISTORIC ARMS LLC</v>
      </c>
      <c r="C92" s="1" t="str">
        <f>_xlfn.XLOOKUP($A92, Rifles!$C$2:$C$419,Rifles!F$2:F$419,"N/A",0)</f>
        <v>FRANKLIN</v>
      </c>
      <c r="D92" s="1" t="str">
        <f>_xlfn.XLOOKUP($A92, Rifles!$C$2:$C$419,Rifles!G$2:G$419,"N/A",0)</f>
        <v>GA</v>
      </c>
      <c r="E92" s="1">
        <f>_xlfn.XLOOKUP($A92,Pistols!$C:$C,Pistols!H:H,0,0)</f>
        <v>0</v>
      </c>
      <c r="F92" s="1">
        <f>_xlfn.XLOOKUP($A92,Pistols!$C:$C,Pistols!I:I,0,0)</f>
        <v>0</v>
      </c>
      <c r="G92" s="1">
        <f>_xlfn.XLOOKUP($A92,Pistols!$C:$C,Pistols!J:J,0,0)</f>
        <v>0</v>
      </c>
      <c r="H92" s="1">
        <f>_xlfn.XLOOKUP($A92,Pistols!$C:$C,Pistols!K:K,0,0)</f>
        <v>0</v>
      </c>
      <c r="I92" s="1">
        <f>_xlfn.XLOOKUP($A92,Pistols!$C:$C,Pistols!L:L,0,0)</f>
        <v>0</v>
      </c>
      <c r="J92" s="1">
        <f>_xlfn.XLOOKUP($A92,Pistols!$C:$C,Pistols!M:M,0,0)</f>
        <v>0</v>
      </c>
      <c r="K92" s="1">
        <f>_xlfn.XLOOKUP($A92,Pistols!$C:$C,Pistols!N:N,0,0)</f>
        <v>0</v>
      </c>
      <c r="L92" s="1">
        <f>_xlfn.XLOOKUP($A92,Revolvers!$C:$C,Revolvers!O:O,0,0)</f>
        <v>0</v>
      </c>
      <c r="M92" s="1">
        <f>_xlfn.XLOOKUP($A92,Revolvers!$C:$C,Revolvers!P:P,0,0)</f>
        <v>0</v>
      </c>
      <c r="N92" s="1">
        <f>_xlfn.XLOOKUP($A92,Revolvers!$C:$C,Revolvers!Q:Q,0,0)</f>
        <v>0</v>
      </c>
      <c r="O92" s="1">
        <f>_xlfn.XLOOKUP($A92,Revolvers!$C:$C,Revolvers!R:R,0,0)</f>
        <v>0</v>
      </c>
      <c r="P92" s="1">
        <f>_xlfn.XLOOKUP($A92,Revolvers!$C:$C,Revolvers!S:S,0,0)</f>
        <v>0</v>
      </c>
      <c r="Q92" s="1">
        <f>_xlfn.XLOOKUP($A92,Revolvers!$C:$C,Revolvers!T:T,0,0)</f>
        <v>0</v>
      </c>
      <c r="R92" s="1">
        <f>_xlfn.XLOOKUP($A92,Rifles!C:C,Rifles!H:H,0,0)</f>
        <v>30</v>
      </c>
      <c r="S92" s="1">
        <f>_xlfn.XLOOKUP($A92,Shotguns!C:C,Shotguns!H:H,0,0)</f>
        <v>0</v>
      </c>
      <c r="T92" s="1">
        <f t="shared" si="1"/>
        <v>30</v>
      </c>
    </row>
    <row r="93" spans="1:20" x14ac:dyDescent="0.25">
      <c r="A93" s="1">
        <f>Rifles!C93</f>
        <v>15803294</v>
      </c>
      <c r="B93" s="1" t="str">
        <f>_xlfn.XLOOKUP(A93, Rifles!$C93:$C510,Rifles!D93:D510,"N/A",0)</f>
        <v>J WHIDDEN RIFLEWORKS LLC</v>
      </c>
      <c r="C93" s="1" t="str">
        <f>_xlfn.XLOOKUP($A93, Rifles!$C$2:$C$419,Rifles!F$2:F$419,"N/A",0)</f>
        <v>NASHVILLE</v>
      </c>
      <c r="D93" s="1" t="str">
        <f>_xlfn.XLOOKUP($A93, Rifles!$C$2:$C$419,Rifles!G$2:G$419,"N/A",0)</f>
        <v>GA</v>
      </c>
      <c r="E93" s="1">
        <f>_xlfn.XLOOKUP($A93,Pistols!$C:$C,Pistols!H:H,0,0)</f>
        <v>0</v>
      </c>
      <c r="F93" s="1">
        <f>_xlfn.XLOOKUP($A93,Pistols!$C:$C,Pistols!I:I,0,0)</f>
        <v>0</v>
      </c>
      <c r="G93" s="1">
        <f>_xlfn.XLOOKUP($A93,Pistols!$C:$C,Pistols!J:J,0,0)</f>
        <v>0</v>
      </c>
      <c r="H93" s="1">
        <f>_xlfn.XLOOKUP($A93,Pistols!$C:$C,Pistols!K:K,0,0)</f>
        <v>0</v>
      </c>
      <c r="I93" s="1">
        <f>_xlfn.XLOOKUP($A93,Pistols!$C:$C,Pistols!L:L,0,0)</f>
        <v>0</v>
      </c>
      <c r="J93" s="1">
        <f>_xlfn.XLOOKUP($A93,Pistols!$C:$C,Pistols!M:M,0,0)</f>
        <v>0</v>
      </c>
      <c r="K93" s="1">
        <f>_xlfn.XLOOKUP($A93,Pistols!$C:$C,Pistols!N:N,0,0)</f>
        <v>0</v>
      </c>
      <c r="L93" s="1">
        <f>_xlfn.XLOOKUP($A93,Revolvers!$C:$C,Revolvers!O:O,0,0)</f>
        <v>0</v>
      </c>
      <c r="M93" s="1">
        <f>_xlfn.XLOOKUP($A93,Revolvers!$C:$C,Revolvers!P:P,0,0)</f>
        <v>0</v>
      </c>
      <c r="N93" s="1">
        <f>_xlfn.XLOOKUP($A93,Revolvers!$C:$C,Revolvers!Q:Q,0,0)</f>
        <v>0</v>
      </c>
      <c r="O93" s="1">
        <f>_xlfn.XLOOKUP($A93,Revolvers!$C:$C,Revolvers!R:R,0,0)</f>
        <v>0</v>
      </c>
      <c r="P93" s="1">
        <f>_xlfn.XLOOKUP($A93,Revolvers!$C:$C,Revolvers!S:S,0,0)</f>
        <v>0</v>
      </c>
      <c r="Q93" s="1">
        <f>_xlfn.XLOOKUP($A93,Revolvers!$C:$C,Revolvers!T:T,0,0)</f>
        <v>0</v>
      </c>
      <c r="R93" s="1">
        <f>_xlfn.XLOOKUP($A93,Rifles!C:C,Rifles!H:H,0,0)</f>
        <v>2</v>
      </c>
      <c r="S93" s="1">
        <f>_xlfn.XLOOKUP($A93,Shotguns!C:C,Shotguns!H:H,0,0)</f>
        <v>0</v>
      </c>
      <c r="T93" s="1">
        <f t="shared" si="1"/>
        <v>2</v>
      </c>
    </row>
    <row r="94" spans="1:20" x14ac:dyDescent="0.25">
      <c r="A94" s="1">
        <f>Rifles!C94</f>
        <v>15803863</v>
      </c>
      <c r="B94" s="1" t="str">
        <f>_xlfn.XLOOKUP(A94, Rifles!$C94:$C511,Rifles!D94:D511,"N/A",0)</f>
        <v>KIDD INNOVATIVE DESIGN LLC</v>
      </c>
      <c r="C94" s="1" t="str">
        <f>_xlfn.XLOOKUP($A94, Rifles!$C$2:$C$419,Rifles!F$2:F$419,"N/A",0)</f>
        <v>COLUMBUS</v>
      </c>
      <c r="D94" s="1" t="str">
        <f>_xlfn.XLOOKUP($A94, Rifles!$C$2:$C$419,Rifles!G$2:G$419,"N/A",0)</f>
        <v>GA</v>
      </c>
      <c r="E94" s="1">
        <f>_xlfn.XLOOKUP($A94,Pistols!$C:$C,Pistols!H:H,0,0)</f>
        <v>0</v>
      </c>
      <c r="F94" s="1">
        <f>_xlfn.XLOOKUP($A94,Pistols!$C:$C,Pistols!I:I,0,0)</f>
        <v>0</v>
      </c>
      <c r="G94" s="1">
        <f>_xlfn.XLOOKUP($A94,Pistols!$C:$C,Pistols!J:J,0,0)</f>
        <v>0</v>
      </c>
      <c r="H94" s="1">
        <f>_xlfn.XLOOKUP($A94,Pistols!$C:$C,Pistols!K:K,0,0)</f>
        <v>0</v>
      </c>
      <c r="I94" s="1">
        <f>_xlfn.XLOOKUP($A94,Pistols!$C:$C,Pistols!L:L,0,0)</f>
        <v>0</v>
      </c>
      <c r="J94" s="1">
        <f>_xlfn.XLOOKUP($A94,Pistols!$C:$C,Pistols!M:M,0,0)</f>
        <v>0</v>
      </c>
      <c r="K94" s="1">
        <f>_xlfn.XLOOKUP($A94,Pistols!$C:$C,Pistols!N:N,0,0)</f>
        <v>0</v>
      </c>
      <c r="L94" s="1">
        <f>_xlfn.XLOOKUP($A94,Revolvers!$C:$C,Revolvers!O:O,0,0)</f>
        <v>0</v>
      </c>
      <c r="M94" s="1">
        <f>_xlfn.XLOOKUP($A94,Revolvers!$C:$C,Revolvers!P:P,0,0)</f>
        <v>0</v>
      </c>
      <c r="N94" s="1">
        <f>_xlfn.XLOOKUP($A94,Revolvers!$C:$C,Revolvers!Q:Q,0,0)</f>
        <v>0</v>
      </c>
      <c r="O94" s="1">
        <f>_xlfn.XLOOKUP($A94,Revolvers!$C:$C,Revolvers!R:R,0,0)</f>
        <v>0</v>
      </c>
      <c r="P94" s="1">
        <f>_xlfn.XLOOKUP($A94,Revolvers!$C:$C,Revolvers!S:S,0,0)</f>
        <v>0</v>
      </c>
      <c r="Q94" s="1">
        <f>_xlfn.XLOOKUP($A94,Revolvers!$C:$C,Revolvers!T:T,0,0)</f>
        <v>0</v>
      </c>
      <c r="R94" s="1">
        <f>_xlfn.XLOOKUP($A94,Rifles!C:C,Rifles!H:H,0,0)</f>
        <v>22</v>
      </c>
      <c r="S94" s="1">
        <f>_xlfn.XLOOKUP($A94,Shotguns!C:C,Shotguns!H:H,0,0)</f>
        <v>0</v>
      </c>
      <c r="T94" s="1">
        <f t="shared" si="1"/>
        <v>22</v>
      </c>
    </row>
    <row r="95" spans="1:20" x14ac:dyDescent="0.25">
      <c r="A95" s="1">
        <f>Rifles!C95</f>
        <v>15840177</v>
      </c>
      <c r="B95" s="1" t="str">
        <f>_xlfn.XLOOKUP(A95, Rifles!$C95:$C512,Rifles!D95:D512,"N/A",0)</f>
        <v>MASTERPIECE ARMS INC</v>
      </c>
      <c r="C95" s="1" t="str">
        <f>_xlfn.XLOOKUP($A95, Rifles!$C$2:$C$419,Rifles!F$2:F$419,"N/A",0)</f>
        <v>CARROLLTON</v>
      </c>
      <c r="D95" s="1" t="str">
        <f>_xlfn.XLOOKUP($A95, Rifles!$C$2:$C$419,Rifles!G$2:G$419,"N/A",0)</f>
        <v>GA</v>
      </c>
      <c r="E95" s="1">
        <f>_xlfn.XLOOKUP($A95,Pistols!$C:$C,Pistols!H:H,0,0)</f>
        <v>0</v>
      </c>
      <c r="F95" s="1">
        <f>_xlfn.XLOOKUP($A95,Pistols!$C:$C,Pistols!I:I,0,0)</f>
        <v>0</v>
      </c>
      <c r="G95" s="1">
        <f>_xlfn.XLOOKUP($A95,Pistols!$C:$C,Pistols!J:J,0,0)</f>
        <v>0</v>
      </c>
      <c r="H95" s="1">
        <f>_xlfn.XLOOKUP($A95,Pistols!$C:$C,Pistols!K:K,0,0)</f>
        <v>0</v>
      </c>
      <c r="I95" s="1">
        <f>_xlfn.XLOOKUP($A95,Pistols!$C:$C,Pistols!L:L,0,0)</f>
        <v>1508</v>
      </c>
      <c r="J95" s="1">
        <f>_xlfn.XLOOKUP($A95,Pistols!$C:$C,Pistols!M:M,0,0)</f>
        <v>708</v>
      </c>
      <c r="K95" s="1">
        <f>_xlfn.XLOOKUP($A95,Pistols!$C:$C,Pistols!N:N,0,0)</f>
        <v>2216</v>
      </c>
      <c r="L95" s="1">
        <f>_xlfn.XLOOKUP($A95,Revolvers!$C:$C,Revolvers!O:O,0,0)</f>
        <v>0</v>
      </c>
      <c r="M95" s="1">
        <f>_xlfn.XLOOKUP($A95,Revolvers!$C:$C,Revolvers!P:P,0,0)</f>
        <v>0</v>
      </c>
      <c r="N95" s="1">
        <f>_xlfn.XLOOKUP($A95,Revolvers!$C:$C,Revolvers!Q:Q,0,0)</f>
        <v>0</v>
      </c>
      <c r="O95" s="1">
        <f>_xlfn.XLOOKUP($A95,Revolvers!$C:$C,Revolvers!R:R,0,0)</f>
        <v>0</v>
      </c>
      <c r="P95" s="1">
        <f>_xlfn.XLOOKUP($A95,Revolvers!$C:$C,Revolvers!S:S,0,0)</f>
        <v>0</v>
      </c>
      <c r="Q95" s="1">
        <f>_xlfn.XLOOKUP($A95,Revolvers!$C:$C,Revolvers!T:T,0,0)</f>
        <v>0</v>
      </c>
      <c r="R95" s="1">
        <f>_xlfn.XLOOKUP($A95,Rifles!C:C,Rifles!H:H,0,0)</f>
        <v>94</v>
      </c>
      <c r="S95" s="1">
        <f>_xlfn.XLOOKUP($A95,Shotguns!C:C,Shotguns!H:H,0,0)</f>
        <v>0</v>
      </c>
      <c r="T95" s="1">
        <f t="shared" si="1"/>
        <v>2310</v>
      </c>
    </row>
    <row r="96" spans="1:20" x14ac:dyDescent="0.25">
      <c r="A96" s="1">
        <f>Rifles!C96</f>
        <v>15803240</v>
      </c>
      <c r="B96" s="1" t="str">
        <f>_xlfn.XLOOKUP(A96, Rifles!$C96:$C513,Rifles!D96:D513,"N/A",0)</f>
        <v>MCKINISH, ARTHUR FOSTER JR</v>
      </c>
      <c r="C96" s="1" t="str">
        <f>_xlfn.XLOOKUP($A96, Rifles!$C$2:$C$419,Rifles!F$2:F$419,"N/A",0)</f>
        <v>MINERAL BLUFF</v>
      </c>
      <c r="D96" s="1" t="str">
        <f>_xlfn.XLOOKUP($A96, Rifles!$C$2:$C$419,Rifles!G$2:G$419,"N/A",0)</f>
        <v>GA</v>
      </c>
      <c r="E96" s="1">
        <f>_xlfn.XLOOKUP($A96,Pistols!$C:$C,Pistols!H:H,0,0)</f>
        <v>0</v>
      </c>
      <c r="F96" s="1">
        <f>_xlfn.XLOOKUP($A96,Pistols!$C:$C,Pistols!I:I,0,0)</f>
        <v>0</v>
      </c>
      <c r="G96" s="1">
        <f>_xlfn.XLOOKUP($A96,Pistols!$C:$C,Pistols!J:J,0,0)</f>
        <v>0</v>
      </c>
      <c r="H96" s="1">
        <f>_xlfn.XLOOKUP($A96,Pistols!$C:$C,Pistols!K:K,0,0)</f>
        <v>0</v>
      </c>
      <c r="I96" s="1">
        <f>_xlfn.XLOOKUP($A96,Pistols!$C:$C,Pistols!L:L,0,0)</f>
        <v>0</v>
      </c>
      <c r="J96" s="1">
        <f>_xlfn.XLOOKUP($A96,Pistols!$C:$C,Pistols!M:M,0,0)</f>
        <v>0</v>
      </c>
      <c r="K96" s="1">
        <f>_xlfn.XLOOKUP($A96,Pistols!$C:$C,Pistols!N:N,0,0)</f>
        <v>0</v>
      </c>
      <c r="L96" s="1">
        <f>_xlfn.XLOOKUP($A96,Revolvers!$C:$C,Revolvers!O:O,0,0)</f>
        <v>0</v>
      </c>
      <c r="M96" s="1">
        <f>_xlfn.XLOOKUP($A96,Revolvers!$C:$C,Revolvers!P:P,0,0)</f>
        <v>0</v>
      </c>
      <c r="N96" s="1">
        <f>_xlfn.XLOOKUP($A96,Revolvers!$C:$C,Revolvers!Q:Q,0,0)</f>
        <v>0</v>
      </c>
      <c r="O96" s="1">
        <f>_xlfn.XLOOKUP($A96,Revolvers!$C:$C,Revolvers!R:R,0,0)</f>
        <v>0</v>
      </c>
      <c r="P96" s="1">
        <f>_xlfn.XLOOKUP($A96,Revolvers!$C:$C,Revolvers!S:S,0,0)</f>
        <v>0</v>
      </c>
      <c r="Q96" s="1">
        <f>_xlfn.XLOOKUP($A96,Revolvers!$C:$C,Revolvers!T:T,0,0)</f>
        <v>0</v>
      </c>
      <c r="R96" s="1">
        <f>_xlfn.XLOOKUP($A96,Rifles!C:C,Rifles!H:H,0,0)</f>
        <v>1</v>
      </c>
      <c r="S96" s="1">
        <f>_xlfn.XLOOKUP($A96,Shotguns!C:C,Shotguns!H:H,0,0)</f>
        <v>0</v>
      </c>
      <c r="T96" s="1">
        <f t="shared" si="1"/>
        <v>1</v>
      </c>
    </row>
    <row r="97" spans="1:20" x14ac:dyDescent="0.25">
      <c r="A97" s="1">
        <f>Rifles!C97</f>
        <v>15840168</v>
      </c>
      <c r="B97" s="1" t="str">
        <f>_xlfn.XLOOKUP(A97, Rifles!$C97:$C514,Rifles!D97:D514,"N/A",0)</f>
        <v>MEGGITT TRAINING SYSTEMS INC</v>
      </c>
      <c r="C97" s="1" t="str">
        <f>_xlfn.XLOOKUP($A97, Rifles!$C$2:$C$419,Rifles!F$2:F$419,"N/A",0)</f>
        <v>SUWANEE</v>
      </c>
      <c r="D97" s="1" t="str">
        <f>_xlfn.XLOOKUP($A97, Rifles!$C$2:$C$419,Rifles!G$2:G$419,"N/A",0)</f>
        <v>GA</v>
      </c>
      <c r="E97" s="1">
        <f>_xlfn.XLOOKUP($A97,Pistols!$C:$C,Pistols!H:H,0,0)</f>
        <v>223</v>
      </c>
      <c r="F97" s="1">
        <f>_xlfn.XLOOKUP($A97,Pistols!$C:$C,Pistols!I:I,0,0)</f>
        <v>0</v>
      </c>
      <c r="G97" s="1">
        <f>_xlfn.XLOOKUP($A97,Pistols!$C:$C,Pistols!J:J,0,0)</f>
        <v>0</v>
      </c>
      <c r="H97" s="1">
        <f>_xlfn.XLOOKUP($A97,Pistols!$C:$C,Pistols!K:K,0,0)</f>
        <v>0</v>
      </c>
      <c r="I97" s="1">
        <f>_xlfn.XLOOKUP($A97,Pistols!$C:$C,Pistols!L:L,0,0)</f>
        <v>0</v>
      </c>
      <c r="J97" s="1">
        <f>_xlfn.XLOOKUP($A97,Pistols!$C:$C,Pistols!M:M,0,0)</f>
        <v>0</v>
      </c>
      <c r="K97" s="1">
        <f>_xlfn.XLOOKUP($A97,Pistols!$C:$C,Pistols!N:N,0,0)</f>
        <v>223</v>
      </c>
      <c r="L97" s="1">
        <f>_xlfn.XLOOKUP($A97,Revolvers!$C:$C,Revolvers!O:O,0,0)</f>
        <v>0</v>
      </c>
      <c r="M97" s="1">
        <f>_xlfn.XLOOKUP($A97,Revolvers!$C:$C,Revolvers!P:P,0,0)</f>
        <v>0</v>
      </c>
      <c r="N97" s="1">
        <f>_xlfn.XLOOKUP($A97,Revolvers!$C:$C,Revolvers!Q:Q,0,0)</f>
        <v>0</v>
      </c>
      <c r="O97" s="1">
        <f>_xlfn.XLOOKUP($A97,Revolvers!$C:$C,Revolvers!R:R,0,0)</f>
        <v>0</v>
      </c>
      <c r="P97" s="1">
        <f>_xlfn.XLOOKUP($A97,Revolvers!$C:$C,Revolvers!S:S,0,0)</f>
        <v>0</v>
      </c>
      <c r="Q97" s="1">
        <f>_xlfn.XLOOKUP($A97,Revolvers!$C:$C,Revolvers!T:T,0,0)</f>
        <v>0</v>
      </c>
      <c r="R97" s="1">
        <f>_xlfn.XLOOKUP($A97,Rifles!C:C,Rifles!H:H,0,0)</f>
        <v>54</v>
      </c>
      <c r="S97" s="1">
        <f>_xlfn.XLOOKUP($A97,Shotguns!C:C,Shotguns!H:H,0,0)</f>
        <v>14</v>
      </c>
      <c r="T97" s="1">
        <f t="shared" si="1"/>
        <v>291</v>
      </c>
    </row>
    <row r="98" spans="1:20" x14ac:dyDescent="0.25">
      <c r="A98" s="1">
        <f>Rifles!C98</f>
        <v>15801355</v>
      </c>
      <c r="B98" s="1" t="str">
        <f>_xlfn.XLOOKUP(A98, Rifles!$C98:$C515,Rifles!D98:D515,"N/A",0)</f>
        <v>PATRIOT ARMS INC</v>
      </c>
      <c r="C98" s="1" t="str">
        <f>_xlfn.XLOOKUP($A98, Rifles!$C$2:$C$419,Rifles!F$2:F$419,"N/A",0)</f>
        <v>JEFFERSON</v>
      </c>
      <c r="D98" s="1" t="str">
        <f>_xlfn.XLOOKUP($A98, Rifles!$C$2:$C$419,Rifles!G$2:G$419,"N/A",0)</f>
        <v>GA</v>
      </c>
      <c r="E98" s="1">
        <f>_xlfn.XLOOKUP($A98,Pistols!$C:$C,Pistols!H:H,0,0)</f>
        <v>0</v>
      </c>
      <c r="F98" s="1">
        <f>_xlfn.XLOOKUP($A98,Pistols!$C:$C,Pistols!I:I,0,0)</f>
        <v>0</v>
      </c>
      <c r="G98" s="1">
        <f>_xlfn.XLOOKUP($A98,Pistols!$C:$C,Pistols!J:J,0,0)</f>
        <v>0</v>
      </c>
      <c r="H98" s="1">
        <f>_xlfn.XLOOKUP($A98,Pistols!$C:$C,Pistols!K:K,0,0)</f>
        <v>0</v>
      </c>
      <c r="I98" s="1">
        <f>_xlfn.XLOOKUP($A98,Pistols!$C:$C,Pistols!L:L,0,0)</f>
        <v>0</v>
      </c>
      <c r="J98" s="1">
        <f>_xlfn.XLOOKUP($A98,Pistols!$C:$C,Pistols!M:M,0,0)</f>
        <v>0</v>
      </c>
      <c r="K98" s="1">
        <f>_xlfn.XLOOKUP($A98,Pistols!$C:$C,Pistols!N:N,0,0)</f>
        <v>0</v>
      </c>
      <c r="L98" s="1">
        <f>_xlfn.XLOOKUP($A98,Revolvers!$C:$C,Revolvers!O:O,0,0)</f>
        <v>0</v>
      </c>
      <c r="M98" s="1">
        <f>_xlfn.XLOOKUP($A98,Revolvers!$C:$C,Revolvers!P:P,0,0)</f>
        <v>0</v>
      </c>
      <c r="N98" s="1">
        <f>_xlfn.XLOOKUP($A98,Revolvers!$C:$C,Revolvers!Q:Q,0,0)</f>
        <v>0</v>
      </c>
      <c r="O98" s="1">
        <f>_xlfn.XLOOKUP($A98,Revolvers!$C:$C,Revolvers!R:R,0,0)</f>
        <v>0</v>
      </c>
      <c r="P98" s="1">
        <f>_xlfn.XLOOKUP($A98,Revolvers!$C:$C,Revolvers!S:S,0,0)</f>
        <v>0</v>
      </c>
      <c r="Q98" s="1">
        <f>_xlfn.XLOOKUP($A98,Revolvers!$C:$C,Revolvers!T:T,0,0)</f>
        <v>0</v>
      </c>
      <c r="R98" s="1">
        <f>_xlfn.XLOOKUP($A98,Rifles!C:C,Rifles!H:H,0,0)</f>
        <v>46</v>
      </c>
      <c r="S98" s="1">
        <f>_xlfn.XLOOKUP($A98,Shotguns!C:C,Shotguns!H:H,0,0)</f>
        <v>0</v>
      </c>
      <c r="T98" s="1">
        <f t="shared" si="1"/>
        <v>46</v>
      </c>
    </row>
    <row r="99" spans="1:20" x14ac:dyDescent="0.25">
      <c r="A99" s="1">
        <f>Rifles!C99</f>
        <v>15803270</v>
      </c>
      <c r="B99" s="1" t="str">
        <f>_xlfn.XLOOKUP(A99, Rifles!$C99:$C516,Rifles!D99:D516,"N/A",0)</f>
        <v>SAYLORS MACHINE &amp; DESIGN WORKS, LLC</v>
      </c>
      <c r="C99" s="1" t="str">
        <f>_xlfn.XLOOKUP($A99, Rifles!$C$2:$C$419,Rifles!F$2:F$419,"N/A",0)</f>
        <v>TRENTON</v>
      </c>
      <c r="D99" s="1" t="str">
        <f>_xlfn.XLOOKUP($A99, Rifles!$C$2:$C$419,Rifles!G$2:G$419,"N/A",0)</f>
        <v>GA</v>
      </c>
      <c r="E99" s="1">
        <f>_xlfn.XLOOKUP($A99,Pistols!$C:$C,Pistols!H:H,0,0)</f>
        <v>0</v>
      </c>
      <c r="F99" s="1">
        <f>_xlfn.XLOOKUP($A99,Pistols!$C:$C,Pistols!I:I,0,0)</f>
        <v>0</v>
      </c>
      <c r="G99" s="1">
        <f>_xlfn.XLOOKUP($A99,Pistols!$C:$C,Pistols!J:J,0,0)</f>
        <v>0</v>
      </c>
      <c r="H99" s="1">
        <f>_xlfn.XLOOKUP($A99,Pistols!$C:$C,Pistols!K:K,0,0)</f>
        <v>0</v>
      </c>
      <c r="I99" s="1">
        <f>_xlfn.XLOOKUP($A99,Pistols!$C:$C,Pistols!L:L,0,0)</f>
        <v>0</v>
      </c>
      <c r="J99" s="1">
        <f>_xlfn.XLOOKUP($A99,Pistols!$C:$C,Pistols!M:M,0,0)</f>
        <v>0</v>
      </c>
      <c r="K99" s="1">
        <f>_xlfn.XLOOKUP($A99,Pistols!$C:$C,Pistols!N:N,0,0)</f>
        <v>0</v>
      </c>
      <c r="L99" s="1">
        <f>_xlfn.XLOOKUP($A99,Revolvers!$C:$C,Revolvers!O:O,0,0)</f>
        <v>0</v>
      </c>
      <c r="M99" s="1">
        <f>_xlfn.XLOOKUP($A99,Revolvers!$C:$C,Revolvers!P:P,0,0)</f>
        <v>0</v>
      </c>
      <c r="N99" s="1">
        <f>_xlfn.XLOOKUP($A99,Revolvers!$C:$C,Revolvers!Q:Q,0,0)</f>
        <v>0</v>
      </c>
      <c r="O99" s="1">
        <f>_xlfn.XLOOKUP($A99,Revolvers!$C:$C,Revolvers!R:R,0,0)</f>
        <v>0</v>
      </c>
      <c r="P99" s="1">
        <f>_xlfn.XLOOKUP($A99,Revolvers!$C:$C,Revolvers!S:S,0,0)</f>
        <v>0</v>
      </c>
      <c r="Q99" s="1">
        <f>_xlfn.XLOOKUP($A99,Revolvers!$C:$C,Revolvers!T:T,0,0)</f>
        <v>0</v>
      </c>
      <c r="R99" s="1">
        <f>_xlfn.XLOOKUP($A99,Rifles!C:C,Rifles!H:H,0,0)</f>
        <v>1</v>
      </c>
      <c r="S99" s="1">
        <f>_xlfn.XLOOKUP($A99,Shotguns!C:C,Shotguns!H:H,0,0)</f>
        <v>0</v>
      </c>
      <c r="T99" s="1">
        <f t="shared" si="1"/>
        <v>1</v>
      </c>
    </row>
    <row r="100" spans="1:20" x14ac:dyDescent="0.25">
      <c r="A100" s="1">
        <f>Rifles!C100</f>
        <v>15803604</v>
      </c>
      <c r="B100" s="1" t="str">
        <f>_xlfn.XLOOKUP(A100, Rifles!$C100:$C517,Rifles!D100:D517,"N/A",0)</f>
        <v>SIMMONS, ROBERT JOHN</v>
      </c>
      <c r="C100" s="1" t="str">
        <f>_xlfn.XLOOKUP($A100, Rifles!$C$2:$C$419,Rifles!F$2:F$419,"N/A",0)</f>
        <v>ALMA</v>
      </c>
      <c r="D100" s="1" t="str">
        <f>_xlfn.XLOOKUP($A100, Rifles!$C$2:$C$419,Rifles!G$2:G$419,"N/A",0)</f>
        <v>GA</v>
      </c>
      <c r="E100" s="1">
        <f>_xlfn.XLOOKUP($A100,Pistols!$C:$C,Pistols!H:H,0,0)</f>
        <v>0</v>
      </c>
      <c r="F100" s="1">
        <f>_xlfn.XLOOKUP($A100,Pistols!$C:$C,Pistols!I:I,0,0)</f>
        <v>0</v>
      </c>
      <c r="G100" s="1">
        <f>_xlfn.XLOOKUP($A100,Pistols!$C:$C,Pistols!J:J,0,0)</f>
        <v>0</v>
      </c>
      <c r="H100" s="1">
        <f>_xlfn.XLOOKUP($A100,Pistols!$C:$C,Pistols!K:K,0,0)</f>
        <v>0</v>
      </c>
      <c r="I100" s="1">
        <f>_xlfn.XLOOKUP($A100,Pistols!$C:$C,Pistols!L:L,0,0)</f>
        <v>1</v>
      </c>
      <c r="J100" s="1">
        <f>_xlfn.XLOOKUP($A100,Pistols!$C:$C,Pistols!M:M,0,0)</f>
        <v>0</v>
      </c>
      <c r="K100" s="1">
        <f>_xlfn.XLOOKUP($A100,Pistols!$C:$C,Pistols!N:N,0,0)</f>
        <v>1</v>
      </c>
      <c r="L100" s="1">
        <f>_xlfn.XLOOKUP($A100,Revolvers!$C:$C,Revolvers!O:O,0,0)</f>
        <v>0</v>
      </c>
      <c r="M100" s="1">
        <f>_xlfn.XLOOKUP($A100,Revolvers!$C:$C,Revolvers!P:P,0,0)</f>
        <v>0</v>
      </c>
      <c r="N100" s="1">
        <f>_xlfn.XLOOKUP($A100,Revolvers!$C:$C,Revolvers!Q:Q,0,0)</f>
        <v>0</v>
      </c>
      <c r="O100" s="1">
        <f>_xlfn.XLOOKUP($A100,Revolvers!$C:$C,Revolvers!R:R,0,0)</f>
        <v>0</v>
      </c>
      <c r="P100" s="1">
        <f>_xlfn.XLOOKUP($A100,Revolvers!$C:$C,Revolvers!S:S,0,0)</f>
        <v>0</v>
      </c>
      <c r="Q100" s="1">
        <f>_xlfn.XLOOKUP($A100,Revolvers!$C:$C,Revolvers!T:T,0,0)</f>
        <v>0</v>
      </c>
      <c r="R100" s="1">
        <f>_xlfn.XLOOKUP($A100,Rifles!C:C,Rifles!H:H,0,0)</f>
        <v>1</v>
      </c>
      <c r="S100" s="1">
        <f>_xlfn.XLOOKUP($A100,Shotguns!C:C,Shotguns!H:H,0,0)</f>
        <v>0</v>
      </c>
      <c r="T100" s="1">
        <f t="shared" si="1"/>
        <v>2</v>
      </c>
    </row>
    <row r="101" spans="1:20" x14ac:dyDescent="0.25">
      <c r="A101" s="1">
        <f>Rifles!C101</f>
        <v>15803875</v>
      </c>
      <c r="B101" s="1" t="str">
        <f>_xlfn.XLOOKUP(A101, Rifles!$C101:$C518,Rifles!D101:D518,"N/A",0)</f>
        <v>WEST GEORGIA ARMORY LLC</v>
      </c>
      <c r="C101" s="1" t="str">
        <f>_xlfn.XLOOKUP($A101, Rifles!$C$2:$C$419,Rifles!F$2:F$419,"N/A",0)</f>
        <v>FRANKLIN</v>
      </c>
      <c r="D101" s="1" t="str">
        <f>_xlfn.XLOOKUP($A101, Rifles!$C$2:$C$419,Rifles!G$2:G$419,"N/A",0)</f>
        <v>GA</v>
      </c>
      <c r="E101" s="1">
        <f>_xlfn.XLOOKUP($A101,Pistols!$C:$C,Pistols!H:H,0,0)</f>
        <v>0</v>
      </c>
      <c r="F101" s="1">
        <f>_xlfn.XLOOKUP($A101,Pistols!$C:$C,Pistols!I:I,0,0)</f>
        <v>0</v>
      </c>
      <c r="G101" s="1">
        <f>_xlfn.XLOOKUP($A101,Pistols!$C:$C,Pistols!J:J,0,0)</f>
        <v>0</v>
      </c>
      <c r="H101" s="1">
        <f>_xlfn.XLOOKUP($A101,Pistols!$C:$C,Pistols!K:K,0,0)</f>
        <v>0</v>
      </c>
      <c r="I101" s="1">
        <f>_xlfn.XLOOKUP($A101,Pistols!$C:$C,Pistols!L:L,0,0)</f>
        <v>0</v>
      </c>
      <c r="J101" s="1">
        <f>_xlfn.XLOOKUP($A101,Pistols!$C:$C,Pistols!M:M,0,0)</f>
        <v>0</v>
      </c>
      <c r="K101" s="1">
        <f>_xlfn.XLOOKUP($A101,Pistols!$C:$C,Pistols!N:N,0,0)</f>
        <v>0</v>
      </c>
      <c r="L101" s="1">
        <f>_xlfn.XLOOKUP($A101,Revolvers!$C:$C,Revolvers!O:O,0,0)</f>
        <v>0</v>
      </c>
      <c r="M101" s="1">
        <f>_xlfn.XLOOKUP($A101,Revolvers!$C:$C,Revolvers!P:P,0,0)</f>
        <v>0</v>
      </c>
      <c r="N101" s="1">
        <f>_xlfn.XLOOKUP($A101,Revolvers!$C:$C,Revolvers!Q:Q,0,0)</f>
        <v>0</v>
      </c>
      <c r="O101" s="1">
        <f>_xlfn.XLOOKUP($A101,Revolvers!$C:$C,Revolvers!R:R,0,0)</f>
        <v>0</v>
      </c>
      <c r="P101" s="1">
        <f>_xlfn.XLOOKUP($A101,Revolvers!$C:$C,Revolvers!S:S,0,0)</f>
        <v>0</v>
      </c>
      <c r="Q101" s="1">
        <f>_xlfn.XLOOKUP($A101,Revolvers!$C:$C,Revolvers!T:T,0,0)</f>
        <v>0</v>
      </c>
      <c r="R101" s="1">
        <f>_xlfn.XLOOKUP($A101,Rifles!C:C,Rifles!H:H,0,0)</f>
        <v>1</v>
      </c>
      <c r="S101" s="1">
        <f>_xlfn.XLOOKUP($A101,Shotguns!C:C,Shotguns!H:H,0,0)</f>
        <v>1</v>
      </c>
      <c r="T101" s="1">
        <f t="shared" si="1"/>
        <v>2</v>
      </c>
    </row>
    <row r="102" spans="1:20" x14ac:dyDescent="0.25">
      <c r="A102" s="1">
        <f>Rifles!C102</f>
        <v>15803381</v>
      </c>
      <c r="B102" s="1" t="str">
        <f>_xlfn.XLOOKUP(A102, Rifles!$C102:$C519,Rifles!D102:D519,"N/A",0)</f>
        <v>WHIDDEN GUNWORKS LLC</v>
      </c>
      <c r="C102" s="1" t="str">
        <f>_xlfn.XLOOKUP($A102, Rifles!$C$2:$C$419,Rifles!F$2:F$419,"N/A",0)</f>
        <v>NASHVILLE</v>
      </c>
      <c r="D102" s="1" t="str">
        <f>_xlfn.XLOOKUP($A102, Rifles!$C$2:$C$419,Rifles!G$2:G$419,"N/A",0)</f>
        <v>GA</v>
      </c>
      <c r="E102" s="1">
        <f>_xlfn.XLOOKUP($A102,Pistols!$C:$C,Pistols!H:H,0,0)</f>
        <v>0</v>
      </c>
      <c r="F102" s="1">
        <f>_xlfn.XLOOKUP($A102,Pistols!$C:$C,Pistols!I:I,0,0)</f>
        <v>0</v>
      </c>
      <c r="G102" s="1">
        <f>_xlfn.XLOOKUP($A102,Pistols!$C:$C,Pistols!J:J,0,0)</f>
        <v>0</v>
      </c>
      <c r="H102" s="1">
        <f>_xlfn.XLOOKUP($A102,Pistols!$C:$C,Pistols!K:K,0,0)</f>
        <v>0</v>
      </c>
      <c r="I102" s="1">
        <f>_xlfn.XLOOKUP($A102,Pistols!$C:$C,Pistols!L:L,0,0)</f>
        <v>0</v>
      </c>
      <c r="J102" s="1">
        <f>_xlfn.XLOOKUP($A102,Pistols!$C:$C,Pistols!M:M,0,0)</f>
        <v>0</v>
      </c>
      <c r="K102" s="1">
        <f>_xlfn.XLOOKUP($A102,Pistols!$C:$C,Pistols!N:N,0,0)</f>
        <v>0</v>
      </c>
      <c r="L102" s="1">
        <f>_xlfn.XLOOKUP($A102,Revolvers!$C:$C,Revolvers!O:O,0,0)</f>
        <v>0</v>
      </c>
      <c r="M102" s="1">
        <f>_xlfn.XLOOKUP($A102,Revolvers!$C:$C,Revolvers!P:P,0,0)</f>
        <v>0</v>
      </c>
      <c r="N102" s="1">
        <f>_xlfn.XLOOKUP($A102,Revolvers!$C:$C,Revolvers!Q:Q,0,0)</f>
        <v>0</v>
      </c>
      <c r="O102" s="1">
        <f>_xlfn.XLOOKUP($A102,Revolvers!$C:$C,Revolvers!R:R,0,0)</f>
        <v>0</v>
      </c>
      <c r="P102" s="1">
        <f>_xlfn.XLOOKUP($A102,Revolvers!$C:$C,Revolvers!S:S,0,0)</f>
        <v>0</v>
      </c>
      <c r="Q102" s="1">
        <f>_xlfn.XLOOKUP($A102,Revolvers!$C:$C,Revolvers!T:T,0,0)</f>
        <v>0</v>
      </c>
      <c r="R102" s="1">
        <f>_xlfn.XLOOKUP($A102,Rifles!C:C,Rifles!H:H,0,0)</f>
        <v>4</v>
      </c>
      <c r="S102" s="1">
        <f>_xlfn.XLOOKUP($A102,Shotguns!C:C,Shotguns!H:H,0,0)</f>
        <v>0</v>
      </c>
      <c r="T102" s="1">
        <f t="shared" si="1"/>
        <v>4</v>
      </c>
    </row>
    <row r="103" spans="1:20" x14ac:dyDescent="0.25">
      <c r="A103" s="1">
        <f>Rifles!C103</f>
        <v>54201516</v>
      </c>
      <c r="B103" s="1" t="str">
        <f>_xlfn.XLOOKUP(A103, Rifles!$C103:$C520,Rifles!D103:D520,"N/A",0)</f>
        <v>FREEMAN, KELLY V</v>
      </c>
      <c r="C103" s="1" t="str">
        <f>_xlfn.XLOOKUP($A103, Rifles!$C$2:$C$419,Rifles!F$2:F$419,"N/A",0)</f>
        <v>ALBIA</v>
      </c>
      <c r="D103" s="1" t="str">
        <f>_xlfn.XLOOKUP($A103, Rifles!$C$2:$C$419,Rifles!G$2:G$419,"N/A",0)</f>
        <v>IA</v>
      </c>
      <c r="E103" s="1">
        <f>_xlfn.XLOOKUP($A103,Pistols!$C:$C,Pistols!H:H,0,0)</f>
        <v>0</v>
      </c>
      <c r="F103" s="1">
        <f>_xlfn.XLOOKUP($A103,Pistols!$C:$C,Pistols!I:I,0,0)</f>
        <v>0</v>
      </c>
      <c r="G103" s="1">
        <f>_xlfn.XLOOKUP($A103,Pistols!$C:$C,Pistols!J:J,0,0)</f>
        <v>0</v>
      </c>
      <c r="H103" s="1">
        <f>_xlfn.XLOOKUP($A103,Pistols!$C:$C,Pistols!K:K,0,0)</f>
        <v>0</v>
      </c>
      <c r="I103" s="1">
        <f>_xlfn.XLOOKUP($A103,Pistols!$C:$C,Pistols!L:L,0,0)</f>
        <v>0</v>
      </c>
      <c r="J103" s="1">
        <f>_xlfn.XLOOKUP($A103,Pistols!$C:$C,Pistols!M:M,0,0)</f>
        <v>0</v>
      </c>
      <c r="K103" s="1">
        <f>_xlfn.XLOOKUP($A103,Pistols!$C:$C,Pistols!N:N,0,0)</f>
        <v>0</v>
      </c>
      <c r="L103" s="1">
        <f>_xlfn.XLOOKUP($A103,Revolvers!$C:$C,Revolvers!O:O,0,0)</f>
        <v>0</v>
      </c>
      <c r="M103" s="1">
        <f>_xlfn.XLOOKUP($A103,Revolvers!$C:$C,Revolvers!P:P,0,0)</f>
        <v>0</v>
      </c>
      <c r="N103" s="1">
        <f>_xlfn.XLOOKUP($A103,Revolvers!$C:$C,Revolvers!Q:Q,0,0)</f>
        <v>0</v>
      </c>
      <c r="O103" s="1">
        <f>_xlfn.XLOOKUP($A103,Revolvers!$C:$C,Revolvers!R:R,0,0)</f>
        <v>0</v>
      </c>
      <c r="P103" s="1">
        <f>_xlfn.XLOOKUP($A103,Revolvers!$C:$C,Revolvers!S:S,0,0)</f>
        <v>0</v>
      </c>
      <c r="Q103" s="1">
        <f>_xlfn.XLOOKUP($A103,Revolvers!$C:$C,Revolvers!T:T,0,0)</f>
        <v>0</v>
      </c>
      <c r="R103" s="1">
        <f>_xlfn.XLOOKUP($A103,Rifles!C:C,Rifles!H:H,0,0)</f>
        <v>1</v>
      </c>
      <c r="S103" s="1">
        <f>_xlfn.XLOOKUP($A103,Shotguns!C:C,Shotguns!H:H,0,0)</f>
        <v>0</v>
      </c>
      <c r="T103" s="1">
        <f t="shared" si="1"/>
        <v>1</v>
      </c>
    </row>
    <row r="104" spans="1:20" x14ac:dyDescent="0.25">
      <c r="A104" s="1">
        <f>Rifles!C104</f>
        <v>54201348</v>
      </c>
      <c r="B104" s="1" t="str">
        <f>_xlfn.XLOOKUP(A104, Rifles!$C104:$C521,Rifles!D104:D521,"N/A",0)</f>
        <v>GORDY'S GUN SHOP INC</v>
      </c>
      <c r="C104" s="1" t="str">
        <f>_xlfn.XLOOKUP($A104, Rifles!$C$2:$C$419,Rifles!F$2:F$419,"N/A",0)</f>
        <v>HARVEY</v>
      </c>
      <c r="D104" s="1" t="str">
        <f>_xlfn.XLOOKUP($A104, Rifles!$C$2:$C$419,Rifles!G$2:G$419,"N/A",0)</f>
        <v>IA</v>
      </c>
      <c r="E104" s="1">
        <f>_xlfn.XLOOKUP($A104,Pistols!$C:$C,Pistols!H:H,0,0)</f>
        <v>0</v>
      </c>
      <c r="F104" s="1">
        <f>_xlfn.XLOOKUP($A104,Pistols!$C:$C,Pistols!I:I,0,0)</f>
        <v>0</v>
      </c>
      <c r="G104" s="1">
        <f>_xlfn.XLOOKUP($A104,Pistols!$C:$C,Pistols!J:J,0,0)</f>
        <v>0</v>
      </c>
      <c r="H104" s="1">
        <f>_xlfn.XLOOKUP($A104,Pistols!$C:$C,Pistols!K:K,0,0)</f>
        <v>0</v>
      </c>
      <c r="I104" s="1">
        <f>_xlfn.XLOOKUP($A104,Pistols!$C:$C,Pistols!L:L,0,0)</f>
        <v>0</v>
      </c>
      <c r="J104" s="1">
        <f>_xlfn.XLOOKUP($A104,Pistols!$C:$C,Pistols!M:M,0,0)</f>
        <v>0</v>
      </c>
      <c r="K104" s="1">
        <f>_xlfn.XLOOKUP($A104,Pistols!$C:$C,Pistols!N:N,0,0)</f>
        <v>0</v>
      </c>
      <c r="L104" s="1">
        <f>_xlfn.XLOOKUP($A104,Revolvers!$C:$C,Revolvers!O:O,0,0)</f>
        <v>0</v>
      </c>
      <c r="M104" s="1">
        <f>_xlfn.XLOOKUP($A104,Revolvers!$C:$C,Revolvers!P:P,0,0)</f>
        <v>0</v>
      </c>
      <c r="N104" s="1">
        <f>_xlfn.XLOOKUP($A104,Revolvers!$C:$C,Revolvers!Q:Q,0,0)</f>
        <v>0</v>
      </c>
      <c r="O104" s="1">
        <f>_xlfn.XLOOKUP($A104,Revolvers!$C:$C,Revolvers!R:R,0,0)</f>
        <v>0</v>
      </c>
      <c r="P104" s="1">
        <f>_xlfn.XLOOKUP($A104,Revolvers!$C:$C,Revolvers!S:S,0,0)</f>
        <v>0</v>
      </c>
      <c r="Q104" s="1">
        <f>_xlfn.XLOOKUP($A104,Revolvers!$C:$C,Revolvers!T:T,0,0)</f>
        <v>0</v>
      </c>
      <c r="R104" s="1">
        <f>_xlfn.XLOOKUP($A104,Rifles!C:C,Rifles!H:H,0,0)</f>
        <v>15</v>
      </c>
      <c r="S104" s="1">
        <f>_xlfn.XLOOKUP($A104,Shotguns!C:C,Shotguns!H:H,0,0)</f>
        <v>0</v>
      </c>
      <c r="T104" s="1">
        <f t="shared" si="1"/>
        <v>15</v>
      </c>
    </row>
    <row r="105" spans="1:20" x14ac:dyDescent="0.25">
      <c r="A105" s="1">
        <f>Rifles!C105</f>
        <v>54200175</v>
      </c>
      <c r="B105" s="1" t="str">
        <f>_xlfn.XLOOKUP(A105, Rifles!$C105:$C522,Rifles!D105:D522,"N/A",0)</f>
        <v>LOVIK, JERRY JOHN</v>
      </c>
      <c r="C105" s="1" t="str">
        <f>_xlfn.XLOOKUP($A105, Rifles!$C$2:$C$419,Rifles!F$2:F$419,"N/A",0)</f>
        <v>PLYMOUTH</v>
      </c>
      <c r="D105" s="1" t="str">
        <f>_xlfn.XLOOKUP($A105, Rifles!$C$2:$C$419,Rifles!G$2:G$419,"N/A",0)</f>
        <v>IA</v>
      </c>
      <c r="E105" s="1">
        <f>_xlfn.XLOOKUP($A105,Pistols!$C:$C,Pistols!H:H,0,0)</f>
        <v>0</v>
      </c>
      <c r="F105" s="1">
        <f>_xlfn.XLOOKUP($A105,Pistols!$C:$C,Pistols!I:I,0,0)</f>
        <v>0</v>
      </c>
      <c r="G105" s="1">
        <f>_xlfn.XLOOKUP($A105,Pistols!$C:$C,Pistols!J:J,0,0)</f>
        <v>0</v>
      </c>
      <c r="H105" s="1">
        <f>_xlfn.XLOOKUP($A105,Pistols!$C:$C,Pistols!K:K,0,0)</f>
        <v>0</v>
      </c>
      <c r="I105" s="1">
        <f>_xlfn.XLOOKUP($A105,Pistols!$C:$C,Pistols!L:L,0,0)</f>
        <v>0</v>
      </c>
      <c r="J105" s="1">
        <f>_xlfn.XLOOKUP($A105,Pistols!$C:$C,Pistols!M:M,0,0)</f>
        <v>0</v>
      </c>
      <c r="K105" s="1">
        <f>_xlfn.XLOOKUP($A105,Pistols!$C:$C,Pistols!N:N,0,0)</f>
        <v>0</v>
      </c>
      <c r="L105" s="1">
        <f>_xlfn.XLOOKUP($A105,Revolvers!$C:$C,Revolvers!O:O,0,0)</f>
        <v>0</v>
      </c>
      <c r="M105" s="1">
        <f>_xlfn.XLOOKUP($A105,Revolvers!$C:$C,Revolvers!P:P,0,0)</f>
        <v>0</v>
      </c>
      <c r="N105" s="1">
        <f>_xlfn.XLOOKUP($A105,Revolvers!$C:$C,Revolvers!Q:Q,0,0)</f>
        <v>0</v>
      </c>
      <c r="O105" s="1">
        <f>_xlfn.XLOOKUP($A105,Revolvers!$C:$C,Revolvers!R:R,0,0)</f>
        <v>0</v>
      </c>
      <c r="P105" s="1">
        <f>_xlfn.XLOOKUP($A105,Revolvers!$C:$C,Revolvers!S:S,0,0)</f>
        <v>0</v>
      </c>
      <c r="Q105" s="1">
        <f>_xlfn.XLOOKUP($A105,Revolvers!$C:$C,Revolvers!T:T,0,0)</f>
        <v>0</v>
      </c>
      <c r="R105" s="1">
        <f>_xlfn.XLOOKUP($A105,Rifles!C:C,Rifles!H:H,0,0)</f>
        <v>1</v>
      </c>
      <c r="S105" s="1">
        <f>_xlfn.XLOOKUP($A105,Shotguns!C:C,Shotguns!H:H,0,0)</f>
        <v>0</v>
      </c>
      <c r="T105" s="1">
        <f t="shared" si="1"/>
        <v>1</v>
      </c>
    </row>
    <row r="106" spans="1:20" x14ac:dyDescent="0.25">
      <c r="A106" s="1">
        <f>Rifles!C106</f>
        <v>54201425</v>
      </c>
      <c r="B106" s="1" t="str">
        <f>_xlfn.XLOOKUP(A106, Rifles!$C106:$C523,Rifles!D106:D523,"N/A",0)</f>
        <v>MIDWEST METAL CREATIONS, LLC</v>
      </c>
      <c r="C106" s="1" t="str">
        <f>_xlfn.XLOOKUP($A106, Rifles!$C$2:$C$419,Rifles!F$2:F$419,"N/A",0)</f>
        <v>LISBON</v>
      </c>
      <c r="D106" s="1" t="str">
        <f>_xlfn.XLOOKUP($A106, Rifles!$C$2:$C$419,Rifles!G$2:G$419,"N/A",0)</f>
        <v>IA</v>
      </c>
      <c r="E106" s="1">
        <f>_xlfn.XLOOKUP($A106,Pistols!$C:$C,Pistols!H:H,0,0)</f>
        <v>0</v>
      </c>
      <c r="F106" s="1">
        <f>_xlfn.XLOOKUP($A106,Pistols!$C:$C,Pistols!I:I,0,0)</f>
        <v>0</v>
      </c>
      <c r="G106" s="1">
        <f>_xlfn.XLOOKUP($A106,Pistols!$C:$C,Pistols!J:J,0,0)</f>
        <v>0</v>
      </c>
      <c r="H106" s="1">
        <f>_xlfn.XLOOKUP($A106,Pistols!$C:$C,Pistols!K:K,0,0)</f>
        <v>0</v>
      </c>
      <c r="I106" s="1">
        <f>_xlfn.XLOOKUP($A106,Pistols!$C:$C,Pistols!L:L,0,0)</f>
        <v>0</v>
      </c>
      <c r="J106" s="1">
        <f>_xlfn.XLOOKUP($A106,Pistols!$C:$C,Pistols!M:M,0,0)</f>
        <v>0</v>
      </c>
      <c r="K106" s="1">
        <f>_xlfn.XLOOKUP($A106,Pistols!$C:$C,Pistols!N:N,0,0)</f>
        <v>0</v>
      </c>
      <c r="L106" s="1">
        <f>_xlfn.XLOOKUP($A106,Revolvers!$C:$C,Revolvers!O:O,0,0)</f>
        <v>0</v>
      </c>
      <c r="M106" s="1">
        <f>_xlfn.XLOOKUP($A106,Revolvers!$C:$C,Revolvers!P:P,0,0)</f>
        <v>0</v>
      </c>
      <c r="N106" s="1">
        <f>_xlfn.XLOOKUP($A106,Revolvers!$C:$C,Revolvers!Q:Q,0,0)</f>
        <v>0</v>
      </c>
      <c r="O106" s="1">
        <f>_xlfn.XLOOKUP($A106,Revolvers!$C:$C,Revolvers!R:R,0,0)</f>
        <v>0</v>
      </c>
      <c r="P106" s="1">
        <f>_xlfn.XLOOKUP($A106,Revolvers!$C:$C,Revolvers!S:S,0,0)</f>
        <v>0</v>
      </c>
      <c r="Q106" s="1">
        <f>_xlfn.XLOOKUP($A106,Revolvers!$C:$C,Revolvers!T:T,0,0)</f>
        <v>0</v>
      </c>
      <c r="R106" s="1">
        <f>_xlfn.XLOOKUP($A106,Rifles!C:C,Rifles!H:H,0,0)</f>
        <v>47</v>
      </c>
      <c r="S106" s="1">
        <f>_xlfn.XLOOKUP($A106,Shotguns!C:C,Shotguns!H:H,0,0)</f>
        <v>0</v>
      </c>
      <c r="T106" s="1">
        <f t="shared" si="1"/>
        <v>47</v>
      </c>
    </row>
    <row r="107" spans="1:20" x14ac:dyDescent="0.25">
      <c r="A107" s="1">
        <f>Rifles!C107</f>
        <v>98235032</v>
      </c>
      <c r="B107" s="1" t="str">
        <f>_xlfn.XLOOKUP(A107, Rifles!$C107:$C524,Rifles!D107:D524,"N/A",0)</f>
        <v>BAT MACHINE CO INC</v>
      </c>
      <c r="C107" s="1" t="str">
        <f>_xlfn.XLOOKUP($A107, Rifles!$C$2:$C$419,Rifles!F$2:F$419,"N/A",0)</f>
        <v>RATHDRUM</v>
      </c>
      <c r="D107" s="1" t="str">
        <f>_xlfn.XLOOKUP($A107, Rifles!$C$2:$C$419,Rifles!G$2:G$419,"N/A",0)</f>
        <v>ID</v>
      </c>
      <c r="E107" s="1">
        <f>_xlfn.XLOOKUP($A107,Pistols!$C:$C,Pistols!H:H,0,0)</f>
        <v>0</v>
      </c>
      <c r="F107" s="1">
        <f>_xlfn.XLOOKUP($A107,Pistols!$C:$C,Pistols!I:I,0,0)</f>
        <v>0</v>
      </c>
      <c r="G107" s="1">
        <f>_xlfn.XLOOKUP($A107,Pistols!$C:$C,Pistols!J:J,0,0)</f>
        <v>0</v>
      </c>
      <c r="H107" s="1">
        <f>_xlfn.XLOOKUP($A107,Pistols!$C:$C,Pistols!K:K,0,0)</f>
        <v>0</v>
      </c>
      <c r="I107" s="1">
        <f>_xlfn.XLOOKUP($A107,Pistols!$C:$C,Pistols!L:L,0,0)</f>
        <v>0</v>
      </c>
      <c r="J107" s="1">
        <f>_xlfn.XLOOKUP($A107,Pistols!$C:$C,Pistols!M:M,0,0)</f>
        <v>0</v>
      </c>
      <c r="K107" s="1">
        <f>_xlfn.XLOOKUP($A107,Pistols!$C:$C,Pistols!N:N,0,0)</f>
        <v>0</v>
      </c>
      <c r="L107" s="1">
        <f>_xlfn.XLOOKUP($A107,Revolvers!$C:$C,Revolvers!O:O,0,0)</f>
        <v>0</v>
      </c>
      <c r="M107" s="1">
        <f>_xlfn.XLOOKUP($A107,Revolvers!$C:$C,Revolvers!P:P,0,0)</f>
        <v>0</v>
      </c>
      <c r="N107" s="1">
        <f>_xlfn.XLOOKUP($A107,Revolvers!$C:$C,Revolvers!Q:Q,0,0)</f>
        <v>0</v>
      </c>
      <c r="O107" s="1">
        <f>_xlfn.XLOOKUP($A107,Revolvers!$C:$C,Revolvers!R:R,0,0)</f>
        <v>0</v>
      </c>
      <c r="P107" s="1">
        <f>_xlfn.XLOOKUP($A107,Revolvers!$C:$C,Revolvers!S:S,0,0)</f>
        <v>0</v>
      </c>
      <c r="Q107" s="1">
        <f>_xlfn.XLOOKUP($A107,Revolvers!$C:$C,Revolvers!T:T,0,0)</f>
        <v>0</v>
      </c>
      <c r="R107" s="1">
        <f>_xlfn.XLOOKUP($A107,Rifles!C:C,Rifles!H:H,0,0)</f>
        <v>631</v>
      </c>
      <c r="S107" s="1">
        <f>_xlfn.XLOOKUP($A107,Shotguns!C:C,Shotguns!H:H,0,0)</f>
        <v>0</v>
      </c>
      <c r="T107" s="1">
        <f t="shared" si="1"/>
        <v>631</v>
      </c>
    </row>
    <row r="108" spans="1:20" x14ac:dyDescent="0.25">
      <c r="A108" s="1">
        <f>Rifles!C108</f>
        <v>98200639</v>
      </c>
      <c r="B108" s="1" t="str">
        <f>_xlfn.XLOOKUP(A108, Rifles!$C108:$C525,Rifles!D108:D525,"N/A",0)</f>
        <v>CHEYTAC  LLC</v>
      </c>
      <c r="C108" s="1" t="str">
        <f>_xlfn.XLOOKUP($A108, Rifles!$C$2:$C$419,Rifles!F$2:F$419,"N/A",0)</f>
        <v>ARCO</v>
      </c>
      <c r="D108" s="1" t="str">
        <f>_xlfn.XLOOKUP($A108, Rifles!$C$2:$C$419,Rifles!G$2:G$419,"N/A",0)</f>
        <v>ID</v>
      </c>
      <c r="E108" s="1">
        <f>_xlfn.XLOOKUP($A108,Pistols!$C:$C,Pistols!H:H,0,0)</f>
        <v>0</v>
      </c>
      <c r="F108" s="1">
        <f>_xlfn.XLOOKUP($A108,Pistols!$C:$C,Pistols!I:I,0,0)</f>
        <v>0</v>
      </c>
      <c r="G108" s="1">
        <f>_xlfn.XLOOKUP($A108,Pistols!$C:$C,Pistols!J:J,0,0)</f>
        <v>0</v>
      </c>
      <c r="H108" s="1">
        <f>_xlfn.XLOOKUP($A108,Pistols!$C:$C,Pistols!K:K,0,0)</f>
        <v>0</v>
      </c>
      <c r="I108" s="1">
        <f>_xlfn.XLOOKUP($A108,Pistols!$C:$C,Pistols!L:L,0,0)</f>
        <v>0</v>
      </c>
      <c r="J108" s="1">
        <f>_xlfn.XLOOKUP($A108,Pistols!$C:$C,Pistols!M:M,0,0)</f>
        <v>0</v>
      </c>
      <c r="K108" s="1">
        <f>_xlfn.XLOOKUP($A108,Pistols!$C:$C,Pistols!N:N,0,0)</f>
        <v>0</v>
      </c>
      <c r="L108" s="1">
        <f>_xlfn.XLOOKUP($A108,Revolvers!$C:$C,Revolvers!O:O,0,0)</f>
        <v>0</v>
      </c>
      <c r="M108" s="1">
        <f>_xlfn.XLOOKUP($A108,Revolvers!$C:$C,Revolvers!P:P,0,0)</f>
        <v>0</v>
      </c>
      <c r="N108" s="1">
        <f>_xlfn.XLOOKUP($A108,Revolvers!$C:$C,Revolvers!Q:Q,0,0)</f>
        <v>0</v>
      </c>
      <c r="O108" s="1">
        <f>_xlfn.XLOOKUP($A108,Revolvers!$C:$C,Revolvers!R:R,0,0)</f>
        <v>0</v>
      </c>
      <c r="P108" s="1">
        <f>_xlfn.XLOOKUP($A108,Revolvers!$C:$C,Revolvers!S:S,0,0)</f>
        <v>0</v>
      </c>
      <c r="Q108" s="1">
        <f>_xlfn.XLOOKUP($A108,Revolvers!$C:$C,Revolvers!T:T,0,0)</f>
        <v>0</v>
      </c>
      <c r="R108" s="1">
        <f>_xlfn.XLOOKUP($A108,Rifles!C:C,Rifles!H:H,0,0)</f>
        <v>84</v>
      </c>
      <c r="S108" s="1">
        <f>_xlfn.XLOOKUP($A108,Shotguns!C:C,Shotguns!H:H,0,0)</f>
        <v>0</v>
      </c>
      <c r="T108" s="1">
        <f t="shared" si="1"/>
        <v>84</v>
      </c>
    </row>
    <row r="109" spans="1:20" x14ac:dyDescent="0.25">
      <c r="A109" s="1">
        <f>Rifles!C109</f>
        <v>98235118</v>
      </c>
      <c r="B109" s="1" t="str">
        <f>_xlfn.XLOOKUP(A109, Rifles!$C109:$C526,Rifles!D109:D526,"N/A",0)</f>
        <v>EVOLUTION INC</v>
      </c>
      <c r="C109" s="1" t="str">
        <f>_xlfn.XLOOKUP($A109, Rifles!$C$2:$C$419,Rifles!F$2:F$419,"N/A",0)</f>
        <v>WHITE BIRD</v>
      </c>
      <c r="D109" s="1" t="str">
        <f>_xlfn.XLOOKUP($A109, Rifles!$C$2:$C$419,Rifles!G$2:G$419,"N/A",0)</f>
        <v>ID</v>
      </c>
      <c r="E109" s="1">
        <f>_xlfn.XLOOKUP($A109,Pistols!$C:$C,Pistols!H:H,0,0)</f>
        <v>0</v>
      </c>
      <c r="F109" s="1">
        <f>_xlfn.XLOOKUP($A109,Pistols!$C:$C,Pistols!I:I,0,0)</f>
        <v>0</v>
      </c>
      <c r="G109" s="1">
        <f>_xlfn.XLOOKUP($A109,Pistols!$C:$C,Pistols!J:J,0,0)</f>
        <v>0</v>
      </c>
      <c r="H109" s="1">
        <f>_xlfn.XLOOKUP($A109,Pistols!$C:$C,Pistols!K:K,0,0)</f>
        <v>0</v>
      </c>
      <c r="I109" s="1">
        <f>_xlfn.XLOOKUP($A109,Pistols!$C:$C,Pistols!L:L,0,0)</f>
        <v>0</v>
      </c>
      <c r="J109" s="1">
        <f>_xlfn.XLOOKUP($A109,Pistols!$C:$C,Pistols!M:M,0,0)</f>
        <v>1</v>
      </c>
      <c r="K109" s="1">
        <f>_xlfn.XLOOKUP($A109,Pistols!$C:$C,Pistols!N:N,0,0)</f>
        <v>1</v>
      </c>
      <c r="L109" s="1">
        <f>_xlfn.XLOOKUP($A109,Revolvers!$C:$C,Revolvers!O:O,0,0)</f>
        <v>0</v>
      </c>
      <c r="M109" s="1">
        <f>_xlfn.XLOOKUP($A109,Revolvers!$C:$C,Revolvers!P:P,0,0)</f>
        <v>0</v>
      </c>
      <c r="N109" s="1">
        <f>_xlfn.XLOOKUP($A109,Revolvers!$C:$C,Revolvers!Q:Q,0,0)</f>
        <v>0</v>
      </c>
      <c r="O109" s="1">
        <f>_xlfn.XLOOKUP($A109,Revolvers!$C:$C,Revolvers!R:R,0,0)</f>
        <v>0</v>
      </c>
      <c r="P109" s="1">
        <f>_xlfn.XLOOKUP($A109,Revolvers!$C:$C,Revolvers!S:S,0,0)</f>
        <v>0</v>
      </c>
      <c r="Q109" s="1">
        <f>_xlfn.XLOOKUP($A109,Revolvers!$C:$C,Revolvers!T:T,0,0)</f>
        <v>0</v>
      </c>
      <c r="R109" s="1">
        <f>_xlfn.XLOOKUP($A109,Rifles!C:C,Rifles!H:H,0,0)</f>
        <v>12</v>
      </c>
      <c r="S109" s="1">
        <f>_xlfn.XLOOKUP($A109,Shotguns!C:C,Shotguns!H:H,0,0)</f>
        <v>0</v>
      </c>
      <c r="T109" s="1">
        <f t="shared" si="1"/>
        <v>13</v>
      </c>
    </row>
    <row r="110" spans="1:20" x14ac:dyDescent="0.25">
      <c r="A110" s="1">
        <f>Rifles!C110</f>
        <v>98201000</v>
      </c>
      <c r="B110" s="1" t="str">
        <f>_xlfn.XLOOKUP(A110, Rifles!$C110:$C527,Rifles!D110:D527,"N/A",0)</f>
        <v>GIANGROSSI, KENNETH PETER</v>
      </c>
      <c r="C110" s="1" t="str">
        <f>_xlfn.XLOOKUP($A110, Rifles!$C$2:$C$419,Rifles!F$2:F$419,"N/A",0)</f>
        <v>BOISE</v>
      </c>
      <c r="D110" s="1" t="str">
        <f>_xlfn.XLOOKUP($A110, Rifles!$C$2:$C$419,Rifles!G$2:G$419,"N/A",0)</f>
        <v>ID</v>
      </c>
      <c r="E110" s="1">
        <f>_xlfn.XLOOKUP($A110,Pistols!$C:$C,Pistols!H:H,0,0)</f>
        <v>0</v>
      </c>
      <c r="F110" s="1">
        <f>_xlfn.XLOOKUP($A110,Pistols!$C:$C,Pistols!I:I,0,0)</f>
        <v>0</v>
      </c>
      <c r="G110" s="1">
        <f>_xlfn.XLOOKUP($A110,Pistols!$C:$C,Pistols!J:J,0,0)</f>
        <v>0</v>
      </c>
      <c r="H110" s="1">
        <f>_xlfn.XLOOKUP($A110,Pistols!$C:$C,Pistols!K:K,0,0)</f>
        <v>0</v>
      </c>
      <c r="I110" s="1">
        <f>_xlfn.XLOOKUP($A110,Pistols!$C:$C,Pistols!L:L,0,0)</f>
        <v>1</v>
      </c>
      <c r="J110" s="1">
        <f>_xlfn.XLOOKUP($A110,Pistols!$C:$C,Pistols!M:M,0,0)</f>
        <v>0</v>
      </c>
      <c r="K110" s="1">
        <f>_xlfn.XLOOKUP($A110,Pistols!$C:$C,Pistols!N:N,0,0)</f>
        <v>1</v>
      </c>
      <c r="L110" s="1">
        <f>_xlfn.XLOOKUP($A110,Revolvers!$C:$C,Revolvers!O:O,0,0)</f>
        <v>0</v>
      </c>
      <c r="M110" s="1">
        <f>_xlfn.XLOOKUP($A110,Revolvers!$C:$C,Revolvers!P:P,0,0)</f>
        <v>0</v>
      </c>
      <c r="N110" s="1">
        <f>_xlfn.XLOOKUP($A110,Revolvers!$C:$C,Revolvers!Q:Q,0,0)</f>
        <v>0</v>
      </c>
      <c r="O110" s="1">
        <f>_xlfn.XLOOKUP($A110,Revolvers!$C:$C,Revolvers!R:R,0,0)</f>
        <v>0</v>
      </c>
      <c r="P110" s="1">
        <f>_xlfn.XLOOKUP($A110,Revolvers!$C:$C,Revolvers!S:S,0,0)</f>
        <v>0</v>
      </c>
      <c r="Q110" s="1">
        <f>_xlfn.XLOOKUP($A110,Revolvers!$C:$C,Revolvers!T:T,0,0)</f>
        <v>0</v>
      </c>
      <c r="R110" s="1">
        <f>_xlfn.XLOOKUP($A110,Rifles!C:C,Rifles!H:H,0,0)</f>
        <v>2</v>
      </c>
      <c r="S110" s="1">
        <f>_xlfn.XLOOKUP($A110,Shotguns!C:C,Shotguns!H:H,0,0)</f>
        <v>0</v>
      </c>
      <c r="T110" s="1">
        <f t="shared" si="1"/>
        <v>3</v>
      </c>
    </row>
    <row r="111" spans="1:20" x14ac:dyDescent="0.25">
      <c r="A111" s="1">
        <f>Rifles!C111</f>
        <v>98235063</v>
      </c>
      <c r="B111" s="1" t="str">
        <f>_xlfn.XLOOKUP(A111, Rifles!$C111:$C528,Rifles!D111:D528,"N/A",0)</f>
        <v>HOENIG, GEORGE</v>
      </c>
      <c r="C111" s="1" t="str">
        <f>_xlfn.XLOOKUP($A111, Rifles!$C$2:$C$419,Rifles!F$2:F$419,"N/A",0)</f>
        <v>EMMETT</v>
      </c>
      <c r="D111" s="1" t="str">
        <f>_xlfn.XLOOKUP($A111, Rifles!$C$2:$C$419,Rifles!G$2:G$419,"N/A",0)</f>
        <v>ID</v>
      </c>
      <c r="E111" s="1">
        <f>_xlfn.XLOOKUP($A111,Pistols!$C:$C,Pistols!H:H,0,0)</f>
        <v>0</v>
      </c>
      <c r="F111" s="1">
        <f>_xlfn.XLOOKUP($A111,Pistols!$C:$C,Pistols!I:I,0,0)</f>
        <v>0</v>
      </c>
      <c r="G111" s="1">
        <f>_xlfn.XLOOKUP($A111,Pistols!$C:$C,Pistols!J:J,0,0)</f>
        <v>0</v>
      </c>
      <c r="H111" s="1">
        <f>_xlfn.XLOOKUP($A111,Pistols!$C:$C,Pistols!K:K,0,0)</f>
        <v>0</v>
      </c>
      <c r="I111" s="1">
        <f>_xlfn.XLOOKUP($A111,Pistols!$C:$C,Pistols!L:L,0,0)</f>
        <v>0</v>
      </c>
      <c r="J111" s="1">
        <f>_xlfn.XLOOKUP($A111,Pistols!$C:$C,Pistols!M:M,0,0)</f>
        <v>0</v>
      </c>
      <c r="K111" s="1">
        <f>_xlfn.XLOOKUP($A111,Pistols!$C:$C,Pistols!N:N,0,0)</f>
        <v>0</v>
      </c>
      <c r="L111" s="1">
        <f>_xlfn.XLOOKUP($A111,Revolvers!$C:$C,Revolvers!O:O,0,0)</f>
        <v>0</v>
      </c>
      <c r="M111" s="1">
        <f>_xlfn.XLOOKUP($A111,Revolvers!$C:$C,Revolvers!P:P,0,0)</f>
        <v>0</v>
      </c>
      <c r="N111" s="1">
        <f>_xlfn.XLOOKUP($A111,Revolvers!$C:$C,Revolvers!Q:Q,0,0)</f>
        <v>0</v>
      </c>
      <c r="O111" s="1">
        <f>_xlfn.XLOOKUP($A111,Revolvers!$C:$C,Revolvers!R:R,0,0)</f>
        <v>0</v>
      </c>
      <c r="P111" s="1">
        <f>_xlfn.XLOOKUP($A111,Revolvers!$C:$C,Revolvers!S:S,0,0)</f>
        <v>0</v>
      </c>
      <c r="Q111" s="1">
        <f>_xlfn.XLOOKUP($A111,Revolvers!$C:$C,Revolvers!T:T,0,0)</f>
        <v>0</v>
      </c>
      <c r="R111" s="1">
        <f>_xlfn.XLOOKUP($A111,Rifles!C:C,Rifles!H:H,0,0)</f>
        <v>1</v>
      </c>
      <c r="S111" s="1">
        <f>_xlfn.XLOOKUP($A111,Shotguns!C:C,Shotguns!H:H,0,0)</f>
        <v>0</v>
      </c>
      <c r="T111" s="1">
        <f t="shared" si="1"/>
        <v>1</v>
      </c>
    </row>
    <row r="112" spans="1:20" x14ac:dyDescent="0.25">
      <c r="A112" s="1">
        <f>Rifles!C112</f>
        <v>98200798</v>
      </c>
      <c r="B112" s="1" t="str">
        <f>_xlfn.XLOOKUP(A112, Rifles!$C112:$C529,Rifles!D112:D529,"N/A",0)</f>
        <v>IDAHO ARMAMENT CO LLC</v>
      </c>
      <c r="C112" s="1" t="str">
        <f>_xlfn.XLOOKUP($A112, Rifles!$C$2:$C$419,Rifles!F$2:F$419,"N/A",0)</f>
        <v>HAYDEN</v>
      </c>
      <c r="D112" s="1" t="str">
        <f>_xlfn.XLOOKUP($A112, Rifles!$C$2:$C$419,Rifles!G$2:G$419,"N/A",0)</f>
        <v>ID</v>
      </c>
      <c r="E112" s="1">
        <f>_xlfn.XLOOKUP($A112,Pistols!$C:$C,Pistols!H:H,0,0)</f>
        <v>0</v>
      </c>
      <c r="F112" s="1">
        <f>_xlfn.XLOOKUP($A112,Pistols!$C:$C,Pistols!I:I,0,0)</f>
        <v>0</v>
      </c>
      <c r="G112" s="1">
        <f>_xlfn.XLOOKUP($A112,Pistols!$C:$C,Pistols!J:J,0,0)</f>
        <v>0</v>
      </c>
      <c r="H112" s="1">
        <f>_xlfn.XLOOKUP($A112,Pistols!$C:$C,Pistols!K:K,0,0)</f>
        <v>0</v>
      </c>
      <c r="I112" s="1">
        <f>_xlfn.XLOOKUP($A112,Pistols!$C:$C,Pistols!L:L,0,0)</f>
        <v>0</v>
      </c>
      <c r="J112" s="1">
        <f>_xlfn.XLOOKUP($A112,Pistols!$C:$C,Pistols!M:M,0,0)</f>
        <v>0</v>
      </c>
      <c r="K112" s="1">
        <f>_xlfn.XLOOKUP($A112,Pistols!$C:$C,Pistols!N:N,0,0)</f>
        <v>0</v>
      </c>
      <c r="L112" s="1">
        <f>_xlfn.XLOOKUP($A112,Revolvers!$C:$C,Revolvers!O:O,0,0)</f>
        <v>0</v>
      </c>
      <c r="M112" s="1">
        <f>_xlfn.XLOOKUP($A112,Revolvers!$C:$C,Revolvers!P:P,0,0)</f>
        <v>0</v>
      </c>
      <c r="N112" s="1">
        <f>_xlfn.XLOOKUP($A112,Revolvers!$C:$C,Revolvers!Q:Q,0,0)</f>
        <v>0</v>
      </c>
      <c r="O112" s="1">
        <f>_xlfn.XLOOKUP($A112,Revolvers!$C:$C,Revolvers!R:R,0,0)</f>
        <v>0</v>
      </c>
      <c r="P112" s="1">
        <f>_xlfn.XLOOKUP($A112,Revolvers!$C:$C,Revolvers!S:S,0,0)</f>
        <v>0</v>
      </c>
      <c r="Q112" s="1">
        <f>_xlfn.XLOOKUP($A112,Revolvers!$C:$C,Revolvers!T:T,0,0)</f>
        <v>0</v>
      </c>
      <c r="R112" s="1">
        <f>_xlfn.XLOOKUP($A112,Rifles!C:C,Rifles!H:H,0,0)</f>
        <v>27</v>
      </c>
      <c r="S112" s="1">
        <f>_xlfn.XLOOKUP($A112,Shotguns!C:C,Shotguns!H:H,0,0)</f>
        <v>0</v>
      </c>
      <c r="T112" s="1">
        <f t="shared" si="1"/>
        <v>27</v>
      </c>
    </row>
    <row r="113" spans="1:20" x14ac:dyDescent="0.25">
      <c r="A113" s="1">
        <f>Rifles!C113</f>
        <v>98200437</v>
      </c>
      <c r="B113" s="1" t="str">
        <f>_xlfn.XLOOKUP(A113, Rifles!$C113:$C530,Rifles!D113:D530,"N/A",0)</f>
        <v>JANOUSEK, JASON LEE</v>
      </c>
      <c r="C113" s="1" t="str">
        <f>_xlfn.XLOOKUP($A113, Rifles!$C$2:$C$419,Rifles!F$2:F$419,"N/A",0)</f>
        <v>BOISE</v>
      </c>
      <c r="D113" s="1" t="str">
        <f>_xlfn.XLOOKUP($A113, Rifles!$C$2:$C$419,Rifles!G$2:G$419,"N/A",0)</f>
        <v>ID</v>
      </c>
      <c r="E113" s="1">
        <f>_xlfn.XLOOKUP($A113,Pistols!$C:$C,Pistols!H:H,0,0)</f>
        <v>0</v>
      </c>
      <c r="F113" s="1">
        <f>_xlfn.XLOOKUP($A113,Pistols!$C:$C,Pistols!I:I,0,0)</f>
        <v>0</v>
      </c>
      <c r="G113" s="1">
        <f>_xlfn.XLOOKUP($A113,Pistols!$C:$C,Pistols!J:J,0,0)</f>
        <v>0</v>
      </c>
      <c r="H113" s="1">
        <f>_xlfn.XLOOKUP($A113,Pistols!$C:$C,Pistols!K:K,0,0)</f>
        <v>0</v>
      </c>
      <c r="I113" s="1">
        <f>_xlfn.XLOOKUP($A113,Pistols!$C:$C,Pistols!L:L,0,0)</f>
        <v>0</v>
      </c>
      <c r="J113" s="1">
        <f>_xlfn.XLOOKUP($A113,Pistols!$C:$C,Pistols!M:M,0,0)</f>
        <v>0</v>
      </c>
      <c r="K113" s="1">
        <f>_xlfn.XLOOKUP($A113,Pistols!$C:$C,Pistols!N:N,0,0)</f>
        <v>0</v>
      </c>
      <c r="L113" s="1">
        <f>_xlfn.XLOOKUP($A113,Revolvers!$C:$C,Revolvers!O:O,0,0)</f>
        <v>0</v>
      </c>
      <c r="M113" s="1">
        <f>_xlfn.XLOOKUP($A113,Revolvers!$C:$C,Revolvers!P:P,0,0)</f>
        <v>0</v>
      </c>
      <c r="N113" s="1">
        <f>_xlfn.XLOOKUP($A113,Revolvers!$C:$C,Revolvers!Q:Q,0,0)</f>
        <v>0</v>
      </c>
      <c r="O113" s="1">
        <f>_xlfn.XLOOKUP($A113,Revolvers!$C:$C,Revolvers!R:R,0,0)</f>
        <v>0</v>
      </c>
      <c r="P113" s="1">
        <f>_xlfn.XLOOKUP($A113,Revolvers!$C:$C,Revolvers!S:S,0,0)</f>
        <v>0</v>
      </c>
      <c r="Q113" s="1">
        <f>_xlfn.XLOOKUP($A113,Revolvers!$C:$C,Revolvers!T:T,0,0)</f>
        <v>0</v>
      </c>
      <c r="R113" s="1">
        <f>_xlfn.XLOOKUP($A113,Rifles!C:C,Rifles!H:H,0,0)</f>
        <v>2</v>
      </c>
      <c r="S113" s="1">
        <f>_xlfn.XLOOKUP($A113,Shotguns!C:C,Shotguns!H:H,0,0)</f>
        <v>1</v>
      </c>
      <c r="T113" s="1">
        <f t="shared" si="1"/>
        <v>3</v>
      </c>
    </row>
    <row r="114" spans="1:20" x14ac:dyDescent="0.25">
      <c r="A114" s="1">
        <f>Rifles!C114</f>
        <v>98200901</v>
      </c>
      <c r="B114" s="1" t="str">
        <f>_xlfn.XLOOKUP(A114, Rifles!$C114:$C531,Rifles!D114:D531,"N/A",0)</f>
        <v>POLIVKA, VLADIMIR</v>
      </c>
      <c r="C114" s="1" t="str">
        <f>_xlfn.XLOOKUP($A114, Rifles!$C$2:$C$419,Rifles!F$2:F$419,"N/A",0)</f>
        <v>LAKE FORK</v>
      </c>
      <c r="D114" s="1" t="str">
        <f>_xlfn.XLOOKUP($A114, Rifles!$C$2:$C$419,Rifles!G$2:G$419,"N/A",0)</f>
        <v>ID</v>
      </c>
      <c r="E114" s="1">
        <f>_xlfn.XLOOKUP($A114,Pistols!$C:$C,Pistols!H:H,0,0)</f>
        <v>0</v>
      </c>
      <c r="F114" s="1">
        <f>_xlfn.XLOOKUP($A114,Pistols!$C:$C,Pistols!I:I,0,0)</f>
        <v>0</v>
      </c>
      <c r="G114" s="1">
        <f>_xlfn.XLOOKUP($A114,Pistols!$C:$C,Pistols!J:J,0,0)</f>
        <v>6</v>
      </c>
      <c r="H114" s="1">
        <f>_xlfn.XLOOKUP($A114,Pistols!$C:$C,Pistols!K:K,0,0)</f>
        <v>0</v>
      </c>
      <c r="I114" s="1">
        <f>_xlfn.XLOOKUP($A114,Pistols!$C:$C,Pistols!L:L,0,0)</f>
        <v>0</v>
      </c>
      <c r="J114" s="1">
        <f>_xlfn.XLOOKUP($A114,Pistols!$C:$C,Pistols!M:M,0,0)</f>
        <v>0</v>
      </c>
      <c r="K114" s="1">
        <f>_xlfn.XLOOKUP($A114,Pistols!$C:$C,Pistols!N:N,0,0)</f>
        <v>6</v>
      </c>
      <c r="L114" s="1">
        <f>_xlfn.XLOOKUP($A114,Revolvers!$C:$C,Revolvers!O:O,0,0)</f>
        <v>0</v>
      </c>
      <c r="M114" s="1">
        <f>_xlfn.XLOOKUP($A114,Revolvers!$C:$C,Revolvers!P:P,0,0)</f>
        <v>0</v>
      </c>
      <c r="N114" s="1">
        <f>_xlfn.XLOOKUP($A114,Revolvers!$C:$C,Revolvers!Q:Q,0,0)</f>
        <v>0</v>
      </c>
      <c r="O114" s="1">
        <f>_xlfn.XLOOKUP($A114,Revolvers!$C:$C,Revolvers!R:R,0,0)</f>
        <v>0</v>
      </c>
      <c r="P114" s="1">
        <f>_xlfn.XLOOKUP($A114,Revolvers!$C:$C,Revolvers!S:S,0,0)</f>
        <v>0</v>
      </c>
      <c r="Q114" s="1">
        <f>_xlfn.XLOOKUP($A114,Revolvers!$C:$C,Revolvers!T:T,0,0)</f>
        <v>0</v>
      </c>
      <c r="R114" s="1">
        <f>_xlfn.XLOOKUP($A114,Rifles!C:C,Rifles!H:H,0,0)</f>
        <v>7</v>
      </c>
      <c r="S114" s="1">
        <f>_xlfn.XLOOKUP($A114,Shotguns!C:C,Shotguns!H:H,0,0)</f>
        <v>0</v>
      </c>
      <c r="T114" s="1">
        <f t="shared" si="1"/>
        <v>13</v>
      </c>
    </row>
    <row r="115" spans="1:20" x14ac:dyDescent="0.25">
      <c r="A115" s="1">
        <f>Rifles!C115</f>
        <v>98200449</v>
      </c>
      <c r="B115" s="1" t="str">
        <f>_xlfn.XLOOKUP(A115, Rifles!$C115:$C532,Rifles!D115:D532,"N/A",0)</f>
        <v>ROGERS, DAVID J</v>
      </c>
      <c r="C115" s="1" t="str">
        <f>_xlfn.XLOOKUP($A115, Rifles!$C$2:$C$419,Rifles!F$2:F$419,"N/A",0)</f>
        <v>BOISE</v>
      </c>
      <c r="D115" s="1" t="str">
        <f>_xlfn.XLOOKUP($A115, Rifles!$C$2:$C$419,Rifles!G$2:G$419,"N/A",0)</f>
        <v>ID</v>
      </c>
      <c r="E115" s="1">
        <f>_xlfn.XLOOKUP($A115,Pistols!$C:$C,Pistols!H:H,0,0)</f>
        <v>0</v>
      </c>
      <c r="F115" s="1">
        <f>_xlfn.XLOOKUP($A115,Pistols!$C:$C,Pistols!I:I,0,0)</f>
        <v>0</v>
      </c>
      <c r="G115" s="1">
        <f>_xlfn.XLOOKUP($A115,Pistols!$C:$C,Pistols!J:J,0,0)</f>
        <v>0</v>
      </c>
      <c r="H115" s="1">
        <f>_xlfn.XLOOKUP($A115,Pistols!$C:$C,Pistols!K:K,0,0)</f>
        <v>0</v>
      </c>
      <c r="I115" s="1">
        <f>_xlfn.XLOOKUP($A115,Pistols!$C:$C,Pistols!L:L,0,0)</f>
        <v>0</v>
      </c>
      <c r="J115" s="1">
        <f>_xlfn.XLOOKUP($A115,Pistols!$C:$C,Pistols!M:M,0,0)</f>
        <v>0</v>
      </c>
      <c r="K115" s="1">
        <f>_xlfn.XLOOKUP($A115,Pistols!$C:$C,Pistols!N:N,0,0)</f>
        <v>0</v>
      </c>
      <c r="L115" s="1">
        <f>_xlfn.XLOOKUP($A115,Revolvers!$C:$C,Revolvers!O:O,0,0)</f>
        <v>0</v>
      </c>
      <c r="M115" s="1">
        <f>_xlfn.XLOOKUP($A115,Revolvers!$C:$C,Revolvers!P:P,0,0)</f>
        <v>0</v>
      </c>
      <c r="N115" s="1">
        <f>_xlfn.XLOOKUP($A115,Revolvers!$C:$C,Revolvers!Q:Q,0,0)</f>
        <v>0</v>
      </c>
      <c r="O115" s="1">
        <f>_xlfn.XLOOKUP($A115,Revolvers!$C:$C,Revolvers!R:R,0,0)</f>
        <v>0</v>
      </c>
      <c r="P115" s="1">
        <f>_xlfn.XLOOKUP($A115,Revolvers!$C:$C,Revolvers!S:S,0,0)</f>
        <v>0</v>
      </c>
      <c r="Q115" s="1">
        <f>_xlfn.XLOOKUP($A115,Revolvers!$C:$C,Revolvers!T:T,0,0)</f>
        <v>0</v>
      </c>
      <c r="R115" s="1">
        <f>_xlfn.XLOOKUP($A115,Rifles!C:C,Rifles!H:H,0,0)</f>
        <v>165</v>
      </c>
      <c r="S115" s="1">
        <f>_xlfn.XLOOKUP($A115,Shotguns!C:C,Shotguns!H:H,0,0)</f>
        <v>0</v>
      </c>
      <c r="T115" s="1">
        <f t="shared" si="1"/>
        <v>165</v>
      </c>
    </row>
    <row r="116" spans="1:20" x14ac:dyDescent="0.25">
      <c r="A116" s="1">
        <f>Rifles!C116</f>
        <v>98233354</v>
      </c>
      <c r="B116" s="1" t="str">
        <f>_xlfn.XLOOKUP(A116, Rifles!$C116:$C533,Rifles!D116:D533,"N/A",0)</f>
        <v>S D MEACHAM TOOL &amp; HARDWARE CO INC</v>
      </c>
      <c r="C116" s="1" t="str">
        <f>_xlfn.XLOOKUP($A116, Rifles!$C$2:$C$419,Rifles!F$2:F$419,"N/A",0)</f>
        <v>PECK</v>
      </c>
      <c r="D116" s="1" t="str">
        <f>_xlfn.XLOOKUP($A116, Rifles!$C$2:$C$419,Rifles!G$2:G$419,"N/A",0)</f>
        <v>ID</v>
      </c>
      <c r="E116" s="1">
        <f>_xlfn.XLOOKUP($A116,Pistols!$C:$C,Pistols!H:H,0,0)</f>
        <v>0</v>
      </c>
      <c r="F116" s="1">
        <f>_xlfn.XLOOKUP($A116,Pistols!$C:$C,Pistols!I:I,0,0)</f>
        <v>0</v>
      </c>
      <c r="G116" s="1">
        <f>_xlfn.XLOOKUP($A116,Pistols!$C:$C,Pistols!J:J,0,0)</f>
        <v>0</v>
      </c>
      <c r="H116" s="1">
        <f>_xlfn.XLOOKUP($A116,Pistols!$C:$C,Pistols!K:K,0,0)</f>
        <v>0</v>
      </c>
      <c r="I116" s="1">
        <f>_xlfn.XLOOKUP($A116,Pistols!$C:$C,Pistols!L:L,0,0)</f>
        <v>0</v>
      </c>
      <c r="J116" s="1">
        <f>_xlfn.XLOOKUP($A116,Pistols!$C:$C,Pistols!M:M,0,0)</f>
        <v>0</v>
      </c>
      <c r="K116" s="1">
        <f>_xlfn.XLOOKUP($A116,Pistols!$C:$C,Pistols!N:N,0,0)</f>
        <v>0</v>
      </c>
      <c r="L116" s="1">
        <f>_xlfn.XLOOKUP($A116,Revolvers!$C:$C,Revolvers!O:O,0,0)</f>
        <v>0</v>
      </c>
      <c r="M116" s="1">
        <f>_xlfn.XLOOKUP($A116,Revolvers!$C:$C,Revolvers!P:P,0,0)</f>
        <v>0</v>
      </c>
      <c r="N116" s="1">
        <f>_xlfn.XLOOKUP($A116,Revolvers!$C:$C,Revolvers!Q:Q,0,0)</f>
        <v>0</v>
      </c>
      <c r="O116" s="1">
        <f>_xlfn.XLOOKUP($A116,Revolvers!$C:$C,Revolvers!R:R,0,0)</f>
        <v>0</v>
      </c>
      <c r="P116" s="1">
        <f>_xlfn.XLOOKUP($A116,Revolvers!$C:$C,Revolvers!S:S,0,0)</f>
        <v>0</v>
      </c>
      <c r="Q116" s="1">
        <f>_xlfn.XLOOKUP($A116,Revolvers!$C:$C,Revolvers!T:T,0,0)</f>
        <v>0</v>
      </c>
      <c r="R116" s="1">
        <f>_xlfn.XLOOKUP($A116,Rifles!C:C,Rifles!H:H,0,0)</f>
        <v>5</v>
      </c>
      <c r="S116" s="1">
        <f>_xlfn.XLOOKUP($A116,Shotguns!C:C,Shotguns!H:H,0,0)</f>
        <v>0</v>
      </c>
      <c r="T116" s="1">
        <f t="shared" si="1"/>
        <v>5</v>
      </c>
    </row>
    <row r="117" spans="1:20" x14ac:dyDescent="0.25">
      <c r="A117" s="1">
        <f>Rifles!C117</f>
        <v>98201043</v>
      </c>
      <c r="B117" s="1" t="str">
        <f>_xlfn.XLOOKUP(A117, Rifles!$C117:$C534,Rifles!D117:D534,"N/A",0)</f>
        <v>SPEDIACCI, DOMINIC J</v>
      </c>
      <c r="C117" s="1" t="str">
        <f>_xlfn.XLOOKUP($A117, Rifles!$C$2:$C$419,Rifles!F$2:F$419,"N/A",0)</f>
        <v>PECK</v>
      </c>
      <c r="D117" s="1" t="str">
        <f>_xlfn.XLOOKUP($A117, Rifles!$C$2:$C$419,Rifles!G$2:G$419,"N/A",0)</f>
        <v>ID</v>
      </c>
      <c r="E117" s="1">
        <f>_xlfn.XLOOKUP($A117,Pistols!$C:$C,Pistols!H:H,0,0)</f>
        <v>0</v>
      </c>
      <c r="F117" s="1">
        <f>_xlfn.XLOOKUP($A117,Pistols!$C:$C,Pistols!I:I,0,0)</f>
        <v>0</v>
      </c>
      <c r="G117" s="1">
        <f>_xlfn.XLOOKUP($A117,Pistols!$C:$C,Pistols!J:J,0,0)</f>
        <v>0</v>
      </c>
      <c r="H117" s="1">
        <f>_xlfn.XLOOKUP($A117,Pistols!$C:$C,Pistols!K:K,0,0)</f>
        <v>0</v>
      </c>
      <c r="I117" s="1">
        <f>_xlfn.XLOOKUP($A117,Pistols!$C:$C,Pistols!L:L,0,0)</f>
        <v>0</v>
      </c>
      <c r="J117" s="1">
        <f>_xlfn.XLOOKUP($A117,Pistols!$C:$C,Pistols!M:M,0,0)</f>
        <v>0</v>
      </c>
      <c r="K117" s="1">
        <f>_xlfn.XLOOKUP($A117,Pistols!$C:$C,Pistols!N:N,0,0)</f>
        <v>0</v>
      </c>
      <c r="L117" s="1">
        <f>_xlfn.XLOOKUP($A117,Revolvers!$C:$C,Revolvers!O:O,0,0)</f>
        <v>0</v>
      </c>
      <c r="M117" s="1">
        <f>_xlfn.XLOOKUP($A117,Revolvers!$C:$C,Revolvers!P:P,0,0)</f>
        <v>0</v>
      </c>
      <c r="N117" s="1">
        <f>_xlfn.XLOOKUP($A117,Revolvers!$C:$C,Revolvers!Q:Q,0,0)</f>
        <v>0</v>
      </c>
      <c r="O117" s="1">
        <f>_xlfn.XLOOKUP($A117,Revolvers!$C:$C,Revolvers!R:R,0,0)</f>
        <v>0</v>
      </c>
      <c r="P117" s="1">
        <f>_xlfn.XLOOKUP($A117,Revolvers!$C:$C,Revolvers!S:S,0,0)</f>
        <v>0</v>
      </c>
      <c r="Q117" s="1">
        <f>_xlfn.XLOOKUP($A117,Revolvers!$C:$C,Revolvers!T:T,0,0)</f>
        <v>0</v>
      </c>
      <c r="R117" s="1">
        <f>_xlfn.XLOOKUP($A117,Rifles!C:C,Rifles!H:H,0,0)</f>
        <v>1</v>
      </c>
      <c r="S117" s="1">
        <f>_xlfn.XLOOKUP($A117,Shotguns!C:C,Shotguns!H:H,0,0)</f>
        <v>0</v>
      </c>
      <c r="T117" s="1">
        <f t="shared" si="1"/>
        <v>1</v>
      </c>
    </row>
    <row r="118" spans="1:20" x14ac:dyDescent="0.25">
      <c r="A118" s="1">
        <f>Rifles!C118</f>
        <v>98200317</v>
      </c>
      <c r="B118" s="1" t="str">
        <f>_xlfn.XLOOKUP(A118, Rifles!$C118:$C535,Rifles!D118:D535,"N/A",0)</f>
        <v>TACTICAL SOLUTIONS LLC</v>
      </c>
      <c r="C118" s="1" t="str">
        <f>_xlfn.XLOOKUP($A118, Rifles!$C$2:$C$419,Rifles!F$2:F$419,"N/A",0)</f>
        <v>BOISE</v>
      </c>
      <c r="D118" s="1" t="str">
        <f>_xlfn.XLOOKUP($A118, Rifles!$C$2:$C$419,Rifles!G$2:G$419,"N/A",0)</f>
        <v>ID</v>
      </c>
      <c r="E118" s="1">
        <f>_xlfn.XLOOKUP($A118,Pistols!$C:$C,Pistols!H:H,0,0)</f>
        <v>1259</v>
      </c>
      <c r="F118" s="1">
        <f>_xlfn.XLOOKUP($A118,Pistols!$C:$C,Pistols!I:I,0,0)</f>
        <v>0</v>
      </c>
      <c r="G118" s="1">
        <f>_xlfn.XLOOKUP($A118,Pistols!$C:$C,Pistols!J:J,0,0)</f>
        <v>0</v>
      </c>
      <c r="H118" s="1">
        <f>_xlfn.XLOOKUP($A118,Pistols!$C:$C,Pistols!K:K,0,0)</f>
        <v>0</v>
      </c>
      <c r="I118" s="1">
        <f>_xlfn.XLOOKUP($A118,Pistols!$C:$C,Pistols!L:L,0,0)</f>
        <v>0</v>
      </c>
      <c r="J118" s="1">
        <f>_xlfn.XLOOKUP($A118,Pistols!$C:$C,Pistols!M:M,0,0)</f>
        <v>0</v>
      </c>
      <c r="K118" s="1">
        <f>_xlfn.XLOOKUP($A118,Pistols!$C:$C,Pistols!N:N,0,0)</f>
        <v>1259</v>
      </c>
      <c r="L118" s="1">
        <f>_xlfn.XLOOKUP($A118,Revolvers!$C:$C,Revolvers!O:O,0,0)</f>
        <v>0</v>
      </c>
      <c r="M118" s="1">
        <f>_xlfn.XLOOKUP($A118,Revolvers!$C:$C,Revolvers!P:P,0,0)</f>
        <v>0</v>
      </c>
      <c r="N118" s="1">
        <f>_xlfn.XLOOKUP($A118,Revolvers!$C:$C,Revolvers!Q:Q,0,0)</f>
        <v>0</v>
      </c>
      <c r="O118" s="1">
        <f>_xlfn.XLOOKUP($A118,Revolvers!$C:$C,Revolvers!R:R,0,0)</f>
        <v>0</v>
      </c>
      <c r="P118" s="1">
        <f>_xlfn.XLOOKUP($A118,Revolvers!$C:$C,Revolvers!S:S,0,0)</f>
        <v>0</v>
      </c>
      <c r="Q118" s="1">
        <f>_xlfn.XLOOKUP($A118,Revolvers!$C:$C,Revolvers!T:T,0,0)</f>
        <v>0</v>
      </c>
      <c r="R118" s="1">
        <f>_xlfn.XLOOKUP($A118,Rifles!C:C,Rifles!H:H,0,0)</f>
        <v>8</v>
      </c>
      <c r="S118" s="1">
        <f>_xlfn.XLOOKUP($A118,Shotguns!C:C,Shotguns!H:H,0,0)</f>
        <v>0</v>
      </c>
      <c r="T118" s="1">
        <f t="shared" si="1"/>
        <v>1267</v>
      </c>
    </row>
    <row r="119" spans="1:20" x14ac:dyDescent="0.25">
      <c r="A119" s="1">
        <f>Rifles!C119</f>
        <v>98201074</v>
      </c>
      <c r="B119" s="1" t="str">
        <f>_xlfn.XLOOKUP(A119, Rifles!$C119:$C536,Rifles!D119:D536,"N/A",0)</f>
        <v>WEYANT, ERIC RAYMOND</v>
      </c>
      <c r="C119" s="1" t="str">
        <f>_xlfn.XLOOKUP($A119, Rifles!$C$2:$C$419,Rifles!F$2:F$419,"N/A",0)</f>
        <v>JEROME</v>
      </c>
      <c r="D119" s="1" t="str">
        <f>_xlfn.XLOOKUP($A119, Rifles!$C$2:$C$419,Rifles!G$2:G$419,"N/A",0)</f>
        <v>ID</v>
      </c>
      <c r="E119" s="1">
        <f>_xlfn.XLOOKUP($A119,Pistols!$C:$C,Pistols!H:H,0,0)</f>
        <v>0</v>
      </c>
      <c r="F119" s="1">
        <f>_xlfn.XLOOKUP($A119,Pistols!$C:$C,Pistols!I:I,0,0)</f>
        <v>0</v>
      </c>
      <c r="G119" s="1">
        <f>_xlfn.XLOOKUP($A119,Pistols!$C:$C,Pistols!J:J,0,0)</f>
        <v>0</v>
      </c>
      <c r="H119" s="1">
        <f>_xlfn.XLOOKUP($A119,Pistols!$C:$C,Pistols!K:K,0,0)</f>
        <v>0</v>
      </c>
      <c r="I119" s="1">
        <f>_xlfn.XLOOKUP($A119,Pistols!$C:$C,Pistols!L:L,0,0)</f>
        <v>0</v>
      </c>
      <c r="J119" s="1">
        <f>_xlfn.XLOOKUP($A119,Pistols!$C:$C,Pistols!M:M,0,0)</f>
        <v>0</v>
      </c>
      <c r="K119" s="1">
        <f>_xlfn.XLOOKUP($A119,Pistols!$C:$C,Pistols!N:N,0,0)</f>
        <v>0</v>
      </c>
      <c r="L119" s="1">
        <f>_xlfn.XLOOKUP($A119,Revolvers!$C:$C,Revolvers!O:O,0,0)</f>
        <v>0</v>
      </c>
      <c r="M119" s="1">
        <f>_xlfn.XLOOKUP($A119,Revolvers!$C:$C,Revolvers!P:P,0,0)</f>
        <v>0</v>
      </c>
      <c r="N119" s="1">
        <f>_xlfn.XLOOKUP($A119,Revolvers!$C:$C,Revolvers!Q:Q,0,0)</f>
        <v>0</v>
      </c>
      <c r="O119" s="1">
        <f>_xlfn.XLOOKUP($A119,Revolvers!$C:$C,Revolvers!R:R,0,0)</f>
        <v>0</v>
      </c>
      <c r="P119" s="1">
        <f>_xlfn.XLOOKUP($A119,Revolvers!$C:$C,Revolvers!S:S,0,0)</f>
        <v>0</v>
      </c>
      <c r="Q119" s="1">
        <f>_xlfn.XLOOKUP($A119,Revolvers!$C:$C,Revolvers!T:T,0,0)</f>
        <v>0</v>
      </c>
      <c r="R119" s="1">
        <f>_xlfn.XLOOKUP($A119,Rifles!C:C,Rifles!H:H,0,0)</f>
        <v>16</v>
      </c>
      <c r="S119" s="1">
        <f>_xlfn.XLOOKUP($A119,Shotguns!C:C,Shotguns!H:H,0,0)</f>
        <v>0</v>
      </c>
      <c r="T119" s="1">
        <f t="shared" si="1"/>
        <v>16</v>
      </c>
    </row>
    <row r="120" spans="1:20" x14ac:dyDescent="0.25">
      <c r="A120" s="1">
        <f>Rifles!C120</f>
        <v>33636039</v>
      </c>
      <c r="B120" s="1" t="str">
        <f>_xlfn.XLOOKUP(A120, Rifles!$C120:$C537,Rifles!D120:D537,"N/A",0)</f>
        <v>ARMALITE INC</v>
      </c>
      <c r="C120" s="1" t="str">
        <f>_xlfn.XLOOKUP($A120, Rifles!$C$2:$C$419,Rifles!F$2:F$419,"N/A",0)</f>
        <v>GENESEO</v>
      </c>
      <c r="D120" s="1" t="str">
        <f>_xlfn.XLOOKUP($A120, Rifles!$C$2:$C$419,Rifles!G$2:G$419,"N/A",0)</f>
        <v>IL</v>
      </c>
      <c r="E120" s="1">
        <f>_xlfn.XLOOKUP($A120,Pistols!$C:$C,Pistols!H:H,0,0)</f>
        <v>0</v>
      </c>
      <c r="F120" s="1">
        <f>_xlfn.XLOOKUP($A120,Pistols!$C:$C,Pistols!I:I,0,0)</f>
        <v>0</v>
      </c>
      <c r="G120" s="1">
        <f>_xlfn.XLOOKUP($A120,Pistols!$C:$C,Pistols!J:J,0,0)</f>
        <v>0</v>
      </c>
      <c r="H120" s="1">
        <f>_xlfn.XLOOKUP($A120,Pistols!$C:$C,Pistols!K:K,0,0)</f>
        <v>0</v>
      </c>
      <c r="I120" s="1">
        <f>_xlfn.XLOOKUP($A120,Pistols!$C:$C,Pistols!L:L,0,0)</f>
        <v>0</v>
      </c>
      <c r="J120" s="1">
        <f>_xlfn.XLOOKUP($A120,Pistols!$C:$C,Pistols!M:M,0,0)</f>
        <v>0</v>
      </c>
      <c r="K120" s="1">
        <f>_xlfn.XLOOKUP($A120,Pistols!$C:$C,Pistols!N:N,0,0)</f>
        <v>0</v>
      </c>
      <c r="L120" s="1">
        <f>_xlfn.XLOOKUP($A120,Revolvers!$C:$C,Revolvers!O:O,0,0)</f>
        <v>0</v>
      </c>
      <c r="M120" s="1">
        <f>_xlfn.XLOOKUP($A120,Revolvers!$C:$C,Revolvers!P:P,0,0)</f>
        <v>0</v>
      </c>
      <c r="N120" s="1">
        <f>_xlfn.XLOOKUP($A120,Revolvers!$C:$C,Revolvers!Q:Q,0,0)</f>
        <v>0</v>
      </c>
      <c r="O120" s="1">
        <f>_xlfn.XLOOKUP($A120,Revolvers!$C:$C,Revolvers!R:R,0,0)</f>
        <v>0</v>
      </c>
      <c r="P120" s="1">
        <f>_xlfn.XLOOKUP($A120,Revolvers!$C:$C,Revolvers!S:S,0,0)</f>
        <v>0</v>
      </c>
      <c r="Q120" s="1">
        <f>_xlfn.XLOOKUP($A120,Revolvers!$C:$C,Revolvers!T:T,0,0)</f>
        <v>0</v>
      </c>
      <c r="R120" s="1">
        <f>_xlfn.XLOOKUP($A120,Rifles!C:C,Rifles!H:H,0,0)</f>
        <v>12693</v>
      </c>
      <c r="S120" s="1">
        <f>_xlfn.XLOOKUP($A120,Shotguns!C:C,Shotguns!H:H,0,0)</f>
        <v>0</v>
      </c>
      <c r="T120" s="1">
        <f t="shared" si="1"/>
        <v>12693</v>
      </c>
    </row>
    <row r="121" spans="1:20" x14ac:dyDescent="0.25">
      <c r="A121" s="1">
        <f>Rifles!C121</f>
        <v>33637390</v>
      </c>
      <c r="B121" s="1" t="str">
        <f>_xlfn.XLOOKUP(A121, Rifles!$C121:$C538,Rifles!D121:D538,"N/A",0)</f>
        <v>DS ARMS INC</v>
      </c>
      <c r="C121" s="1" t="str">
        <f>_xlfn.XLOOKUP($A121, Rifles!$C$2:$C$419,Rifles!F$2:F$419,"N/A",0)</f>
        <v>LAKE BARRINGTON</v>
      </c>
      <c r="D121" s="1" t="str">
        <f>_xlfn.XLOOKUP($A121, Rifles!$C$2:$C$419,Rifles!G$2:G$419,"N/A",0)</f>
        <v>IL</v>
      </c>
      <c r="E121" s="1">
        <f>_xlfn.XLOOKUP($A121,Pistols!$C:$C,Pistols!H:H,0,0)</f>
        <v>0</v>
      </c>
      <c r="F121" s="1">
        <f>_xlfn.XLOOKUP($A121,Pistols!$C:$C,Pistols!I:I,0,0)</f>
        <v>0</v>
      </c>
      <c r="G121" s="1">
        <f>_xlfn.XLOOKUP($A121,Pistols!$C:$C,Pistols!J:J,0,0)</f>
        <v>0</v>
      </c>
      <c r="H121" s="1">
        <f>_xlfn.XLOOKUP($A121,Pistols!$C:$C,Pistols!K:K,0,0)</f>
        <v>0</v>
      </c>
      <c r="I121" s="1">
        <f>_xlfn.XLOOKUP($A121,Pistols!$C:$C,Pistols!L:L,0,0)</f>
        <v>0</v>
      </c>
      <c r="J121" s="1">
        <f>_xlfn.XLOOKUP($A121,Pistols!$C:$C,Pistols!M:M,0,0)</f>
        <v>0</v>
      </c>
      <c r="K121" s="1">
        <f>_xlfn.XLOOKUP($A121,Pistols!$C:$C,Pistols!N:N,0,0)</f>
        <v>0</v>
      </c>
      <c r="L121" s="1">
        <f>_xlfn.XLOOKUP($A121,Revolvers!$C:$C,Revolvers!O:O,0,0)</f>
        <v>0</v>
      </c>
      <c r="M121" s="1">
        <f>_xlfn.XLOOKUP($A121,Revolvers!$C:$C,Revolvers!P:P,0,0)</f>
        <v>0</v>
      </c>
      <c r="N121" s="1">
        <f>_xlfn.XLOOKUP($A121,Revolvers!$C:$C,Revolvers!Q:Q,0,0)</f>
        <v>0</v>
      </c>
      <c r="O121" s="1">
        <f>_xlfn.XLOOKUP($A121,Revolvers!$C:$C,Revolvers!R:R,0,0)</f>
        <v>0</v>
      </c>
      <c r="P121" s="1">
        <f>_xlfn.XLOOKUP($A121,Revolvers!$C:$C,Revolvers!S:S,0,0)</f>
        <v>0</v>
      </c>
      <c r="Q121" s="1">
        <f>_xlfn.XLOOKUP($A121,Revolvers!$C:$C,Revolvers!T:T,0,0)</f>
        <v>0</v>
      </c>
      <c r="R121" s="1">
        <f>_xlfn.XLOOKUP($A121,Rifles!C:C,Rifles!H:H,0,0)</f>
        <v>1441</v>
      </c>
      <c r="S121" s="1">
        <f>_xlfn.XLOOKUP($A121,Shotguns!C:C,Shotguns!H:H,0,0)</f>
        <v>0</v>
      </c>
      <c r="T121" s="1">
        <f t="shared" si="1"/>
        <v>1441</v>
      </c>
    </row>
    <row r="122" spans="1:20" x14ac:dyDescent="0.25">
      <c r="A122" s="1">
        <f>Rifles!C122</f>
        <v>33635626</v>
      </c>
      <c r="B122" s="1" t="str">
        <f>_xlfn.XLOOKUP(A122, Rifles!$C122:$C539,Rifles!D122:D539,"N/A",0)</f>
        <v>KREBS CUSTOM INC</v>
      </c>
      <c r="C122" s="1" t="str">
        <f>_xlfn.XLOOKUP($A122, Rifles!$C$2:$C$419,Rifles!F$2:F$419,"N/A",0)</f>
        <v>WAUCONDA</v>
      </c>
      <c r="D122" s="1" t="str">
        <f>_xlfn.XLOOKUP($A122, Rifles!$C$2:$C$419,Rifles!G$2:G$419,"N/A",0)</f>
        <v>IL</v>
      </c>
      <c r="E122" s="1">
        <f>_xlfn.XLOOKUP($A122,Pistols!$C:$C,Pistols!H:H,0,0)</f>
        <v>0</v>
      </c>
      <c r="F122" s="1">
        <f>_xlfn.XLOOKUP($A122,Pistols!$C:$C,Pistols!I:I,0,0)</f>
        <v>0</v>
      </c>
      <c r="G122" s="1">
        <f>_xlfn.XLOOKUP($A122,Pistols!$C:$C,Pistols!J:J,0,0)</f>
        <v>0</v>
      </c>
      <c r="H122" s="1">
        <f>_xlfn.XLOOKUP($A122,Pistols!$C:$C,Pistols!K:K,0,0)</f>
        <v>0</v>
      </c>
      <c r="I122" s="1">
        <f>_xlfn.XLOOKUP($A122,Pistols!$C:$C,Pistols!L:L,0,0)</f>
        <v>0</v>
      </c>
      <c r="J122" s="1">
        <f>_xlfn.XLOOKUP($A122,Pistols!$C:$C,Pistols!M:M,0,0)</f>
        <v>0</v>
      </c>
      <c r="K122" s="1">
        <f>_xlfn.XLOOKUP($A122,Pistols!$C:$C,Pistols!N:N,0,0)</f>
        <v>0</v>
      </c>
      <c r="L122" s="1">
        <f>_xlfn.XLOOKUP($A122,Revolvers!$C:$C,Revolvers!O:O,0,0)</f>
        <v>0</v>
      </c>
      <c r="M122" s="1">
        <f>_xlfn.XLOOKUP($A122,Revolvers!$C:$C,Revolvers!P:P,0,0)</f>
        <v>0</v>
      </c>
      <c r="N122" s="1">
        <f>_xlfn.XLOOKUP($A122,Revolvers!$C:$C,Revolvers!Q:Q,0,0)</f>
        <v>0</v>
      </c>
      <c r="O122" s="1">
        <f>_xlfn.XLOOKUP($A122,Revolvers!$C:$C,Revolvers!R:R,0,0)</f>
        <v>0</v>
      </c>
      <c r="P122" s="1">
        <f>_xlfn.XLOOKUP($A122,Revolvers!$C:$C,Revolvers!S:S,0,0)</f>
        <v>0</v>
      </c>
      <c r="Q122" s="1">
        <f>_xlfn.XLOOKUP($A122,Revolvers!$C:$C,Revolvers!T:T,0,0)</f>
        <v>0</v>
      </c>
      <c r="R122" s="1">
        <f>_xlfn.XLOOKUP($A122,Rifles!C:C,Rifles!H:H,0,0)</f>
        <v>46</v>
      </c>
      <c r="S122" s="1">
        <f>_xlfn.XLOOKUP($A122,Shotguns!C:C,Shotguns!H:H,0,0)</f>
        <v>0</v>
      </c>
      <c r="T122" s="1">
        <f t="shared" si="1"/>
        <v>46</v>
      </c>
    </row>
    <row r="123" spans="1:20" x14ac:dyDescent="0.25">
      <c r="A123" s="1">
        <f>Rifles!C123</f>
        <v>33637243</v>
      </c>
      <c r="B123" s="1" t="str">
        <f>_xlfn.XLOOKUP(A123, Rifles!$C123:$C540,Rifles!D123:D540,"N/A",0)</f>
        <v>LEWIS MACHINE &amp; TOOL CO</v>
      </c>
      <c r="C123" s="1" t="str">
        <f>_xlfn.XLOOKUP($A123, Rifles!$C$2:$C$419,Rifles!F$2:F$419,"N/A",0)</f>
        <v>MILAN</v>
      </c>
      <c r="D123" s="1" t="str">
        <f>_xlfn.XLOOKUP($A123, Rifles!$C$2:$C$419,Rifles!G$2:G$419,"N/A",0)</f>
        <v>IL</v>
      </c>
      <c r="E123" s="1">
        <f>_xlfn.XLOOKUP($A123,Pistols!$C:$C,Pistols!H:H,0,0)</f>
        <v>0</v>
      </c>
      <c r="F123" s="1">
        <f>_xlfn.XLOOKUP($A123,Pistols!$C:$C,Pistols!I:I,0,0)</f>
        <v>0</v>
      </c>
      <c r="G123" s="1">
        <f>_xlfn.XLOOKUP($A123,Pistols!$C:$C,Pistols!J:J,0,0)</f>
        <v>0</v>
      </c>
      <c r="H123" s="1">
        <f>_xlfn.XLOOKUP($A123,Pistols!$C:$C,Pistols!K:K,0,0)</f>
        <v>0</v>
      </c>
      <c r="I123" s="1">
        <f>_xlfn.XLOOKUP($A123,Pistols!$C:$C,Pistols!L:L,0,0)</f>
        <v>0</v>
      </c>
      <c r="J123" s="1">
        <f>_xlfn.XLOOKUP($A123,Pistols!$C:$C,Pistols!M:M,0,0)</f>
        <v>0</v>
      </c>
      <c r="K123" s="1">
        <f>_xlfn.XLOOKUP($A123,Pistols!$C:$C,Pistols!N:N,0,0)</f>
        <v>0</v>
      </c>
      <c r="L123" s="1">
        <f>_xlfn.XLOOKUP($A123,Revolvers!$C:$C,Revolvers!O:O,0,0)</f>
        <v>0</v>
      </c>
      <c r="M123" s="1">
        <f>_xlfn.XLOOKUP($A123,Revolvers!$C:$C,Revolvers!P:P,0,0)</f>
        <v>0</v>
      </c>
      <c r="N123" s="1">
        <f>_xlfn.XLOOKUP($A123,Revolvers!$C:$C,Revolvers!Q:Q,0,0)</f>
        <v>0</v>
      </c>
      <c r="O123" s="1">
        <f>_xlfn.XLOOKUP($A123,Revolvers!$C:$C,Revolvers!R:R,0,0)</f>
        <v>0</v>
      </c>
      <c r="P123" s="1">
        <f>_xlfn.XLOOKUP($A123,Revolvers!$C:$C,Revolvers!S:S,0,0)</f>
        <v>0</v>
      </c>
      <c r="Q123" s="1">
        <f>_xlfn.XLOOKUP($A123,Revolvers!$C:$C,Revolvers!T:T,0,0)</f>
        <v>0</v>
      </c>
      <c r="R123" s="1">
        <f>_xlfn.XLOOKUP($A123,Rifles!C:C,Rifles!H:H,0,0)</f>
        <v>289</v>
      </c>
      <c r="S123" s="1">
        <f>_xlfn.XLOOKUP($A123,Shotguns!C:C,Shotguns!H:H,0,0)</f>
        <v>0</v>
      </c>
      <c r="T123" s="1">
        <f t="shared" si="1"/>
        <v>289</v>
      </c>
    </row>
    <row r="124" spans="1:20" x14ac:dyDescent="0.25">
      <c r="A124" s="1">
        <f>Rifles!C124</f>
        <v>33701783</v>
      </c>
      <c r="B124" s="1" t="str">
        <f>_xlfn.XLOOKUP(A124, Rifles!$C124:$C541,Rifles!D124:D541,"N/A",0)</f>
        <v>LYONS, HARVEY LEWIS</v>
      </c>
      <c r="C124" s="1" t="str">
        <f>_xlfn.XLOOKUP($A124, Rifles!$C$2:$C$419,Rifles!F$2:F$419,"N/A",0)</f>
        <v>PONTIAC</v>
      </c>
      <c r="D124" s="1" t="str">
        <f>_xlfn.XLOOKUP($A124, Rifles!$C$2:$C$419,Rifles!G$2:G$419,"N/A",0)</f>
        <v>IL</v>
      </c>
      <c r="E124" s="1">
        <f>_xlfn.XLOOKUP($A124,Pistols!$C:$C,Pistols!H:H,0,0)</f>
        <v>0</v>
      </c>
      <c r="F124" s="1">
        <f>_xlfn.XLOOKUP($A124,Pistols!$C:$C,Pistols!I:I,0,0)</f>
        <v>0</v>
      </c>
      <c r="G124" s="1">
        <f>_xlfn.XLOOKUP($A124,Pistols!$C:$C,Pistols!J:J,0,0)</f>
        <v>0</v>
      </c>
      <c r="H124" s="1">
        <f>_xlfn.XLOOKUP($A124,Pistols!$C:$C,Pistols!K:K,0,0)</f>
        <v>0</v>
      </c>
      <c r="I124" s="1">
        <f>_xlfn.XLOOKUP($A124,Pistols!$C:$C,Pistols!L:L,0,0)</f>
        <v>0</v>
      </c>
      <c r="J124" s="1">
        <f>_xlfn.XLOOKUP($A124,Pistols!$C:$C,Pistols!M:M,0,0)</f>
        <v>0</v>
      </c>
      <c r="K124" s="1">
        <f>_xlfn.XLOOKUP($A124,Pistols!$C:$C,Pistols!N:N,0,0)</f>
        <v>0</v>
      </c>
      <c r="L124" s="1">
        <f>_xlfn.XLOOKUP($A124,Revolvers!$C:$C,Revolvers!O:O,0,0)</f>
        <v>0</v>
      </c>
      <c r="M124" s="1">
        <f>_xlfn.XLOOKUP($A124,Revolvers!$C:$C,Revolvers!P:P,0,0)</f>
        <v>0</v>
      </c>
      <c r="N124" s="1">
        <f>_xlfn.XLOOKUP($A124,Revolvers!$C:$C,Revolvers!Q:Q,0,0)</f>
        <v>0</v>
      </c>
      <c r="O124" s="1">
        <f>_xlfn.XLOOKUP($A124,Revolvers!$C:$C,Revolvers!R:R,0,0)</f>
        <v>0</v>
      </c>
      <c r="P124" s="1">
        <f>_xlfn.XLOOKUP($A124,Revolvers!$C:$C,Revolvers!S:S,0,0)</f>
        <v>0</v>
      </c>
      <c r="Q124" s="1">
        <f>_xlfn.XLOOKUP($A124,Revolvers!$C:$C,Revolvers!T:T,0,0)</f>
        <v>0</v>
      </c>
      <c r="R124" s="1">
        <f>_xlfn.XLOOKUP($A124,Rifles!C:C,Rifles!H:H,0,0)</f>
        <v>1</v>
      </c>
      <c r="S124" s="1">
        <f>_xlfn.XLOOKUP($A124,Shotguns!C:C,Shotguns!H:H,0,0)</f>
        <v>0</v>
      </c>
      <c r="T124" s="1">
        <f t="shared" si="1"/>
        <v>1</v>
      </c>
    </row>
    <row r="125" spans="1:20" x14ac:dyDescent="0.25">
      <c r="A125" s="1">
        <f>Rifles!C125</f>
        <v>33601746</v>
      </c>
      <c r="B125" s="1" t="str">
        <f>_xlfn.XLOOKUP(A125, Rifles!$C125:$C542,Rifles!D125:D542,"N/A",0)</f>
        <v>MCINTYRE PRECISION INC</v>
      </c>
      <c r="C125" s="1" t="str">
        <f>_xlfn.XLOOKUP($A125, Rifles!$C$2:$C$419,Rifles!F$2:F$419,"N/A",0)</f>
        <v>STEGER</v>
      </c>
      <c r="D125" s="1" t="str">
        <f>_xlfn.XLOOKUP($A125, Rifles!$C$2:$C$419,Rifles!G$2:G$419,"N/A",0)</f>
        <v>IL</v>
      </c>
      <c r="E125" s="1">
        <f>_xlfn.XLOOKUP($A125,Pistols!$C:$C,Pistols!H:H,0,0)</f>
        <v>0</v>
      </c>
      <c r="F125" s="1">
        <f>_xlfn.XLOOKUP($A125,Pistols!$C:$C,Pistols!I:I,0,0)</f>
        <v>0</v>
      </c>
      <c r="G125" s="1">
        <f>_xlfn.XLOOKUP($A125,Pistols!$C:$C,Pistols!J:J,0,0)</f>
        <v>0</v>
      </c>
      <c r="H125" s="1">
        <f>_xlfn.XLOOKUP($A125,Pistols!$C:$C,Pistols!K:K,0,0)</f>
        <v>0</v>
      </c>
      <c r="I125" s="1">
        <f>_xlfn.XLOOKUP($A125,Pistols!$C:$C,Pistols!L:L,0,0)</f>
        <v>0</v>
      </c>
      <c r="J125" s="1">
        <f>_xlfn.XLOOKUP($A125,Pistols!$C:$C,Pistols!M:M,0,0)</f>
        <v>0</v>
      </c>
      <c r="K125" s="1">
        <f>_xlfn.XLOOKUP($A125,Pistols!$C:$C,Pistols!N:N,0,0)</f>
        <v>0</v>
      </c>
      <c r="L125" s="1">
        <f>_xlfn.XLOOKUP($A125,Revolvers!$C:$C,Revolvers!O:O,0,0)</f>
        <v>0</v>
      </c>
      <c r="M125" s="1">
        <f>_xlfn.XLOOKUP($A125,Revolvers!$C:$C,Revolvers!P:P,0,0)</f>
        <v>0</v>
      </c>
      <c r="N125" s="1">
        <f>_xlfn.XLOOKUP($A125,Revolvers!$C:$C,Revolvers!Q:Q,0,0)</f>
        <v>0</v>
      </c>
      <c r="O125" s="1">
        <f>_xlfn.XLOOKUP($A125,Revolvers!$C:$C,Revolvers!R:R,0,0)</f>
        <v>0</v>
      </c>
      <c r="P125" s="1">
        <f>_xlfn.XLOOKUP($A125,Revolvers!$C:$C,Revolvers!S:S,0,0)</f>
        <v>0</v>
      </c>
      <c r="Q125" s="1">
        <f>_xlfn.XLOOKUP($A125,Revolvers!$C:$C,Revolvers!T:T,0,0)</f>
        <v>0</v>
      </c>
      <c r="R125" s="1">
        <f>_xlfn.XLOOKUP($A125,Rifles!C:C,Rifles!H:H,0,0)</f>
        <v>1</v>
      </c>
      <c r="S125" s="1">
        <f>_xlfn.XLOOKUP($A125,Shotguns!C:C,Shotguns!H:H,0,0)</f>
        <v>0</v>
      </c>
      <c r="T125" s="1">
        <f t="shared" si="1"/>
        <v>1</v>
      </c>
    </row>
    <row r="126" spans="1:20" x14ac:dyDescent="0.25">
      <c r="A126" s="1">
        <f>Rifles!C126</f>
        <v>33601415</v>
      </c>
      <c r="B126" s="1" t="str">
        <f>_xlfn.XLOOKUP(A126, Rifles!$C126:$C543,Rifles!D126:D543,"N/A",0)</f>
        <v>RDO SPECIALTIES LLC</v>
      </c>
      <c r="C126" s="1" t="str">
        <f>_xlfn.XLOOKUP($A126, Rifles!$C$2:$C$419,Rifles!F$2:F$419,"N/A",0)</f>
        <v>ISLAND LAKE</v>
      </c>
      <c r="D126" s="1" t="str">
        <f>_xlfn.XLOOKUP($A126, Rifles!$C$2:$C$419,Rifles!G$2:G$419,"N/A",0)</f>
        <v>IL</v>
      </c>
      <c r="E126" s="1">
        <f>_xlfn.XLOOKUP($A126,Pistols!$C:$C,Pistols!H:H,0,0)</f>
        <v>0</v>
      </c>
      <c r="F126" s="1">
        <f>_xlfn.XLOOKUP($A126,Pistols!$C:$C,Pistols!I:I,0,0)</f>
        <v>0</v>
      </c>
      <c r="G126" s="1">
        <f>_xlfn.XLOOKUP($A126,Pistols!$C:$C,Pistols!J:J,0,0)</f>
        <v>0</v>
      </c>
      <c r="H126" s="1">
        <f>_xlfn.XLOOKUP($A126,Pistols!$C:$C,Pistols!K:K,0,0)</f>
        <v>0</v>
      </c>
      <c r="I126" s="1">
        <f>_xlfn.XLOOKUP($A126,Pistols!$C:$C,Pistols!L:L,0,0)</f>
        <v>0</v>
      </c>
      <c r="J126" s="1">
        <f>_xlfn.XLOOKUP($A126,Pistols!$C:$C,Pistols!M:M,0,0)</f>
        <v>0</v>
      </c>
      <c r="K126" s="1">
        <f>_xlfn.XLOOKUP($A126,Pistols!$C:$C,Pistols!N:N,0,0)</f>
        <v>0</v>
      </c>
      <c r="L126" s="1">
        <f>_xlfn.XLOOKUP($A126,Revolvers!$C:$C,Revolvers!O:O,0,0)</f>
        <v>0</v>
      </c>
      <c r="M126" s="1">
        <f>_xlfn.XLOOKUP($A126,Revolvers!$C:$C,Revolvers!P:P,0,0)</f>
        <v>0</v>
      </c>
      <c r="N126" s="1">
        <f>_xlfn.XLOOKUP($A126,Revolvers!$C:$C,Revolvers!Q:Q,0,0)</f>
        <v>0</v>
      </c>
      <c r="O126" s="1">
        <f>_xlfn.XLOOKUP($A126,Revolvers!$C:$C,Revolvers!R:R,0,0)</f>
        <v>0</v>
      </c>
      <c r="P126" s="1">
        <f>_xlfn.XLOOKUP($A126,Revolvers!$C:$C,Revolvers!S:S,0,0)</f>
        <v>0</v>
      </c>
      <c r="Q126" s="1">
        <f>_xlfn.XLOOKUP($A126,Revolvers!$C:$C,Revolvers!T:T,0,0)</f>
        <v>0</v>
      </c>
      <c r="R126" s="1">
        <f>_xlfn.XLOOKUP($A126,Rifles!C:C,Rifles!H:H,0,0)</f>
        <v>8</v>
      </c>
      <c r="S126" s="1">
        <f>_xlfn.XLOOKUP($A126,Shotguns!C:C,Shotguns!H:H,0,0)</f>
        <v>0</v>
      </c>
      <c r="T126" s="1">
        <f t="shared" si="1"/>
        <v>8</v>
      </c>
    </row>
    <row r="127" spans="1:20" x14ac:dyDescent="0.25">
      <c r="A127" s="1">
        <f>Rifles!C127</f>
        <v>33600873</v>
      </c>
      <c r="B127" s="1" t="str">
        <f>_xlfn.XLOOKUP(A127, Rifles!$C127:$C544,Rifles!D127:D544,"N/A",0)</f>
        <v>RESEARCH AND TESTING WORX INC</v>
      </c>
      <c r="C127" s="1" t="str">
        <f>_xlfn.XLOOKUP($A127, Rifles!$C$2:$C$419,Rifles!F$2:F$419,"N/A",0)</f>
        <v>MT MORRIS</v>
      </c>
      <c r="D127" s="1" t="str">
        <f>_xlfn.XLOOKUP($A127, Rifles!$C$2:$C$419,Rifles!G$2:G$419,"N/A",0)</f>
        <v>IL</v>
      </c>
      <c r="E127" s="1">
        <f>_xlfn.XLOOKUP($A127,Pistols!$C:$C,Pistols!H:H,0,0)</f>
        <v>0</v>
      </c>
      <c r="F127" s="1">
        <f>_xlfn.XLOOKUP($A127,Pistols!$C:$C,Pistols!I:I,0,0)</f>
        <v>0</v>
      </c>
      <c r="G127" s="1">
        <f>_xlfn.XLOOKUP($A127,Pistols!$C:$C,Pistols!J:J,0,0)</f>
        <v>0</v>
      </c>
      <c r="H127" s="1">
        <f>_xlfn.XLOOKUP($A127,Pistols!$C:$C,Pistols!K:K,0,0)</f>
        <v>0</v>
      </c>
      <c r="I127" s="1">
        <f>_xlfn.XLOOKUP($A127,Pistols!$C:$C,Pistols!L:L,0,0)</f>
        <v>0</v>
      </c>
      <c r="J127" s="1">
        <f>_xlfn.XLOOKUP($A127,Pistols!$C:$C,Pistols!M:M,0,0)</f>
        <v>0</v>
      </c>
      <c r="K127" s="1">
        <f>_xlfn.XLOOKUP($A127,Pistols!$C:$C,Pistols!N:N,0,0)</f>
        <v>0</v>
      </c>
      <c r="L127" s="1">
        <f>_xlfn.XLOOKUP($A127,Revolvers!$C:$C,Revolvers!O:O,0,0)</f>
        <v>0</v>
      </c>
      <c r="M127" s="1">
        <f>_xlfn.XLOOKUP($A127,Revolvers!$C:$C,Revolvers!P:P,0,0)</f>
        <v>0</v>
      </c>
      <c r="N127" s="1">
        <f>_xlfn.XLOOKUP($A127,Revolvers!$C:$C,Revolvers!Q:Q,0,0)</f>
        <v>0</v>
      </c>
      <c r="O127" s="1">
        <f>_xlfn.XLOOKUP($A127,Revolvers!$C:$C,Revolvers!R:R,0,0)</f>
        <v>0</v>
      </c>
      <c r="P127" s="1">
        <f>_xlfn.XLOOKUP($A127,Revolvers!$C:$C,Revolvers!S:S,0,0)</f>
        <v>0</v>
      </c>
      <c r="Q127" s="1">
        <f>_xlfn.XLOOKUP($A127,Revolvers!$C:$C,Revolvers!T:T,0,0)</f>
        <v>0</v>
      </c>
      <c r="R127" s="1">
        <f>_xlfn.XLOOKUP($A127,Rifles!C:C,Rifles!H:H,0,0)</f>
        <v>25</v>
      </c>
      <c r="S127" s="1">
        <f>_xlfn.XLOOKUP($A127,Shotguns!C:C,Shotguns!H:H,0,0)</f>
        <v>0</v>
      </c>
      <c r="T127" s="1">
        <f t="shared" si="1"/>
        <v>25</v>
      </c>
    </row>
    <row r="128" spans="1:20" x14ac:dyDescent="0.25">
      <c r="A128" s="1">
        <f>Rifles!C128</f>
        <v>33637004</v>
      </c>
      <c r="B128" s="1" t="str">
        <f>_xlfn.XLOOKUP(A128, Rifles!$C128:$C545,Rifles!D128:D545,"N/A",0)</f>
        <v>ROCK RIVER ARMS INC</v>
      </c>
      <c r="C128" s="1" t="str">
        <f>_xlfn.XLOOKUP($A128, Rifles!$C$2:$C$419,Rifles!F$2:F$419,"N/A",0)</f>
        <v>COLONA</v>
      </c>
      <c r="D128" s="1" t="str">
        <f>_xlfn.XLOOKUP($A128, Rifles!$C$2:$C$419,Rifles!G$2:G$419,"N/A",0)</f>
        <v>IL</v>
      </c>
      <c r="E128" s="1">
        <f>_xlfn.XLOOKUP($A128,Pistols!$C:$C,Pistols!H:H,0,0)</f>
        <v>0</v>
      </c>
      <c r="F128" s="1">
        <f>_xlfn.XLOOKUP($A128,Pistols!$C:$C,Pistols!I:I,0,0)</f>
        <v>0</v>
      </c>
      <c r="G128" s="1">
        <f>_xlfn.XLOOKUP($A128,Pistols!$C:$C,Pistols!J:J,0,0)</f>
        <v>0</v>
      </c>
      <c r="H128" s="1">
        <f>_xlfn.XLOOKUP($A128,Pistols!$C:$C,Pistols!K:K,0,0)</f>
        <v>0</v>
      </c>
      <c r="I128" s="1">
        <f>_xlfn.XLOOKUP($A128,Pistols!$C:$C,Pistols!L:L,0,0)</f>
        <v>11</v>
      </c>
      <c r="J128" s="1">
        <f>_xlfn.XLOOKUP($A128,Pistols!$C:$C,Pistols!M:M,0,0)</f>
        <v>231</v>
      </c>
      <c r="K128" s="1">
        <f>_xlfn.XLOOKUP($A128,Pistols!$C:$C,Pistols!N:N,0,0)</f>
        <v>242</v>
      </c>
      <c r="L128" s="1">
        <f>_xlfn.XLOOKUP($A128,Revolvers!$C:$C,Revolvers!O:O,0,0)</f>
        <v>0</v>
      </c>
      <c r="M128" s="1">
        <f>_xlfn.XLOOKUP($A128,Revolvers!$C:$C,Revolvers!P:P,0,0)</f>
        <v>0</v>
      </c>
      <c r="N128" s="1">
        <f>_xlfn.XLOOKUP($A128,Revolvers!$C:$C,Revolvers!Q:Q,0,0)</f>
        <v>0</v>
      </c>
      <c r="O128" s="1">
        <f>_xlfn.XLOOKUP($A128,Revolvers!$C:$C,Revolvers!R:R,0,0)</f>
        <v>0</v>
      </c>
      <c r="P128" s="1">
        <f>_xlfn.XLOOKUP($A128,Revolvers!$C:$C,Revolvers!S:S,0,0)</f>
        <v>0</v>
      </c>
      <c r="Q128" s="1">
        <f>_xlfn.XLOOKUP($A128,Revolvers!$C:$C,Revolvers!T:T,0,0)</f>
        <v>0</v>
      </c>
      <c r="R128" s="1">
        <f>_xlfn.XLOOKUP($A128,Rifles!C:C,Rifles!H:H,0,0)</f>
        <v>22668</v>
      </c>
      <c r="S128" s="1">
        <f>_xlfn.XLOOKUP($A128,Shotguns!C:C,Shotguns!H:H,0,0)</f>
        <v>0</v>
      </c>
      <c r="T128" s="1">
        <f t="shared" si="1"/>
        <v>22910</v>
      </c>
    </row>
    <row r="129" spans="1:20" x14ac:dyDescent="0.25">
      <c r="A129" s="1">
        <f>Rifles!C129</f>
        <v>33601198</v>
      </c>
      <c r="B129" s="1" t="str">
        <f>_xlfn.XLOOKUP(A129, Rifles!$C129:$C546,Rifles!D129:D546,"N/A",0)</f>
        <v>RT MANUFACTURING CO INC</v>
      </c>
      <c r="C129" s="1" t="str">
        <f>_xlfn.XLOOKUP($A129, Rifles!$C$2:$C$419,Rifles!F$2:F$419,"N/A",0)</f>
        <v>WAUCONDA</v>
      </c>
      <c r="D129" s="1" t="str">
        <f>_xlfn.XLOOKUP($A129, Rifles!$C$2:$C$419,Rifles!G$2:G$419,"N/A",0)</f>
        <v>IL</v>
      </c>
      <c r="E129" s="1">
        <f>_xlfn.XLOOKUP($A129,Pistols!$C:$C,Pistols!H:H,0,0)</f>
        <v>0</v>
      </c>
      <c r="F129" s="1">
        <f>_xlfn.XLOOKUP($A129,Pistols!$C:$C,Pistols!I:I,0,0)</f>
        <v>0</v>
      </c>
      <c r="G129" s="1">
        <f>_xlfn.XLOOKUP($A129,Pistols!$C:$C,Pistols!J:J,0,0)</f>
        <v>0</v>
      </c>
      <c r="H129" s="1">
        <f>_xlfn.XLOOKUP($A129,Pistols!$C:$C,Pistols!K:K,0,0)</f>
        <v>0</v>
      </c>
      <c r="I129" s="1">
        <f>_xlfn.XLOOKUP($A129,Pistols!$C:$C,Pistols!L:L,0,0)</f>
        <v>0</v>
      </c>
      <c r="J129" s="1">
        <f>_xlfn.XLOOKUP($A129,Pistols!$C:$C,Pistols!M:M,0,0)</f>
        <v>0</v>
      </c>
      <c r="K129" s="1">
        <f>_xlfn.XLOOKUP($A129,Pistols!$C:$C,Pistols!N:N,0,0)</f>
        <v>0</v>
      </c>
      <c r="L129" s="1">
        <f>_xlfn.XLOOKUP($A129,Revolvers!$C:$C,Revolvers!O:O,0,0)</f>
        <v>0</v>
      </c>
      <c r="M129" s="1">
        <f>_xlfn.XLOOKUP($A129,Revolvers!$C:$C,Revolvers!P:P,0,0)</f>
        <v>0</v>
      </c>
      <c r="N129" s="1">
        <f>_xlfn.XLOOKUP($A129,Revolvers!$C:$C,Revolvers!Q:Q,0,0)</f>
        <v>0</v>
      </c>
      <c r="O129" s="1">
        <f>_xlfn.XLOOKUP($A129,Revolvers!$C:$C,Revolvers!R:R,0,0)</f>
        <v>0</v>
      </c>
      <c r="P129" s="1">
        <f>_xlfn.XLOOKUP($A129,Revolvers!$C:$C,Revolvers!S:S,0,0)</f>
        <v>0</v>
      </c>
      <c r="Q129" s="1">
        <f>_xlfn.XLOOKUP($A129,Revolvers!$C:$C,Revolvers!T:T,0,0)</f>
        <v>0</v>
      </c>
      <c r="R129" s="1">
        <f>_xlfn.XLOOKUP($A129,Rifles!C:C,Rifles!H:H,0,0)</f>
        <v>5</v>
      </c>
      <c r="S129" s="1">
        <f>_xlfn.XLOOKUP($A129,Shotguns!C:C,Shotguns!H:H,0,0)</f>
        <v>0</v>
      </c>
      <c r="T129" s="1">
        <f t="shared" si="1"/>
        <v>5</v>
      </c>
    </row>
    <row r="130" spans="1:20" x14ac:dyDescent="0.25">
      <c r="A130" s="1">
        <f>Rifles!C130</f>
        <v>33635798</v>
      </c>
      <c r="B130" s="1" t="str">
        <f>_xlfn.XLOOKUP(A130, Rifles!$C130:$C547,Rifles!D130:D547,"N/A",0)</f>
        <v>SPRINGFIELD INC</v>
      </c>
      <c r="C130" s="1" t="str">
        <f>_xlfn.XLOOKUP($A130, Rifles!$C$2:$C$419,Rifles!F$2:F$419,"N/A",0)</f>
        <v>GENESEO</v>
      </c>
      <c r="D130" s="1" t="str">
        <f>_xlfn.XLOOKUP($A130, Rifles!$C$2:$C$419,Rifles!G$2:G$419,"N/A",0)</f>
        <v>IL</v>
      </c>
      <c r="E130" s="1">
        <f>_xlfn.XLOOKUP($A130,Pistols!$C:$C,Pistols!H:H,0,0)</f>
        <v>0</v>
      </c>
      <c r="F130" s="1">
        <f>_xlfn.XLOOKUP($A130,Pistols!$C:$C,Pistols!I:I,0,0)</f>
        <v>0</v>
      </c>
      <c r="G130" s="1">
        <f>_xlfn.XLOOKUP($A130,Pistols!$C:$C,Pistols!J:J,0,0)</f>
        <v>0</v>
      </c>
      <c r="H130" s="1">
        <f>_xlfn.XLOOKUP($A130,Pistols!$C:$C,Pistols!K:K,0,0)</f>
        <v>0</v>
      </c>
      <c r="I130" s="1">
        <f>_xlfn.XLOOKUP($A130,Pistols!$C:$C,Pistols!L:L,0,0)</f>
        <v>4032</v>
      </c>
      <c r="J130" s="1">
        <f>_xlfn.XLOOKUP($A130,Pistols!$C:$C,Pistols!M:M,0,0)</f>
        <v>9655</v>
      </c>
      <c r="K130" s="1">
        <f>_xlfn.XLOOKUP($A130,Pistols!$C:$C,Pistols!N:N,0,0)</f>
        <v>13687</v>
      </c>
      <c r="L130" s="1">
        <f>_xlfn.XLOOKUP($A130,Revolvers!$C:$C,Revolvers!O:O,0,0)</f>
        <v>0</v>
      </c>
      <c r="M130" s="1">
        <f>_xlfn.XLOOKUP($A130,Revolvers!$C:$C,Revolvers!P:P,0,0)</f>
        <v>0</v>
      </c>
      <c r="N130" s="1">
        <f>_xlfn.XLOOKUP($A130,Revolvers!$C:$C,Revolvers!Q:Q,0,0)</f>
        <v>0</v>
      </c>
      <c r="O130" s="1">
        <f>_xlfn.XLOOKUP($A130,Revolvers!$C:$C,Revolvers!R:R,0,0)</f>
        <v>0</v>
      </c>
      <c r="P130" s="1">
        <f>_xlfn.XLOOKUP($A130,Revolvers!$C:$C,Revolvers!S:S,0,0)</f>
        <v>0</v>
      </c>
      <c r="Q130" s="1">
        <f>_xlfn.XLOOKUP($A130,Revolvers!$C:$C,Revolvers!T:T,0,0)</f>
        <v>0</v>
      </c>
      <c r="R130" s="1">
        <f>_xlfn.XLOOKUP($A130,Rifles!C:C,Rifles!H:H,0,0)</f>
        <v>15676</v>
      </c>
      <c r="S130" s="1">
        <f>_xlfn.XLOOKUP($A130,Shotguns!C:C,Shotguns!H:H,0,0)</f>
        <v>0</v>
      </c>
      <c r="T130" s="1">
        <f t="shared" si="1"/>
        <v>29363</v>
      </c>
    </row>
    <row r="131" spans="1:20" x14ac:dyDescent="0.25">
      <c r="A131" s="1">
        <f>Rifles!C131</f>
        <v>43502022</v>
      </c>
      <c r="B131" s="1" t="str">
        <f>_xlfn.XLOOKUP(A131, Rifles!$C131:$C548,Rifles!D131:D548,"N/A",0)</f>
        <v>BOBS PAWN</v>
      </c>
      <c r="C131" s="1" t="str">
        <f>_xlfn.XLOOKUP($A131, Rifles!$C$2:$C$419,Rifles!F$2:F$419,"N/A",0)</f>
        <v>KOKOMO</v>
      </c>
      <c r="D131" s="1" t="str">
        <f>_xlfn.XLOOKUP($A131, Rifles!$C$2:$C$419,Rifles!G$2:G$419,"N/A",0)</f>
        <v>IN</v>
      </c>
      <c r="E131" s="1">
        <f>_xlfn.XLOOKUP($A131,Pistols!$C:$C,Pistols!H:H,0,0)</f>
        <v>0</v>
      </c>
      <c r="F131" s="1">
        <f>_xlfn.XLOOKUP($A131,Pistols!$C:$C,Pistols!I:I,0,0)</f>
        <v>0</v>
      </c>
      <c r="G131" s="1">
        <f>_xlfn.XLOOKUP($A131,Pistols!$C:$C,Pistols!J:J,0,0)</f>
        <v>0</v>
      </c>
      <c r="H131" s="1">
        <f>_xlfn.XLOOKUP($A131,Pistols!$C:$C,Pistols!K:K,0,0)</f>
        <v>0</v>
      </c>
      <c r="I131" s="1">
        <f>_xlfn.XLOOKUP($A131,Pistols!$C:$C,Pistols!L:L,0,0)</f>
        <v>0</v>
      </c>
      <c r="J131" s="1">
        <f>_xlfn.XLOOKUP($A131,Pistols!$C:$C,Pistols!M:M,0,0)</f>
        <v>7</v>
      </c>
      <c r="K131" s="1">
        <f>_xlfn.XLOOKUP($A131,Pistols!$C:$C,Pistols!N:N,0,0)</f>
        <v>7</v>
      </c>
      <c r="L131" s="1">
        <f>_xlfn.XLOOKUP($A131,Revolvers!$C:$C,Revolvers!O:O,0,0)</f>
        <v>0</v>
      </c>
      <c r="M131" s="1">
        <f>_xlfn.XLOOKUP($A131,Revolvers!$C:$C,Revolvers!P:P,0,0)</f>
        <v>0</v>
      </c>
      <c r="N131" s="1">
        <f>_xlfn.XLOOKUP($A131,Revolvers!$C:$C,Revolvers!Q:Q,0,0)</f>
        <v>0</v>
      </c>
      <c r="O131" s="1">
        <f>_xlfn.XLOOKUP($A131,Revolvers!$C:$C,Revolvers!R:R,0,0)</f>
        <v>0</v>
      </c>
      <c r="P131" s="1">
        <f>_xlfn.XLOOKUP($A131,Revolvers!$C:$C,Revolvers!S:S,0,0)</f>
        <v>0</v>
      </c>
      <c r="Q131" s="1">
        <f>_xlfn.XLOOKUP($A131,Revolvers!$C:$C,Revolvers!T:T,0,0)</f>
        <v>0</v>
      </c>
      <c r="R131" s="1">
        <f>_xlfn.XLOOKUP($A131,Rifles!C:C,Rifles!H:H,0,0)</f>
        <v>2</v>
      </c>
      <c r="S131" s="1">
        <f>_xlfn.XLOOKUP($A131,Shotguns!C:C,Shotguns!H:H,0,0)</f>
        <v>0</v>
      </c>
      <c r="T131" s="1">
        <f t="shared" ref="T131:T194" si="2">K131+P131+R131+S131</f>
        <v>9</v>
      </c>
    </row>
    <row r="132" spans="1:20" x14ac:dyDescent="0.25">
      <c r="A132" s="1">
        <f>Rifles!C132</f>
        <v>43502501</v>
      </c>
      <c r="B132" s="1" t="str">
        <f>_xlfn.XLOOKUP(A132, Rifles!$C132:$C549,Rifles!D132:D549,"N/A",0)</f>
        <v>C &amp; J WEAPON SYSTEMS LLC</v>
      </c>
      <c r="C132" s="1" t="str">
        <f>_xlfn.XLOOKUP($A132, Rifles!$C$2:$C$419,Rifles!F$2:F$419,"N/A",0)</f>
        <v>PORTAGE</v>
      </c>
      <c r="D132" s="1" t="str">
        <f>_xlfn.XLOOKUP($A132, Rifles!$C$2:$C$419,Rifles!G$2:G$419,"N/A",0)</f>
        <v>IN</v>
      </c>
      <c r="E132" s="1">
        <f>_xlfn.XLOOKUP($A132,Pistols!$C:$C,Pistols!H:H,0,0)</f>
        <v>0</v>
      </c>
      <c r="F132" s="1">
        <f>_xlfn.XLOOKUP($A132,Pistols!$C:$C,Pistols!I:I,0,0)</f>
        <v>0</v>
      </c>
      <c r="G132" s="1">
        <f>_xlfn.XLOOKUP($A132,Pistols!$C:$C,Pistols!J:J,0,0)</f>
        <v>0</v>
      </c>
      <c r="H132" s="1">
        <f>_xlfn.XLOOKUP($A132,Pistols!$C:$C,Pistols!K:K,0,0)</f>
        <v>0</v>
      </c>
      <c r="I132" s="1">
        <f>_xlfn.XLOOKUP($A132,Pistols!$C:$C,Pistols!L:L,0,0)</f>
        <v>0</v>
      </c>
      <c r="J132" s="1">
        <f>_xlfn.XLOOKUP($A132,Pistols!$C:$C,Pistols!M:M,0,0)</f>
        <v>0</v>
      </c>
      <c r="K132" s="1">
        <f>_xlfn.XLOOKUP($A132,Pistols!$C:$C,Pistols!N:N,0,0)</f>
        <v>0</v>
      </c>
      <c r="L132" s="1">
        <f>_xlfn.XLOOKUP($A132,Revolvers!$C:$C,Revolvers!O:O,0,0)</f>
        <v>0</v>
      </c>
      <c r="M132" s="1">
        <f>_xlfn.XLOOKUP($A132,Revolvers!$C:$C,Revolvers!P:P,0,0)</f>
        <v>0</v>
      </c>
      <c r="N132" s="1">
        <f>_xlfn.XLOOKUP($A132,Revolvers!$C:$C,Revolvers!Q:Q,0,0)</f>
        <v>0</v>
      </c>
      <c r="O132" s="1">
        <f>_xlfn.XLOOKUP($A132,Revolvers!$C:$C,Revolvers!R:R,0,0)</f>
        <v>0</v>
      </c>
      <c r="P132" s="1">
        <f>_xlfn.XLOOKUP($A132,Revolvers!$C:$C,Revolvers!S:S,0,0)</f>
        <v>0</v>
      </c>
      <c r="Q132" s="1">
        <f>_xlfn.XLOOKUP($A132,Revolvers!$C:$C,Revolvers!T:T,0,0)</f>
        <v>0</v>
      </c>
      <c r="R132" s="1">
        <f>_xlfn.XLOOKUP($A132,Rifles!C:C,Rifles!H:H,0,0)</f>
        <v>2</v>
      </c>
      <c r="S132" s="1">
        <f>_xlfn.XLOOKUP($A132,Shotguns!C:C,Shotguns!H:H,0,0)</f>
        <v>0</v>
      </c>
      <c r="T132" s="1">
        <f t="shared" si="2"/>
        <v>2</v>
      </c>
    </row>
    <row r="133" spans="1:20" x14ac:dyDescent="0.25">
      <c r="A133" s="1">
        <f>Rifles!C133</f>
        <v>43501991</v>
      </c>
      <c r="B133" s="1" t="str">
        <f>_xlfn.XLOOKUP(A133, Rifles!$C133:$C550,Rifles!D133:D550,"N/A",0)</f>
        <v>FMT LLC</v>
      </c>
      <c r="C133" s="1" t="str">
        <f>_xlfn.XLOOKUP($A133, Rifles!$C$2:$C$419,Rifles!F$2:F$419,"N/A",0)</f>
        <v>FORT WAYNE</v>
      </c>
      <c r="D133" s="1" t="str">
        <f>_xlfn.XLOOKUP($A133, Rifles!$C$2:$C$419,Rifles!G$2:G$419,"N/A",0)</f>
        <v>IN</v>
      </c>
      <c r="E133" s="1">
        <f>_xlfn.XLOOKUP($A133,Pistols!$C:$C,Pistols!H:H,0,0)</f>
        <v>0</v>
      </c>
      <c r="F133" s="1">
        <f>_xlfn.XLOOKUP($A133,Pistols!$C:$C,Pistols!I:I,0,0)</f>
        <v>0</v>
      </c>
      <c r="G133" s="1">
        <f>_xlfn.XLOOKUP($A133,Pistols!$C:$C,Pistols!J:J,0,0)</f>
        <v>0</v>
      </c>
      <c r="H133" s="1">
        <f>_xlfn.XLOOKUP($A133,Pistols!$C:$C,Pistols!K:K,0,0)</f>
        <v>0</v>
      </c>
      <c r="I133" s="1">
        <f>_xlfn.XLOOKUP($A133,Pistols!$C:$C,Pistols!L:L,0,0)</f>
        <v>0</v>
      </c>
      <c r="J133" s="1">
        <f>_xlfn.XLOOKUP($A133,Pistols!$C:$C,Pistols!M:M,0,0)</f>
        <v>0</v>
      </c>
      <c r="K133" s="1">
        <f>_xlfn.XLOOKUP($A133,Pistols!$C:$C,Pistols!N:N,0,0)</f>
        <v>0</v>
      </c>
      <c r="L133" s="1">
        <f>_xlfn.XLOOKUP($A133,Revolvers!$C:$C,Revolvers!O:O,0,0)</f>
        <v>0</v>
      </c>
      <c r="M133" s="1">
        <f>_xlfn.XLOOKUP($A133,Revolvers!$C:$C,Revolvers!P:P,0,0)</f>
        <v>0</v>
      </c>
      <c r="N133" s="1">
        <f>_xlfn.XLOOKUP($A133,Revolvers!$C:$C,Revolvers!Q:Q,0,0)</f>
        <v>0</v>
      </c>
      <c r="O133" s="1">
        <f>_xlfn.XLOOKUP($A133,Revolvers!$C:$C,Revolvers!R:R,0,0)</f>
        <v>0</v>
      </c>
      <c r="P133" s="1">
        <f>_xlfn.XLOOKUP($A133,Revolvers!$C:$C,Revolvers!S:S,0,0)</f>
        <v>0</v>
      </c>
      <c r="Q133" s="1">
        <f>_xlfn.XLOOKUP($A133,Revolvers!$C:$C,Revolvers!T:T,0,0)</f>
        <v>0</v>
      </c>
      <c r="R133" s="1">
        <f>_xlfn.XLOOKUP($A133,Rifles!C:C,Rifles!H:H,0,0)</f>
        <v>1</v>
      </c>
      <c r="S133" s="1">
        <f>_xlfn.XLOOKUP($A133,Shotguns!C:C,Shotguns!H:H,0,0)</f>
        <v>0</v>
      </c>
      <c r="T133" s="1">
        <f t="shared" si="2"/>
        <v>1</v>
      </c>
    </row>
    <row r="134" spans="1:20" x14ac:dyDescent="0.25">
      <c r="A134" s="1">
        <f>Rifles!C134</f>
        <v>43502389</v>
      </c>
      <c r="B134" s="1" t="str">
        <f>_xlfn.XLOOKUP(A134, Rifles!$C134:$C551,Rifles!D134:D551,"N/A",0)</f>
        <v>HEDGEHOG MANUFACTURING LLC</v>
      </c>
      <c r="C134" s="1" t="str">
        <f>_xlfn.XLOOKUP($A134, Rifles!$C$2:$C$419,Rifles!F$2:F$419,"N/A",0)</f>
        <v>FT WAYNE</v>
      </c>
      <c r="D134" s="1" t="str">
        <f>_xlfn.XLOOKUP($A134, Rifles!$C$2:$C$419,Rifles!G$2:G$419,"N/A",0)</f>
        <v>IN</v>
      </c>
      <c r="E134" s="1">
        <f>_xlfn.XLOOKUP($A134,Pistols!$C:$C,Pistols!H:H,0,0)</f>
        <v>0</v>
      </c>
      <c r="F134" s="1">
        <f>_xlfn.XLOOKUP($A134,Pistols!$C:$C,Pistols!I:I,0,0)</f>
        <v>0</v>
      </c>
      <c r="G134" s="1">
        <f>_xlfn.XLOOKUP($A134,Pistols!$C:$C,Pistols!J:J,0,0)</f>
        <v>0</v>
      </c>
      <c r="H134" s="1">
        <f>_xlfn.XLOOKUP($A134,Pistols!$C:$C,Pistols!K:K,0,0)</f>
        <v>0</v>
      </c>
      <c r="I134" s="1">
        <f>_xlfn.XLOOKUP($A134,Pistols!$C:$C,Pistols!L:L,0,0)</f>
        <v>0</v>
      </c>
      <c r="J134" s="1">
        <f>_xlfn.XLOOKUP($A134,Pistols!$C:$C,Pistols!M:M,0,0)</f>
        <v>0</v>
      </c>
      <c r="K134" s="1">
        <f>_xlfn.XLOOKUP($A134,Pistols!$C:$C,Pistols!N:N,0,0)</f>
        <v>0</v>
      </c>
      <c r="L134" s="1">
        <f>_xlfn.XLOOKUP($A134,Revolvers!$C:$C,Revolvers!O:O,0,0)</f>
        <v>0</v>
      </c>
      <c r="M134" s="1">
        <f>_xlfn.XLOOKUP($A134,Revolvers!$C:$C,Revolvers!P:P,0,0)</f>
        <v>0</v>
      </c>
      <c r="N134" s="1">
        <f>_xlfn.XLOOKUP($A134,Revolvers!$C:$C,Revolvers!Q:Q,0,0)</f>
        <v>0</v>
      </c>
      <c r="O134" s="1">
        <f>_xlfn.XLOOKUP($A134,Revolvers!$C:$C,Revolvers!R:R,0,0)</f>
        <v>0</v>
      </c>
      <c r="P134" s="1">
        <f>_xlfn.XLOOKUP($A134,Revolvers!$C:$C,Revolvers!S:S,0,0)</f>
        <v>0</v>
      </c>
      <c r="Q134" s="1">
        <f>_xlfn.XLOOKUP($A134,Revolvers!$C:$C,Revolvers!T:T,0,0)</f>
        <v>0</v>
      </c>
      <c r="R134" s="1">
        <f>_xlfn.XLOOKUP($A134,Rifles!C:C,Rifles!H:H,0,0)</f>
        <v>13</v>
      </c>
      <c r="S134" s="1">
        <f>_xlfn.XLOOKUP($A134,Shotguns!C:C,Shotguns!H:H,0,0)</f>
        <v>0</v>
      </c>
      <c r="T134" s="1">
        <f t="shared" si="2"/>
        <v>13</v>
      </c>
    </row>
    <row r="135" spans="1:20" x14ac:dyDescent="0.25">
      <c r="A135" s="1">
        <f>Rifles!C135</f>
        <v>43501630</v>
      </c>
      <c r="B135" s="1" t="str">
        <f>_xlfn.XLOOKUP(A135, Rifles!$C135:$C552,Rifles!D135:D552,"N/A",0)</f>
        <v>MARCOLMAR LLC</v>
      </c>
      <c r="C135" s="1" t="str">
        <f>_xlfn.XLOOKUP($A135, Rifles!$C$2:$C$419,Rifles!F$2:F$419,"N/A",0)</f>
        <v>RICHMOND</v>
      </c>
      <c r="D135" s="1" t="str">
        <f>_xlfn.XLOOKUP($A135, Rifles!$C$2:$C$419,Rifles!G$2:G$419,"N/A",0)</f>
        <v>IN</v>
      </c>
      <c r="E135" s="1">
        <f>_xlfn.XLOOKUP($A135,Pistols!$C:$C,Pistols!H:H,0,0)</f>
        <v>0</v>
      </c>
      <c r="F135" s="1">
        <f>_xlfn.XLOOKUP($A135,Pistols!$C:$C,Pistols!I:I,0,0)</f>
        <v>0</v>
      </c>
      <c r="G135" s="1">
        <f>_xlfn.XLOOKUP($A135,Pistols!$C:$C,Pistols!J:J,0,0)</f>
        <v>0</v>
      </c>
      <c r="H135" s="1">
        <f>_xlfn.XLOOKUP($A135,Pistols!$C:$C,Pistols!K:K,0,0)</f>
        <v>0</v>
      </c>
      <c r="I135" s="1">
        <f>_xlfn.XLOOKUP($A135,Pistols!$C:$C,Pistols!L:L,0,0)</f>
        <v>0</v>
      </c>
      <c r="J135" s="1">
        <f>_xlfn.XLOOKUP($A135,Pistols!$C:$C,Pistols!M:M,0,0)</f>
        <v>0</v>
      </c>
      <c r="K135" s="1">
        <f>_xlfn.XLOOKUP($A135,Pistols!$C:$C,Pistols!N:N,0,0)</f>
        <v>0</v>
      </c>
      <c r="L135" s="1">
        <f>_xlfn.XLOOKUP($A135,Revolvers!$C:$C,Revolvers!O:O,0,0)</f>
        <v>0</v>
      </c>
      <c r="M135" s="1">
        <f>_xlfn.XLOOKUP($A135,Revolvers!$C:$C,Revolvers!P:P,0,0)</f>
        <v>0</v>
      </c>
      <c r="N135" s="1">
        <f>_xlfn.XLOOKUP($A135,Revolvers!$C:$C,Revolvers!Q:Q,0,0)</f>
        <v>0</v>
      </c>
      <c r="O135" s="1">
        <f>_xlfn.XLOOKUP($A135,Revolvers!$C:$C,Revolvers!R:R,0,0)</f>
        <v>0</v>
      </c>
      <c r="P135" s="1">
        <f>_xlfn.XLOOKUP($A135,Revolvers!$C:$C,Revolvers!S:S,0,0)</f>
        <v>0</v>
      </c>
      <c r="Q135" s="1">
        <f>_xlfn.XLOOKUP($A135,Revolvers!$C:$C,Revolvers!T:T,0,0)</f>
        <v>0</v>
      </c>
      <c r="R135" s="1">
        <f>_xlfn.XLOOKUP($A135,Rifles!C:C,Rifles!H:H,0,0)</f>
        <v>6</v>
      </c>
      <c r="S135" s="1">
        <f>_xlfn.XLOOKUP($A135,Shotguns!C:C,Shotguns!H:H,0,0)</f>
        <v>0</v>
      </c>
      <c r="T135" s="1">
        <f t="shared" si="2"/>
        <v>6</v>
      </c>
    </row>
    <row r="136" spans="1:20" x14ac:dyDescent="0.25">
      <c r="A136" s="1">
        <f>Rifles!C136</f>
        <v>43500341</v>
      </c>
      <c r="B136" s="1" t="str">
        <f>_xlfn.XLOOKUP(A136, Rifles!$C136:$C553,Rifles!D136:D553,"N/A",0)</f>
        <v>PARKER, KENT E</v>
      </c>
      <c r="C136" s="1" t="str">
        <f>_xlfn.XLOOKUP($A136, Rifles!$C$2:$C$419,Rifles!F$2:F$419,"N/A",0)</f>
        <v>NEW CARLISLE</v>
      </c>
      <c r="D136" s="1" t="str">
        <f>_xlfn.XLOOKUP($A136, Rifles!$C$2:$C$419,Rifles!G$2:G$419,"N/A",0)</f>
        <v>IN</v>
      </c>
      <c r="E136" s="1">
        <f>_xlfn.XLOOKUP($A136,Pistols!$C:$C,Pistols!H:H,0,0)</f>
        <v>0</v>
      </c>
      <c r="F136" s="1">
        <f>_xlfn.XLOOKUP($A136,Pistols!$C:$C,Pistols!I:I,0,0)</f>
        <v>0</v>
      </c>
      <c r="G136" s="1">
        <f>_xlfn.XLOOKUP($A136,Pistols!$C:$C,Pistols!J:J,0,0)</f>
        <v>0</v>
      </c>
      <c r="H136" s="1">
        <f>_xlfn.XLOOKUP($A136,Pistols!$C:$C,Pistols!K:K,0,0)</f>
        <v>0</v>
      </c>
      <c r="I136" s="1">
        <f>_xlfn.XLOOKUP($A136,Pistols!$C:$C,Pistols!L:L,0,0)</f>
        <v>0</v>
      </c>
      <c r="J136" s="1">
        <f>_xlfn.XLOOKUP($A136,Pistols!$C:$C,Pistols!M:M,0,0)</f>
        <v>0</v>
      </c>
      <c r="K136" s="1">
        <f>_xlfn.XLOOKUP($A136,Pistols!$C:$C,Pistols!N:N,0,0)</f>
        <v>0</v>
      </c>
      <c r="L136" s="1">
        <f>_xlfn.XLOOKUP($A136,Revolvers!$C:$C,Revolvers!O:O,0,0)</f>
        <v>0</v>
      </c>
      <c r="M136" s="1">
        <f>_xlfn.XLOOKUP($A136,Revolvers!$C:$C,Revolvers!P:P,0,0)</f>
        <v>0</v>
      </c>
      <c r="N136" s="1">
        <f>_xlfn.XLOOKUP($A136,Revolvers!$C:$C,Revolvers!Q:Q,0,0)</f>
        <v>0</v>
      </c>
      <c r="O136" s="1">
        <f>_xlfn.XLOOKUP($A136,Revolvers!$C:$C,Revolvers!R:R,0,0)</f>
        <v>0</v>
      </c>
      <c r="P136" s="1">
        <f>_xlfn.XLOOKUP($A136,Revolvers!$C:$C,Revolvers!S:S,0,0)</f>
        <v>0</v>
      </c>
      <c r="Q136" s="1">
        <f>_xlfn.XLOOKUP($A136,Revolvers!$C:$C,Revolvers!T:T,0,0)</f>
        <v>0</v>
      </c>
      <c r="R136" s="1">
        <f>_xlfn.XLOOKUP($A136,Rifles!C:C,Rifles!H:H,0,0)</f>
        <v>51</v>
      </c>
      <c r="S136" s="1">
        <f>_xlfn.XLOOKUP($A136,Shotguns!C:C,Shotguns!H:H,0,0)</f>
        <v>0</v>
      </c>
      <c r="T136" s="1">
        <f t="shared" si="2"/>
        <v>51</v>
      </c>
    </row>
    <row r="137" spans="1:20" x14ac:dyDescent="0.25">
      <c r="A137" s="1">
        <f>Rifles!C137</f>
        <v>43502315</v>
      </c>
      <c r="B137" s="1" t="str">
        <f>_xlfn.XLOOKUP(A137, Rifles!$C137:$C554,Rifles!D137:D554,"N/A",0)</f>
        <v>POLLEY TECH LLC</v>
      </c>
      <c r="C137" s="1" t="str">
        <f>_xlfn.XLOOKUP($A137, Rifles!$C$2:$C$419,Rifles!F$2:F$419,"N/A",0)</f>
        <v>SEYMOUR</v>
      </c>
      <c r="D137" s="1" t="str">
        <f>_xlfn.XLOOKUP($A137, Rifles!$C$2:$C$419,Rifles!G$2:G$419,"N/A",0)</f>
        <v>IN</v>
      </c>
      <c r="E137" s="1">
        <f>_xlfn.XLOOKUP($A137,Pistols!$C:$C,Pistols!H:H,0,0)</f>
        <v>0</v>
      </c>
      <c r="F137" s="1">
        <f>_xlfn.XLOOKUP($A137,Pistols!$C:$C,Pistols!I:I,0,0)</f>
        <v>0</v>
      </c>
      <c r="G137" s="1">
        <f>_xlfn.XLOOKUP($A137,Pistols!$C:$C,Pistols!J:J,0,0)</f>
        <v>0</v>
      </c>
      <c r="H137" s="1">
        <f>_xlfn.XLOOKUP($A137,Pistols!$C:$C,Pistols!K:K,0,0)</f>
        <v>0</v>
      </c>
      <c r="I137" s="1">
        <f>_xlfn.XLOOKUP($A137,Pistols!$C:$C,Pistols!L:L,0,0)</f>
        <v>0</v>
      </c>
      <c r="J137" s="1">
        <f>_xlfn.XLOOKUP($A137,Pistols!$C:$C,Pistols!M:M,0,0)</f>
        <v>0</v>
      </c>
      <c r="K137" s="1">
        <f>_xlfn.XLOOKUP($A137,Pistols!$C:$C,Pistols!N:N,0,0)</f>
        <v>0</v>
      </c>
      <c r="L137" s="1">
        <f>_xlfn.XLOOKUP($A137,Revolvers!$C:$C,Revolvers!O:O,0,0)</f>
        <v>0</v>
      </c>
      <c r="M137" s="1">
        <f>_xlfn.XLOOKUP($A137,Revolvers!$C:$C,Revolvers!P:P,0,0)</f>
        <v>0</v>
      </c>
      <c r="N137" s="1">
        <f>_xlfn.XLOOKUP($A137,Revolvers!$C:$C,Revolvers!Q:Q,0,0)</f>
        <v>0</v>
      </c>
      <c r="O137" s="1">
        <f>_xlfn.XLOOKUP($A137,Revolvers!$C:$C,Revolvers!R:R,0,0)</f>
        <v>0</v>
      </c>
      <c r="P137" s="1">
        <f>_xlfn.XLOOKUP($A137,Revolvers!$C:$C,Revolvers!S:S,0,0)</f>
        <v>0</v>
      </c>
      <c r="Q137" s="1">
        <f>_xlfn.XLOOKUP($A137,Revolvers!$C:$C,Revolvers!T:T,0,0)</f>
        <v>0</v>
      </c>
      <c r="R137" s="1">
        <f>_xlfn.XLOOKUP($A137,Rifles!C:C,Rifles!H:H,0,0)</f>
        <v>3</v>
      </c>
      <c r="S137" s="1">
        <f>_xlfn.XLOOKUP($A137,Shotguns!C:C,Shotguns!H:H,0,0)</f>
        <v>0</v>
      </c>
      <c r="T137" s="1">
        <f t="shared" si="2"/>
        <v>3</v>
      </c>
    </row>
    <row r="138" spans="1:20" x14ac:dyDescent="0.25">
      <c r="A138" s="1">
        <f>Rifles!C138</f>
        <v>54800478</v>
      </c>
      <c r="B138" s="1" t="str">
        <f>_xlfn.XLOOKUP(A138, Rifles!$C138:$C555,Rifles!D138:D555,"N/A",0)</f>
        <v>ALLEE, MICHAEL DAVID</v>
      </c>
      <c r="C138" s="1" t="str">
        <f>_xlfn.XLOOKUP($A138, Rifles!$C$2:$C$419,Rifles!F$2:F$419,"N/A",0)</f>
        <v>MISSION</v>
      </c>
      <c r="D138" s="1" t="str">
        <f>_xlfn.XLOOKUP($A138, Rifles!$C$2:$C$419,Rifles!G$2:G$419,"N/A",0)</f>
        <v>KS</v>
      </c>
      <c r="E138" s="1">
        <f>_xlfn.XLOOKUP($A138,Pistols!$C:$C,Pistols!H:H,0,0)</f>
        <v>0</v>
      </c>
      <c r="F138" s="1">
        <f>_xlfn.XLOOKUP($A138,Pistols!$C:$C,Pistols!I:I,0,0)</f>
        <v>0</v>
      </c>
      <c r="G138" s="1">
        <f>_xlfn.XLOOKUP($A138,Pistols!$C:$C,Pistols!J:J,0,0)</f>
        <v>0</v>
      </c>
      <c r="H138" s="1">
        <f>_xlfn.XLOOKUP($A138,Pistols!$C:$C,Pistols!K:K,0,0)</f>
        <v>0</v>
      </c>
      <c r="I138" s="1">
        <f>_xlfn.XLOOKUP($A138,Pistols!$C:$C,Pistols!L:L,0,0)</f>
        <v>2</v>
      </c>
      <c r="J138" s="1">
        <f>_xlfn.XLOOKUP($A138,Pistols!$C:$C,Pistols!M:M,0,0)</f>
        <v>1</v>
      </c>
      <c r="K138" s="1">
        <f>_xlfn.XLOOKUP($A138,Pistols!$C:$C,Pistols!N:N,0,0)</f>
        <v>3</v>
      </c>
      <c r="L138" s="1">
        <f>_xlfn.XLOOKUP($A138,Revolvers!$C:$C,Revolvers!O:O,0,0)</f>
        <v>0</v>
      </c>
      <c r="M138" s="1">
        <f>_xlfn.XLOOKUP($A138,Revolvers!$C:$C,Revolvers!P:P,0,0)</f>
        <v>0</v>
      </c>
      <c r="N138" s="1">
        <f>_xlfn.XLOOKUP($A138,Revolvers!$C:$C,Revolvers!Q:Q,0,0)</f>
        <v>0</v>
      </c>
      <c r="O138" s="1">
        <f>_xlfn.XLOOKUP($A138,Revolvers!$C:$C,Revolvers!R:R,0,0)</f>
        <v>0</v>
      </c>
      <c r="P138" s="1">
        <f>_xlfn.XLOOKUP($A138,Revolvers!$C:$C,Revolvers!S:S,0,0)</f>
        <v>0</v>
      </c>
      <c r="Q138" s="1">
        <f>_xlfn.XLOOKUP($A138,Revolvers!$C:$C,Revolvers!T:T,0,0)</f>
        <v>0</v>
      </c>
      <c r="R138" s="1">
        <f>_xlfn.XLOOKUP($A138,Rifles!C:C,Rifles!H:H,0,0)</f>
        <v>11</v>
      </c>
      <c r="S138" s="1">
        <f>_xlfn.XLOOKUP($A138,Shotguns!C:C,Shotguns!H:H,0,0)</f>
        <v>0</v>
      </c>
      <c r="T138" s="1">
        <f t="shared" si="2"/>
        <v>14</v>
      </c>
    </row>
    <row r="139" spans="1:20" x14ac:dyDescent="0.25">
      <c r="A139" s="1">
        <f>Rifles!C139</f>
        <v>54801458</v>
      </c>
      <c r="B139" s="1" t="str">
        <f>_xlfn.XLOOKUP(A139, Rifles!$C139:$C556,Rifles!D139:D556,"N/A",0)</f>
        <v>BILYEU, RICHARD WAYNE</v>
      </c>
      <c r="C139" s="1" t="str">
        <f>_xlfn.XLOOKUP($A139, Rifles!$C$2:$C$419,Rifles!F$2:F$419,"N/A",0)</f>
        <v>ARKANSAS CITY</v>
      </c>
      <c r="D139" s="1" t="str">
        <f>_xlfn.XLOOKUP($A139, Rifles!$C$2:$C$419,Rifles!G$2:G$419,"N/A",0)</f>
        <v>KS</v>
      </c>
      <c r="E139" s="1">
        <f>_xlfn.XLOOKUP($A139,Pistols!$C:$C,Pistols!H:H,0,0)</f>
        <v>0</v>
      </c>
      <c r="F139" s="1">
        <f>_xlfn.XLOOKUP($A139,Pistols!$C:$C,Pistols!I:I,0,0)</f>
        <v>0</v>
      </c>
      <c r="G139" s="1">
        <f>_xlfn.XLOOKUP($A139,Pistols!$C:$C,Pistols!J:J,0,0)</f>
        <v>0</v>
      </c>
      <c r="H139" s="1">
        <f>_xlfn.XLOOKUP($A139,Pistols!$C:$C,Pistols!K:K,0,0)</f>
        <v>0</v>
      </c>
      <c r="I139" s="1">
        <f>_xlfn.XLOOKUP($A139,Pistols!$C:$C,Pistols!L:L,0,0)</f>
        <v>0</v>
      </c>
      <c r="J139" s="1">
        <f>_xlfn.XLOOKUP($A139,Pistols!$C:$C,Pistols!M:M,0,0)</f>
        <v>0</v>
      </c>
      <c r="K139" s="1">
        <f>_xlfn.XLOOKUP($A139,Pistols!$C:$C,Pistols!N:N,0,0)</f>
        <v>0</v>
      </c>
      <c r="L139" s="1">
        <f>_xlfn.XLOOKUP($A139,Revolvers!$C:$C,Revolvers!O:O,0,0)</f>
        <v>0</v>
      </c>
      <c r="M139" s="1">
        <f>_xlfn.XLOOKUP($A139,Revolvers!$C:$C,Revolvers!P:P,0,0)</f>
        <v>0</v>
      </c>
      <c r="N139" s="1">
        <f>_xlfn.XLOOKUP($A139,Revolvers!$C:$C,Revolvers!Q:Q,0,0)</f>
        <v>0</v>
      </c>
      <c r="O139" s="1">
        <f>_xlfn.XLOOKUP($A139,Revolvers!$C:$C,Revolvers!R:R,0,0)</f>
        <v>0</v>
      </c>
      <c r="P139" s="1">
        <f>_xlfn.XLOOKUP($A139,Revolvers!$C:$C,Revolvers!S:S,0,0)</f>
        <v>0</v>
      </c>
      <c r="Q139" s="1">
        <f>_xlfn.XLOOKUP($A139,Revolvers!$C:$C,Revolvers!T:T,0,0)</f>
        <v>0</v>
      </c>
      <c r="R139" s="1">
        <f>_xlfn.XLOOKUP($A139,Rifles!C:C,Rifles!H:H,0,0)</f>
        <v>2</v>
      </c>
      <c r="S139" s="1">
        <f>_xlfn.XLOOKUP($A139,Shotguns!C:C,Shotguns!H:H,0,0)</f>
        <v>0</v>
      </c>
      <c r="T139" s="1">
        <f t="shared" si="2"/>
        <v>2</v>
      </c>
    </row>
    <row r="140" spans="1:20" x14ac:dyDescent="0.25">
      <c r="A140" s="1">
        <f>Rifles!C140</f>
        <v>54800618</v>
      </c>
      <c r="B140" s="1" t="str">
        <f>_xlfn.XLOOKUP(A140, Rifles!$C140:$C557,Rifles!D140:D557,"N/A",0)</f>
        <v>VAN DYKE, JOHN WILLIAM</v>
      </c>
      <c r="C140" s="1" t="str">
        <f>_xlfn.XLOOKUP($A140, Rifles!$C$2:$C$419,Rifles!F$2:F$419,"N/A",0)</f>
        <v>PLAINVILLE</v>
      </c>
      <c r="D140" s="1" t="str">
        <f>_xlfn.XLOOKUP($A140, Rifles!$C$2:$C$419,Rifles!G$2:G$419,"N/A",0)</f>
        <v>KS</v>
      </c>
      <c r="E140" s="1">
        <f>_xlfn.XLOOKUP($A140,Pistols!$C:$C,Pistols!H:H,0,0)</f>
        <v>0</v>
      </c>
      <c r="F140" s="1">
        <f>_xlfn.XLOOKUP($A140,Pistols!$C:$C,Pistols!I:I,0,0)</f>
        <v>0</v>
      </c>
      <c r="G140" s="1">
        <f>_xlfn.XLOOKUP($A140,Pistols!$C:$C,Pistols!J:J,0,0)</f>
        <v>0</v>
      </c>
      <c r="H140" s="1">
        <f>_xlfn.XLOOKUP($A140,Pistols!$C:$C,Pistols!K:K,0,0)</f>
        <v>0</v>
      </c>
      <c r="I140" s="1">
        <f>_xlfn.XLOOKUP($A140,Pistols!$C:$C,Pistols!L:L,0,0)</f>
        <v>0</v>
      </c>
      <c r="J140" s="1">
        <f>_xlfn.XLOOKUP($A140,Pistols!$C:$C,Pistols!M:M,0,0)</f>
        <v>0</v>
      </c>
      <c r="K140" s="1">
        <f>_xlfn.XLOOKUP($A140,Pistols!$C:$C,Pistols!N:N,0,0)</f>
        <v>0</v>
      </c>
      <c r="L140" s="1">
        <f>_xlfn.XLOOKUP($A140,Revolvers!$C:$C,Revolvers!O:O,0,0)</f>
        <v>0</v>
      </c>
      <c r="M140" s="1">
        <f>_xlfn.XLOOKUP($A140,Revolvers!$C:$C,Revolvers!P:P,0,0)</f>
        <v>0</v>
      </c>
      <c r="N140" s="1">
        <f>_xlfn.XLOOKUP($A140,Revolvers!$C:$C,Revolvers!Q:Q,0,0)</f>
        <v>0</v>
      </c>
      <c r="O140" s="1">
        <f>_xlfn.XLOOKUP($A140,Revolvers!$C:$C,Revolvers!R:R,0,0)</f>
        <v>0</v>
      </c>
      <c r="P140" s="1">
        <f>_xlfn.XLOOKUP($A140,Revolvers!$C:$C,Revolvers!S:S,0,0)</f>
        <v>0</v>
      </c>
      <c r="Q140" s="1">
        <f>_xlfn.XLOOKUP($A140,Revolvers!$C:$C,Revolvers!T:T,0,0)</f>
        <v>0</v>
      </c>
      <c r="R140" s="1">
        <f>_xlfn.XLOOKUP($A140,Rifles!C:C,Rifles!H:H,0,0)</f>
        <v>13</v>
      </c>
      <c r="S140" s="1">
        <f>_xlfn.XLOOKUP($A140,Shotguns!C:C,Shotguns!H:H,0,0)</f>
        <v>0</v>
      </c>
      <c r="T140" s="1">
        <f t="shared" si="2"/>
        <v>13</v>
      </c>
    </row>
    <row r="141" spans="1:20" x14ac:dyDescent="0.25">
      <c r="A141" s="1">
        <f>Rifles!C141</f>
        <v>46100968</v>
      </c>
      <c r="B141" s="1" t="str">
        <f>_xlfn.XLOOKUP(A141, Rifles!$C141:$C558,Rifles!D141:D558,"N/A",0)</f>
        <v>BLUEGRASS ARMORY LLC</v>
      </c>
      <c r="C141" s="1" t="str">
        <f>_xlfn.XLOOKUP($A141, Rifles!$C$2:$C$419,Rifles!F$2:F$419,"N/A",0)</f>
        <v>RICHMOND</v>
      </c>
      <c r="D141" s="1" t="str">
        <f>_xlfn.XLOOKUP($A141, Rifles!$C$2:$C$419,Rifles!G$2:G$419,"N/A",0)</f>
        <v>KY</v>
      </c>
      <c r="E141" s="1">
        <f>_xlfn.XLOOKUP($A141,Pistols!$C:$C,Pistols!H:H,0,0)</f>
        <v>0</v>
      </c>
      <c r="F141" s="1">
        <f>_xlfn.XLOOKUP($A141,Pistols!$C:$C,Pistols!I:I,0,0)</f>
        <v>0</v>
      </c>
      <c r="G141" s="1">
        <f>_xlfn.XLOOKUP($A141,Pistols!$C:$C,Pistols!J:J,0,0)</f>
        <v>0</v>
      </c>
      <c r="H141" s="1">
        <f>_xlfn.XLOOKUP($A141,Pistols!$C:$C,Pistols!K:K,0,0)</f>
        <v>0</v>
      </c>
      <c r="I141" s="1">
        <f>_xlfn.XLOOKUP($A141,Pistols!$C:$C,Pistols!L:L,0,0)</f>
        <v>0</v>
      </c>
      <c r="J141" s="1">
        <f>_xlfn.XLOOKUP($A141,Pistols!$C:$C,Pistols!M:M,0,0)</f>
        <v>0</v>
      </c>
      <c r="K141" s="1">
        <f>_xlfn.XLOOKUP($A141,Pistols!$C:$C,Pistols!N:N,0,0)</f>
        <v>0</v>
      </c>
      <c r="L141" s="1">
        <f>_xlfn.XLOOKUP($A141,Revolvers!$C:$C,Revolvers!O:O,0,0)</f>
        <v>0</v>
      </c>
      <c r="M141" s="1">
        <f>_xlfn.XLOOKUP($A141,Revolvers!$C:$C,Revolvers!P:P,0,0)</f>
        <v>0</v>
      </c>
      <c r="N141" s="1">
        <f>_xlfn.XLOOKUP($A141,Revolvers!$C:$C,Revolvers!Q:Q,0,0)</f>
        <v>0</v>
      </c>
      <c r="O141" s="1">
        <f>_xlfn.XLOOKUP($A141,Revolvers!$C:$C,Revolvers!R:R,0,0)</f>
        <v>0</v>
      </c>
      <c r="P141" s="1">
        <f>_xlfn.XLOOKUP($A141,Revolvers!$C:$C,Revolvers!S:S,0,0)</f>
        <v>0</v>
      </c>
      <c r="Q141" s="1">
        <f>_xlfn.XLOOKUP($A141,Revolvers!$C:$C,Revolvers!T:T,0,0)</f>
        <v>0</v>
      </c>
      <c r="R141" s="1">
        <f>_xlfn.XLOOKUP($A141,Rifles!C:C,Rifles!H:H,0,0)</f>
        <v>33</v>
      </c>
      <c r="S141" s="1">
        <f>_xlfn.XLOOKUP($A141,Shotguns!C:C,Shotguns!H:H,0,0)</f>
        <v>0</v>
      </c>
      <c r="T141" s="1">
        <f t="shared" si="2"/>
        <v>33</v>
      </c>
    </row>
    <row r="142" spans="1:20" x14ac:dyDescent="0.25">
      <c r="A142" s="1">
        <f>Rifles!C142</f>
        <v>46100511</v>
      </c>
      <c r="B142" s="1" t="str">
        <f>_xlfn.XLOOKUP(A142, Rifles!$C142:$C559,Rifles!D142:D559,"N/A",0)</f>
        <v>DOUBLE STAR CORP</v>
      </c>
      <c r="C142" s="1" t="str">
        <f>_xlfn.XLOOKUP($A142, Rifles!$C$2:$C$419,Rifles!F$2:F$419,"N/A",0)</f>
        <v>WINCHESTER</v>
      </c>
      <c r="D142" s="1" t="str">
        <f>_xlfn.XLOOKUP($A142, Rifles!$C$2:$C$419,Rifles!G$2:G$419,"N/A",0)</f>
        <v>KY</v>
      </c>
      <c r="E142" s="1">
        <f>_xlfn.XLOOKUP($A142,Pistols!$C:$C,Pistols!H:H,0,0)</f>
        <v>0</v>
      </c>
      <c r="F142" s="1">
        <f>_xlfn.XLOOKUP($A142,Pistols!$C:$C,Pistols!I:I,0,0)</f>
        <v>299</v>
      </c>
      <c r="G142" s="1">
        <f>_xlfn.XLOOKUP($A142,Pistols!$C:$C,Pistols!J:J,0,0)</f>
        <v>0</v>
      </c>
      <c r="H142" s="1">
        <f>_xlfn.XLOOKUP($A142,Pistols!$C:$C,Pistols!K:K,0,0)</f>
        <v>0</v>
      </c>
      <c r="I142" s="1">
        <f>_xlfn.XLOOKUP($A142,Pistols!$C:$C,Pistols!L:L,0,0)</f>
        <v>0</v>
      </c>
      <c r="J142" s="1">
        <f>_xlfn.XLOOKUP($A142,Pistols!$C:$C,Pistols!M:M,0,0)</f>
        <v>59</v>
      </c>
      <c r="K142" s="1">
        <f>_xlfn.XLOOKUP($A142,Pistols!$C:$C,Pistols!N:N,0,0)</f>
        <v>358</v>
      </c>
      <c r="L142" s="1">
        <f>_xlfn.XLOOKUP($A142,Revolvers!$C:$C,Revolvers!O:O,0,0)</f>
        <v>0</v>
      </c>
      <c r="M142" s="1">
        <f>_xlfn.XLOOKUP($A142,Revolvers!$C:$C,Revolvers!P:P,0,0)</f>
        <v>0</v>
      </c>
      <c r="N142" s="1">
        <f>_xlfn.XLOOKUP($A142,Revolvers!$C:$C,Revolvers!Q:Q,0,0)</f>
        <v>0</v>
      </c>
      <c r="O142" s="1">
        <f>_xlfn.XLOOKUP($A142,Revolvers!$C:$C,Revolvers!R:R,0,0)</f>
        <v>0</v>
      </c>
      <c r="P142" s="1">
        <f>_xlfn.XLOOKUP($A142,Revolvers!$C:$C,Revolvers!S:S,0,0)</f>
        <v>0</v>
      </c>
      <c r="Q142" s="1">
        <f>_xlfn.XLOOKUP($A142,Revolvers!$C:$C,Revolvers!T:T,0,0)</f>
        <v>0</v>
      </c>
      <c r="R142" s="1">
        <f>_xlfn.XLOOKUP($A142,Rifles!C:C,Rifles!H:H,0,0)</f>
        <v>6884</v>
      </c>
      <c r="S142" s="1">
        <f>_xlfn.XLOOKUP($A142,Shotguns!C:C,Shotguns!H:H,0,0)</f>
        <v>0</v>
      </c>
      <c r="T142" s="1">
        <f t="shared" si="2"/>
        <v>7242</v>
      </c>
    </row>
    <row r="143" spans="1:20" x14ac:dyDescent="0.25">
      <c r="A143" s="1">
        <f>Rifles!C143</f>
        <v>46102288</v>
      </c>
      <c r="B143" s="1" t="str">
        <f>_xlfn.XLOOKUP(A143, Rifles!$C143:$C560,Rifles!D143:D560,"N/A",0)</f>
        <v>KENTUCKY DROVER, INC</v>
      </c>
      <c r="C143" s="1" t="str">
        <f>_xlfn.XLOOKUP($A143, Rifles!$C$2:$C$419,Rifles!F$2:F$419,"N/A",0)</f>
        <v>BOAZ</v>
      </c>
      <c r="D143" s="1" t="str">
        <f>_xlfn.XLOOKUP($A143, Rifles!$C$2:$C$419,Rifles!G$2:G$419,"N/A",0)</f>
        <v>KY</v>
      </c>
      <c r="E143" s="1">
        <f>_xlfn.XLOOKUP($A143,Pistols!$C:$C,Pistols!H:H,0,0)</f>
        <v>0</v>
      </c>
      <c r="F143" s="1">
        <f>_xlfn.XLOOKUP($A143,Pistols!$C:$C,Pistols!I:I,0,0)</f>
        <v>0</v>
      </c>
      <c r="G143" s="1">
        <f>_xlfn.XLOOKUP($A143,Pistols!$C:$C,Pistols!J:J,0,0)</f>
        <v>0</v>
      </c>
      <c r="H143" s="1">
        <f>_xlfn.XLOOKUP($A143,Pistols!$C:$C,Pistols!K:K,0,0)</f>
        <v>0</v>
      </c>
      <c r="I143" s="1">
        <f>_xlfn.XLOOKUP($A143,Pistols!$C:$C,Pistols!L:L,0,0)</f>
        <v>0</v>
      </c>
      <c r="J143" s="1">
        <f>_xlfn.XLOOKUP($A143,Pistols!$C:$C,Pistols!M:M,0,0)</f>
        <v>0</v>
      </c>
      <c r="K143" s="1">
        <f>_xlfn.XLOOKUP($A143,Pistols!$C:$C,Pistols!N:N,0,0)</f>
        <v>0</v>
      </c>
      <c r="L143" s="1">
        <f>_xlfn.XLOOKUP($A143,Revolvers!$C:$C,Revolvers!O:O,0,0)</f>
        <v>0</v>
      </c>
      <c r="M143" s="1">
        <f>_xlfn.XLOOKUP($A143,Revolvers!$C:$C,Revolvers!P:P,0,0)</f>
        <v>0</v>
      </c>
      <c r="N143" s="1">
        <f>_xlfn.XLOOKUP($A143,Revolvers!$C:$C,Revolvers!Q:Q,0,0)</f>
        <v>0</v>
      </c>
      <c r="O143" s="1">
        <f>_xlfn.XLOOKUP($A143,Revolvers!$C:$C,Revolvers!R:R,0,0)</f>
        <v>0</v>
      </c>
      <c r="P143" s="1">
        <f>_xlfn.XLOOKUP($A143,Revolvers!$C:$C,Revolvers!S:S,0,0)</f>
        <v>0</v>
      </c>
      <c r="Q143" s="1">
        <f>_xlfn.XLOOKUP($A143,Revolvers!$C:$C,Revolvers!T:T,0,0)</f>
        <v>0</v>
      </c>
      <c r="R143" s="1">
        <f>_xlfn.XLOOKUP($A143,Rifles!C:C,Rifles!H:H,0,0)</f>
        <v>3</v>
      </c>
      <c r="S143" s="1">
        <f>_xlfn.XLOOKUP($A143,Shotguns!C:C,Shotguns!H:H,0,0)</f>
        <v>1</v>
      </c>
      <c r="T143" s="1">
        <f t="shared" si="2"/>
        <v>4</v>
      </c>
    </row>
    <row r="144" spans="1:20" x14ac:dyDescent="0.25">
      <c r="A144" s="1">
        <f>Rifles!C144</f>
        <v>46133576</v>
      </c>
      <c r="B144" s="1" t="str">
        <f>_xlfn.XLOOKUP(A144, Rifles!$C144:$C561,Rifles!D144:D561,"N/A",0)</f>
        <v>LANDEN, RANDAL S</v>
      </c>
      <c r="C144" s="1" t="str">
        <f>_xlfn.XLOOKUP($A144, Rifles!$C$2:$C$419,Rifles!F$2:F$419,"N/A",0)</f>
        <v>LONDON</v>
      </c>
      <c r="D144" s="1" t="str">
        <f>_xlfn.XLOOKUP($A144, Rifles!$C$2:$C$419,Rifles!G$2:G$419,"N/A",0)</f>
        <v>KY</v>
      </c>
      <c r="E144" s="1">
        <f>_xlfn.XLOOKUP($A144,Pistols!$C:$C,Pistols!H:H,0,0)</f>
        <v>0</v>
      </c>
      <c r="F144" s="1">
        <f>_xlfn.XLOOKUP($A144,Pistols!$C:$C,Pistols!I:I,0,0)</f>
        <v>0</v>
      </c>
      <c r="G144" s="1">
        <f>_xlfn.XLOOKUP($A144,Pistols!$C:$C,Pistols!J:J,0,0)</f>
        <v>0</v>
      </c>
      <c r="H144" s="1">
        <f>_xlfn.XLOOKUP($A144,Pistols!$C:$C,Pistols!K:K,0,0)</f>
        <v>0</v>
      </c>
      <c r="I144" s="1">
        <f>_xlfn.XLOOKUP($A144,Pistols!$C:$C,Pistols!L:L,0,0)</f>
        <v>0</v>
      </c>
      <c r="J144" s="1">
        <f>_xlfn.XLOOKUP($A144,Pistols!$C:$C,Pistols!M:M,0,0)</f>
        <v>0</v>
      </c>
      <c r="K144" s="1">
        <f>_xlfn.XLOOKUP($A144,Pistols!$C:$C,Pistols!N:N,0,0)</f>
        <v>0</v>
      </c>
      <c r="L144" s="1">
        <f>_xlfn.XLOOKUP($A144,Revolvers!$C:$C,Revolvers!O:O,0,0)</f>
        <v>0</v>
      </c>
      <c r="M144" s="1">
        <f>_xlfn.XLOOKUP($A144,Revolvers!$C:$C,Revolvers!P:P,0,0)</f>
        <v>0</v>
      </c>
      <c r="N144" s="1">
        <f>_xlfn.XLOOKUP($A144,Revolvers!$C:$C,Revolvers!Q:Q,0,0)</f>
        <v>0</v>
      </c>
      <c r="O144" s="1">
        <f>_xlfn.XLOOKUP($A144,Revolvers!$C:$C,Revolvers!R:R,0,0)</f>
        <v>0</v>
      </c>
      <c r="P144" s="1">
        <f>_xlfn.XLOOKUP($A144,Revolvers!$C:$C,Revolvers!S:S,0,0)</f>
        <v>0</v>
      </c>
      <c r="Q144" s="1">
        <f>_xlfn.XLOOKUP($A144,Revolvers!$C:$C,Revolvers!T:T,0,0)</f>
        <v>0</v>
      </c>
      <c r="R144" s="1">
        <f>_xlfn.XLOOKUP($A144,Rifles!C:C,Rifles!H:H,0,0)</f>
        <v>7</v>
      </c>
      <c r="S144" s="1">
        <f>_xlfn.XLOOKUP($A144,Shotguns!C:C,Shotguns!H:H,0,0)</f>
        <v>0</v>
      </c>
      <c r="T144" s="1">
        <f t="shared" si="2"/>
        <v>7</v>
      </c>
    </row>
    <row r="145" spans="1:20" x14ac:dyDescent="0.25">
      <c r="A145" s="1">
        <f>Rifles!C145</f>
        <v>46101973</v>
      </c>
      <c r="B145" s="1" t="str">
        <f>_xlfn.XLOOKUP(A145, Rifles!$C145:$C562,Rifles!D145:D562,"N/A",0)</f>
        <v>REMINGTON ARMS CO INC</v>
      </c>
      <c r="C145" s="1" t="str">
        <f>_xlfn.XLOOKUP($A145, Rifles!$C$2:$C$419,Rifles!F$2:F$419,"N/A",0)</f>
        <v>HICKORY</v>
      </c>
      <c r="D145" s="1" t="str">
        <f>_xlfn.XLOOKUP($A145, Rifles!$C$2:$C$419,Rifles!G$2:G$419,"N/A",0)</f>
        <v>KY</v>
      </c>
      <c r="E145" s="1">
        <f>_xlfn.XLOOKUP($A145,Pistols!$C:$C,Pistols!H:H,0,0)</f>
        <v>0</v>
      </c>
      <c r="F145" s="1">
        <f>_xlfn.XLOOKUP($A145,Pistols!$C:$C,Pistols!I:I,0,0)</f>
        <v>0</v>
      </c>
      <c r="G145" s="1">
        <f>_xlfn.XLOOKUP($A145,Pistols!$C:$C,Pistols!J:J,0,0)</f>
        <v>0</v>
      </c>
      <c r="H145" s="1">
        <f>_xlfn.XLOOKUP($A145,Pistols!$C:$C,Pistols!K:K,0,0)</f>
        <v>0</v>
      </c>
      <c r="I145" s="1">
        <f>_xlfn.XLOOKUP($A145,Pistols!$C:$C,Pistols!L:L,0,0)</f>
        <v>0</v>
      </c>
      <c r="J145" s="1">
        <f>_xlfn.XLOOKUP($A145,Pistols!$C:$C,Pistols!M:M,0,0)</f>
        <v>0</v>
      </c>
      <c r="K145" s="1">
        <f>_xlfn.XLOOKUP($A145,Pistols!$C:$C,Pistols!N:N,0,0)</f>
        <v>0</v>
      </c>
      <c r="L145" s="1">
        <f>_xlfn.XLOOKUP($A145,Revolvers!$C:$C,Revolvers!O:O,0,0)</f>
        <v>0</v>
      </c>
      <c r="M145" s="1">
        <f>_xlfn.XLOOKUP($A145,Revolvers!$C:$C,Revolvers!P:P,0,0)</f>
        <v>0</v>
      </c>
      <c r="N145" s="1">
        <f>_xlfn.XLOOKUP($A145,Revolvers!$C:$C,Revolvers!Q:Q,0,0)</f>
        <v>0</v>
      </c>
      <c r="O145" s="1">
        <f>_xlfn.XLOOKUP($A145,Revolvers!$C:$C,Revolvers!R:R,0,0)</f>
        <v>0</v>
      </c>
      <c r="P145" s="1">
        <f>_xlfn.XLOOKUP($A145,Revolvers!$C:$C,Revolvers!S:S,0,0)</f>
        <v>0</v>
      </c>
      <c r="Q145" s="1">
        <f>_xlfn.XLOOKUP($A145,Revolvers!$C:$C,Revolvers!T:T,0,0)</f>
        <v>0</v>
      </c>
      <c r="R145" s="1">
        <f>_xlfn.XLOOKUP($A145,Rifles!C:C,Rifles!H:H,0,0)</f>
        <v>122580</v>
      </c>
      <c r="S145" s="1">
        <f>_xlfn.XLOOKUP($A145,Shotguns!C:C,Shotguns!H:H,0,0)</f>
        <v>0</v>
      </c>
      <c r="T145" s="1">
        <f t="shared" si="2"/>
        <v>122580</v>
      </c>
    </row>
    <row r="146" spans="1:20" x14ac:dyDescent="0.25">
      <c r="A146" s="1">
        <f>Rifles!C146</f>
        <v>46100680</v>
      </c>
      <c r="B146" s="1" t="str">
        <f>_xlfn.XLOOKUP(A146, Rifles!$C146:$C563,Rifles!D146:D563,"N/A",0)</f>
        <v>STRAMAN, TODD ALLAN</v>
      </c>
      <c r="C146" s="1" t="str">
        <f>_xlfn.XLOOKUP($A146, Rifles!$C$2:$C$419,Rifles!F$2:F$419,"N/A",0)</f>
        <v>CALIFORNIA</v>
      </c>
      <c r="D146" s="1" t="str">
        <f>_xlfn.XLOOKUP($A146, Rifles!$C$2:$C$419,Rifles!G$2:G$419,"N/A",0)</f>
        <v>KY</v>
      </c>
      <c r="E146" s="1">
        <f>_xlfn.XLOOKUP($A146,Pistols!$C:$C,Pistols!H:H,0,0)</f>
        <v>0</v>
      </c>
      <c r="F146" s="1">
        <f>_xlfn.XLOOKUP($A146,Pistols!$C:$C,Pistols!I:I,0,0)</f>
        <v>0</v>
      </c>
      <c r="G146" s="1">
        <f>_xlfn.XLOOKUP($A146,Pistols!$C:$C,Pistols!J:J,0,0)</f>
        <v>0</v>
      </c>
      <c r="H146" s="1">
        <f>_xlfn.XLOOKUP($A146,Pistols!$C:$C,Pistols!K:K,0,0)</f>
        <v>0</v>
      </c>
      <c r="I146" s="1">
        <f>_xlfn.XLOOKUP($A146,Pistols!$C:$C,Pistols!L:L,0,0)</f>
        <v>0</v>
      </c>
      <c r="J146" s="1">
        <f>_xlfn.XLOOKUP($A146,Pistols!$C:$C,Pistols!M:M,0,0)</f>
        <v>0</v>
      </c>
      <c r="K146" s="1">
        <f>_xlfn.XLOOKUP($A146,Pistols!$C:$C,Pistols!N:N,0,0)</f>
        <v>0</v>
      </c>
      <c r="L146" s="1">
        <f>_xlfn.XLOOKUP($A146,Revolvers!$C:$C,Revolvers!O:O,0,0)</f>
        <v>0</v>
      </c>
      <c r="M146" s="1">
        <f>_xlfn.XLOOKUP($A146,Revolvers!$C:$C,Revolvers!P:P,0,0)</f>
        <v>0</v>
      </c>
      <c r="N146" s="1">
        <f>_xlfn.XLOOKUP($A146,Revolvers!$C:$C,Revolvers!Q:Q,0,0)</f>
        <v>0</v>
      </c>
      <c r="O146" s="1">
        <f>_xlfn.XLOOKUP($A146,Revolvers!$C:$C,Revolvers!R:R,0,0)</f>
        <v>0</v>
      </c>
      <c r="P146" s="1">
        <f>_xlfn.XLOOKUP($A146,Revolvers!$C:$C,Revolvers!S:S,0,0)</f>
        <v>0</v>
      </c>
      <c r="Q146" s="1">
        <f>_xlfn.XLOOKUP($A146,Revolvers!$C:$C,Revolvers!T:T,0,0)</f>
        <v>0</v>
      </c>
      <c r="R146" s="1">
        <f>_xlfn.XLOOKUP($A146,Rifles!C:C,Rifles!H:H,0,0)</f>
        <v>3</v>
      </c>
      <c r="S146" s="1">
        <f>_xlfn.XLOOKUP($A146,Shotguns!C:C,Shotguns!H:H,0,0)</f>
        <v>1</v>
      </c>
      <c r="T146" s="1">
        <f t="shared" si="2"/>
        <v>4</v>
      </c>
    </row>
    <row r="147" spans="1:20" x14ac:dyDescent="0.25">
      <c r="A147" s="1">
        <f>Rifles!C147</f>
        <v>57233690</v>
      </c>
      <c r="B147" s="1" t="str">
        <f>_xlfn.XLOOKUP(A147, Rifles!$C147:$C564,Rifles!D147:D564,"N/A",0)</f>
        <v>CLARK CUSTOM GUNS INC</v>
      </c>
      <c r="C147" s="1" t="str">
        <f>_xlfn.XLOOKUP($A147, Rifles!$C$2:$C$419,Rifles!F$2:F$419,"N/A",0)</f>
        <v>PRINCETON</v>
      </c>
      <c r="D147" s="1" t="str">
        <f>_xlfn.XLOOKUP($A147, Rifles!$C$2:$C$419,Rifles!G$2:G$419,"N/A",0)</f>
        <v>LA</v>
      </c>
      <c r="E147" s="1">
        <f>_xlfn.XLOOKUP($A147,Pistols!$C:$C,Pistols!H:H,0,0)</f>
        <v>0</v>
      </c>
      <c r="F147" s="1">
        <f>_xlfn.XLOOKUP($A147,Pistols!$C:$C,Pistols!I:I,0,0)</f>
        <v>0</v>
      </c>
      <c r="G147" s="1">
        <f>_xlfn.XLOOKUP($A147,Pistols!$C:$C,Pistols!J:J,0,0)</f>
        <v>0</v>
      </c>
      <c r="H147" s="1">
        <f>_xlfn.XLOOKUP($A147,Pistols!$C:$C,Pistols!K:K,0,0)</f>
        <v>0</v>
      </c>
      <c r="I147" s="1">
        <f>_xlfn.XLOOKUP($A147,Pistols!$C:$C,Pistols!L:L,0,0)</f>
        <v>0</v>
      </c>
      <c r="J147" s="1">
        <f>_xlfn.XLOOKUP($A147,Pistols!$C:$C,Pistols!M:M,0,0)</f>
        <v>0</v>
      </c>
      <c r="K147" s="1">
        <f>_xlfn.XLOOKUP($A147,Pistols!$C:$C,Pistols!N:N,0,0)</f>
        <v>0</v>
      </c>
      <c r="L147" s="1">
        <f>_xlfn.XLOOKUP($A147,Revolvers!$C:$C,Revolvers!O:O,0,0)</f>
        <v>0</v>
      </c>
      <c r="M147" s="1">
        <f>_xlfn.XLOOKUP($A147,Revolvers!$C:$C,Revolvers!P:P,0,0)</f>
        <v>0</v>
      </c>
      <c r="N147" s="1">
        <f>_xlfn.XLOOKUP($A147,Revolvers!$C:$C,Revolvers!Q:Q,0,0)</f>
        <v>0</v>
      </c>
      <c r="O147" s="1">
        <f>_xlfn.XLOOKUP($A147,Revolvers!$C:$C,Revolvers!R:R,0,0)</f>
        <v>0</v>
      </c>
      <c r="P147" s="1">
        <f>_xlfn.XLOOKUP($A147,Revolvers!$C:$C,Revolvers!S:S,0,0)</f>
        <v>0</v>
      </c>
      <c r="Q147" s="1">
        <f>_xlfn.XLOOKUP($A147,Revolvers!$C:$C,Revolvers!T:T,0,0)</f>
        <v>0</v>
      </c>
      <c r="R147" s="1">
        <f>_xlfn.XLOOKUP($A147,Rifles!C:C,Rifles!H:H,0,0)</f>
        <v>37</v>
      </c>
      <c r="S147" s="1">
        <f>_xlfn.XLOOKUP($A147,Shotguns!C:C,Shotguns!H:H,0,0)</f>
        <v>0</v>
      </c>
      <c r="T147" s="1">
        <f t="shared" si="2"/>
        <v>37</v>
      </c>
    </row>
    <row r="148" spans="1:20" x14ac:dyDescent="0.25">
      <c r="A148" s="1">
        <f>Rifles!C148</f>
        <v>57200825</v>
      </c>
      <c r="B148" s="1" t="str">
        <f>_xlfn.XLOOKUP(A148, Rifles!$C148:$C565,Rifles!D148:D565,"N/A",0)</f>
        <v>ESSENTIAL ARMS CO</v>
      </c>
      <c r="C148" s="1" t="str">
        <f>_xlfn.XLOOKUP($A148, Rifles!$C$2:$C$419,Rifles!F$2:F$419,"N/A",0)</f>
        <v>KROTZ SPRINGS</v>
      </c>
      <c r="D148" s="1" t="str">
        <f>_xlfn.XLOOKUP($A148, Rifles!$C$2:$C$419,Rifles!G$2:G$419,"N/A",0)</f>
        <v>LA</v>
      </c>
      <c r="E148" s="1">
        <f>_xlfn.XLOOKUP($A148,Pistols!$C:$C,Pistols!H:H,0,0)</f>
        <v>0</v>
      </c>
      <c r="F148" s="1">
        <f>_xlfn.XLOOKUP($A148,Pistols!$C:$C,Pistols!I:I,0,0)</f>
        <v>0</v>
      </c>
      <c r="G148" s="1">
        <f>_xlfn.XLOOKUP($A148,Pistols!$C:$C,Pistols!J:J,0,0)</f>
        <v>0</v>
      </c>
      <c r="H148" s="1">
        <f>_xlfn.XLOOKUP($A148,Pistols!$C:$C,Pistols!K:K,0,0)</f>
        <v>0</v>
      </c>
      <c r="I148" s="1">
        <f>_xlfn.XLOOKUP($A148,Pistols!$C:$C,Pistols!L:L,0,0)</f>
        <v>0</v>
      </c>
      <c r="J148" s="1">
        <f>_xlfn.XLOOKUP($A148,Pistols!$C:$C,Pistols!M:M,0,0)</f>
        <v>0</v>
      </c>
      <c r="K148" s="1">
        <f>_xlfn.XLOOKUP($A148,Pistols!$C:$C,Pistols!N:N,0,0)</f>
        <v>0</v>
      </c>
      <c r="L148" s="1">
        <f>_xlfn.XLOOKUP($A148,Revolvers!$C:$C,Revolvers!O:O,0,0)</f>
        <v>0</v>
      </c>
      <c r="M148" s="1">
        <f>_xlfn.XLOOKUP($A148,Revolvers!$C:$C,Revolvers!P:P,0,0)</f>
        <v>0</v>
      </c>
      <c r="N148" s="1">
        <f>_xlfn.XLOOKUP($A148,Revolvers!$C:$C,Revolvers!Q:Q,0,0)</f>
        <v>0</v>
      </c>
      <c r="O148" s="1">
        <f>_xlfn.XLOOKUP($A148,Revolvers!$C:$C,Revolvers!R:R,0,0)</f>
        <v>0</v>
      </c>
      <c r="P148" s="1">
        <f>_xlfn.XLOOKUP($A148,Revolvers!$C:$C,Revolvers!S:S,0,0)</f>
        <v>0</v>
      </c>
      <c r="Q148" s="1">
        <f>_xlfn.XLOOKUP($A148,Revolvers!$C:$C,Revolvers!T:T,0,0)</f>
        <v>0</v>
      </c>
      <c r="R148" s="1">
        <f>_xlfn.XLOOKUP($A148,Rifles!C:C,Rifles!H:H,0,0)</f>
        <v>3051</v>
      </c>
      <c r="S148" s="1">
        <f>_xlfn.XLOOKUP($A148,Shotguns!C:C,Shotguns!H:H,0,0)</f>
        <v>0</v>
      </c>
      <c r="T148" s="1">
        <f t="shared" si="2"/>
        <v>3051</v>
      </c>
    </row>
    <row r="149" spans="1:20" x14ac:dyDescent="0.25">
      <c r="A149" s="1">
        <f>Rifles!C149</f>
        <v>60401275</v>
      </c>
      <c r="B149" s="1" t="str">
        <f>_xlfn.XLOOKUP(A149, Rifles!$C149:$C566,Rifles!D149:D566,"N/A",0)</f>
        <v>EARLE, STEVEN M</v>
      </c>
      <c r="C149" s="1" t="str">
        <f>_xlfn.XLOOKUP($A149, Rifles!$C$2:$C$419,Rifles!F$2:F$419,"N/A",0)</f>
        <v>PLYMPTON</v>
      </c>
      <c r="D149" s="1" t="str">
        <f>_xlfn.XLOOKUP($A149, Rifles!$C$2:$C$419,Rifles!G$2:G$419,"N/A",0)</f>
        <v>MA</v>
      </c>
      <c r="E149" s="1">
        <f>_xlfn.XLOOKUP($A149,Pistols!$C:$C,Pistols!H:H,0,0)</f>
        <v>0</v>
      </c>
      <c r="F149" s="1">
        <f>_xlfn.XLOOKUP($A149,Pistols!$C:$C,Pistols!I:I,0,0)</f>
        <v>0</v>
      </c>
      <c r="G149" s="1">
        <f>_xlfn.XLOOKUP($A149,Pistols!$C:$C,Pistols!J:J,0,0)</f>
        <v>0</v>
      </c>
      <c r="H149" s="1">
        <f>_xlfn.XLOOKUP($A149,Pistols!$C:$C,Pistols!K:K,0,0)</f>
        <v>0</v>
      </c>
      <c r="I149" s="1">
        <f>_xlfn.XLOOKUP($A149,Pistols!$C:$C,Pistols!L:L,0,0)</f>
        <v>0</v>
      </c>
      <c r="J149" s="1">
        <f>_xlfn.XLOOKUP($A149,Pistols!$C:$C,Pistols!M:M,0,0)</f>
        <v>0</v>
      </c>
      <c r="K149" s="1">
        <f>_xlfn.XLOOKUP($A149,Pistols!$C:$C,Pistols!N:N,0,0)</f>
        <v>0</v>
      </c>
      <c r="L149" s="1">
        <f>_xlfn.XLOOKUP($A149,Revolvers!$C:$C,Revolvers!O:O,0,0)</f>
        <v>0</v>
      </c>
      <c r="M149" s="1">
        <f>_xlfn.XLOOKUP($A149,Revolvers!$C:$C,Revolvers!P:P,0,0)</f>
        <v>0</v>
      </c>
      <c r="N149" s="1">
        <f>_xlfn.XLOOKUP($A149,Revolvers!$C:$C,Revolvers!Q:Q,0,0)</f>
        <v>0</v>
      </c>
      <c r="O149" s="1">
        <f>_xlfn.XLOOKUP($A149,Revolvers!$C:$C,Revolvers!R:R,0,0)</f>
        <v>0</v>
      </c>
      <c r="P149" s="1">
        <f>_xlfn.XLOOKUP($A149,Revolvers!$C:$C,Revolvers!S:S,0,0)</f>
        <v>0</v>
      </c>
      <c r="Q149" s="1">
        <f>_xlfn.XLOOKUP($A149,Revolvers!$C:$C,Revolvers!T:T,0,0)</f>
        <v>0</v>
      </c>
      <c r="R149" s="1">
        <f>_xlfn.XLOOKUP($A149,Rifles!C:C,Rifles!H:H,0,0)</f>
        <v>34</v>
      </c>
      <c r="S149" s="1">
        <f>_xlfn.XLOOKUP($A149,Shotguns!C:C,Shotguns!H:H,0,0)</f>
        <v>0</v>
      </c>
      <c r="T149" s="1">
        <f t="shared" si="2"/>
        <v>34</v>
      </c>
    </row>
    <row r="150" spans="1:20" x14ac:dyDescent="0.25">
      <c r="A150" s="1">
        <f>Rifles!C150</f>
        <v>60400253</v>
      </c>
      <c r="B150" s="1" t="str">
        <f>_xlfn.XLOOKUP(A150, Rifles!$C150:$C567,Rifles!D150:D567,"N/A",0)</f>
        <v>H&amp;R 1871, LLC</v>
      </c>
      <c r="C150" s="1" t="str">
        <f>_xlfn.XLOOKUP($A150, Rifles!$C$2:$C$419,Rifles!F$2:F$419,"N/A",0)</f>
        <v>GARDNER</v>
      </c>
      <c r="D150" s="1" t="str">
        <f>_xlfn.XLOOKUP($A150, Rifles!$C$2:$C$419,Rifles!G$2:G$419,"N/A",0)</f>
        <v>MA</v>
      </c>
      <c r="E150" s="1">
        <f>_xlfn.XLOOKUP($A150,Pistols!$C:$C,Pistols!H:H,0,0)</f>
        <v>0</v>
      </c>
      <c r="F150" s="1">
        <f>_xlfn.XLOOKUP($A150,Pistols!$C:$C,Pistols!I:I,0,0)</f>
        <v>0</v>
      </c>
      <c r="G150" s="1">
        <f>_xlfn.XLOOKUP($A150,Pistols!$C:$C,Pistols!J:J,0,0)</f>
        <v>0</v>
      </c>
      <c r="H150" s="1">
        <f>_xlfn.XLOOKUP($A150,Pistols!$C:$C,Pistols!K:K,0,0)</f>
        <v>0</v>
      </c>
      <c r="I150" s="1">
        <f>_xlfn.XLOOKUP($A150,Pistols!$C:$C,Pistols!L:L,0,0)</f>
        <v>0</v>
      </c>
      <c r="J150" s="1">
        <f>_xlfn.XLOOKUP($A150,Pistols!$C:$C,Pistols!M:M,0,0)</f>
        <v>0</v>
      </c>
      <c r="K150" s="1">
        <f>_xlfn.XLOOKUP($A150,Pistols!$C:$C,Pistols!N:N,0,0)</f>
        <v>0</v>
      </c>
      <c r="L150" s="1">
        <f>_xlfn.XLOOKUP($A150,Revolvers!$C:$C,Revolvers!O:O,0,0)</f>
        <v>0</v>
      </c>
      <c r="M150" s="1">
        <f>_xlfn.XLOOKUP($A150,Revolvers!$C:$C,Revolvers!P:P,0,0)</f>
        <v>0</v>
      </c>
      <c r="N150" s="1">
        <f>_xlfn.XLOOKUP($A150,Revolvers!$C:$C,Revolvers!Q:Q,0,0)</f>
        <v>0</v>
      </c>
      <c r="O150" s="1">
        <f>_xlfn.XLOOKUP($A150,Revolvers!$C:$C,Revolvers!R:R,0,0)</f>
        <v>0</v>
      </c>
      <c r="P150" s="1">
        <f>_xlfn.XLOOKUP($A150,Revolvers!$C:$C,Revolvers!S:S,0,0)</f>
        <v>0</v>
      </c>
      <c r="Q150" s="1">
        <f>_xlfn.XLOOKUP($A150,Revolvers!$C:$C,Revolvers!T:T,0,0)</f>
        <v>0</v>
      </c>
      <c r="R150" s="1">
        <f>_xlfn.XLOOKUP($A150,Rifles!C:C,Rifles!H:H,0,0)</f>
        <v>97390</v>
      </c>
      <c r="S150" s="1">
        <f>_xlfn.XLOOKUP($A150,Shotguns!C:C,Shotguns!H:H,0,0)</f>
        <v>73145</v>
      </c>
      <c r="T150" s="1">
        <f t="shared" si="2"/>
        <v>170535</v>
      </c>
    </row>
    <row r="151" spans="1:20" x14ac:dyDescent="0.25">
      <c r="A151" s="1">
        <f>Rifles!C151</f>
        <v>60435456</v>
      </c>
      <c r="B151" s="1" t="str">
        <f>_xlfn.XLOOKUP(A151, Rifles!$C151:$C568,Rifles!D151:D568,"N/A",0)</f>
        <v>SAEILO, INC</v>
      </c>
      <c r="C151" s="1" t="str">
        <f>_xlfn.XLOOKUP($A151, Rifles!$C$2:$C$419,Rifles!F$2:F$419,"N/A",0)</f>
        <v>WORCESTER</v>
      </c>
      <c r="D151" s="1" t="str">
        <f>_xlfn.XLOOKUP($A151, Rifles!$C$2:$C$419,Rifles!G$2:G$419,"N/A",0)</f>
        <v>MA</v>
      </c>
      <c r="E151" s="1">
        <f>_xlfn.XLOOKUP($A151,Pistols!$C:$C,Pistols!H:H,0,0)</f>
        <v>0</v>
      </c>
      <c r="F151" s="1">
        <f>_xlfn.XLOOKUP($A151,Pistols!$C:$C,Pistols!I:I,0,0)</f>
        <v>0</v>
      </c>
      <c r="G151" s="1">
        <f>_xlfn.XLOOKUP($A151,Pistols!$C:$C,Pistols!J:J,0,0)</f>
        <v>0</v>
      </c>
      <c r="H151" s="1">
        <f>_xlfn.XLOOKUP($A151,Pistols!$C:$C,Pistols!K:K,0,0)</f>
        <v>0</v>
      </c>
      <c r="I151" s="1">
        <f>_xlfn.XLOOKUP($A151,Pistols!$C:$C,Pistols!L:L,0,0)</f>
        <v>14687</v>
      </c>
      <c r="J151" s="1">
        <f>_xlfn.XLOOKUP($A151,Pistols!$C:$C,Pistols!M:M,0,0)</f>
        <v>11479</v>
      </c>
      <c r="K151" s="1">
        <f>_xlfn.XLOOKUP($A151,Pistols!$C:$C,Pistols!N:N,0,0)</f>
        <v>26166</v>
      </c>
      <c r="L151" s="1">
        <f>_xlfn.XLOOKUP($A151,Revolvers!$C:$C,Revolvers!O:O,0,0)</f>
        <v>0</v>
      </c>
      <c r="M151" s="1">
        <f>_xlfn.XLOOKUP($A151,Revolvers!$C:$C,Revolvers!P:P,0,0)</f>
        <v>0</v>
      </c>
      <c r="N151" s="1">
        <f>_xlfn.XLOOKUP($A151,Revolvers!$C:$C,Revolvers!Q:Q,0,0)</f>
        <v>0</v>
      </c>
      <c r="O151" s="1">
        <f>_xlfn.XLOOKUP($A151,Revolvers!$C:$C,Revolvers!R:R,0,0)</f>
        <v>0</v>
      </c>
      <c r="P151" s="1">
        <f>_xlfn.XLOOKUP($A151,Revolvers!$C:$C,Revolvers!S:S,0,0)</f>
        <v>0</v>
      </c>
      <c r="Q151" s="1">
        <f>_xlfn.XLOOKUP($A151,Revolvers!$C:$C,Revolvers!T:T,0,0)</f>
        <v>0</v>
      </c>
      <c r="R151" s="1">
        <f>_xlfn.XLOOKUP($A151,Rifles!C:C,Rifles!H:H,0,0)</f>
        <v>7812</v>
      </c>
      <c r="S151" s="1">
        <f>_xlfn.XLOOKUP($A151,Shotguns!C:C,Shotguns!H:H,0,0)</f>
        <v>0</v>
      </c>
      <c r="T151" s="1">
        <f t="shared" si="2"/>
        <v>33978</v>
      </c>
    </row>
    <row r="152" spans="1:20" x14ac:dyDescent="0.25">
      <c r="A152" s="1">
        <f>Rifles!C152</f>
        <v>60433152</v>
      </c>
      <c r="B152" s="1" t="str">
        <f>_xlfn.XLOOKUP(A152, Rifles!$C152:$C569,Rifles!D152:D569,"N/A",0)</f>
        <v>SAVAGE ARMS, INC</v>
      </c>
      <c r="C152" s="1" t="str">
        <f>_xlfn.XLOOKUP($A152, Rifles!$C$2:$C$419,Rifles!F$2:F$419,"N/A",0)</f>
        <v>WESTFIELD</v>
      </c>
      <c r="D152" s="1" t="str">
        <f>_xlfn.XLOOKUP($A152, Rifles!$C$2:$C$419,Rifles!G$2:G$419,"N/A",0)</f>
        <v>MA</v>
      </c>
      <c r="E152" s="1">
        <f>_xlfn.XLOOKUP($A152,Pistols!$C:$C,Pistols!H:H,0,0)</f>
        <v>0</v>
      </c>
      <c r="F152" s="1">
        <f>_xlfn.XLOOKUP($A152,Pistols!$C:$C,Pistols!I:I,0,0)</f>
        <v>0</v>
      </c>
      <c r="G152" s="1">
        <f>_xlfn.XLOOKUP($A152,Pistols!$C:$C,Pistols!J:J,0,0)</f>
        <v>0</v>
      </c>
      <c r="H152" s="1">
        <f>_xlfn.XLOOKUP($A152,Pistols!$C:$C,Pistols!K:K,0,0)</f>
        <v>0</v>
      </c>
      <c r="I152" s="1">
        <f>_xlfn.XLOOKUP($A152,Pistols!$C:$C,Pistols!L:L,0,0)</f>
        <v>0</v>
      </c>
      <c r="J152" s="1">
        <f>_xlfn.XLOOKUP($A152,Pistols!$C:$C,Pistols!M:M,0,0)</f>
        <v>0</v>
      </c>
      <c r="K152" s="1">
        <f>_xlfn.XLOOKUP($A152,Pistols!$C:$C,Pistols!N:N,0,0)</f>
        <v>0</v>
      </c>
      <c r="L152" s="1">
        <f>_xlfn.XLOOKUP($A152,Revolvers!$C:$C,Revolvers!O:O,0,0)</f>
        <v>0</v>
      </c>
      <c r="M152" s="1">
        <f>_xlfn.XLOOKUP($A152,Revolvers!$C:$C,Revolvers!P:P,0,0)</f>
        <v>0</v>
      </c>
      <c r="N152" s="1">
        <f>_xlfn.XLOOKUP($A152,Revolvers!$C:$C,Revolvers!Q:Q,0,0)</f>
        <v>0</v>
      </c>
      <c r="O152" s="1">
        <f>_xlfn.XLOOKUP($A152,Revolvers!$C:$C,Revolvers!R:R,0,0)</f>
        <v>0</v>
      </c>
      <c r="P152" s="1">
        <f>_xlfn.XLOOKUP($A152,Revolvers!$C:$C,Revolvers!S:S,0,0)</f>
        <v>0</v>
      </c>
      <c r="Q152" s="1">
        <f>_xlfn.XLOOKUP($A152,Revolvers!$C:$C,Revolvers!T:T,0,0)</f>
        <v>0</v>
      </c>
      <c r="R152" s="1">
        <f>_xlfn.XLOOKUP($A152,Rifles!C:C,Rifles!H:H,0,0)</f>
        <v>131481</v>
      </c>
      <c r="S152" s="1">
        <f>_xlfn.XLOOKUP($A152,Shotguns!C:C,Shotguns!H:H,0,0)</f>
        <v>1110</v>
      </c>
      <c r="T152" s="1">
        <f t="shared" si="2"/>
        <v>132591</v>
      </c>
    </row>
    <row r="153" spans="1:20" x14ac:dyDescent="0.25">
      <c r="A153" s="1">
        <f>Rifles!C153</f>
        <v>60401684</v>
      </c>
      <c r="B153" s="1" t="str">
        <f>_xlfn.XLOOKUP(A153, Rifles!$C153:$C570,Rifles!D153:D570,"N/A",0)</f>
        <v>SMITH &amp; WESSON CORP</v>
      </c>
      <c r="C153" s="1" t="str">
        <f>_xlfn.XLOOKUP($A153, Rifles!$C$2:$C$419,Rifles!F$2:F$419,"N/A",0)</f>
        <v>SPRINGFIELD</v>
      </c>
      <c r="D153" s="1" t="str">
        <f>_xlfn.XLOOKUP($A153, Rifles!$C$2:$C$419,Rifles!G$2:G$419,"N/A",0)</f>
        <v>MA</v>
      </c>
      <c r="E153" s="1">
        <f>_xlfn.XLOOKUP($A153,Pistols!$C:$C,Pistols!H:H,0,0)</f>
        <v>0</v>
      </c>
      <c r="F153" s="1">
        <f>_xlfn.XLOOKUP($A153,Pistols!$C:$C,Pistols!I:I,0,0)</f>
        <v>0</v>
      </c>
      <c r="G153" s="1">
        <f>_xlfn.XLOOKUP($A153,Pistols!$C:$C,Pistols!J:J,0,0)</f>
        <v>0</v>
      </c>
      <c r="H153" s="1">
        <f>_xlfn.XLOOKUP($A153,Pistols!$C:$C,Pistols!K:K,0,0)</f>
        <v>0</v>
      </c>
      <c r="I153" s="1">
        <f>_xlfn.XLOOKUP($A153,Pistols!$C:$C,Pistols!L:L,0,0)</f>
        <v>96832</v>
      </c>
      <c r="J153" s="1">
        <f>_xlfn.XLOOKUP($A153,Pistols!$C:$C,Pistols!M:M,0,0)</f>
        <v>160156</v>
      </c>
      <c r="K153" s="1">
        <f>_xlfn.XLOOKUP($A153,Pistols!$C:$C,Pistols!N:N,0,0)</f>
        <v>256988</v>
      </c>
      <c r="L153" s="1">
        <f>_xlfn.XLOOKUP($A153,Revolvers!$C:$C,Revolvers!O:O,0,0)</f>
        <v>0</v>
      </c>
      <c r="M153" s="1">
        <f>_xlfn.XLOOKUP($A153,Revolvers!$C:$C,Revolvers!P:P,0,0)</f>
        <v>0</v>
      </c>
      <c r="N153" s="1">
        <f>_xlfn.XLOOKUP($A153,Revolvers!$C:$C,Revolvers!Q:Q,0,0)</f>
        <v>0</v>
      </c>
      <c r="O153" s="1">
        <f>_xlfn.XLOOKUP($A153,Revolvers!$C:$C,Revolvers!R:R,0,0)</f>
        <v>0</v>
      </c>
      <c r="P153" s="1">
        <f>_xlfn.XLOOKUP($A153,Revolvers!$C:$C,Revolvers!S:S,0,0)</f>
        <v>0</v>
      </c>
      <c r="Q153" s="1">
        <f>_xlfn.XLOOKUP($A153,Revolvers!$C:$C,Revolvers!T:T,0,0)</f>
        <v>0</v>
      </c>
      <c r="R153" s="1">
        <f>_xlfn.XLOOKUP($A153,Rifles!C:C,Rifles!H:H,0,0)</f>
        <v>24676</v>
      </c>
      <c r="S153" s="1">
        <f>_xlfn.XLOOKUP($A153,Shotguns!C:C,Shotguns!H:H,0,0)</f>
        <v>0</v>
      </c>
      <c r="T153" s="1">
        <f t="shared" si="2"/>
        <v>281664</v>
      </c>
    </row>
    <row r="154" spans="1:20" x14ac:dyDescent="0.25">
      <c r="A154" s="1">
        <f>Rifles!C154</f>
        <v>60401163</v>
      </c>
      <c r="B154" s="1" t="str">
        <f>_xlfn.XLOOKUP(A154, Rifles!$C154:$C571,Rifles!D154:D571,"N/A",0)</f>
        <v>TAUGWANK SPUR CORP</v>
      </c>
      <c r="C154" s="1" t="str">
        <f>_xlfn.XLOOKUP($A154, Rifles!$C$2:$C$419,Rifles!F$2:F$419,"N/A",0)</f>
        <v>AGAWAM</v>
      </c>
      <c r="D154" s="1" t="str">
        <f>_xlfn.XLOOKUP($A154, Rifles!$C$2:$C$419,Rifles!G$2:G$419,"N/A",0)</f>
        <v>MA</v>
      </c>
      <c r="E154" s="1">
        <f>_xlfn.XLOOKUP($A154,Pistols!$C:$C,Pistols!H:H,0,0)</f>
        <v>0</v>
      </c>
      <c r="F154" s="1">
        <f>_xlfn.XLOOKUP($A154,Pistols!$C:$C,Pistols!I:I,0,0)</f>
        <v>0</v>
      </c>
      <c r="G154" s="1">
        <f>_xlfn.XLOOKUP($A154,Pistols!$C:$C,Pistols!J:J,0,0)</f>
        <v>0</v>
      </c>
      <c r="H154" s="1">
        <f>_xlfn.XLOOKUP($A154,Pistols!$C:$C,Pistols!K:K,0,0)</f>
        <v>0</v>
      </c>
      <c r="I154" s="1">
        <f>_xlfn.XLOOKUP($A154,Pistols!$C:$C,Pistols!L:L,0,0)</f>
        <v>0</v>
      </c>
      <c r="J154" s="1">
        <f>_xlfn.XLOOKUP($A154,Pistols!$C:$C,Pistols!M:M,0,0)</f>
        <v>0</v>
      </c>
      <c r="K154" s="1">
        <f>_xlfn.XLOOKUP($A154,Pistols!$C:$C,Pistols!N:N,0,0)</f>
        <v>0</v>
      </c>
      <c r="L154" s="1">
        <f>_xlfn.XLOOKUP($A154,Revolvers!$C:$C,Revolvers!O:O,0,0)</f>
        <v>0</v>
      </c>
      <c r="M154" s="1">
        <f>_xlfn.XLOOKUP($A154,Revolvers!$C:$C,Revolvers!P:P,0,0)</f>
        <v>0</v>
      </c>
      <c r="N154" s="1">
        <f>_xlfn.XLOOKUP($A154,Revolvers!$C:$C,Revolvers!Q:Q,0,0)</f>
        <v>0</v>
      </c>
      <c r="O154" s="1">
        <f>_xlfn.XLOOKUP($A154,Revolvers!$C:$C,Revolvers!R:R,0,0)</f>
        <v>0</v>
      </c>
      <c r="P154" s="1">
        <f>_xlfn.XLOOKUP($A154,Revolvers!$C:$C,Revolvers!S:S,0,0)</f>
        <v>0</v>
      </c>
      <c r="Q154" s="1">
        <f>_xlfn.XLOOKUP($A154,Revolvers!$C:$C,Revolvers!T:T,0,0)</f>
        <v>0</v>
      </c>
      <c r="R154" s="1">
        <f>_xlfn.XLOOKUP($A154,Rifles!C:C,Rifles!H:H,0,0)</f>
        <v>7</v>
      </c>
      <c r="S154" s="1">
        <f>_xlfn.XLOOKUP($A154,Shotguns!C:C,Shotguns!H:H,0,0)</f>
        <v>0</v>
      </c>
      <c r="T154" s="1">
        <f t="shared" si="2"/>
        <v>7</v>
      </c>
    </row>
    <row r="155" spans="1:20" x14ac:dyDescent="0.25">
      <c r="A155" s="1">
        <f>Rifles!C155</f>
        <v>60436644</v>
      </c>
      <c r="B155" s="1" t="str">
        <f>_xlfn.XLOOKUP(A155, Rifles!$C155:$C572,Rifles!D155:D572,"N/A",0)</f>
        <v>YANKEE HILL MACHINE CO INC</v>
      </c>
      <c r="C155" s="1" t="str">
        <f>_xlfn.XLOOKUP($A155, Rifles!$C$2:$C$419,Rifles!F$2:F$419,"N/A",0)</f>
        <v>FLORENCE</v>
      </c>
      <c r="D155" s="1" t="str">
        <f>_xlfn.XLOOKUP($A155, Rifles!$C$2:$C$419,Rifles!G$2:G$419,"N/A",0)</f>
        <v>MA</v>
      </c>
      <c r="E155" s="1">
        <f>_xlfn.XLOOKUP($A155,Pistols!$C:$C,Pistols!H:H,0,0)</f>
        <v>0</v>
      </c>
      <c r="F155" s="1">
        <f>_xlfn.XLOOKUP($A155,Pistols!$C:$C,Pistols!I:I,0,0)</f>
        <v>0</v>
      </c>
      <c r="G155" s="1">
        <f>_xlfn.XLOOKUP($A155,Pistols!$C:$C,Pistols!J:J,0,0)</f>
        <v>0</v>
      </c>
      <c r="H155" s="1">
        <f>_xlfn.XLOOKUP($A155,Pistols!$C:$C,Pistols!K:K,0,0)</f>
        <v>0</v>
      </c>
      <c r="I155" s="1">
        <f>_xlfn.XLOOKUP($A155,Pistols!$C:$C,Pistols!L:L,0,0)</f>
        <v>0</v>
      </c>
      <c r="J155" s="1">
        <f>_xlfn.XLOOKUP($A155,Pistols!$C:$C,Pistols!M:M,0,0)</f>
        <v>0</v>
      </c>
      <c r="K155" s="1">
        <f>_xlfn.XLOOKUP($A155,Pistols!$C:$C,Pistols!N:N,0,0)</f>
        <v>0</v>
      </c>
      <c r="L155" s="1">
        <f>_xlfn.XLOOKUP($A155,Revolvers!$C:$C,Revolvers!O:O,0,0)</f>
        <v>0</v>
      </c>
      <c r="M155" s="1">
        <f>_xlfn.XLOOKUP($A155,Revolvers!$C:$C,Revolvers!P:P,0,0)</f>
        <v>0</v>
      </c>
      <c r="N155" s="1">
        <f>_xlfn.XLOOKUP($A155,Revolvers!$C:$C,Revolvers!Q:Q,0,0)</f>
        <v>0</v>
      </c>
      <c r="O155" s="1">
        <f>_xlfn.XLOOKUP($A155,Revolvers!$C:$C,Revolvers!R:R,0,0)</f>
        <v>0</v>
      </c>
      <c r="P155" s="1">
        <f>_xlfn.XLOOKUP($A155,Revolvers!$C:$C,Revolvers!S:S,0,0)</f>
        <v>0</v>
      </c>
      <c r="Q155" s="1">
        <f>_xlfn.XLOOKUP($A155,Revolvers!$C:$C,Revolvers!T:T,0,0)</f>
        <v>0</v>
      </c>
      <c r="R155" s="1">
        <f>_xlfn.XLOOKUP($A155,Rifles!C:C,Rifles!H:H,0,0)</f>
        <v>81</v>
      </c>
      <c r="S155" s="1">
        <f>_xlfn.XLOOKUP($A155,Shotguns!C:C,Shotguns!H:H,0,0)</f>
        <v>0</v>
      </c>
      <c r="T155" s="1">
        <f t="shared" si="2"/>
        <v>81</v>
      </c>
    </row>
    <row r="156" spans="1:20" x14ac:dyDescent="0.25">
      <c r="A156" s="1">
        <f>Rifles!C156</f>
        <v>85201223</v>
      </c>
      <c r="B156" s="1" t="str">
        <f>_xlfn.XLOOKUP(A156, Rifles!$C156:$C573,Rifles!D156:D573,"N/A",0)</f>
        <v>BRP CORP</v>
      </c>
      <c r="C156" s="1" t="str">
        <f>_xlfn.XLOOKUP($A156, Rifles!$C$2:$C$419,Rifles!F$2:F$419,"N/A",0)</f>
        <v>CLINTON</v>
      </c>
      <c r="D156" s="1" t="str">
        <f>_xlfn.XLOOKUP($A156, Rifles!$C$2:$C$419,Rifles!G$2:G$419,"N/A",0)</f>
        <v>MD</v>
      </c>
      <c r="E156" s="1">
        <f>_xlfn.XLOOKUP($A156,Pistols!$C:$C,Pistols!H:H,0,0)</f>
        <v>0</v>
      </c>
      <c r="F156" s="1">
        <f>_xlfn.XLOOKUP($A156,Pistols!$C:$C,Pistols!I:I,0,0)</f>
        <v>0</v>
      </c>
      <c r="G156" s="1">
        <f>_xlfn.XLOOKUP($A156,Pistols!$C:$C,Pistols!J:J,0,0)</f>
        <v>0</v>
      </c>
      <c r="H156" s="1">
        <f>_xlfn.XLOOKUP($A156,Pistols!$C:$C,Pistols!K:K,0,0)</f>
        <v>0</v>
      </c>
      <c r="I156" s="1">
        <f>_xlfn.XLOOKUP($A156,Pistols!$C:$C,Pistols!L:L,0,0)</f>
        <v>0</v>
      </c>
      <c r="J156" s="1">
        <f>_xlfn.XLOOKUP($A156,Pistols!$C:$C,Pistols!M:M,0,0)</f>
        <v>0</v>
      </c>
      <c r="K156" s="1">
        <f>_xlfn.XLOOKUP($A156,Pistols!$C:$C,Pistols!N:N,0,0)</f>
        <v>0</v>
      </c>
      <c r="L156" s="1">
        <f>_xlfn.XLOOKUP($A156,Revolvers!$C:$C,Revolvers!O:O,0,0)</f>
        <v>0</v>
      </c>
      <c r="M156" s="1">
        <f>_xlfn.XLOOKUP($A156,Revolvers!$C:$C,Revolvers!P:P,0,0)</f>
        <v>0</v>
      </c>
      <c r="N156" s="1">
        <f>_xlfn.XLOOKUP($A156,Revolvers!$C:$C,Revolvers!Q:Q,0,0)</f>
        <v>0</v>
      </c>
      <c r="O156" s="1">
        <f>_xlfn.XLOOKUP($A156,Revolvers!$C:$C,Revolvers!R:R,0,0)</f>
        <v>0</v>
      </c>
      <c r="P156" s="1">
        <f>_xlfn.XLOOKUP($A156,Revolvers!$C:$C,Revolvers!S:S,0,0)</f>
        <v>0</v>
      </c>
      <c r="Q156" s="1">
        <f>_xlfn.XLOOKUP($A156,Revolvers!$C:$C,Revolvers!T:T,0,0)</f>
        <v>0</v>
      </c>
      <c r="R156" s="1">
        <f>_xlfn.XLOOKUP($A156,Rifles!C:C,Rifles!H:H,0,0)</f>
        <v>29</v>
      </c>
      <c r="S156" s="1">
        <f>_xlfn.XLOOKUP($A156,Shotguns!C:C,Shotguns!H:H,0,0)</f>
        <v>0</v>
      </c>
      <c r="T156" s="1">
        <f t="shared" si="2"/>
        <v>29</v>
      </c>
    </row>
    <row r="157" spans="1:20" x14ac:dyDescent="0.25">
      <c r="A157" s="1">
        <f>Rifles!C157</f>
        <v>85211500</v>
      </c>
      <c r="B157" s="1" t="str">
        <f>_xlfn.XLOOKUP(A157, Rifles!$C157:$C574,Rifles!D157:D574,"N/A",0)</f>
        <v>MC KEE, INC</v>
      </c>
      <c r="C157" s="1" t="str">
        <f>_xlfn.XLOOKUP($A157, Rifles!$C$2:$C$419,Rifles!F$2:F$419,"N/A",0)</f>
        <v>SAVAGE</v>
      </c>
      <c r="D157" s="1" t="str">
        <f>_xlfn.XLOOKUP($A157, Rifles!$C$2:$C$419,Rifles!G$2:G$419,"N/A",0)</f>
        <v>MD</v>
      </c>
      <c r="E157" s="1">
        <f>_xlfn.XLOOKUP($A157,Pistols!$C:$C,Pistols!H:H,0,0)</f>
        <v>0</v>
      </c>
      <c r="F157" s="1">
        <f>_xlfn.XLOOKUP($A157,Pistols!$C:$C,Pistols!I:I,0,0)</f>
        <v>0</v>
      </c>
      <c r="G157" s="1">
        <f>_xlfn.XLOOKUP($A157,Pistols!$C:$C,Pistols!J:J,0,0)</f>
        <v>0</v>
      </c>
      <c r="H157" s="1">
        <f>_xlfn.XLOOKUP($A157,Pistols!$C:$C,Pistols!K:K,0,0)</f>
        <v>0</v>
      </c>
      <c r="I157" s="1">
        <f>_xlfn.XLOOKUP($A157,Pistols!$C:$C,Pistols!L:L,0,0)</f>
        <v>0</v>
      </c>
      <c r="J157" s="1">
        <f>_xlfn.XLOOKUP($A157,Pistols!$C:$C,Pistols!M:M,0,0)</f>
        <v>0</v>
      </c>
      <c r="K157" s="1">
        <f>_xlfn.XLOOKUP($A157,Pistols!$C:$C,Pistols!N:N,0,0)</f>
        <v>0</v>
      </c>
      <c r="L157" s="1">
        <f>_xlfn.XLOOKUP($A157,Revolvers!$C:$C,Revolvers!O:O,0,0)</f>
        <v>0</v>
      </c>
      <c r="M157" s="1">
        <f>_xlfn.XLOOKUP($A157,Revolvers!$C:$C,Revolvers!P:P,0,0)</f>
        <v>0</v>
      </c>
      <c r="N157" s="1">
        <f>_xlfn.XLOOKUP($A157,Revolvers!$C:$C,Revolvers!Q:Q,0,0)</f>
        <v>0</v>
      </c>
      <c r="O157" s="1">
        <f>_xlfn.XLOOKUP($A157,Revolvers!$C:$C,Revolvers!R:R,0,0)</f>
        <v>0</v>
      </c>
      <c r="P157" s="1">
        <f>_xlfn.XLOOKUP($A157,Revolvers!$C:$C,Revolvers!S:S,0,0)</f>
        <v>0</v>
      </c>
      <c r="Q157" s="1">
        <f>_xlfn.XLOOKUP($A157,Revolvers!$C:$C,Revolvers!T:T,0,0)</f>
        <v>0</v>
      </c>
      <c r="R157" s="1">
        <f>_xlfn.XLOOKUP($A157,Rifles!C:C,Rifles!H:H,0,0)</f>
        <v>259</v>
      </c>
      <c r="S157" s="1">
        <f>_xlfn.XLOOKUP($A157,Shotguns!C:C,Shotguns!H:H,0,0)</f>
        <v>0</v>
      </c>
      <c r="T157" s="1">
        <f t="shared" si="2"/>
        <v>259</v>
      </c>
    </row>
    <row r="158" spans="1:20" x14ac:dyDescent="0.25">
      <c r="A158" s="1">
        <f>Rifles!C158</f>
        <v>85236725</v>
      </c>
      <c r="B158" s="1" t="str">
        <f>_xlfn.XLOOKUP(A158, Rifles!$C158:$C575,Rifles!D158:D575,"N/A",0)</f>
        <v>TABASSI, AMIR H</v>
      </c>
      <c r="C158" s="1" t="str">
        <f>_xlfn.XLOOKUP($A158, Rifles!$C$2:$C$419,Rifles!F$2:F$419,"N/A",0)</f>
        <v>MOUNT AIRY</v>
      </c>
      <c r="D158" s="1" t="str">
        <f>_xlfn.XLOOKUP($A158, Rifles!$C$2:$C$419,Rifles!G$2:G$419,"N/A",0)</f>
        <v>MD</v>
      </c>
      <c r="E158" s="1">
        <f>_xlfn.XLOOKUP($A158,Pistols!$C:$C,Pistols!H:H,0,0)</f>
        <v>0</v>
      </c>
      <c r="F158" s="1">
        <f>_xlfn.XLOOKUP($A158,Pistols!$C:$C,Pistols!I:I,0,0)</f>
        <v>0</v>
      </c>
      <c r="G158" s="1">
        <f>_xlfn.XLOOKUP($A158,Pistols!$C:$C,Pistols!J:J,0,0)</f>
        <v>0</v>
      </c>
      <c r="H158" s="1">
        <f>_xlfn.XLOOKUP($A158,Pistols!$C:$C,Pistols!K:K,0,0)</f>
        <v>0</v>
      </c>
      <c r="I158" s="1">
        <f>_xlfn.XLOOKUP($A158,Pistols!$C:$C,Pistols!L:L,0,0)</f>
        <v>0</v>
      </c>
      <c r="J158" s="1">
        <f>_xlfn.XLOOKUP($A158,Pistols!$C:$C,Pistols!M:M,0,0)</f>
        <v>0</v>
      </c>
      <c r="K158" s="1">
        <f>_xlfn.XLOOKUP($A158,Pistols!$C:$C,Pistols!N:N,0,0)</f>
        <v>0</v>
      </c>
      <c r="L158" s="1">
        <f>_xlfn.XLOOKUP($A158,Revolvers!$C:$C,Revolvers!O:O,0,0)</f>
        <v>0</v>
      </c>
      <c r="M158" s="1">
        <f>_xlfn.XLOOKUP($A158,Revolvers!$C:$C,Revolvers!P:P,0,0)</f>
        <v>0</v>
      </c>
      <c r="N158" s="1">
        <f>_xlfn.XLOOKUP($A158,Revolvers!$C:$C,Revolvers!Q:Q,0,0)</f>
        <v>0</v>
      </c>
      <c r="O158" s="1">
        <f>_xlfn.XLOOKUP($A158,Revolvers!$C:$C,Revolvers!R:R,0,0)</f>
        <v>0</v>
      </c>
      <c r="P158" s="1">
        <f>_xlfn.XLOOKUP($A158,Revolvers!$C:$C,Revolvers!S:S,0,0)</f>
        <v>0</v>
      </c>
      <c r="Q158" s="1">
        <f>_xlfn.XLOOKUP($A158,Revolvers!$C:$C,Revolvers!T:T,0,0)</f>
        <v>0</v>
      </c>
      <c r="R158" s="1">
        <f>_xlfn.XLOOKUP($A158,Rifles!C:C,Rifles!H:H,0,0)</f>
        <v>1</v>
      </c>
      <c r="S158" s="1">
        <f>_xlfn.XLOOKUP($A158,Shotguns!C:C,Shotguns!H:H,0,0)</f>
        <v>0</v>
      </c>
      <c r="T158" s="1">
        <f t="shared" si="2"/>
        <v>1</v>
      </c>
    </row>
    <row r="159" spans="1:20" x14ac:dyDescent="0.25">
      <c r="A159" s="1">
        <f>Rifles!C159</f>
        <v>60100956</v>
      </c>
      <c r="B159" s="1" t="str">
        <f>_xlfn.XLOOKUP(A159, Rifles!$C159:$C576,Rifles!D159:D576,"N/A",0)</f>
        <v>BUSHMASTER FIREARMS INTERNATIONAL LLC</v>
      </c>
      <c r="C159" s="1" t="str">
        <f>_xlfn.XLOOKUP($A159, Rifles!$C$2:$C$419,Rifles!F$2:F$419,"N/A",0)</f>
        <v>WINDHAM</v>
      </c>
      <c r="D159" s="1" t="str">
        <f>_xlfn.XLOOKUP($A159, Rifles!$C$2:$C$419,Rifles!G$2:G$419,"N/A",0)</f>
        <v>ME</v>
      </c>
      <c r="E159" s="1">
        <f>_xlfn.XLOOKUP($A159,Pistols!$C:$C,Pistols!H:H,0,0)</f>
        <v>0</v>
      </c>
      <c r="F159" s="1">
        <f>_xlfn.XLOOKUP($A159,Pistols!$C:$C,Pistols!I:I,0,0)</f>
        <v>113</v>
      </c>
      <c r="G159" s="1">
        <f>_xlfn.XLOOKUP($A159,Pistols!$C:$C,Pistols!J:J,0,0)</f>
        <v>0</v>
      </c>
      <c r="H159" s="1">
        <f>_xlfn.XLOOKUP($A159,Pistols!$C:$C,Pistols!K:K,0,0)</f>
        <v>0</v>
      </c>
      <c r="I159" s="1">
        <f>_xlfn.XLOOKUP($A159,Pistols!$C:$C,Pistols!L:L,0,0)</f>
        <v>405</v>
      </c>
      <c r="J159" s="1">
        <f>_xlfn.XLOOKUP($A159,Pistols!$C:$C,Pistols!M:M,0,0)</f>
        <v>0</v>
      </c>
      <c r="K159" s="1">
        <f>_xlfn.XLOOKUP($A159,Pistols!$C:$C,Pistols!N:N,0,0)</f>
        <v>518</v>
      </c>
      <c r="L159" s="1">
        <f>_xlfn.XLOOKUP($A159,Revolvers!$C:$C,Revolvers!O:O,0,0)</f>
        <v>0</v>
      </c>
      <c r="M159" s="1">
        <f>_xlfn.XLOOKUP($A159,Revolvers!$C:$C,Revolvers!P:P,0,0)</f>
        <v>0</v>
      </c>
      <c r="N159" s="1">
        <f>_xlfn.XLOOKUP($A159,Revolvers!$C:$C,Revolvers!Q:Q,0,0)</f>
        <v>0</v>
      </c>
      <c r="O159" s="1">
        <f>_xlfn.XLOOKUP($A159,Revolvers!$C:$C,Revolvers!R:R,0,0)</f>
        <v>0</v>
      </c>
      <c r="P159" s="1">
        <f>_xlfn.XLOOKUP($A159,Revolvers!$C:$C,Revolvers!S:S,0,0)</f>
        <v>0</v>
      </c>
      <c r="Q159" s="1">
        <f>_xlfn.XLOOKUP($A159,Revolvers!$C:$C,Revolvers!T:T,0,0)</f>
        <v>0</v>
      </c>
      <c r="R159" s="1">
        <f>_xlfn.XLOOKUP($A159,Rifles!C:C,Rifles!H:H,0,0)</f>
        <v>57744</v>
      </c>
      <c r="S159" s="1">
        <f>_xlfn.XLOOKUP($A159,Shotguns!C:C,Shotguns!H:H,0,0)</f>
        <v>0</v>
      </c>
      <c r="T159" s="1">
        <f t="shared" si="2"/>
        <v>58262</v>
      </c>
    </row>
    <row r="160" spans="1:20" x14ac:dyDescent="0.25">
      <c r="A160" s="1">
        <f>Rifles!C160</f>
        <v>60100855</v>
      </c>
      <c r="B160" s="1" t="str">
        <f>_xlfn.XLOOKUP(A160, Rifles!$C160:$C577,Rifles!D160:D577,"N/A",0)</f>
        <v>DIETRICH GUNSMITHY</v>
      </c>
      <c r="C160" s="1" t="str">
        <f>_xlfn.XLOOKUP($A160, Rifles!$C$2:$C$419,Rifles!F$2:F$419,"N/A",0)</f>
        <v>OTIS</v>
      </c>
      <c r="D160" s="1" t="str">
        <f>_xlfn.XLOOKUP($A160, Rifles!$C$2:$C$419,Rifles!G$2:G$419,"N/A",0)</f>
        <v>ME</v>
      </c>
      <c r="E160" s="1">
        <f>_xlfn.XLOOKUP($A160,Pistols!$C:$C,Pistols!H:H,0,0)</f>
        <v>0</v>
      </c>
      <c r="F160" s="1">
        <f>_xlfn.XLOOKUP($A160,Pistols!$C:$C,Pistols!I:I,0,0)</f>
        <v>0</v>
      </c>
      <c r="G160" s="1">
        <f>_xlfn.XLOOKUP($A160,Pistols!$C:$C,Pistols!J:J,0,0)</f>
        <v>0</v>
      </c>
      <c r="H160" s="1">
        <f>_xlfn.XLOOKUP($A160,Pistols!$C:$C,Pistols!K:K,0,0)</f>
        <v>0</v>
      </c>
      <c r="I160" s="1">
        <f>_xlfn.XLOOKUP($A160,Pistols!$C:$C,Pistols!L:L,0,0)</f>
        <v>0</v>
      </c>
      <c r="J160" s="1">
        <f>_xlfn.XLOOKUP($A160,Pistols!$C:$C,Pistols!M:M,0,0)</f>
        <v>0</v>
      </c>
      <c r="K160" s="1">
        <f>_xlfn.XLOOKUP($A160,Pistols!$C:$C,Pistols!N:N,0,0)</f>
        <v>0</v>
      </c>
      <c r="L160" s="1">
        <f>_xlfn.XLOOKUP($A160,Revolvers!$C:$C,Revolvers!O:O,0,0)</f>
        <v>0</v>
      </c>
      <c r="M160" s="1">
        <f>_xlfn.XLOOKUP($A160,Revolvers!$C:$C,Revolvers!P:P,0,0)</f>
        <v>0</v>
      </c>
      <c r="N160" s="1">
        <f>_xlfn.XLOOKUP($A160,Revolvers!$C:$C,Revolvers!Q:Q,0,0)</f>
        <v>0</v>
      </c>
      <c r="O160" s="1">
        <f>_xlfn.XLOOKUP($A160,Revolvers!$C:$C,Revolvers!R:R,0,0)</f>
        <v>0</v>
      </c>
      <c r="P160" s="1">
        <f>_xlfn.XLOOKUP($A160,Revolvers!$C:$C,Revolvers!S:S,0,0)</f>
        <v>0</v>
      </c>
      <c r="Q160" s="1">
        <f>_xlfn.XLOOKUP($A160,Revolvers!$C:$C,Revolvers!T:T,0,0)</f>
        <v>0</v>
      </c>
      <c r="R160" s="1">
        <f>_xlfn.XLOOKUP($A160,Rifles!C:C,Rifles!H:H,0,0)</f>
        <v>3</v>
      </c>
      <c r="S160" s="1">
        <f>_xlfn.XLOOKUP($A160,Shotguns!C:C,Shotguns!H:H,0,0)</f>
        <v>0</v>
      </c>
      <c r="T160" s="1">
        <f t="shared" si="2"/>
        <v>3</v>
      </c>
    </row>
    <row r="161" spans="1:20" x14ac:dyDescent="0.25">
      <c r="A161" s="1">
        <f>Rifles!C161</f>
        <v>60101168</v>
      </c>
      <c r="B161" s="1" t="str">
        <f>_xlfn.XLOOKUP(A161, Rifles!$C161:$C578,Rifles!D161:D578,"N/A",0)</f>
        <v>GARDNER, UEL JORDAN</v>
      </c>
      <c r="C161" s="1" t="str">
        <f>_xlfn.XLOOKUP($A161, Rifles!$C$2:$C$419,Rifles!F$2:F$419,"N/A",0)</f>
        <v>CUMBERLAND</v>
      </c>
      <c r="D161" s="1" t="str">
        <f>_xlfn.XLOOKUP($A161, Rifles!$C$2:$C$419,Rifles!G$2:G$419,"N/A",0)</f>
        <v>ME</v>
      </c>
      <c r="E161" s="1">
        <f>_xlfn.XLOOKUP($A161,Pistols!$C:$C,Pistols!H:H,0,0)</f>
        <v>0</v>
      </c>
      <c r="F161" s="1">
        <f>_xlfn.XLOOKUP($A161,Pistols!$C:$C,Pistols!I:I,0,0)</f>
        <v>0</v>
      </c>
      <c r="G161" s="1">
        <f>_xlfn.XLOOKUP($A161,Pistols!$C:$C,Pistols!J:J,0,0)</f>
        <v>0</v>
      </c>
      <c r="H161" s="1">
        <f>_xlfn.XLOOKUP($A161,Pistols!$C:$C,Pistols!K:K,0,0)</f>
        <v>0</v>
      </c>
      <c r="I161" s="1">
        <f>_xlfn.XLOOKUP($A161,Pistols!$C:$C,Pistols!L:L,0,0)</f>
        <v>0</v>
      </c>
      <c r="J161" s="1">
        <f>_xlfn.XLOOKUP($A161,Pistols!$C:$C,Pistols!M:M,0,0)</f>
        <v>0</v>
      </c>
      <c r="K161" s="1">
        <f>_xlfn.XLOOKUP($A161,Pistols!$C:$C,Pistols!N:N,0,0)</f>
        <v>0</v>
      </c>
      <c r="L161" s="1">
        <f>_xlfn.XLOOKUP($A161,Revolvers!$C:$C,Revolvers!O:O,0,0)</f>
        <v>0</v>
      </c>
      <c r="M161" s="1">
        <f>_xlfn.XLOOKUP($A161,Revolvers!$C:$C,Revolvers!P:P,0,0)</f>
        <v>0</v>
      </c>
      <c r="N161" s="1">
        <f>_xlfn.XLOOKUP($A161,Revolvers!$C:$C,Revolvers!Q:Q,0,0)</f>
        <v>0</v>
      </c>
      <c r="O161" s="1">
        <f>_xlfn.XLOOKUP($A161,Revolvers!$C:$C,Revolvers!R:R,0,0)</f>
        <v>0</v>
      </c>
      <c r="P161" s="1">
        <f>_xlfn.XLOOKUP($A161,Revolvers!$C:$C,Revolvers!S:S,0,0)</f>
        <v>0</v>
      </c>
      <c r="Q161" s="1">
        <f>_xlfn.XLOOKUP($A161,Revolvers!$C:$C,Revolvers!T:T,0,0)</f>
        <v>0</v>
      </c>
      <c r="R161" s="1">
        <f>_xlfn.XLOOKUP($A161,Rifles!C:C,Rifles!H:H,0,0)</f>
        <v>16</v>
      </c>
      <c r="S161" s="1">
        <f>_xlfn.XLOOKUP($A161,Shotguns!C:C,Shotguns!H:H,0,0)</f>
        <v>0</v>
      </c>
      <c r="T161" s="1">
        <f t="shared" si="2"/>
        <v>16</v>
      </c>
    </row>
    <row r="162" spans="1:20" x14ac:dyDescent="0.25">
      <c r="A162" s="1">
        <f>Rifles!C162</f>
        <v>60101041</v>
      </c>
      <c r="B162" s="1" t="str">
        <f>_xlfn.XLOOKUP(A162, Rifles!$C162:$C579,Rifles!D162:D579,"N/A",0)</f>
        <v>HUBERT, JAMES ALLEN</v>
      </c>
      <c r="C162" s="1" t="str">
        <f>_xlfn.XLOOKUP($A162, Rifles!$C$2:$C$419,Rifles!F$2:F$419,"N/A",0)</f>
        <v>WINSLOW</v>
      </c>
      <c r="D162" s="1" t="str">
        <f>_xlfn.XLOOKUP($A162, Rifles!$C$2:$C$419,Rifles!G$2:G$419,"N/A",0)</f>
        <v>ME</v>
      </c>
      <c r="E162" s="1">
        <f>_xlfn.XLOOKUP($A162,Pistols!$C:$C,Pistols!H:H,0,0)</f>
        <v>0</v>
      </c>
      <c r="F162" s="1">
        <f>_xlfn.XLOOKUP($A162,Pistols!$C:$C,Pistols!I:I,0,0)</f>
        <v>0</v>
      </c>
      <c r="G162" s="1">
        <f>_xlfn.XLOOKUP($A162,Pistols!$C:$C,Pistols!J:J,0,0)</f>
        <v>0</v>
      </c>
      <c r="H162" s="1">
        <f>_xlfn.XLOOKUP($A162,Pistols!$C:$C,Pistols!K:K,0,0)</f>
        <v>0</v>
      </c>
      <c r="I162" s="1">
        <f>_xlfn.XLOOKUP($A162,Pistols!$C:$C,Pistols!L:L,0,0)</f>
        <v>0</v>
      </c>
      <c r="J162" s="1">
        <f>_xlfn.XLOOKUP($A162,Pistols!$C:$C,Pistols!M:M,0,0)</f>
        <v>0</v>
      </c>
      <c r="K162" s="1">
        <f>_xlfn.XLOOKUP($A162,Pistols!$C:$C,Pistols!N:N,0,0)</f>
        <v>0</v>
      </c>
      <c r="L162" s="1">
        <f>_xlfn.XLOOKUP($A162,Revolvers!$C:$C,Revolvers!O:O,0,0)</f>
        <v>0</v>
      </c>
      <c r="M162" s="1">
        <f>_xlfn.XLOOKUP($A162,Revolvers!$C:$C,Revolvers!P:P,0,0)</f>
        <v>0</v>
      </c>
      <c r="N162" s="1">
        <f>_xlfn.XLOOKUP($A162,Revolvers!$C:$C,Revolvers!Q:Q,0,0)</f>
        <v>0</v>
      </c>
      <c r="O162" s="1">
        <f>_xlfn.XLOOKUP($A162,Revolvers!$C:$C,Revolvers!R:R,0,0)</f>
        <v>0</v>
      </c>
      <c r="P162" s="1">
        <f>_xlfn.XLOOKUP($A162,Revolvers!$C:$C,Revolvers!S:S,0,0)</f>
        <v>0</v>
      </c>
      <c r="Q162" s="1">
        <f>_xlfn.XLOOKUP($A162,Revolvers!$C:$C,Revolvers!T:T,0,0)</f>
        <v>0</v>
      </c>
      <c r="R162" s="1">
        <f>_xlfn.XLOOKUP($A162,Rifles!C:C,Rifles!H:H,0,0)</f>
        <v>3</v>
      </c>
      <c r="S162" s="1">
        <f>_xlfn.XLOOKUP($A162,Shotguns!C:C,Shotguns!H:H,0,0)</f>
        <v>1</v>
      </c>
      <c r="T162" s="1">
        <f t="shared" si="2"/>
        <v>4</v>
      </c>
    </row>
    <row r="163" spans="1:20" x14ac:dyDescent="0.25">
      <c r="A163" s="1">
        <f>Rifles!C163</f>
        <v>60101137</v>
      </c>
      <c r="B163" s="1" t="str">
        <f>_xlfn.XLOOKUP(A163, Rifles!$C163:$C580,Rifles!D163:D580,"N/A",0)</f>
        <v>NORTHEAST ARMS LLC</v>
      </c>
      <c r="C163" s="1" t="str">
        <f>_xlfn.XLOOKUP($A163, Rifles!$C$2:$C$419,Rifles!F$2:F$419,"N/A",0)</f>
        <v>FORT FAIRFIELD</v>
      </c>
      <c r="D163" s="1" t="str">
        <f>_xlfn.XLOOKUP($A163, Rifles!$C$2:$C$419,Rifles!G$2:G$419,"N/A",0)</f>
        <v>ME</v>
      </c>
      <c r="E163" s="1">
        <f>_xlfn.XLOOKUP($A163,Pistols!$C:$C,Pistols!H:H,0,0)</f>
        <v>0</v>
      </c>
      <c r="F163" s="1">
        <f>_xlfn.XLOOKUP($A163,Pistols!$C:$C,Pistols!I:I,0,0)</f>
        <v>0</v>
      </c>
      <c r="G163" s="1">
        <f>_xlfn.XLOOKUP($A163,Pistols!$C:$C,Pistols!J:J,0,0)</f>
        <v>0</v>
      </c>
      <c r="H163" s="1">
        <f>_xlfn.XLOOKUP($A163,Pistols!$C:$C,Pistols!K:K,0,0)</f>
        <v>0</v>
      </c>
      <c r="I163" s="1">
        <f>_xlfn.XLOOKUP($A163,Pistols!$C:$C,Pistols!L:L,0,0)</f>
        <v>0</v>
      </c>
      <c r="J163" s="1">
        <f>_xlfn.XLOOKUP($A163,Pistols!$C:$C,Pistols!M:M,0,0)</f>
        <v>0</v>
      </c>
      <c r="K163" s="1">
        <f>_xlfn.XLOOKUP($A163,Pistols!$C:$C,Pistols!N:N,0,0)</f>
        <v>0</v>
      </c>
      <c r="L163" s="1">
        <f>_xlfn.XLOOKUP($A163,Revolvers!$C:$C,Revolvers!O:O,0,0)</f>
        <v>0</v>
      </c>
      <c r="M163" s="1">
        <f>_xlfn.XLOOKUP($A163,Revolvers!$C:$C,Revolvers!P:P,0,0)</f>
        <v>0</v>
      </c>
      <c r="N163" s="1">
        <f>_xlfn.XLOOKUP($A163,Revolvers!$C:$C,Revolvers!Q:Q,0,0)</f>
        <v>0</v>
      </c>
      <c r="O163" s="1">
        <f>_xlfn.XLOOKUP($A163,Revolvers!$C:$C,Revolvers!R:R,0,0)</f>
        <v>0</v>
      </c>
      <c r="P163" s="1">
        <f>_xlfn.XLOOKUP($A163,Revolvers!$C:$C,Revolvers!S:S,0,0)</f>
        <v>0</v>
      </c>
      <c r="Q163" s="1">
        <f>_xlfn.XLOOKUP($A163,Revolvers!$C:$C,Revolvers!T:T,0,0)</f>
        <v>0</v>
      </c>
      <c r="R163" s="1">
        <f>_xlfn.XLOOKUP($A163,Rifles!C:C,Rifles!H:H,0,0)</f>
        <v>1</v>
      </c>
      <c r="S163" s="1">
        <f>_xlfn.XLOOKUP($A163,Shotguns!C:C,Shotguns!H:H,0,0)</f>
        <v>0</v>
      </c>
      <c r="T163" s="1">
        <f t="shared" si="2"/>
        <v>1</v>
      </c>
    </row>
    <row r="164" spans="1:20" x14ac:dyDescent="0.25">
      <c r="A164" s="1">
        <f>Rifles!C164</f>
        <v>43813395</v>
      </c>
      <c r="B164" s="1" t="str">
        <f>_xlfn.XLOOKUP(A164, Rifles!$C164:$C581,Rifles!D164:D581,"N/A",0)</f>
        <v>FALLING BLOCK WORKS INC</v>
      </c>
      <c r="C164" s="1" t="str">
        <f>_xlfn.XLOOKUP($A164, Rifles!$C$2:$C$419,Rifles!F$2:F$419,"N/A",0)</f>
        <v>MAYBEE</v>
      </c>
      <c r="D164" s="1" t="str">
        <f>_xlfn.XLOOKUP($A164, Rifles!$C$2:$C$419,Rifles!G$2:G$419,"N/A",0)</f>
        <v>MI</v>
      </c>
      <c r="E164" s="1">
        <f>_xlfn.XLOOKUP($A164,Pistols!$C:$C,Pistols!H:H,0,0)</f>
        <v>0</v>
      </c>
      <c r="F164" s="1">
        <f>_xlfn.XLOOKUP($A164,Pistols!$C:$C,Pistols!I:I,0,0)</f>
        <v>0</v>
      </c>
      <c r="G164" s="1">
        <f>_xlfn.XLOOKUP($A164,Pistols!$C:$C,Pistols!J:J,0,0)</f>
        <v>0</v>
      </c>
      <c r="H164" s="1">
        <f>_xlfn.XLOOKUP($A164,Pistols!$C:$C,Pistols!K:K,0,0)</f>
        <v>0</v>
      </c>
      <c r="I164" s="1">
        <f>_xlfn.XLOOKUP($A164,Pistols!$C:$C,Pistols!L:L,0,0)</f>
        <v>0</v>
      </c>
      <c r="J164" s="1">
        <f>_xlfn.XLOOKUP($A164,Pistols!$C:$C,Pistols!M:M,0,0)</f>
        <v>0</v>
      </c>
      <c r="K164" s="1">
        <f>_xlfn.XLOOKUP($A164,Pistols!$C:$C,Pistols!N:N,0,0)</f>
        <v>0</v>
      </c>
      <c r="L164" s="1">
        <f>_xlfn.XLOOKUP($A164,Revolvers!$C:$C,Revolvers!O:O,0,0)</f>
        <v>0</v>
      </c>
      <c r="M164" s="1">
        <f>_xlfn.XLOOKUP($A164,Revolvers!$C:$C,Revolvers!P:P,0,0)</f>
        <v>0</v>
      </c>
      <c r="N164" s="1">
        <f>_xlfn.XLOOKUP($A164,Revolvers!$C:$C,Revolvers!Q:Q,0,0)</f>
        <v>0</v>
      </c>
      <c r="O164" s="1">
        <f>_xlfn.XLOOKUP($A164,Revolvers!$C:$C,Revolvers!R:R,0,0)</f>
        <v>0</v>
      </c>
      <c r="P164" s="1">
        <f>_xlfn.XLOOKUP($A164,Revolvers!$C:$C,Revolvers!S:S,0,0)</f>
        <v>0</v>
      </c>
      <c r="Q164" s="1">
        <f>_xlfn.XLOOKUP($A164,Revolvers!$C:$C,Revolvers!T:T,0,0)</f>
        <v>0</v>
      </c>
      <c r="R164" s="1">
        <f>_xlfn.XLOOKUP($A164,Rifles!C:C,Rifles!H:H,0,0)</f>
        <v>17</v>
      </c>
      <c r="S164" s="1">
        <f>_xlfn.XLOOKUP($A164,Shotguns!C:C,Shotguns!H:H,0,0)</f>
        <v>0</v>
      </c>
      <c r="T164" s="1">
        <f t="shared" si="2"/>
        <v>17</v>
      </c>
    </row>
    <row r="165" spans="1:20" x14ac:dyDescent="0.25">
      <c r="A165" s="1">
        <f>Rifles!C165</f>
        <v>43842898</v>
      </c>
      <c r="B165" s="1" t="str">
        <f>_xlfn.XLOOKUP(A165, Rifles!$C165:$C582,Rifles!D165:D582,"N/A",0)</f>
        <v>GARBARINO, GARY M</v>
      </c>
      <c r="C165" s="1" t="str">
        <f>_xlfn.XLOOKUP($A165, Rifles!$C$2:$C$419,Rifles!F$2:F$419,"N/A",0)</f>
        <v>BYRON</v>
      </c>
      <c r="D165" s="1" t="str">
        <f>_xlfn.XLOOKUP($A165, Rifles!$C$2:$C$419,Rifles!G$2:G$419,"N/A",0)</f>
        <v>MI</v>
      </c>
      <c r="E165" s="1">
        <f>_xlfn.XLOOKUP($A165,Pistols!$C:$C,Pistols!H:H,0,0)</f>
        <v>0</v>
      </c>
      <c r="F165" s="1">
        <f>_xlfn.XLOOKUP($A165,Pistols!$C:$C,Pistols!I:I,0,0)</f>
        <v>0</v>
      </c>
      <c r="G165" s="1">
        <f>_xlfn.XLOOKUP($A165,Pistols!$C:$C,Pistols!J:J,0,0)</f>
        <v>0</v>
      </c>
      <c r="H165" s="1">
        <f>_xlfn.XLOOKUP($A165,Pistols!$C:$C,Pistols!K:K,0,0)</f>
        <v>0</v>
      </c>
      <c r="I165" s="1">
        <f>_xlfn.XLOOKUP($A165,Pistols!$C:$C,Pistols!L:L,0,0)</f>
        <v>0</v>
      </c>
      <c r="J165" s="1">
        <f>_xlfn.XLOOKUP($A165,Pistols!$C:$C,Pistols!M:M,0,0)</f>
        <v>0</v>
      </c>
      <c r="K165" s="1">
        <f>_xlfn.XLOOKUP($A165,Pistols!$C:$C,Pistols!N:N,0,0)</f>
        <v>0</v>
      </c>
      <c r="L165" s="1">
        <f>_xlfn.XLOOKUP($A165,Revolvers!$C:$C,Revolvers!O:O,0,0)</f>
        <v>0</v>
      </c>
      <c r="M165" s="1">
        <f>_xlfn.XLOOKUP($A165,Revolvers!$C:$C,Revolvers!P:P,0,0)</f>
        <v>0</v>
      </c>
      <c r="N165" s="1">
        <f>_xlfn.XLOOKUP($A165,Revolvers!$C:$C,Revolvers!Q:Q,0,0)</f>
        <v>0</v>
      </c>
      <c r="O165" s="1">
        <f>_xlfn.XLOOKUP($A165,Revolvers!$C:$C,Revolvers!R:R,0,0)</f>
        <v>0</v>
      </c>
      <c r="P165" s="1">
        <f>_xlfn.XLOOKUP($A165,Revolvers!$C:$C,Revolvers!S:S,0,0)</f>
        <v>0</v>
      </c>
      <c r="Q165" s="1">
        <f>_xlfn.XLOOKUP($A165,Revolvers!$C:$C,Revolvers!T:T,0,0)</f>
        <v>0</v>
      </c>
      <c r="R165" s="1">
        <f>_xlfn.XLOOKUP($A165,Rifles!C:C,Rifles!H:H,0,0)</f>
        <v>1</v>
      </c>
      <c r="S165" s="1">
        <f>_xlfn.XLOOKUP($A165,Shotguns!C:C,Shotguns!H:H,0,0)</f>
        <v>0</v>
      </c>
      <c r="T165" s="1">
        <f t="shared" si="2"/>
        <v>1</v>
      </c>
    </row>
    <row r="166" spans="1:20" x14ac:dyDescent="0.25">
      <c r="A166" s="1">
        <f>Rifles!C166</f>
        <v>43803198</v>
      </c>
      <c r="B166" s="1" t="str">
        <f>_xlfn.XLOOKUP(A166, Rifles!$C166:$C583,Rifles!D166:D583,"N/A",0)</f>
        <v>KAMPFELD CUSTOM INC</v>
      </c>
      <c r="C166" s="1" t="str">
        <f>_xlfn.XLOOKUP($A166, Rifles!$C$2:$C$419,Rifles!F$2:F$419,"N/A",0)</f>
        <v>CLINTON</v>
      </c>
      <c r="D166" s="1" t="str">
        <f>_xlfn.XLOOKUP($A166, Rifles!$C$2:$C$419,Rifles!G$2:G$419,"N/A",0)</f>
        <v>MI</v>
      </c>
      <c r="E166" s="1">
        <f>_xlfn.XLOOKUP($A166,Pistols!$C:$C,Pistols!H:H,0,0)</f>
        <v>0</v>
      </c>
      <c r="F166" s="1">
        <f>_xlfn.XLOOKUP($A166,Pistols!$C:$C,Pistols!I:I,0,0)</f>
        <v>0</v>
      </c>
      <c r="G166" s="1">
        <f>_xlfn.XLOOKUP($A166,Pistols!$C:$C,Pistols!J:J,0,0)</f>
        <v>0</v>
      </c>
      <c r="H166" s="1">
        <f>_xlfn.XLOOKUP($A166,Pistols!$C:$C,Pistols!K:K,0,0)</f>
        <v>0</v>
      </c>
      <c r="I166" s="1">
        <f>_xlfn.XLOOKUP($A166,Pistols!$C:$C,Pistols!L:L,0,0)</f>
        <v>0</v>
      </c>
      <c r="J166" s="1">
        <f>_xlfn.XLOOKUP($A166,Pistols!$C:$C,Pistols!M:M,0,0)</f>
        <v>0</v>
      </c>
      <c r="K166" s="1">
        <f>_xlfn.XLOOKUP($A166,Pistols!$C:$C,Pistols!N:N,0,0)</f>
        <v>0</v>
      </c>
      <c r="L166" s="1">
        <f>_xlfn.XLOOKUP($A166,Revolvers!$C:$C,Revolvers!O:O,0,0)</f>
        <v>0</v>
      </c>
      <c r="M166" s="1">
        <f>_xlfn.XLOOKUP($A166,Revolvers!$C:$C,Revolvers!P:P,0,0)</f>
        <v>0</v>
      </c>
      <c r="N166" s="1">
        <f>_xlfn.XLOOKUP($A166,Revolvers!$C:$C,Revolvers!Q:Q,0,0)</f>
        <v>0</v>
      </c>
      <c r="O166" s="1">
        <f>_xlfn.XLOOKUP($A166,Revolvers!$C:$C,Revolvers!R:R,0,0)</f>
        <v>0</v>
      </c>
      <c r="P166" s="1">
        <f>_xlfn.XLOOKUP($A166,Revolvers!$C:$C,Revolvers!S:S,0,0)</f>
        <v>0</v>
      </c>
      <c r="Q166" s="1">
        <f>_xlfn.XLOOKUP($A166,Revolvers!$C:$C,Revolvers!T:T,0,0)</f>
        <v>0</v>
      </c>
      <c r="R166" s="1">
        <f>_xlfn.XLOOKUP($A166,Rifles!C:C,Rifles!H:H,0,0)</f>
        <v>1</v>
      </c>
      <c r="S166" s="1">
        <f>_xlfn.XLOOKUP($A166,Shotguns!C:C,Shotguns!H:H,0,0)</f>
        <v>0</v>
      </c>
      <c r="T166" s="1">
        <f t="shared" si="2"/>
        <v>1</v>
      </c>
    </row>
    <row r="167" spans="1:20" x14ac:dyDescent="0.25">
      <c r="A167" s="1">
        <f>Rifles!C167</f>
        <v>43802543</v>
      </c>
      <c r="B167" s="1" t="str">
        <f>_xlfn.XLOOKUP(A167, Rifles!$C167:$C584,Rifles!D167:D584,"N/A",0)</f>
        <v>NORTHLINK ENT</v>
      </c>
      <c r="C167" s="1" t="str">
        <f>_xlfn.XLOOKUP($A167, Rifles!$C$2:$C$419,Rifles!F$2:F$419,"N/A",0)</f>
        <v>WATERS</v>
      </c>
      <c r="D167" s="1" t="str">
        <f>_xlfn.XLOOKUP($A167, Rifles!$C$2:$C$419,Rifles!G$2:G$419,"N/A",0)</f>
        <v>MI</v>
      </c>
      <c r="E167" s="1">
        <f>_xlfn.XLOOKUP($A167,Pistols!$C:$C,Pistols!H:H,0,0)</f>
        <v>1</v>
      </c>
      <c r="F167" s="1">
        <f>_xlfn.XLOOKUP($A167,Pistols!$C:$C,Pistols!I:I,0,0)</f>
        <v>0</v>
      </c>
      <c r="G167" s="1">
        <f>_xlfn.XLOOKUP($A167,Pistols!$C:$C,Pistols!J:J,0,0)</f>
        <v>0</v>
      </c>
      <c r="H167" s="1">
        <f>_xlfn.XLOOKUP($A167,Pistols!$C:$C,Pistols!K:K,0,0)</f>
        <v>0</v>
      </c>
      <c r="I167" s="1">
        <f>_xlfn.XLOOKUP($A167,Pistols!$C:$C,Pistols!L:L,0,0)</f>
        <v>0</v>
      </c>
      <c r="J167" s="1">
        <f>_xlfn.XLOOKUP($A167,Pistols!$C:$C,Pistols!M:M,0,0)</f>
        <v>0</v>
      </c>
      <c r="K167" s="1">
        <f>_xlfn.XLOOKUP($A167,Pistols!$C:$C,Pistols!N:N,0,0)</f>
        <v>1</v>
      </c>
      <c r="L167" s="1">
        <f>_xlfn.XLOOKUP($A167,Revolvers!$C:$C,Revolvers!O:O,0,0)</f>
        <v>0</v>
      </c>
      <c r="M167" s="1">
        <f>_xlfn.XLOOKUP($A167,Revolvers!$C:$C,Revolvers!P:P,0,0)</f>
        <v>0</v>
      </c>
      <c r="N167" s="1">
        <f>_xlfn.XLOOKUP($A167,Revolvers!$C:$C,Revolvers!Q:Q,0,0)</f>
        <v>0</v>
      </c>
      <c r="O167" s="1">
        <f>_xlfn.XLOOKUP($A167,Revolvers!$C:$C,Revolvers!R:R,0,0)</f>
        <v>0</v>
      </c>
      <c r="P167" s="1">
        <f>_xlfn.XLOOKUP($A167,Revolvers!$C:$C,Revolvers!S:S,0,0)</f>
        <v>0</v>
      </c>
      <c r="Q167" s="1">
        <f>_xlfn.XLOOKUP($A167,Revolvers!$C:$C,Revolvers!T:T,0,0)</f>
        <v>0</v>
      </c>
      <c r="R167" s="1">
        <f>_xlfn.XLOOKUP($A167,Rifles!C:C,Rifles!H:H,0,0)</f>
        <v>1</v>
      </c>
      <c r="S167" s="1">
        <f>_xlfn.XLOOKUP($A167,Shotguns!C:C,Shotguns!H:H,0,0)</f>
        <v>0</v>
      </c>
      <c r="T167" s="1">
        <f t="shared" si="2"/>
        <v>2</v>
      </c>
    </row>
    <row r="168" spans="1:20" x14ac:dyDescent="0.25">
      <c r="A168" s="1">
        <f>Rifles!C168</f>
        <v>43802058</v>
      </c>
      <c r="B168" s="1" t="str">
        <f>_xlfn.XLOOKUP(A168, Rifles!$C168:$C585,Rifles!D168:D585,"N/A",0)</f>
        <v>OMEGA ARMS</v>
      </c>
      <c r="C168" s="1" t="str">
        <f>_xlfn.XLOOKUP($A168, Rifles!$C$2:$C$419,Rifles!F$2:F$419,"N/A",0)</f>
        <v>ALLENDALE</v>
      </c>
      <c r="D168" s="1" t="str">
        <f>_xlfn.XLOOKUP($A168, Rifles!$C$2:$C$419,Rifles!G$2:G$419,"N/A",0)</f>
        <v>MI</v>
      </c>
      <c r="E168" s="1">
        <f>_xlfn.XLOOKUP($A168,Pistols!$C:$C,Pistols!H:H,0,0)</f>
        <v>0</v>
      </c>
      <c r="F168" s="1">
        <f>_xlfn.XLOOKUP($A168,Pistols!$C:$C,Pistols!I:I,0,0)</f>
        <v>0</v>
      </c>
      <c r="G168" s="1">
        <f>_xlfn.XLOOKUP($A168,Pistols!$C:$C,Pistols!J:J,0,0)</f>
        <v>0</v>
      </c>
      <c r="H168" s="1">
        <f>_xlfn.XLOOKUP($A168,Pistols!$C:$C,Pistols!K:K,0,0)</f>
        <v>0</v>
      </c>
      <c r="I168" s="1">
        <f>_xlfn.XLOOKUP($A168,Pistols!$C:$C,Pistols!L:L,0,0)</f>
        <v>29</v>
      </c>
      <c r="J168" s="1">
        <f>_xlfn.XLOOKUP($A168,Pistols!$C:$C,Pistols!M:M,0,0)</f>
        <v>0</v>
      </c>
      <c r="K168" s="1">
        <f>_xlfn.XLOOKUP($A168,Pistols!$C:$C,Pistols!N:N,0,0)</f>
        <v>29</v>
      </c>
      <c r="L168" s="1">
        <f>_xlfn.XLOOKUP($A168,Revolvers!$C:$C,Revolvers!O:O,0,0)</f>
        <v>0</v>
      </c>
      <c r="M168" s="1">
        <f>_xlfn.XLOOKUP($A168,Revolvers!$C:$C,Revolvers!P:P,0,0)</f>
        <v>0</v>
      </c>
      <c r="N168" s="1">
        <f>_xlfn.XLOOKUP($A168,Revolvers!$C:$C,Revolvers!Q:Q,0,0)</f>
        <v>0</v>
      </c>
      <c r="O168" s="1">
        <f>_xlfn.XLOOKUP($A168,Revolvers!$C:$C,Revolvers!R:R,0,0)</f>
        <v>0</v>
      </c>
      <c r="P168" s="1">
        <f>_xlfn.XLOOKUP($A168,Revolvers!$C:$C,Revolvers!S:S,0,0)</f>
        <v>0</v>
      </c>
      <c r="Q168" s="1">
        <f>_xlfn.XLOOKUP($A168,Revolvers!$C:$C,Revolvers!T:T,0,0)</f>
        <v>0</v>
      </c>
      <c r="R168" s="1">
        <f>_xlfn.XLOOKUP($A168,Rifles!C:C,Rifles!H:H,0,0)</f>
        <v>25</v>
      </c>
      <c r="S168" s="1">
        <f>_xlfn.XLOOKUP($A168,Shotguns!C:C,Shotguns!H:H,0,0)</f>
        <v>0</v>
      </c>
      <c r="T168" s="1">
        <f t="shared" si="2"/>
        <v>54</v>
      </c>
    </row>
    <row r="169" spans="1:20" x14ac:dyDescent="0.25">
      <c r="A169" s="1">
        <f>Rifles!C169</f>
        <v>43804019</v>
      </c>
      <c r="B169" s="1" t="str">
        <f>_xlfn.XLOOKUP(A169, Rifles!$C169:$C586,Rifles!D169:D586,"N/A",0)</f>
        <v>PERRY ENGINEERING, LLC</v>
      </c>
      <c r="C169" s="1" t="str">
        <f>_xlfn.XLOOKUP($A169, Rifles!$C$2:$C$419,Rifles!F$2:F$419,"N/A",0)</f>
        <v>CHELSEA</v>
      </c>
      <c r="D169" s="1" t="str">
        <f>_xlfn.XLOOKUP($A169, Rifles!$C$2:$C$419,Rifles!G$2:G$419,"N/A",0)</f>
        <v>MI</v>
      </c>
      <c r="E169" s="1">
        <f>_xlfn.XLOOKUP($A169,Pistols!$C:$C,Pistols!H:H,0,0)</f>
        <v>0</v>
      </c>
      <c r="F169" s="1">
        <f>_xlfn.XLOOKUP($A169,Pistols!$C:$C,Pistols!I:I,0,0)</f>
        <v>0</v>
      </c>
      <c r="G169" s="1">
        <f>_xlfn.XLOOKUP($A169,Pistols!$C:$C,Pistols!J:J,0,0)</f>
        <v>0</v>
      </c>
      <c r="H169" s="1">
        <f>_xlfn.XLOOKUP($A169,Pistols!$C:$C,Pistols!K:K,0,0)</f>
        <v>0</v>
      </c>
      <c r="I169" s="1">
        <f>_xlfn.XLOOKUP($A169,Pistols!$C:$C,Pistols!L:L,0,0)</f>
        <v>0</v>
      </c>
      <c r="J169" s="1">
        <f>_xlfn.XLOOKUP($A169,Pistols!$C:$C,Pistols!M:M,0,0)</f>
        <v>0</v>
      </c>
      <c r="K169" s="1">
        <f>_xlfn.XLOOKUP($A169,Pistols!$C:$C,Pistols!N:N,0,0)</f>
        <v>0</v>
      </c>
      <c r="L169" s="1">
        <f>_xlfn.XLOOKUP($A169,Revolvers!$C:$C,Revolvers!O:O,0,0)</f>
        <v>0</v>
      </c>
      <c r="M169" s="1">
        <f>_xlfn.XLOOKUP($A169,Revolvers!$C:$C,Revolvers!P:P,0,0)</f>
        <v>0</v>
      </c>
      <c r="N169" s="1">
        <f>_xlfn.XLOOKUP($A169,Revolvers!$C:$C,Revolvers!Q:Q,0,0)</f>
        <v>0</v>
      </c>
      <c r="O169" s="1">
        <f>_xlfn.XLOOKUP($A169,Revolvers!$C:$C,Revolvers!R:R,0,0)</f>
        <v>0</v>
      </c>
      <c r="P169" s="1">
        <f>_xlfn.XLOOKUP($A169,Revolvers!$C:$C,Revolvers!S:S,0,0)</f>
        <v>0</v>
      </c>
      <c r="Q169" s="1">
        <f>_xlfn.XLOOKUP($A169,Revolvers!$C:$C,Revolvers!T:T,0,0)</f>
        <v>0</v>
      </c>
      <c r="R169" s="1">
        <f>_xlfn.XLOOKUP($A169,Rifles!C:C,Rifles!H:H,0,0)</f>
        <v>92</v>
      </c>
      <c r="S169" s="1">
        <f>_xlfn.XLOOKUP($A169,Shotguns!C:C,Shotguns!H:H,0,0)</f>
        <v>0</v>
      </c>
      <c r="T169" s="1">
        <f t="shared" si="2"/>
        <v>92</v>
      </c>
    </row>
    <row r="170" spans="1:20" x14ac:dyDescent="0.25">
      <c r="A170" s="1">
        <f>Rifles!C170</f>
        <v>43803362</v>
      </c>
      <c r="B170" s="1" t="str">
        <f>_xlfn.XLOOKUP(A170, Rifles!$C170:$C587,Rifles!D170:D587,"N/A",0)</f>
        <v>ROSS PRECISION MANUFACTURING, INC</v>
      </c>
      <c r="C170" s="1" t="str">
        <f>_xlfn.XLOOKUP($A170, Rifles!$C$2:$C$419,Rifles!F$2:F$419,"N/A",0)</f>
        <v>FREMONT</v>
      </c>
      <c r="D170" s="1" t="str">
        <f>_xlfn.XLOOKUP($A170, Rifles!$C$2:$C$419,Rifles!G$2:G$419,"N/A",0)</f>
        <v>MI</v>
      </c>
      <c r="E170" s="1">
        <f>_xlfn.XLOOKUP($A170,Pistols!$C:$C,Pistols!H:H,0,0)</f>
        <v>0</v>
      </c>
      <c r="F170" s="1">
        <f>_xlfn.XLOOKUP($A170,Pistols!$C:$C,Pistols!I:I,0,0)</f>
        <v>0</v>
      </c>
      <c r="G170" s="1">
        <f>_xlfn.XLOOKUP($A170,Pistols!$C:$C,Pistols!J:J,0,0)</f>
        <v>0</v>
      </c>
      <c r="H170" s="1">
        <f>_xlfn.XLOOKUP($A170,Pistols!$C:$C,Pistols!K:K,0,0)</f>
        <v>0</v>
      </c>
      <c r="I170" s="1">
        <f>_xlfn.XLOOKUP($A170,Pistols!$C:$C,Pistols!L:L,0,0)</f>
        <v>0</v>
      </c>
      <c r="J170" s="1">
        <f>_xlfn.XLOOKUP($A170,Pistols!$C:$C,Pistols!M:M,0,0)</f>
        <v>0</v>
      </c>
      <c r="K170" s="1">
        <f>_xlfn.XLOOKUP($A170,Pistols!$C:$C,Pistols!N:N,0,0)</f>
        <v>0</v>
      </c>
      <c r="L170" s="1">
        <f>_xlfn.XLOOKUP($A170,Revolvers!$C:$C,Revolvers!O:O,0,0)</f>
        <v>0</v>
      </c>
      <c r="M170" s="1">
        <f>_xlfn.XLOOKUP($A170,Revolvers!$C:$C,Revolvers!P:P,0,0)</f>
        <v>0</v>
      </c>
      <c r="N170" s="1">
        <f>_xlfn.XLOOKUP($A170,Revolvers!$C:$C,Revolvers!Q:Q,0,0)</f>
        <v>0</v>
      </c>
      <c r="O170" s="1">
        <f>_xlfn.XLOOKUP($A170,Revolvers!$C:$C,Revolvers!R:R,0,0)</f>
        <v>0</v>
      </c>
      <c r="P170" s="1">
        <f>_xlfn.XLOOKUP($A170,Revolvers!$C:$C,Revolvers!S:S,0,0)</f>
        <v>0</v>
      </c>
      <c r="Q170" s="1">
        <f>_xlfn.XLOOKUP($A170,Revolvers!$C:$C,Revolvers!T:T,0,0)</f>
        <v>0</v>
      </c>
      <c r="R170" s="1">
        <f>_xlfn.XLOOKUP($A170,Rifles!C:C,Rifles!H:H,0,0)</f>
        <v>9</v>
      </c>
      <c r="S170" s="1">
        <f>_xlfn.XLOOKUP($A170,Shotguns!C:C,Shotguns!H:H,0,0)</f>
        <v>0</v>
      </c>
      <c r="T170" s="1">
        <f t="shared" si="2"/>
        <v>9</v>
      </c>
    </row>
    <row r="171" spans="1:20" x14ac:dyDescent="0.25">
      <c r="A171" s="1">
        <f>Rifles!C171</f>
        <v>34101337</v>
      </c>
      <c r="B171" s="1" t="str">
        <f>_xlfn.XLOOKUP(A171, Rifles!$C171:$C588,Rifles!D171:D588,"N/A",0)</f>
        <v>ATEK PRODUCTS  LLC</v>
      </c>
      <c r="C171" s="1" t="str">
        <f>_xlfn.XLOOKUP($A171, Rifles!$C$2:$C$419,Rifles!F$2:F$419,"N/A",0)</f>
        <v>BRAINERD</v>
      </c>
      <c r="D171" s="1" t="str">
        <f>_xlfn.XLOOKUP($A171, Rifles!$C$2:$C$419,Rifles!G$2:G$419,"N/A",0)</f>
        <v>MN</v>
      </c>
      <c r="E171" s="1">
        <f>_xlfn.XLOOKUP($A171,Pistols!$C:$C,Pistols!H:H,0,0)</f>
        <v>0</v>
      </c>
      <c r="F171" s="1">
        <f>_xlfn.XLOOKUP($A171,Pistols!$C:$C,Pistols!I:I,0,0)</f>
        <v>0</v>
      </c>
      <c r="G171" s="1">
        <f>_xlfn.XLOOKUP($A171,Pistols!$C:$C,Pistols!J:J,0,0)</f>
        <v>0</v>
      </c>
      <c r="H171" s="1">
        <f>_xlfn.XLOOKUP($A171,Pistols!$C:$C,Pistols!K:K,0,0)</f>
        <v>0</v>
      </c>
      <c r="I171" s="1">
        <f>_xlfn.XLOOKUP($A171,Pistols!$C:$C,Pistols!L:L,0,0)</f>
        <v>0</v>
      </c>
      <c r="J171" s="1">
        <f>_xlfn.XLOOKUP($A171,Pistols!$C:$C,Pistols!M:M,0,0)</f>
        <v>0</v>
      </c>
      <c r="K171" s="1">
        <f>_xlfn.XLOOKUP($A171,Pistols!$C:$C,Pistols!N:N,0,0)</f>
        <v>0</v>
      </c>
      <c r="L171" s="1">
        <f>_xlfn.XLOOKUP($A171,Revolvers!$C:$C,Revolvers!O:O,0,0)</f>
        <v>0</v>
      </c>
      <c r="M171" s="1">
        <f>_xlfn.XLOOKUP($A171,Revolvers!$C:$C,Revolvers!P:P,0,0)</f>
        <v>0</v>
      </c>
      <c r="N171" s="1">
        <f>_xlfn.XLOOKUP($A171,Revolvers!$C:$C,Revolvers!Q:Q,0,0)</f>
        <v>0</v>
      </c>
      <c r="O171" s="1">
        <f>_xlfn.XLOOKUP($A171,Revolvers!$C:$C,Revolvers!R:R,0,0)</f>
        <v>0</v>
      </c>
      <c r="P171" s="1">
        <f>_xlfn.XLOOKUP($A171,Revolvers!$C:$C,Revolvers!S:S,0,0)</f>
        <v>0</v>
      </c>
      <c r="Q171" s="1">
        <f>_xlfn.XLOOKUP($A171,Revolvers!$C:$C,Revolvers!T:T,0,0)</f>
        <v>0</v>
      </c>
      <c r="R171" s="1">
        <f>_xlfn.XLOOKUP($A171,Rifles!C:C,Rifles!H:H,0,0)</f>
        <v>6342</v>
      </c>
      <c r="S171" s="1">
        <f>_xlfn.XLOOKUP($A171,Shotguns!C:C,Shotguns!H:H,0,0)</f>
        <v>0</v>
      </c>
      <c r="T171" s="1">
        <f t="shared" si="2"/>
        <v>6342</v>
      </c>
    </row>
    <row r="172" spans="1:20" x14ac:dyDescent="0.25">
      <c r="A172" s="1">
        <f>Rifles!C172</f>
        <v>34101931</v>
      </c>
      <c r="B172" s="1" t="str">
        <f>_xlfn.XLOOKUP(A172, Rifles!$C172:$C589,Rifles!D172:D589,"N/A",0)</f>
        <v>BUCK, RYAN CHARLES</v>
      </c>
      <c r="C172" s="1" t="str">
        <f>_xlfn.XLOOKUP($A172, Rifles!$C$2:$C$419,Rifles!F$2:F$419,"N/A",0)</f>
        <v>LINO LAKES</v>
      </c>
      <c r="D172" s="1" t="str">
        <f>_xlfn.XLOOKUP($A172, Rifles!$C$2:$C$419,Rifles!G$2:G$419,"N/A",0)</f>
        <v>MN</v>
      </c>
      <c r="E172" s="1">
        <f>_xlfn.XLOOKUP($A172,Pistols!$C:$C,Pistols!H:H,0,0)</f>
        <v>0</v>
      </c>
      <c r="F172" s="1">
        <f>_xlfn.XLOOKUP($A172,Pistols!$C:$C,Pistols!I:I,0,0)</f>
        <v>0</v>
      </c>
      <c r="G172" s="1">
        <f>_xlfn.XLOOKUP($A172,Pistols!$C:$C,Pistols!J:J,0,0)</f>
        <v>0</v>
      </c>
      <c r="H172" s="1">
        <f>_xlfn.XLOOKUP($A172,Pistols!$C:$C,Pistols!K:K,0,0)</f>
        <v>0</v>
      </c>
      <c r="I172" s="1">
        <f>_xlfn.XLOOKUP($A172,Pistols!$C:$C,Pistols!L:L,0,0)</f>
        <v>0</v>
      </c>
      <c r="J172" s="1">
        <f>_xlfn.XLOOKUP($A172,Pistols!$C:$C,Pistols!M:M,0,0)</f>
        <v>0</v>
      </c>
      <c r="K172" s="1">
        <f>_xlfn.XLOOKUP($A172,Pistols!$C:$C,Pistols!N:N,0,0)</f>
        <v>0</v>
      </c>
      <c r="L172" s="1">
        <f>_xlfn.XLOOKUP($A172,Revolvers!$C:$C,Revolvers!O:O,0,0)</f>
        <v>0</v>
      </c>
      <c r="M172" s="1">
        <f>_xlfn.XLOOKUP($A172,Revolvers!$C:$C,Revolvers!P:P,0,0)</f>
        <v>0</v>
      </c>
      <c r="N172" s="1">
        <f>_xlfn.XLOOKUP($A172,Revolvers!$C:$C,Revolvers!Q:Q,0,0)</f>
        <v>0</v>
      </c>
      <c r="O172" s="1">
        <f>_xlfn.XLOOKUP($A172,Revolvers!$C:$C,Revolvers!R:R,0,0)</f>
        <v>0</v>
      </c>
      <c r="P172" s="1">
        <f>_xlfn.XLOOKUP($A172,Revolvers!$C:$C,Revolvers!S:S,0,0)</f>
        <v>0</v>
      </c>
      <c r="Q172" s="1">
        <f>_xlfn.XLOOKUP($A172,Revolvers!$C:$C,Revolvers!T:T,0,0)</f>
        <v>0</v>
      </c>
      <c r="R172" s="1">
        <f>_xlfn.XLOOKUP($A172,Rifles!C:C,Rifles!H:H,0,0)</f>
        <v>6</v>
      </c>
      <c r="S172" s="1">
        <f>_xlfn.XLOOKUP($A172,Shotguns!C:C,Shotguns!H:H,0,0)</f>
        <v>1</v>
      </c>
      <c r="T172" s="1">
        <f t="shared" si="2"/>
        <v>7</v>
      </c>
    </row>
    <row r="173" spans="1:20" x14ac:dyDescent="0.25">
      <c r="A173" s="1">
        <f>Rifles!C173</f>
        <v>34135084</v>
      </c>
      <c r="B173" s="1" t="str">
        <f>_xlfn.XLOOKUP(A173, Rifles!$C173:$C590,Rifles!D173:D590,"N/A",0)</f>
        <v>CAMPION, JOHN DANIEL</v>
      </c>
      <c r="C173" s="1" t="str">
        <f>_xlfn.XLOOKUP($A173, Rifles!$C$2:$C$419,Rifles!F$2:F$419,"N/A",0)</f>
        <v>EAGAN</v>
      </c>
      <c r="D173" s="1" t="str">
        <f>_xlfn.XLOOKUP($A173, Rifles!$C$2:$C$419,Rifles!G$2:G$419,"N/A",0)</f>
        <v>MN</v>
      </c>
      <c r="E173" s="1">
        <f>_xlfn.XLOOKUP($A173,Pistols!$C:$C,Pistols!H:H,0,0)</f>
        <v>0</v>
      </c>
      <c r="F173" s="1">
        <f>_xlfn.XLOOKUP($A173,Pistols!$C:$C,Pistols!I:I,0,0)</f>
        <v>0</v>
      </c>
      <c r="G173" s="1">
        <f>_xlfn.XLOOKUP($A173,Pistols!$C:$C,Pistols!J:J,0,0)</f>
        <v>0</v>
      </c>
      <c r="H173" s="1">
        <f>_xlfn.XLOOKUP($A173,Pistols!$C:$C,Pistols!K:K,0,0)</f>
        <v>0</v>
      </c>
      <c r="I173" s="1">
        <f>_xlfn.XLOOKUP($A173,Pistols!$C:$C,Pistols!L:L,0,0)</f>
        <v>0</v>
      </c>
      <c r="J173" s="1">
        <f>_xlfn.XLOOKUP($A173,Pistols!$C:$C,Pistols!M:M,0,0)</f>
        <v>0</v>
      </c>
      <c r="K173" s="1">
        <f>_xlfn.XLOOKUP($A173,Pistols!$C:$C,Pistols!N:N,0,0)</f>
        <v>0</v>
      </c>
      <c r="L173" s="1">
        <f>_xlfn.XLOOKUP($A173,Revolvers!$C:$C,Revolvers!O:O,0,0)</f>
        <v>0</v>
      </c>
      <c r="M173" s="1">
        <f>_xlfn.XLOOKUP($A173,Revolvers!$C:$C,Revolvers!P:P,0,0)</f>
        <v>0</v>
      </c>
      <c r="N173" s="1">
        <f>_xlfn.XLOOKUP($A173,Revolvers!$C:$C,Revolvers!Q:Q,0,0)</f>
        <v>0</v>
      </c>
      <c r="O173" s="1">
        <f>_xlfn.XLOOKUP($A173,Revolvers!$C:$C,Revolvers!R:R,0,0)</f>
        <v>0</v>
      </c>
      <c r="P173" s="1">
        <f>_xlfn.XLOOKUP($A173,Revolvers!$C:$C,Revolvers!S:S,0,0)</f>
        <v>0</v>
      </c>
      <c r="Q173" s="1">
        <f>_xlfn.XLOOKUP($A173,Revolvers!$C:$C,Revolvers!T:T,0,0)</f>
        <v>0</v>
      </c>
      <c r="R173" s="1">
        <f>_xlfn.XLOOKUP($A173,Rifles!C:C,Rifles!H:H,0,0)</f>
        <v>1</v>
      </c>
      <c r="S173" s="1">
        <f>_xlfn.XLOOKUP($A173,Shotguns!C:C,Shotguns!H:H,0,0)</f>
        <v>0</v>
      </c>
      <c r="T173" s="1">
        <f t="shared" si="2"/>
        <v>1</v>
      </c>
    </row>
    <row r="174" spans="1:20" x14ac:dyDescent="0.25">
      <c r="A174" s="1">
        <f>Rifles!C174</f>
        <v>34135232</v>
      </c>
      <c r="B174" s="1" t="str">
        <f>_xlfn.XLOOKUP(A174, Rifles!$C174:$C591,Rifles!D174:D591,"N/A",0)</f>
        <v>DEFENSE PROCUREMENT MFG SERVICES INC</v>
      </c>
      <c r="C174" s="1" t="str">
        <f>_xlfn.XLOOKUP($A174, Rifles!$C$2:$C$419,Rifles!F$2:F$419,"N/A",0)</f>
        <v>ST CLOUD</v>
      </c>
      <c r="D174" s="1" t="str">
        <f>_xlfn.XLOOKUP($A174, Rifles!$C$2:$C$419,Rifles!G$2:G$419,"N/A",0)</f>
        <v>MN</v>
      </c>
      <c r="E174" s="1">
        <f>_xlfn.XLOOKUP($A174,Pistols!$C:$C,Pistols!H:H,0,0)</f>
        <v>0</v>
      </c>
      <c r="F174" s="1">
        <f>_xlfn.XLOOKUP($A174,Pistols!$C:$C,Pistols!I:I,0,0)</f>
        <v>0</v>
      </c>
      <c r="G174" s="1">
        <f>_xlfn.XLOOKUP($A174,Pistols!$C:$C,Pistols!J:J,0,0)</f>
        <v>0</v>
      </c>
      <c r="H174" s="1">
        <f>_xlfn.XLOOKUP($A174,Pistols!$C:$C,Pistols!K:K,0,0)</f>
        <v>0</v>
      </c>
      <c r="I174" s="1">
        <f>_xlfn.XLOOKUP($A174,Pistols!$C:$C,Pistols!L:L,0,0)</f>
        <v>0</v>
      </c>
      <c r="J174" s="1">
        <f>_xlfn.XLOOKUP($A174,Pistols!$C:$C,Pistols!M:M,0,0)</f>
        <v>0</v>
      </c>
      <c r="K174" s="1">
        <f>_xlfn.XLOOKUP($A174,Pistols!$C:$C,Pistols!N:N,0,0)</f>
        <v>0</v>
      </c>
      <c r="L174" s="1">
        <f>_xlfn.XLOOKUP($A174,Revolvers!$C:$C,Revolvers!O:O,0,0)</f>
        <v>0</v>
      </c>
      <c r="M174" s="1">
        <f>_xlfn.XLOOKUP($A174,Revolvers!$C:$C,Revolvers!P:P,0,0)</f>
        <v>0</v>
      </c>
      <c r="N174" s="1">
        <f>_xlfn.XLOOKUP($A174,Revolvers!$C:$C,Revolvers!Q:Q,0,0)</f>
        <v>0</v>
      </c>
      <c r="O174" s="1">
        <f>_xlfn.XLOOKUP($A174,Revolvers!$C:$C,Revolvers!R:R,0,0)</f>
        <v>0</v>
      </c>
      <c r="P174" s="1">
        <f>_xlfn.XLOOKUP($A174,Revolvers!$C:$C,Revolvers!S:S,0,0)</f>
        <v>0</v>
      </c>
      <c r="Q174" s="1">
        <f>_xlfn.XLOOKUP($A174,Revolvers!$C:$C,Revolvers!T:T,0,0)</f>
        <v>0</v>
      </c>
      <c r="R174" s="1">
        <f>_xlfn.XLOOKUP($A174,Rifles!C:C,Rifles!H:H,0,0)</f>
        <v>58674</v>
      </c>
      <c r="S174" s="1">
        <f>_xlfn.XLOOKUP($A174,Shotguns!C:C,Shotguns!H:H,0,0)</f>
        <v>0</v>
      </c>
      <c r="T174" s="1">
        <f t="shared" si="2"/>
        <v>58674</v>
      </c>
    </row>
    <row r="175" spans="1:20" x14ac:dyDescent="0.25">
      <c r="A175" s="1">
        <f>Rifles!C175</f>
        <v>34137259</v>
      </c>
      <c r="B175" s="1" t="str">
        <f>_xlfn.XLOOKUP(A175, Rifles!$C175:$C592,Rifles!D175:D592,"N/A",0)</f>
        <v>E ARTHUR BROWN CO INC</v>
      </c>
      <c r="C175" s="1" t="str">
        <f>_xlfn.XLOOKUP($A175, Rifles!$C$2:$C$419,Rifles!F$2:F$419,"N/A",0)</f>
        <v>GARFIELD</v>
      </c>
      <c r="D175" s="1" t="str">
        <f>_xlfn.XLOOKUP($A175, Rifles!$C$2:$C$419,Rifles!G$2:G$419,"N/A",0)</f>
        <v>MN</v>
      </c>
      <c r="E175" s="1">
        <f>_xlfn.XLOOKUP($A175,Pistols!$C:$C,Pistols!H:H,0,0)</f>
        <v>4</v>
      </c>
      <c r="F175" s="1">
        <f>_xlfn.XLOOKUP($A175,Pistols!$C:$C,Pistols!I:I,0,0)</f>
        <v>0</v>
      </c>
      <c r="G175" s="1">
        <f>_xlfn.XLOOKUP($A175,Pistols!$C:$C,Pistols!J:J,0,0)</f>
        <v>4</v>
      </c>
      <c r="H175" s="1">
        <f>_xlfn.XLOOKUP($A175,Pistols!$C:$C,Pistols!K:K,0,0)</f>
        <v>0</v>
      </c>
      <c r="I175" s="1">
        <f>_xlfn.XLOOKUP($A175,Pistols!$C:$C,Pistols!L:L,0,0)</f>
        <v>0</v>
      </c>
      <c r="J175" s="1">
        <f>_xlfn.XLOOKUP($A175,Pistols!$C:$C,Pistols!M:M,0,0)</f>
        <v>0</v>
      </c>
      <c r="K175" s="1">
        <f>_xlfn.XLOOKUP($A175,Pistols!$C:$C,Pistols!N:N,0,0)</f>
        <v>8</v>
      </c>
      <c r="L175" s="1">
        <f>_xlfn.XLOOKUP($A175,Revolvers!$C:$C,Revolvers!O:O,0,0)</f>
        <v>0</v>
      </c>
      <c r="M175" s="1">
        <f>_xlfn.XLOOKUP($A175,Revolvers!$C:$C,Revolvers!P:P,0,0)</f>
        <v>0</v>
      </c>
      <c r="N175" s="1">
        <f>_xlfn.XLOOKUP($A175,Revolvers!$C:$C,Revolvers!Q:Q,0,0)</f>
        <v>0</v>
      </c>
      <c r="O175" s="1">
        <f>_xlfn.XLOOKUP($A175,Revolvers!$C:$C,Revolvers!R:R,0,0)</f>
        <v>0</v>
      </c>
      <c r="P175" s="1">
        <f>_xlfn.XLOOKUP($A175,Revolvers!$C:$C,Revolvers!S:S,0,0)</f>
        <v>0</v>
      </c>
      <c r="Q175" s="1">
        <f>_xlfn.XLOOKUP($A175,Revolvers!$C:$C,Revolvers!T:T,0,0)</f>
        <v>0</v>
      </c>
      <c r="R175" s="1">
        <f>_xlfn.XLOOKUP($A175,Rifles!C:C,Rifles!H:H,0,0)</f>
        <v>32</v>
      </c>
      <c r="S175" s="1">
        <f>_xlfn.XLOOKUP($A175,Shotguns!C:C,Shotguns!H:H,0,0)</f>
        <v>0</v>
      </c>
      <c r="T175" s="1">
        <f t="shared" si="2"/>
        <v>40</v>
      </c>
    </row>
    <row r="176" spans="1:20" x14ac:dyDescent="0.25">
      <c r="A176" s="1">
        <f>Rifles!C176</f>
        <v>34101144</v>
      </c>
      <c r="B176" s="1" t="str">
        <f>_xlfn.XLOOKUP(A176, Rifles!$C176:$C593,Rifles!D176:D593,"N/A",0)</f>
        <v>FLITSCH, RONALD EUGENE</v>
      </c>
      <c r="C176" s="1" t="str">
        <f>_xlfn.XLOOKUP($A176, Rifles!$C$2:$C$419,Rifles!F$2:F$419,"N/A",0)</f>
        <v>PINE ISLAND</v>
      </c>
      <c r="D176" s="1" t="str">
        <f>_xlfn.XLOOKUP($A176, Rifles!$C$2:$C$419,Rifles!G$2:G$419,"N/A",0)</f>
        <v>MN</v>
      </c>
      <c r="E176" s="1">
        <f>_xlfn.XLOOKUP($A176,Pistols!$C:$C,Pistols!H:H,0,0)</f>
        <v>0</v>
      </c>
      <c r="F176" s="1">
        <f>_xlfn.XLOOKUP($A176,Pistols!$C:$C,Pistols!I:I,0,0)</f>
        <v>0</v>
      </c>
      <c r="G176" s="1">
        <f>_xlfn.XLOOKUP($A176,Pistols!$C:$C,Pistols!J:J,0,0)</f>
        <v>0</v>
      </c>
      <c r="H176" s="1">
        <f>_xlfn.XLOOKUP($A176,Pistols!$C:$C,Pistols!K:K,0,0)</f>
        <v>0</v>
      </c>
      <c r="I176" s="1">
        <f>_xlfn.XLOOKUP($A176,Pistols!$C:$C,Pistols!L:L,0,0)</f>
        <v>0</v>
      </c>
      <c r="J176" s="1">
        <f>_xlfn.XLOOKUP($A176,Pistols!$C:$C,Pistols!M:M,0,0)</f>
        <v>0</v>
      </c>
      <c r="K176" s="1">
        <f>_xlfn.XLOOKUP($A176,Pistols!$C:$C,Pistols!N:N,0,0)</f>
        <v>0</v>
      </c>
      <c r="L176" s="1">
        <f>_xlfn.XLOOKUP($A176,Revolvers!$C:$C,Revolvers!O:O,0,0)</f>
        <v>0</v>
      </c>
      <c r="M176" s="1">
        <f>_xlfn.XLOOKUP($A176,Revolvers!$C:$C,Revolvers!P:P,0,0)</f>
        <v>0</v>
      </c>
      <c r="N176" s="1">
        <f>_xlfn.XLOOKUP($A176,Revolvers!$C:$C,Revolvers!Q:Q,0,0)</f>
        <v>0</v>
      </c>
      <c r="O176" s="1">
        <f>_xlfn.XLOOKUP($A176,Revolvers!$C:$C,Revolvers!R:R,0,0)</f>
        <v>0</v>
      </c>
      <c r="P176" s="1">
        <f>_xlfn.XLOOKUP($A176,Revolvers!$C:$C,Revolvers!S:S,0,0)</f>
        <v>0</v>
      </c>
      <c r="Q176" s="1">
        <f>_xlfn.XLOOKUP($A176,Revolvers!$C:$C,Revolvers!T:T,0,0)</f>
        <v>0</v>
      </c>
      <c r="R176" s="1">
        <f>_xlfn.XLOOKUP($A176,Rifles!C:C,Rifles!H:H,0,0)</f>
        <v>7</v>
      </c>
      <c r="S176" s="1">
        <f>_xlfn.XLOOKUP($A176,Shotguns!C:C,Shotguns!H:H,0,0)</f>
        <v>0</v>
      </c>
      <c r="T176" s="1">
        <f t="shared" si="2"/>
        <v>7</v>
      </c>
    </row>
    <row r="177" spans="1:20" x14ac:dyDescent="0.25">
      <c r="A177" s="1">
        <f>Rifles!C177</f>
        <v>34101379</v>
      </c>
      <c r="B177" s="1" t="str">
        <f>_xlfn.XLOOKUP(A177, Rifles!$C177:$C594,Rifles!D177:D594,"N/A",0)</f>
        <v>GLENCO SECURITY INVESTMENTS</v>
      </c>
      <c r="C177" s="1" t="str">
        <f>_xlfn.XLOOKUP($A177, Rifles!$C$2:$C$419,Rifles!F$2:F$419,"N/A",0)</f>
        <v>BROOKLYN CENTER</v>
      </c>
      <c r="D177" s="1" t="str">
        <f>_xlfn.XLOOKUP($A177, Rifles!$C$2:$C$419,Rifles!G$2:G$419,"N/A",0)</f>
        <v>MN</v>
      </c>
      <c r="E177" s="1">
        <f>_xlfn.XLOOKUP($A177,Pistols!$C:$C,Pistols!H:H,0,0)</f>
        <v>0</v>
      </c>
      <c r="F177" s="1">
        <f>_xlfn.XLOOKUP($A177,Pistols!$C:$C,Pistols!I:I,0,0)</f>
        <v>0</v>
      </c>
      <c r="G177" s="1">
        <f>_xlfn.XLOOKUP($A177,Pistols!$C:$C,Pistols!J:J,0,0)</f>
        <v>0</v>
      </c>
      <c r="H177" s="1">
        <f>_xlfn.XLOOKUP($A177,Pistols!$C:$C,Pistols!K:K,0,0)</f>
        <v>0</v>
      </c>
      <c r="I177" s="1">
        <f>_xlfn.XLOOKUP($A177,Pistols!$C:$C,Pistols!L:L,0,0)</f>
        <v>0</v>
      </c>
      <c r="J177" s="1">
        <f>_xlfn.XLOOKUP($A177,Pistols!$C:$C,Pistols!M:M,0,0)</f>
        <v>2</v>
      </c>
      <c r="K177" s="1">
        <f>_xlfn.XLOOKUP($A177,Pistols!$C:$C,Pistols!N:N,0,0)</f>
        <v>2</v>
      </c>
      <c r="L177" s="1">
        <f>_xlfn.XLOOKUP($A177,Revolvers!$C:$C,Revolvers!O:O,0,0)</f>
        <v>0</v>
      </c>
      <c r="M177" s="1">
        <f>_xlfn.XLOOKUP($A177,Revolvers!$C:$C,Revolvers!P:P,0,0)</f>
        <v>0</v>
      </c>
      <c r="N177" s="1">
        <f>_xlfn.XLOOKUP($A177,Revolvers!$C:$C,Revolvers!Q:Q,0,0)</f>
        <v>0</v>
      </c>
      <c r="O177" s="1">
        <f>_xlfn.XLOOKUP($A177,Revolvers!$C:$C,Revolvers!R:R,0,0)</f>
        <v>0</v>
      </c>
      <c r="P177" s="1">
        <f>_xlfn.XLOOKUP($A177,Revolvers!$C:$C,Revolvers!S:S,0,0)</f>
        <v>0</v>
      </c>
      <c r="Q177" s="1">
        <f>_xlfn.XLOOKUP($A177,Revolvers!$C:$C,Revolvers!T:T,0,0)</f>
        <v>0</v>
      </c>
      <c r="R177" s="1">
        <f>_xlfn.XLOOKUP($A177,Rifles!C:C,Rifles!H:H,0,0)</f>
        <v>6</v>
      </c>
      <c r="S177" s="1">
        <f>_xlfn.XLOOKUP($A177,Shotguns!C:C,Shotguns!H:H,0,0)</f>
        <v>0</v>
      </c>
      <c r="T177" s="1">
        <f t="shared" si="2"/>
        <v>8</v>
      </c>
    </row>
    <row r="178" spans="1:20" x14ac:dyDescent="0.25">
      <c r="A178" s="1">
        <f>Rifles!C178</f>
        <v>34136974</v>
      </c>
      <c r="B178" s="1" t="str">
        <f>_xlfn.XLOOKUP(A178, Rifles!$C178:$C595,Rifles!D178:D595,"N/A",0)</f>
        <v>JP ENTERPRISES INC</v>
      </c>
      <c r="C178" s="1" t="str">
        <f>_xlfn.XLOOKUP($A178, Rifles!$C$2:$C$419,Rifles!F$2:F$419,"N/A",0)</f>
        <v>HUGO</v>
      </c>
      <c r="D178" s="1" t="str">
        <f>_xlfn.XLOOKUP($A178, Rifles!$C$2:$C$419,Rifles!G$2:G$419,"N/A",0)</f>
        <v>MN</v>
      </c>
      <c r="E178" s="1">
        <f>_xlfn.XLOOKUP($A178,Pistols!$C:$C,Pistols!H:H,0,0)</f>
        <v>0</v>
      </c>
      <c r="F178" s="1">
        <f>_xlfn.XLOOKUP($A178,Pistols!$C:$C,Pistols!I:I,0,0)</f>
        <v>0</v>
      </c>
      <c r="G178" s="1">
        <f>_xlfn.XLOOKUP($A178,Pistols!$C:$C,Pistols!J:J,0,0)</f>
        <v>0</v>
      </c>
      <c r="H178" s="1">
        <f>_xlfn.XLOOKUP($A178,Pistols!$C:$C,Pistols!K:K,0,0)</f>
        <v>0</v>
      </c>
      <c r="I178" s="1">
        <f>_xlfn.XLOOKUP($A178,Pistols!$C:$C,Pistols!L:L,0,0)</f>
        <v>0</v>
      </c>
      <c r="J178" s="1">
        <f>_xlfn.XLOOKUP($A178,Pistols!$C:$C,Pistols!M:M,0,0)</f>
        <v>0</v>
      </c>
      <c r="K178" s="1">
        <f>_xlfn.XLOOKUP($A178,Pistols!$C:$C,Pistols!N:N,0,0)</f>
        <v>0</v>
      </c>
      <c r="L178" s="1">
        <f>_xlfn.XLOOKUP($A178,Revolvers!$C:$C,Revolvers!O:O,0,0)</f>
        <v>0</v>
      </c>
      <c r="M178" s="1">
        <f>_xlfn.XLOOKUP($A178,Revolvers!$C:$C,Revolvers!P:P,0,0)</f>
        <v>0</v>
      </c>
      <c r="N178" s="1">
        <f>_xlfn.XLOOKUP($A178,Revolvers!$C:$C,Revolvers!Q:Q,0,0)</f>
        <v>0</v>
      </c>
      <c r="O178" s="1">
        <f>_xlfn.XLOOKUP($A178,Revolvers!$C:$C,Revolvers!R:R,0,0)</f>
        <v>0</v>
      </c>
      <c r="P178" s="1">
        <f>_xlfn.XLOOKUP($A178,Revolvers!$C:$C,Revolvers!S:S,0,0)</f>
        <v>0</v>
      </c>
      <c r="Q178" s="1">
        <f>_xlfn.XLOOKUP($A178,Revolvers!$C:$C,Revolvers!T:T,0,0)</f>
        <v>0</v>
      </c>
      <c r="R178" s="1">
        <f>_xlfn.XLOOKUP($A178,Rifles!C:C,Rifles!H:H,0,0)</f>
        <v>233</v>
      </c>
      <c r="S178" s="1">
        <f>_xlfn.XLOOKUP($A178,Shotguns!C:C,Shotguns!H:H,0,0)</f>
        <v>0</v>
      </c>
      <c r="T178" s="1">
        <f t="shared" si="2"/>
        <v>233</v>
      </c>
    </row>
    <row r="179" spans="1:20" x14ac:dyDescent="0.25">
      <c r="A179" s="1">
        <f>Rifles!C179</f>
        <v>34101689</v>
      </c>
      <c r="B179" s="1" t="str">
        <f>_xlfn.XLOOKUP(A179, Rifles!$C179:$C596,Rifles!D179:D596,"N/A",0)</f>
        <v>MAGNUM RESEARCH, INC</v>
      </c>
      <c r="C179" s="1" t="str">
        <f>_xlfn.XLOOKUP($A179, Rifles!$C$2:$C$419,Rifles!F$2:F$419,"N/A",0)</f>
        <v>PILLAGER</v>
      </c>
      <c r="D179" s="1" t="str">
        <f>_xlfn.XLOOKUP($A179, Rifles!$C$2:$C$419,Rifles!G$2:G$419,"N/A",0)</f>
        <v>MN</v>
      </c>
      <c r="E179" s="1">
        <f>_xlfn.XLOOKUP($A179,Pistols!$C:$C,Pistols!H:H,0,0)</f>
        <v>108</v>
      </c>
      <c r="F179" s="1">
        <f>_xlfn.XLOOKUP($A179,Pistols!$C:$C,Pistols!I:I,0,0)</f>
        <v>0</v>
      </c>
      <c r="G179" s="1">
        <f>_xlfn.XLOOKUP($A179,Pistols!$C:$C,Pistols!J:J,0,0)</f>
        <v>0</v>
      </c>
      <c r="H179" s="1">
        <f>_xlfn.XLOOKUP($A179,Pistols!$C:$C,Pistols!K:K,0,0)</f>
        <v>0</v>
      </c>
      <c r="I179" s="1">
        <f>_xlfn.XLOOKUP($A179,Pistols!$C:$C,Pistols!L:L,0,0)</f>
        <v>0</v>
      </c>
      <c r="J179" s="1">
        <f>_xlfn.XLOOKUP($A179,Pistols!$C:$C,Pistols!M:M,0,0)</f>
        <v>0</v>
      </c>
      <c r="K179" s="1">
        <f>_xlfn.XLOOKUP($A179,Pistols!$C:$C,Pistols!N:N,0,0)</f>
        <v>108</v>
      </c>
      <c r="L179" s="1">
        <f>_xlfn.XLOOKUP($A179,Revolvers!$C:$C,Revolvers!O:O,0,0)</f>
        <v>0</v>
      </c>
      <c r="M179" s="1">
        <f>_xlfn.XLOOKUP($A179,Revolvers!$C:$C,Revolvers!P:P,0,0)</f>
        <v>0</v>
      </c>
      <c r="N179" s="1">
        <f>_xlfn.XLOOKUP($A179,Revolvers!$C:$C,Revolvers!Q:Q,0,0)</f>
        <v>0</v>
      </c>
      <c r="O179" s="1">
        <f>_xlfn.XLOOKUP($A179,Revolvers!$C:$C,Revolvers!R:R,0,0)</f>
        <v>0</v>
      </c>
      <c r="P179" s="1">
        <f>_xlfn.XLOOKUP($A179,Revolvers!$C:$C,Revolvers!S:S,0,0)</f>
        <v>0</v>
      </c>
      <c r="Q179" s="1">
        <f>_xlfn.XLOOKUP($A179,Revolvers!$C:$C,Revolvers!T:T,0,0)</f>
        <v>0</v>
      </c>
      <c r="R179" s="1">
        <f>_xlfn.XLOOKUP($A179,Rifles!C:C,Rifles!H:H,0,0)</f>
        <v>1004</v>
      </c>
      <c r="S179" s="1">
        <f>_xlfn.XLOOKUP($A179,Shotguns!C:C,Shotguns!H:H,0,0)</f>
        <v>0</v>
      </c>
      <c r="T179" s="1">
        <f t="shared" si="2"/>
        <v>1112</v>
      </c>
    </row>
    <row r="180" spans="1:20" x14ac:dyDescent="0.25">
      <c r="A180" s="1">
        <f>Rifles!C180</f>
        <v>34102156</v>
      </c>
      <c r="B180" s="1" t="str">
        <f>_xlfn.XLOOKUP(A180, Rifles!$C180:$C597,Rifles!D180:D597,"N/A",0)</f>
        <v>MICHAELSON, ANDREW PAUL</v>
      </c>
      <c r="C180" s="1" t="str">
        <f>_xlfn.XLOOKUP($A180, Rifles!$C$2:$C$419,Rifles!F$2:F$419,"N/A",0)</f>
        <v>NORTH BRANCH</v>
      </c>
      <c r="D180" s="1" t="str">
        <f>_xlfn.XLOOKUP($A180, Rifles!$C$2:$C$419,Rifles!G$2:G$419,"N/A",0)</f>
        <v>MN</v>
      </c>
      <c r="E180" s="1">
        <f>_xlfn.XLOOKUP($A180,Pistols!$C:$C,Pistols!H:H,0,0)</f>
        <v>0</v>
      </c>
      <c r="F180" s="1">
        <f>_xlfn.XLOOKUP($A180,Pistols!$C:$C,Pistols!I:I,0,0)</f>
        <v>0</v>
      </c>
      <c r="G180" s="1">
        <f>_xlfn.XLOOKUP($A180,Pistols!$C:$C,Pistols!J:J,0,0)</f>
        <v>0</v>
      </c>
      <c r="H180" s="1">
        <f>_xlfn.XLOOKUP($A180,Pistols!$C:$C,Pistols!K:K,0,0)</f>
        <v>0</v>
      </c>
      <c r="I180" s="1">
        <f>_xlfn.XLOOKUP($A180,Pistols!$C:$C,Pistols!L:L,0,0)</f>
        <v>0</v>
      </c>
      <c r="J180" s="1">
        <f>_xlfn.XLOOKUP($A180,Pistols!$C:$C,Pistols!M:M,0,0)</f>
        <v>0</v>
      </c>
      <c r="K180" s="1">
        <f>_xlfn.XLOOKUP($A180,Pistols!$C:$C,Pistols!N:N,0,0)</f>
        <v>0</v>
      </c>
      <c r="L180" s="1">
        <f>_xlfn.XLOOKUP($A180,Revolvers!$C:$C,Revolvers!O:O,0,0)</f>
        <v>0</v>
      </c>
      <c r="M180" s="1">
        <f>_xlfn.XLOOKUP($A180,Revolvers!$C:$C,Revolvers!P:P,0,0)</f>
        <v>0</v>
      </c>
      <c r="N180" s="1">
        <f>_xlfn.XLOOKUP($A180,Revolvers!$C:$C,Revolvers!Q:Q,0,0)</f>
        <v>0</v>
      </c>
      <c r="O180" s="1">
        <f>_xlfn.XLOOKUP($A180,Revolvers!$C:$C,Revolvers!R:R,0,0)</f>
        <v>0</v>
      </c>
      <c r="P180" s="1">
        <f>_xlfn.XLOOKUP($A180,Revolvers!$C:$C,Revolvers!S:S,0,0)</f>
        <v>0</v>
      </c>
      <c r="Q180" s="1">
        <f>_xlfn.XLOOKUP($A180,Revolvers!$C:$C,Revolvers!T:T,0,0)</f>
        <v>0</v>
      </c>
      <c r="R180" s="1">
        <f>_xlfn.XLOOKUP($A180,Rifles!C:C,Rifles!H:H,0,0)</f>
        <v>2</v>
      </c>
      <c r="S180" s="1">
        <f>_xlfn.XLOOKUP($A180,Shotguns!C:C,Shotguns!H:H,0,0)</f>
        <v>0</v>
      </c>
      <c r="T180" s="1">
        <f t="shared" si="2"/>
        <v>2</v>
      </c>
    </row>
    <row r="181" spans="1:20" x14ac:dyDescent="0.25">
      <c r="A181" s="1">
        <f>Rifles!C181</f>
        <v>34136939</v>
      </c>
      <c r="B181" s="1" t="str">
        <f>_xlfn.XLOOKUP(A181, Rifles!$C181:$C598,Rifles!D181:D598,"N/A",0)</f>
        <v>NARTRON, INC</v>
      </c>
      <c r="C181" s="1" t="str">
        <f>_xlfn.XLOOKUP($A181, Rifles!$C$2:$C$419,Rifles!F$2:F$419,"N/A",0)</f>
        <v>WINONA</v>
      </c>
      <c r="D181" s="1" t="str">
        <f>_xlfn.XLOOKUP($A181, Rifles!$C$2:$C$419,Rifles!G$2:G$419,"N/A",0)</f>
        <v>MN</v>
      </c>
      <c r="E181" s="1">
        <f>_xlfn.XLOOKUP($A181,Pistols!$C:$C,Pistols!H:H,0,0)</f>
        <v>0</v>
      </c>
      <c r="F181" s="1">
        <f>_xlfn.XLOOKUP($A181,Pistols!$C:$C,Pistols!I:I,0,0)</f>
        <v>0</v>
      </c>
      <c r="G181" s="1">
        <f>_xlfn.XLOOKUP($A181,Pistols!$C:$C,Pistols!J:J,0,0)</f>
        <v>0</v>
      </c>
      <c r="H181" s="1">
        <f>_xlfn.XLOOKUP($A181,Pistols!$C:$C,Pistols!K:K,0,0)</f>
        <v>0</v>
      </c>
      <c r="I181" s="1">
        <f>_xlfn.XLOOKUP($A181,Pistols!$C:$C,Pistols!L:L,0,0)</f>
        <v>0</v>
      </c>
      <c r="J181" s="1">
        <f>_xlfn.XLOOKUP($A181,Pistols!$C:$C,Pistols!M:M,0,0)</f>
        <v>0</v>
      </c>
      <c r="K181" s="1">
        <f>_xlfn.XLOOKUP($A181,Pistols!$C:$C,Pistols!N:N,0,0)</f>
        <v>0</v>
      </c>
      <c r="L181" s="1">
        <f>_xlfn.XLOOKUP($A181,Revolvers!$C:$C,Revolvers!O:O,0,0)</f>
        <v>0</v>
      </c>
      <c r="M181" s="1">
        <f>_xlfn.XLOOKUP($A181,Revolvers!$C:$C,Revolvers!P:P,0,0)</f>
        <v>0</v>
      </c>
      <c r="N181" s="1">
        <f>_xlfn.XLOOKUP($A181,Revolvers!$C:$C,Revolvers!Q:Q,0,0)</f>
        <v>0</v>
      </c>
      <c r="O181" s="1">
        <f>_xlfn.XLOOKUP($A181,Revolvers!$C:$C,Revolvers!R:R,0,0)</f>
        <v>0</v>
      </c>
      <c r="P181" s="1">
        <f>_xlfn.XLOOKUP($A181,Revolvers!$C:$C,Revolvers!S:S,0,0)</f>
        <v>0</v>
      </c>
      <c r="Q181" s="1">
        <f>_xlfn.XLOOKUP($A181,Revolvers!$C:$C,Revolvers!T:T,0,0)</f>
        <v>0</v>
      </c>
      <c r="R181" s="1">
        <f>_xlfn.XLOOKUP($A181,Rifles!C:C,Rifles!H:H,0,0)</f>
        <v>4</v>
      </c>
      <c r="S181" s="1">
        <f>_xlfn.XLOOKUP($A181,Shotguns!C:C,Shotguns!H:H,0,0)</f>
        <v>0</v>
      </c>
      <c r="T181" s="1">
        <f t="shared" si="2"/>
        <v>4</v>
      </c>
    </row>
    <row r="182" spans="1:20" x14ac:dyDescent="0.25">
      <c r="A182" s="1">
        <f>Rifles!C182</f>
        <v>34101861</v>
      </c>
      <c r="B182" s="1" t="str">
        <f>_xlfn.XLOOKUP(A182, Rifles!$C182:$C599,Rifles!D182:D599,"N/A",0)</f>
        <v>NODAK SPUD LLC</v>
      </c>
      <c r="C182" s="1" t="str">
        <f>_xlfn.XLOOKUP($A182, Rifles!$C$2:$C$419,Rifles!F$2:F$419,"N/A",0)</f>
        <v>EDINA</v>
      </c>
      <c r="D182" s="1" t="str">
        <f>_xlfn.XLOOKUP($A182, Rifles!$C$2:$C$419,Rifles!G$2:G$419,"N/A",0)</f>
        <v>MN</v>
      </c>
      <c r="E182" s="1">
        <f>_xlfn.XLOOKUP($A182,Pistols!$C:$C,Pistols!H:H,0,0)</f>
        <v>0</v>
      </c>
      <c r="F182" s="1">
        <f>_xlfn.XLOOKUP($A182,Pistols!$C:$C,Pistols!I:I,0,0)</f>
        <v>0</v>
      </c>
      <c r="G182" s="1">
        <f>_xlfn.XLOOKUP($A182,Pistols!$C:$C,Pistols!J:J,0,0)</f>
        <v>0</v>
      </c>
      <c r="H182" s="1">
        <f>_xlfn.XLOOKUP($A182,Pistols!$C:$C,Pistols!K:K,0,0)</f>
        <v>0</v>
      </c>
      <c r="I182" s="1">
        <f>_xlfn.XLOOKUP($A182,Pistols!$C:$C,Pistols!L:L,0,0)</f>
        <v>0</v>
      </c>
      <c r="J182" s="1">
        <f>_xlfn.XLOOKUP($A182,Pistols!$C:$C,Pistols!M:M,0,0)</f>
        <v>0</v>
      </c>
      <c r="K182" s="1">
        <f>_xlfn.XLOOKUP($A182,Pistols!$C:$C,Pistols!N:N,0,0)</f>
        <v>0</v>
      </c>
      <c r="L182" s="1">
        <f>_xlfn.XLOOKUP($A182,Revolvers!$C:$C,Revolvers!O:O,0,0)</f>
        <v>0</v>
      </c>
      <c r="M182" s="1">
        <f>_xlfn.XLOOKUP($A182,Revolvers!$C:$C,Revolvers!P:P,0,0)</f>
        <v>0</v>
      </c>
      <c r="N182" s="1">
        <f>_xlfn.XLOOKUP($A182,Revolvers!$C:$C,Revolvers!Q:Q,0,0)</f>
        <v>0</v>
      </c>
      <c r="O182" s="1">
        <f>_xlfn.XLOOKUP($A182,Revolvers!$C:$C,Revolvers!R:R,0,0)</f>
        <v>0</v>
      </c>
      <c r="P182" s="1">
        <f>_xlfn.XLOOKUP($A182,Revolvers!$C:$C,Revolvers!S:S,0,0)</f>
        <v>0</v>
      </c>
      <c r="Q182" s="1">
        <f>_xlfn.XLOOKUP($A182,Revolvers!$C:$C,Revolvers!T:T,0,0)</f>
        <v>0</v>
      </c>
      <c r="R182" s="1">
        <f>_xlfn.XLOOKUP($A182,Rifles!C:C,Rifles!H:H,0,0)</f>
        <v>726</v>
      </c>
      <c r="S182" s="1">
        <f>_xlfn.XLOOKUP($A182,Shotguns!C:C,Shotguns!H:H,0,0)</f>
        <v>0</v>
      </c>
      <c r="T182" s="1">
        <f t="shared" si="2"/>
        <v>726</v>
      </c>
    </row>
    <row r="183" spans="1:20" x14ac:dyDescent="0.25">
      <c r="A183" s="1">
        <f>Rifles!C183</f>
        <v>34136507</v>
      </c>
      <c r="B183" s="1" t="str">
        <f>_xlfn.XLOOKUP(A183, Rifles!$C183:$C600,Rifles!D183:D600,"N/A",0)</f>
        <v>SCOTT, ALBERT JAMES</v>
      </c>
      <c r="C183" s="1" t="str">
        <f>_xlfn.XLOOKUP($A183, Rifles!$C$2:$C$419,Rifles!F$2:F$419,"N/A",0)</f>
        <v>AITKIN</v>
      </c>
      <c r="D183" s="1" t="str">
        <f>_xlfn.XLOOKUP($A183, Rifles!$C$2:$C$419,Rifles!G$2:G$419,"N/A",0)</f>
        <v>MN</v>
      </c>
      <c r="E183" s="1">
        <f>_xlfn.XLOOKUP($A183,Pistols!$C:$C,Pistols!H:H,0,0)</f>
        <v>0</v>
      </c>
      <c r="F183" s="1">
        <f>_xlfn.XLOOKUP($A183,Pistols!$C:$C,Pistols!I:I,0,0)</f>
        <v>0</v>
      </c>
      <c r="G183" s="1">
        <f>_xlfn.XLOOKUP($A183,Pistols!$C:$C,Pistols!J:J,0,0)</f>
        <v>0</v>
      </c>
      <c r="H183" s="1">
        <f>_xlfn.XLOOKUP($A183,Pistols!$C:$C,Pistols!K:K,0,0)</f>
        <v>0</v>
      </c>
      <c r="I183" s="1">
        <f>_xlfn.XLOOKUP($A183,Pistols!$C:$C,Pistols!L:L,0,0)</f>
        <v>0</v>
      </c>
      <c r="J183" s="1">
        <f>_xlfn.XLOOKUP($A183,Pistols!$C:$C,Pistols!M:M,0,0)</f>
        <v>0</v>
      </c>
      <c r="K183" s="1">
        <f>_xlfn.XLOOKUP($A183,Pistols!$C:$C,Pistols!N:N,0,0)</f>
        <v>0</v>
      </c>
      <c r="L183" s="1">
        <f>_xlfn.XLOOKUP($A183,Revolvers!$C:$C,Revolvers!O:O,0,0)</f>
        <v>0</v>
      </c>
      <c r="M183" s="1">
        <f>_xlfn.XLOOKUP($A183,Revolvers!$C:$C,Revolvers!P:P,0,0)</f>
        <v>0</v>
      </c>
      <c r="N183" s="1">
        <f>_xlfn.XLOOKUP($A183,Revolvers!$C:$C,Revolvers!Q:Q,0,0)</f>
        <v>0</v>
      </c>
      <c r="O183" s="1">
        <f>_xlfn.XLOOKUP($A183,Revolvers!$C:$C,Revolvers!R:R,0,0)</f>
        <v>0</v>
      </c>
      <c r="P183" s="1">
        <f>_xlfn.XLOOKUP($A183,Revolvers!$C:$C,Revolvers!S:S,0,0)</f>
        <v>0</v>
      </c>
      <c r="Q183" s="1">
        <f>_xlfn.XLOOKUP($A183,Revolvers!$C:$C,Revolvers!T:T,0,0)</f>
        <v>0</v>
      </c>
      <c r="R183" s="1">
        <f>_xlfn.XLOOKUP($A183,Rifles!C:C,Rifles!H:H,0,0)</f>
        <v>1</v>
      </c>
      <c r="S183" s="1">
        <f>_xlfn.XLOOKUP($A183,Shotguns!C:C,Shotguns!H:H,0,0)</f>
        <v>0</v>
      </c>
      <c r="T183" s="1">
        <f t="shared" si="2"/>
        <v>1</v>
      </c>
    </row>
    <row r="184" spans="1:20" x14ac:dyDescent="0.25">
      <c r="A184" s="1">
        <f>Rifles!C184</f>
        <v>34136407</v>
      </c>
      <c r="B184" s="1" t="str">
        <f>_xlfn.XLOOKUP(A184, Rifles!$C184:$C601,Rifles!D184:D601,"N/A",0)</f>
        <v>TERRITORIAL GUNSMITHS LTD</v>
      </c>
      <c r="C184" s="1" t="str">
        <f>_xlfn.XLOOKUP($A184, Rifles!$C$2:$C$419,Rifles!F$2:F$419,"N/A",0)</f>
        <v>HOPKINS</v>
      </c>
      <c r="D184" s="1" t="str">
        <f>_xlfn.XLOOKUP($A184, Rifles!$C$2:$C$419,Rifles!G$2:G$419,"N/A",0)</f>
        <v>MN</v>
      </c>
      <c r="E184" s="1">
        <f>_xlfn.XLOOKUP($A184,Pistols!$C:$C,Pistols!H:H,0,0)</f>
        <v>0</v>
      </c>
      <c r="F184" s="1">
        <f>_xlfn.XLOOKUP($A184,Pistols!$C:$C,Pistols!I:I,0,0)</f>
        <v>0</v>
      </c>
      <c r="G184" s="1">
        <f>_xlfn.XLOOKUP($A184,Pistols!$C:$C,Pistols!J:J,0,0)</f>
        <v>0</v>
      </c>
      <c r="H184" s="1">
        <f>_xlfn.XLOOKUP($A184,Pistols!$C:$C,Pistols!K:K,0,0)</f>
        <v>0</v>
      </c>
      <c r="I184" s="1">
        <f>_xlfn.XLOOKUP($A184,Pistols!$C:$C,Pistols!L:L,0,0)</f>
        <v>0</v>
      </c>
      <c r="J184" s="1">
        <f>_xlfn.XLOOKUP($A184,Pistols!$C:$C,Pistols!M:M,0,0)</f>
        <v>0</v>
      </c>
      <c r="K184" s="1">
        <f>_xlfn.XLOOKUP($A184,Pistols!$C:$C,Pistols!N:N,0,0)</f>
        <v>0</v>
      </c>
      <c r="L184" s="1">
        <f>_xlfn.XLOOKUP($A184,Revolvers!$C:$C,Revolvers!O:O,0,0)</f>
        <v>0</v>
      </c>
      <c r="M184" s="1">
        <f>_xlfn.XLOOKUP($A184,Revolvers!$C:$C,Revolvers!P:P,0,0)</f>
        <v>0</v>
      </c>
      <c r="N184" s="1">
        <f>_xlfn.XLOOKUP($A184,Revolvers!$C:$C,Revolvers!Q:Q,0,0)</f>
        <v>0</v>
      </c>
      <c r="O184" s="1">
        <f>_xlfn.XLOOKUP($A184,Revolvers!$C:$C,Revolvers!R:R,0,0)</f>
        <v>0</v>
      </c>
      <c r="P184" s="1">
        <f>_xlfn.XLOOKUP($A184,Revolvers!$C:$C,Revolvers!S:S,0,0)</f>
        <v>0</v>
      </c>
      <c r="Q184" s="1">
        <f>_xlfn.XLOOKUP($A184,Revolvers!$C:$C,Revolvers!T:T,0,0)</f>
        <v>0</v>
      </c>
      <c r="R184" s="1">
        <f>_xlfn.XLOOKUP($A184,Rifles!C:C,Rifles!H:H,0,0)</f>
        <v>48</v>
      </c>
      <c r="S184" s="1">
        <f>_xlfn.XLOOKUP($A184,Shotguns!C:C,Shotguns!H:H,0,0)</f>
        <v>0</v>
      </c>
      <c r="T184" s="1">
        <f t="shared" si="2"/>
        <v>48</v>
      </c>
    </row>
    <row r="185" spans="1:20" x14ac:dyDescent="0.25">
      <c r="A185" s="1">
        <f>Rifles!C185</f>
        <v>34100800</v>
      </c>
      <c r="B185" s="1" t="str">
        <f>_xlfn.XLOOKUP(A185, Rifles!$C185:$C602,Rifles!D185:D602,"N/A",0)</f>
        <v>VULCAN ARMS INC</v>
      </c>
      <c r="C185" s="1" t="str">
        <f>_xlfn.XLOOKUP($A185, Rifles!$C$2:$C$419,Rifles!F$2:F$419,"N/A",0)</f>
        <v>INVER GROVE HEIGHTS</v>
      </c>
      <c r="D185" s="1" t="str">
        <f>_xlfn.XLOOKUP($A185, Rifles!$C$2:$C$419,Rifles!G$2:G$419,"N/A",0)</f>
        <v>MN</v>
      </c>
      <c r="E185" s="1">
        <f>_xlfn.XLOOKUP($A185,Pistols!$C:$C,Pistols!H:H,0,0)</f>
        <v>0</v>
      </c>
      <c r="F185" s="1">
        <f>_xlfn.XLOOKUP($A185,Pistols!$C:$C,Pistols!I:I,0,0)</f>
        <v>0</v>
      </c>
      <c r="G185" s="1">
        <f>_xlfn.XLOOKUP($A185,Pistols!$C:$C,Pistols!J:J,0,0)</f>
        <v>0</v>
      </c>
      <c r="H185" s="1">
        <f>_xlfn.XLOOKUP($A185,Pistols!$C:$C,Pistols!K:K,0,0)</f>
        <v>0</v>
      </c>
      <c r="I185" s="1">
        <f>_xlfn.XLOOKUP($A185,Pistols!$C:$C,Pistols!L:L,0,0)</f>
        <v>0</v>
      </c>
      <c r="J185" s="1">
        <f>_xlfn.XLOOKUP($A185,Pistols!$C:$C,Pistols!M:M,0,0)</f>
        <v>0</v>
      </c>
      <c r="K185" s="1">
        <f>_xlfn.XLOOKUP($A185,Pistols!$C:$C,Pistols!N:N,0,0)</f>
        <v>0</v>
      </c>
      <c r="L185" s="1">
        <f>_xlfn.XLOOKUP($A185,Revolvers!$C:$C,Revolvers!O:O,0,0)</f>
        <v>0</v>
      </c>
      <c r="M185" s="1">
        <f>_xlfn.XLOOKUP($A185,Revolvers!$C:$C,Revolvers!P:P,0,0)</f>
        <v>0</v>
      </c>
      <c r="N185" s="1">
        <f>_xlfn.XLOOKUP($A185,Revolvers!$C:$C,Revolvers!Q:Q,0,0)</f>
        <v>0</v>
      </c>
      <c r="O185" s="1">
        <f>_xlfn.XLOOKUP($A185,Revolvers!$C:$C,Revolvers!R:R,0,0)</f>
        <v>0</v>
      </c>
      <c r="P185" s="1">
        <f>_xlfn.XLOOKUP($A185,Revolvers!$C:$C,Revolvers!S:S,0,0)</f>
        <v>0</v>
      </c>
      <c r="Q185" s="1">
        <f>_xlfn.XLOOKUP($A185,Revolvers!$C:$C,Revolvers!T:T,0,0)</f>
        <v>0</v>
      </c>
      <c r="R185" s="1">
        <f>_xlfn.XLOOKUP($A185,Rifles!C:C,Rifles!H:H,0,0)</f>
        <v>784</v>
      </c>
      <c r="S185" s="1">
        <f>_xlfn.XLOOKUP($A185,Shotguns!C:C,Shotguns!H:H,0,0)</f>
        <v>0</v>
      </c>
      <c r="T185" s="1">
        <f t="shared" si="2"/>
        <v>784</v>
      </c>
    </row>
    <row r="186" spans="1:20" x14ac:dyDescent="0.25">
      <c r="A186" s="1">
        <f>Rifles!C186</f>
        <v>54300192</v>
      </c>
      <c r="B186" s="1" t="str">
        <f>_xlfn.XLOOKUP(A186, Rifles!$C186:$C603,Rifles!D186:D603,"N/A",0)</f>
        <v>BINGHAM, JOHN WILLIAM</v>
      </c>
      <c r="C186" s="1" t="str">
        <f>_xlfn.XLOOKUP($A186, Rifles!$C$2:$C$419,Rifles!F$2:F$419,"N/A",0)</f>
        <v>BLOOMFIELD</v>
      </c>
      <c r="D186" s="1" t="str">
        <f>_xlfn.XLOOKUP($A186, Rifles!$C$2:$C$419,Rifles!G$2:G$419,"N/A",0)</f>
        <v>MO</v>
      </c>
      <c r="E186" s="1">
        <f>_xlfn.XLOOKUP($A186,Pistols!$C:$C,Pistols!H:H,0,0)</f>
        <v>0</v>
      </c>
      <c r="F186" s="1">
        <f>_xlfn.XLOOKUP($A186,Pistols!$C:$C,Pistols!I:I,0,0)</f>
        <v>0</v>
      </c>
      <c r="G186" s="1">
        <f>_xlfn.XLOOKUP($A186,Pistols!$C:$C,Pistols!J:J,0,0)</f>
        <v>0</v>
      </c>
      <c r="H186" s="1">
        <f>_xlfn.XLOOKUP($A186,Pistols!$C:$C,Pistols!K:K,0,0)</f>
        <v>0</v>
      </c>
      <c r="I186" s="1">
        <f>_xlfn.XLOOKUP($A186,Pistols!$C:$C,Pistols!L:L,0,0)</f>
        <v>0</v>
      </c>
      <c r="J186" s="1">
        <f>_xlfn.XLOOKUP($A186,Pistols!$C:$C,Pistols!M:M,0,0)</f>
        <v>0</v>
      </c>
      <c r="K186" s="1">
        <f>_xlfn.XLOOKUP($A186,Pistols!$C:$C,Pistols!N:N,0,0)</f>
        <v>0</v>
      </c>
      <c r="L186" s="1">
        <f>_xlfn.XLOOKUP($A186,Revolvers!$C:$C,Revolvers!O:O,0,0)</f>
        <v>0</v>
      </c>
      <c r="M186" s="1">
        <f>_xlfn.XLOOKUP($A186,Revolvers!$C:$C,Revolvers!P:P,0,0)</f>
        <v>0</v>
      </c>
      <c r="N186" s="1">
        <f>_xlfn.XLOOKUP($A186,Revolvers!$C:$C,Revolvers!Q:Q,0,0)</f>
        <v>0</v>
      </c>
      <c r="O186" s="1">
        <f>_xlfn.XLOOKUP($A186,Revolvers!$C:$C,Revolvers!R:R,0,0)</f>
        <v>0</v>
      </c>
      <c r="P186" s="1">
        <f>_xlfn.XLOOKUP($A186,Revolvers!$C:$C,Revolvers!S:S,0,0)</f>
        <v>0</v>
      </c>
      <c r="Q186" s="1">
        <f>_xlfn.XLOOKUP($A186,Revolvers!$C:$C,Revolvers!T:T,0,0)</f>
        <v>0</v>
      </c>
      <c r="R186" s="1">
        <f>_xlfn.XLOOKUP($A186,Rifles!C:C,Rifles!H:H,0,0)</f>
        <v>2</v>
      </c>
      <c r="S186" s="1">
        <f>_xlfn.XLOOKUP($A186,Shotguns!C:C,Shotguns!H:H,0,0)</f>
        <v>0</v>
      </c>
      <c r="T186" s="1">
        <f t="shared" si="2"/>
        <v>2</v>
      </c>
    </row>
    <row r="187" spans="1:20" x14ac:dyDescent="0.25">
      <c r="A187" s="1">
        <f>Rifles!C187</f>
        <v>54301610</v>
      </c>
      <c r="B187" s="1" t="str">
        <f>_xlfn.XLOOKUP(A187, Rifles!$C187:$C604,Rifles!D187:D604,"N/A",0)</f>
        <v>CMMG INC</v>
      </c>
      <c r="C187" s="1" t="str">
        <f>_xlfn.XLOOKUP($A187, Rifles!$C$2:$C$419,Rifles!F$2:F$419,"N/A",0)</f>
        <v>FAYETTE</v>
      </c>
      <c r="D187" s="1" t="str">
        <f>_xlfn.XLOOKUP($A187, Rifles!$C$2:$C$419,Rifles!G$2:G$419,"N/A",0)</f>
        <v>MO</v>
      </c>
      <c r="E187" s="1">
        <f>_xlfn.XLOOKUP($A187,Pistols!$C:$C,Pistols!H:H,0,0)</f>
        <v>43</v>
      </c>
      <c r="F187" s="1">
        <f>_xlfn.XLOOKUP($A187,Pistols!$C:$C,Pistols!I:I,0,0)</f>
        <v>0</v>
      </c>
      <c r="G187" s="1">
        <f>_xlfn.XLOOKUP($A187,Pistols!$C:$C,Pistols!J:J,0,0)</f>
        <v>0</v>
      </c>
      <c r="H187" s="1">
        <f>_xlfn.XLOOKUP($A187,Pistols!$C:$C,Pistols!K:K,0,0)</f>
        <v>0</v>
      </c>
      <c r="I187" s="1">
        <f>_xlfn.XLOOKUP($A187,Pistols!$C:$C,Pistols!L:L,0,0)</f>
        <v>0</v>
      </c>
      <c r="J187" s="1">
        <f>_xlfn.XLOOKUP($A187,Pistols!$C:$C,Pistols!M:M,0,0)</f>
        <v>0</v>
      </c>
      <c r="K187" s="1">
        <f>_xlfn.XLOOKUP($A187,Pistols!$C:$C,Pistols!N:N,0,0)</f>
        <v>43</v>
      </c>
      <c r="L187" s="1">
        <f>_xlfn.XLOOKUP($A187,Revolvers!$C:$C,Revolvers!O:O,0,0)</f>
        <v>0</v>
      </c>
      <c r="M187" s="1">
        <f>_xlfn.XLOOKUP($A187,Revolvers!$C:$C,Revolvers!P:P,0,0)</f>
        <v>0</v>
      </c>
      <c r="N187" s="1">
        <f>_xlfn.XLOOKUP($A187,Revolvers!$C:$C,Revolvers!Q:Q,0,0)</f>
        <v>0</v>
      </c>
      <c r="O187" s="1">
        <f>_xlfn.XLOOKUP($A187,Revolvers!$C:$C,Revolvers!R:R,0,0)</f>
        <v>0</v>
      </c>
      <c r="P187" s="1">
        <f>_xlfn.XLOOKUP($A187,Revolvers!$C:$C,Revolvers!S:S,0,0)</f>
        <v>0</v>
      </c>
      <c r="Q187" s="1">
        <f>_xlfn.XLOOKUP($A187,Revolvers!$C:$C,Revolvers!T:T,0,0)</f>
        <v>0</v>
      </c>
      <c r="R187" s="1">
        <f>_xlfn.XLOOKUP($A187,Rifles!C:C,Rifles!H:H,0,0)</f>
        <v>2265</v>
      </c>
      <c r="S187" s="1">
        <f>_xlfn.XLOOKUP($A187,Shotguns!C:C,Shotguns!H:H,0,0)</f>
        <v>0</v>
      </c>
      <c r="T187" s="1">
        <f t="shared" si="2"/>
        <v>2308</v>
      </c>
    </row>
    <row r="188" spans="1:20" x14ac:dyDescent="0.25">
      <c r="A188" s="1">
        <f>Rifles!C188</f>
        <v>54340562</v>
      </c>
      <c r="B188" s="1" t="str">
        <f>_xlfn.XLOOKUP(A188, Rifles!$C188:$C605,Rifles!D188:D605,"N/A",0)</f>
        <v>ED BROWN CUSTOM, INC</v>
      </c>
      <c r="C188" s="1" t="str">
        <f>_xlfn.XLOOKUP($A188, Rifles!$C$2:$C$419,Rifles!F$2:F$419,"N/A",0)</f>
        <v>PERRY</v>
      </c>
      <c r="D188" s="1" t="str">
        <f>_xlfn.XLOOKUP($A188, Rifles!$C$2:$C$419,Rifles!G$2:G$419,"N/A",0)</f>
        <v>MO</v>
      </c>
      <c r="E188" s="1">
        <f>_xlfn.XLOOKUP($A188,Pistols!$C:$C,Pistols!H:H,0,0)</f>
        <v>0</v>
      </c>
      <c r="F188" s="1">
        <f>_xlfn.XLOOKUP($A188,Pistols!$C:$C,Pistols!I:I,0,0)</f>
        <v>0</v>
      </c>
      <c r="G188" s="1">
        <f>_xlfn.XLOOKUP($A188,Pistols!$C:$C,Pistols!J:J,0,0)</f>
        <v>0</v>
      </c>
      <c r="H188" s="1">
        <f>_xlfn.XLOOKUP($A188,Pistols!$C:$C,Pistols!K:K,0,0)</f>
        <v>0</v>
      </c>
      <c r="I188" s="1">
        <f>_xlfn.XLOOKUP($A188,Pistols!$C:$C,Pistols!L:L,0,0)</f>
        <v>0</v>
      </c>
      <c r="J188" s="1">
        <f>_xlfn.XLOOKUP($A188,Pistols!$C:$C,Pistols!M:M,0,0)</f>
        <v>0</v>
      </c>
      <c r="K188" s="1">
        <f>_xlfn.XLOOKUP($A188,Pistols!$C:$C,Pistols!N:N,0,0)</f>
        <v>0</v>
      </c>
      <c r="L188" s="1">
        <f>_xlfn.XLOOKUP($A188,Revolvers!$C:$C,Revolvers!O:O,0,0)</f>
        <v>0</v>
      </c>
      <c r="M188" s="1">
        <f>_xlfn.XLOOKUP($A188,Revolvers!$C:$C,Revolvers!P:P,0,0)</f>
        <v>0</v>
      </c>
      <c r="N188" s="1">
        <f>_xlfn.XLOOKUP($A188,Revolvers!$C:$C,Revolvers!Q:Q,0,0)</f>
        <v>0</v>
      </c>
      <c r="O188" s="1">
        <f>_xlfn.XLOOKUP($A188,Revolvers!$C:$C,Revolvers!R:R,0,0)</f>
        <v>0</v>
      </c>
      <c r="P188" s="1">
        <f>_xlfn.XLOOKUP($A188,Revolvers!$C:$C,Revolvers!S:S,0,0)</f>
        <v>0</v>
      </c>
      <c r="Q188" s="1">
        <f>_xlfn.XLOOKUP($A188,Revolvers!$C:$C,Revolvers!T:T,0,0)</f>
        <v>0</v>
      </c>
      <c r="R188" s="1">
        <f>_xlfn.XLOOKUP($A188,Rifles!C:C,Rifles!H:H,0,0)</f>
        <v>184</v>
      </c>
      <c r="S188" s="1">
        <f>_xlfn.XLOOKUP($A188,Shotguns!C:C,Shotguns!H:H,0,0)</f>
        <v>0</v>
      </c>
      <c r="T188" s="1">
        <f t="shared" si="2"/>
        <v>184</v>
      </c>
    </row>
    <row r="189" spans="1:20" x14ac:dyDescent="0.25">
      <c r="A189" s="1">
        <f>Rifles!C189</f>
        <v>54340479</v>
      </c>
      <c r="B189" s="1" t="str">
        <f>_xlfn.XLOOKUP(A189, Rifles!$C189:$C606,Rifles!D189:D606,"N/A",0)</f>
        <v>FLEIS, PETER L</v>
      </c>
      <c r="C189" s="1" t="str">
        <f>_xlfn.XLOOKUP($A189, Rifles!$C$2:$C$419,Rifles!F$2:F$419,"N/A",0)</f>
        <v>SAINT LOUIS</v>
      </c>
      <c r="D189" s="1" t="str">
        <f>_xlfn.XLOOKUP($A189, Rifles!$C$2:$C$419,Rifles!G$2:G$419,"N/A",0)</f>
        <v>MO</v>
      </c>
      <c r="E189" s="1">
        <f>_xlfn.XLOOKUP($A189,Pistols!$C:$C,Pistols!H:H,0,0)</f>
        <v>0</v>
      </c>
      <c r="F189" s="1">
        <f>_xlfn.XLOOKUP($A189,Pistols!$C:$C,Pistols!I:I,0,0)</f>
        <v>0</v>
      </c>
      <c r="G189" s="1">
        <f>_xlfn.XLOOKUP($A189,Pistols!$C:$C,Pistols!J:J,0,0)</f>
        <v>0</v>
      </c>
      <c r="H189" s="1">
        <f>_xlfn.XLOOKUP($A189,Pistols!$C:$C,Pistols!K:K,0,0)</f>
        <v>0</v>
      </c>
      <c r="I189" s="1">
        <f>_xlfn.XLOOKUP($A189,Pistols!$C:$C,Pistols!L:L,0,0)</f>
        <v>0</v>
      </c>
      <c r="J189" s="1">
        <f>_xlfn.XLOOKUP($A189,Pistols!$C:$C,Pistols!M:M,0,0)</f>
        <v>0</v>
      </c>
      <c r="K189" s="1">
        <f>_xlfn.XLOOKUP($A189,Pistols!$C:$C,Pistols!N:N,0,0)</f>
        <v>0</v>
      </c>
      <c r="L189" s="1">
        <f>_xlfn.XLOOKUP($A189,Revolvers!$C:$C,Revolvers!O:O,0,0)</f>
        <v>0</v>
      </c>
      <c r="M189" s="1">
        <f>_xlfn.XLOOKUP($A189,Revolvers!$C:$C,Revolvers!P:P,0,0)</f>
        <v>0</v>
      </c>
      <c r="N189" s="1">
        <f>_xlfn.XLOOKUP($A189,Revolvers!$C:$C,Revolvers!Q:Q,0,0)</f>
        <v>0</v>
      </c>
      <c r="O189" s="1">
        <f>_xlfn.XLOOKUP($A189,Revolvers!$C:$C,Revolvers!R:R,0,0)</f>
        <v>0</v>
      </c>
      <c r="P189" s="1">
        <f>_xlfn.XLOOKUP($A189,Revolvers!$C:$C,Revolvers!S:S,0,0)</f>
        <v>0</v>
      </c>
      <c r="Q189" s="1">
        <f>_xlfn.XLOOKUP($A189,Revolvers!$C:$C,Revolvers!T:T,0,0)</f>
        <v>0</v>
      </c>
      <c r="R189" s="1">
        <f>_xlfn.XLOOKUP($A189,Rifles!C:C,Rifles!H:H,0,0)</f>
        <v>46</v>
      </c>
      <c r="S189" s="1">
        <f>_xlfn.XLOOKUP($A189,Shotguns!C:C,Shotguns!H:H,0,0)</f>
        <v>0</v>
      </c>
      <c r="T189" s="1">
        <f t="shared" si="2"/>
        <v>46</v>
      </c>
    </row>
    <row r="190" spans="1:20" x14ac:dyDescent="0.25">
      <c r="A190" s="1">
        <f>Rifles!C190</f>
        <v>54304583</v>
      </c>
      <c r="B190" s="1" t="str">
        <f>_xlfn.XLOOKUP(A190, Rifles!$C190:$C607,Rifles!D190:D607,"N/A",0)</f>
        <v>HUTCHINS, GARY L</v>
      </c>
      <c r="C190" s="1" t="str">
        <f>_xlfn.XLOOKUP($A190, Rifles!$C$2:$C$419,Rifles!F$2:F$419,"N/A",0)</f>
        <v>DIAMOND</v>
      </c>
      <c r="D190" s="1" t="str">
        <f>_xlfn.XLOOKUP($A190, Rifles!$C$2:$C$419,Rifles!G$2:G$419,"N/A",0)</f>
        <v>MO</v>
      </c>
      <c r="E190" s="1">
        <f>_xlfn.XLOOKUP($A190,Pistols!$C:$C,Pistols!H:H,0,0)</f>
        <v>0</v>
      </c>
      <c r="F190" s="1">
        <f>_xlfn.XLOOKUP($A190,Pistols!$C:$C,Pistols!I:I,0,0)</f>
        <v>0</v>
      </c>
      <c r="G190" s="1">
        <f>_xlfn.XLOOKUP($A190,Pistols!$C:$C,Pistols!J:J,0,0)</f>
        <v>0</v>
      </c>
      <c r="H190" s="1">
        <f>_xlfn.XLOOKUP($A190,Pistols!$C:$C,Pistols!K:K,0,0)</f>
        <v>0</v>
      </c>
      <c r="I190" s="1">
        <f>_xlfn.XLOOKUP($A190,Pistols!$C:$C,Pistols!L:L,0,0)</f>
        <v>0</v>
      </c>
      <c r="J190" s="1">
        <f>_xlfn.XLOOKUP($A190,Pistols!$C:$C,Pistols!M:M,0,0)</f>
        <v>0</v>
      </c>
      <c r="K190" s="1">
        <f>_xlfn.XLOOKUP($A190,Pistols!$C:$C,Pistols!N:N,0,0)</f>
        <v>0</v>
      </c>
      <c r="L190" s="1">
        <f>_xlfn.XLOOKUP($A190,Revolvers!$C:$C,Revolvers!O:O,0,0)</f>
        <v>0</v>
      </c>
      <c r="M190" s="1">
        <f>_xlfn.XLOOKUP($A190,Revolvers!$C:$C,Revolvers!P:P,0,0)</f>
        <v>0</v>
      </c>
      <c r="N190" s="1">
        <f>_xlfn.XLOOKUP($A190,Revolvers!$C:$C,Revolvers!Q:Q,0,0)</f>
        <v>0</v>
      </c>
      <c r="O190" s="1">
        <f>_xlfn.XLOOKUP($A190,Revolvers!$C:$C,Revolvers!R:R,0,0)</f>
        <v>0</v>
      </c>
      <c r="P190" s="1">
        <f>_xlfn.XLOOKUP($A190,Revolvers!$C:$C,Revolvers!S:S,0,0)</f>
        <v>0</v>
      </c>
      <c r="Q190" s="1">
        <f>_xlfn.XLOOKUP($A190,Revolvers!$C:$C,Revolvers!T:T,0,0)</f>
        <v>0</v>
      </c>
      <c r="R190" s="1">
        <f>_xlfn.XLOOKUP($A190,Rifles!C:C,Rifles!H:H,0,0)</f>
        <v>1</v>
      </c>
      <c r="S190" s="1">
        <f>_xlfn.XLOOKUP($A190,Shotguns!C:C,Shotguns!H:H,0,0)</f>
        <v>1</v>
      </c>
      <c r="T190" s="1">
        <f t="shared" si="2"/>
        <v>2</v>
      </c>
    </row>
    <row r="191" spans="1:20" x14ac:dyDescent="0.25">
      <c r="A191" s="1">
        <f>Rifles!C191</f>
        <v>54304643</v>
      </c>
      <c r="B191" s="1" t="str">
        <f>_xlfn.XLOOKUP(A191, Rifles!$C191:$C608,Rifles!D191:D608,"N/A",0)</f>
        <v>JACKSON SERVICES LLC</v>
      </c>
      <c r="C191" s="1" t="str">
        <f>_xlfn.XLOOKUP($A191, Rifles!$C$2:$C$419,Rifles!F$2:F$419,"N/A",0)</f>
        <v>CAPE GIRARDEAU</v>
      </c>
      <c r="D191" s="1" t="str">
        <f>_xlfn.XLOOKUP($A191, Rifles!$C$2:$C$419,Rifles!G$2:G$419,"N/A",0)</f>
        <v>MO</v>
      </c>
      <c r="E191" s="1">
        <f>_xlfn.XLOOKUP($A191,Pistols!$C:$C,Pistols!H:H,0,0)</f>
        <v>0</v>
      </c>
      <c r="F191" s="1">
        <f>_xlfn.XLOOKUP($A191,Pistols!$C:$C,Pistols!I:I,0,0)</f>
        <v>0</v>
      </c>
      <c r="G191" s="1">
        <f>_xlfn.XLOOKUP($A191,Pistols!$C:$C,Pistols!J:J,0,0)</f>
        <v>0</v>
      </c>
      <c r="H191" s="1">
        <f>_xlfn.XLOOKUP($A191,Pistols!$C:$C,Pistols!K:K,0,0)</f>
        <v>0</v>
      </c>
      <c r="I191" s="1">
        <f>_xlfn.XLOOKUP($A191,Pistols!$C:$C,Pistols!L:L,0,0)</f>
        <v>0</v>
      </c>
      <c r="J191" s="1">
        <f>_xlfn.XLOOKUP($A191,Pistols!$C:$C,Pistols!M:M,0,0)</f>
        <v>0</v>
      </c>
      <c r="K191" s="1">
        <f>_xlfn.XLOOKUP($A191,Pistols!$C:$C,Pistols!N:N,0,0)</f>
        <v>0</v>
      </c>
      <c r="L191" s="1">
        <f>_xlfn.XLOOKUP($A191,Revolvers!$C:$C,Revolvers!O:O,0,0)</f>
        <v>0</v>
      </c>
      <c r="M191" s="1">
        <f>_xlfn.XLOOKUP($A191,Revolvers!$C:$C,Revolvers!P:P,0,0)</f>
        <v>0</v>
      </c>
      <c r="N191" s="1">
        <f>_xlfn.XLOOKUP($A191,Revolvers!$C:$C,Revolvers!Q:Q,0,0)</f>
        <v>0</v>
      </c>
      <c r="O191" s="1">
        <f>_xlfn.XLOOKUP($A191,Revolvers!$C:$C,Revolvers!R:R,0,0)</f>
        <v>0</v>
      </c>
      <c r="P191" s="1">
        <f>_xlfn.XLOOKUP($A191,Revolvers!$C:$C,Revolvers!S:S,0,0)</f>
        <v>0</v>
      </c>
      <c r="Q191" s="1">
        <f>_xlfn.XLOOKUP($A191,Revolvers!$C:$C,Revolvers!T:T,0,0)</f>
        <v>0</v>
      </c>
      <c r="R191" s="1">
        <f>_xlfn.XLOOKUP($A191,Rifles!C:C,Rifles!H:H,0,0)</f>
        <v>83</v>
      </c>
      <c r="S191" s="1">
        <f>_xlfn.XLOOKUP($A191,Shotguns!C:C,Shotguns!H:H,0,0)</f>
        <v>0</v>
      </c>
      <c r="T191" s="1">
        <f t="shared" si="2"/>
        <v>83</v>
      </c>
    </row>
    <row r="192" spans="1:20" x14ac:dyDescent="0.25">
      <c r="A192" s="1">
        <f>Rifles!C192</f>
        <v>54303880</v>
      </c>
      <c r="B192" s="1" t="str">
        <f>_xlfn.XLOOKUP(A192, Rifles!$C192:$C609,Rifles!D192:D609,"N/A",0)</f>
        <v>JOHNSON, JAMES SOLOMON</v>
      </c>
      <c r="C192" s="1" t="str">
        <f>_xlfn.XLOOKUP($A192, Rifles!$C$2:$C$419,Rifles!F$2:F$419,"N/A",0)</f>
        <v>RAYTOWN</v>
      </c>
      <c r="D192" s="1" t="str">
        <f>_xlfn.XLOOKUP($A192, Rifles!$C$2:$C$419,Rifles!G$2:G$419,"N/A",0)</f>
        <v>MO</v>
      </c>
      <c r="E192" s="1">
        <f>_xlfn.XLOOKUP($A192,Pistols!$C:$C,Pistols!H:H,0,0)</f>
        <v>0</v>
      </c>
      <c r="F192" s="1">
        <f>_xlfn.XLOOKUP($A192,Pistols!$C:$C,Pistols!I:I,0,0)</f>
        <v>0</v>
      </c>
      <c r="G192" s="1">
        <f>_xlfn.XLOOKUP($A192,Pistols!$C:$C,Pistols!J:J,0,0)</f>
        <v>0</v>
      </c>
      <c r="H192" s="1">
        <f>_xlfn.XLOOKUP($A192,Pistols!$C:$C,Pistols!K:K,0,0)</f>
        <v>0</v>
      </c>
      <c r="I192" s="1">
        <f>_xlfn.XLOOKUP($A192,Pistols!$C:$C,Pistols!L:L,0,0)</f>
        <v>0</v>
      </c>
      <c r="J192" s="1">
        <f>_xlfn.XLOOKUP($A192,Pistols!$C:$C,Pistols!M:M,0,0)</f>
        <v>0</v>
      </c>
      <c r="K192" s="1">
        <f>_xlfn.XLOOKUP($A192,Pistols!$C:$C,Pistols!N:N,0,0)</f>
        <v>0</v>
      </c>
      <c r="L192" s="1">
        <f>_xlfn.XLOOKUP($A192,Revolvers!$C:$C,Revolvers!O:O,0,0)</f>
        <v>0</v>
      </c>
      <c r="M192" s="1">
        <f>_xlfn.XLOOKUP($A192,Revolvers!$C:$C,Revolvers!P:P,0,0)</f>
        <v>0</v>
      </c>
      <c r="N192" s="1">
        <f>_xlfn.XLOOKUP($A192,Revolvers!$C:$C,Revolvers!Q:Q,0,0)</f>
        <v>0</v>
      </c>
      <c r="O192" s="1">
        <f>_xlfn.XLOOKUP($A192,Revolvers!$C:$C,Revolvers!R:R,0,0)</f>
        <v>0</v>
      </c>
      <c r="P192" s="1">
        <f>_xlfn.XLOOKUP($A192,Revolvers!$C:$C,Revolvers!S:S,0,0)</f>
        <v>0</v>
      </c>
      <c r="Q192" s="1">
        <f>_xlfn.XLOOKUP($A192,Revolvers!$C:$C,Revolvers!T:T,0,0)</f>
        <v>0</v>
      </c>
      <c r="R192" s="1">
        <f>_xlfn.XLOOKUP($A192,Rifles!C:C,Rifles!H:H,0,0)</f>
        <v>3</v>
      </c>
      <c r="S192" s="1">
        <f>_xlfn.XLOOKUP($A192,Shotguns!C:C,Shotguns!H:H,0,0)</f>
        <v>0</v>
      </c>
      <c r="T192" s="1">
        <f t="shared" si="2"/>
        <v>3</v>
      </c>
    </row>
    <row r="193" spans="1:20" x14ac:dyDescent="0.25">
      <c r="A193" s="1">
        <f>Rifles!C193</f>
        <v>54303474</v>
      </c>
      <c r="B193" s="1" t="str">
        <f>_xlfn.XLOOKUP(A193, Rifles!$C193:$C610,Rifles!D193:D610,"N/A",0)</f>
        <v>MOORE OUTDOORS! LLC</v>
      </c>
      <c r="C193" s="1" t="str">
        <f>_xlfn.XLOOKUP($A193, Rifles!$C$2:$C$419,Rifles!F$2:F$419,"N/A",0)</f>
        <v>SMITHVILLE</v>
      </c>
      <c r="D193" s="1" t="str">
        <f>_xlfn.XLOOKUP($A193, Rifles!$C$2:$C$419,Rifles!G$2:G$419,"N/A",0)</f>
        <v>MO</v>
      </c>
      <c r="E193" s="1">
        <f>_xlfn.XLOOKUP($A193,Pistols!$C:$C,Pistols!H:H,0,0)</f>
        <v>0</v>
      </c>
      <c r="F193" s="1">
        <f>_xlfn.XLOOKUP($A193,Pistols!$C:$C,Pistols!I:I,0,0)</f>
        <v>0</v>
      </c>
      <c r="G193" s="1">
        <f>_xlfn.XLOOKUP($A193,Pistols!$C:$C,Pistols!J:J,0,0)</f>
        <v>0</v>
      </c>
      <c r="H193" s="1">
        <f>_xlfn.XLOOKUP($A193,Pistols!$C:$C,Pistols!K:K,0,0)</f>
        <v>0</v>
      </c>
      <c r="I193" s="1">
        <f>_xlfn.XLOOKUP($A193,Pistols!$C:$C,Pistols!L:L,0,0)</f>
        <v>0</v>
      </c>
      <c r="J193" s="1">
        <f>_xlfn.XLOOKUP($A193,Pistols!$C:$C,Pistols!M:M,0,0)</f>
        <v>0</v>
      </c>
      <c r="K193" s="1">
        <f>_xlfn.XLOOKUP($A193,Pistols!$C:$C,Pistols!N:N,0,0)</f>
        <v>0</v>
      </c>
      <c r="L193" s="1">
        <f>_xlfn.XLOOKUP($A193,Revolvers!$C:$C,Revolvers!O:O,0,0)</f>
        <v>0</v>
      </c>
      <c r="M193" s="1">
        <f>_xlfn.XLOOKUP($A193,Revolvers!$C:$C,Revolvers!P:P,0,0)</f>
        <v>0</v>
      </c>
      <c r="N193" s="1">
        <f>_xlfn.XLOOKUP($A193,Revolvers!$C:$C,Revolvers!Q:Q,0,0)</f>
        <v>0</v>
      </c>
      <c r="O193" s="1">
        <f>_xlfn.XLOOKUP($A193,Revolvers!$C:$C,Revolvers!R:R,0,0)</f>
        <v>0</v>
      </c>
      <c r="P193" s="1">
        <f>_xlfn.XLOOKUP($A193,Revolvers!$C:$C,Revolvers!S:S,0,0)</f>
        <v>0</v>
      </c>
      <c r="Q193" s="1">
        <f>_xlfn.XLOOKUP($A193,Revolvers!$C:$C,Revolvers!T:T,0,0)</f>
        <v>0</v>
      </c>
      <c r="R193" s="1">
        <f>_xlfn.XLOOKUP($A193,Rifles!C:C,Rifles!H:H,0,0)</f>
        <v>11</v>
      </c>
      <c r="S193" s="1">
        <f>_xlfn.XLOOKUP($A193,Shotguns!C:C,Shotguns!H:H,0,0)</f>
        <v>0</v>
      </c>
      <c r="T193" s="1">
        <f t="shared" si="2"/>
        <v>11</v>
      </c>
    </row>
    <row r="194" spans="1:20" x14ac:dyDescent="0.25">
      <c r="A194" s="1">
        <f>Rifles!C194</f>
        <v>54304742</v>
      </c>
      <c r="B194" s="1" t="str">
        <f>_xlfn.XLOOKUP(A194, Rifles!$C194:$C611,Rifles!D194:D611,"N/A",0)</f>
        <v>OWENS, CURTIS E</v>
      </c>
      <c r="C194" s="1" t="str">
        <f>_xlfn.XLOOKUP($A194, Rifles!$C$2:$C$419,Rifles!F$2:F$419,"N/A",0)</f>
        <v>JOPLIN</v>
      </c>
      <c r="D194" s="1" t="str">
        <f>_xlfn.XLOOKUP($A194, Rifles!$C$2:$C$419,Rifles!G$2:G$419,"N/A",0)</f>
        <v>MO</v>
      </c>
      <c r="E194" s="1">
        <f>_xlfn.XLOOKUP($A194,Pistols!$C:$C,Pistols!H:H,0,0)</f>
        <v>0</v>
      </c>
      <c r="F194" s="1">
        <f>_xlfn.XLOOKUP($A194,Pistols!$C:$C,Pistols!I:I,0,0)</f>
        <v>0</v>
      </c>
      <c r="G194" s="1">
        <f>_xlfn.XLOOKUP($A194,Pistols!$C:$C,Pistols!J:J,0,0)</f>
        <v>0</v>
      </c>
      <c r="H194" s="1">
        <f>_xlfn.XLOOKUP($A194,Pistols!$C:$C,Pistols!K:K,0,0)</f>
        <v>0</v>
      </c>
      <c r="I194" s="1">
        <f>_xlfn.XLOOKUP($A194,Pistols!$C:$C,Pistols!L:L,0,0)</f>
        <v>0</v>
      </c>
      <c r="J194" s="1">
        <f>_xlfn.XLOOKUP($A194,Pistols!$C:$C,Pistols!M:M,0,0)</f>
        <v>0</v>
      </c>
      <c r="K194" s="1">
        <f>_xlfn.XLOOKUP($A194,Pistols!$C:$C,Pistols!N:N,0,0)</f>
        <v>0</v>
      </c>
      <c r="L194" s="1">
        <f>_xlfn.XLOOKUP($A194,Revolvers!$C:$C,Revolvers!O:O,0,0)</f>
        <v>0</v>
      </c>
      <c r="M194" s="1">
        <f>_xlfn.XLOOKUP($A194,Revolvers!$C:$C,Revolvers!P:P,0,0)</f>
        <v>0</v>
      </c>
      <c r="N194" s="1">
        <f>_xlfn.XLOOKUP($A194,Revolvers!$C:$C,Revolvers!Q:Q,0,0)</f>
        <v>0</v>
      </c>
      <c r="O194" s="1">
        <f>_xlfn.XLOOKUP($A194,Revolvers!$C:$C,Revolvers!R:R,0,0)</f>
        <v>0</v>
      </c>
      <c r="P194" s="1">
        <f>_xlfn.XLOOKUP($A194,Revolvers!$C:$C,Revolvers!S:S,0,0)</f>
        <v>0</v>
      </c>
      <c r="Q194" s="1">
        <f>_xlfn.XLOOKUP($A194,Revolvers!$C:$C,Revolvers!T:T,0,0)</f>
        <v>0</v>
      </c>
      <c r="R194" s="1">
        <f>_xlfn.XLOOKUP($A194,Rifles!C:C,Rifles!H:H,0,0)</f>
        <v>6</v>
      </c>
      <c r="S194" s="1">
        <f>_xlfn.XLOOKUP($A194,Shotguns!C:C,Shotguns!H:H,0,0)</f>
        <v>0</v>
      </c>
      <c r="T194" s="1">
        <f t="shared" si="2"/>
        <v>6</v>
      </c>
    </row>
    <row r="195" spans="1:20" x14ac:dyDescent="0.25">
      <c r="A195" s="1">
        <f>Rifles!C195</f>
        <v>54303230</v>
      </c>
      <c r="B195" s="1" t="str">
        <f>_xlfn.XLOOKUP(A195, Rifles!$C195:$C612,Rifles!D195:D612,"N/A",0)</f>
        <v>RALEIGH, DARIN EUGENE</v>
      </c>
      <c r="C195" s="1" t="str">
        <f>_xlfn.XLOOKUP($A195, Rifles!$C$2:$C$419,Rifles!F$2:F$419,"N/A",0)</f>
        <v>MEXICO</v>
      </c>
      <c r="D195" s="1" t="str">
        <f>_xlfn.XLOOKUP($A195, Rifles!$C$2:$C$419,Rifles!G$2:G$419,"N/A",0)</f>
        <v>MO</v>
      </c>
      <c r="E195" s="1">
        <f>_xlfn.XLOOKUP($A195,Pistols!$C:$C,Pistols!H:H,0,0)</f>
        <v>0</v>
      </c>
      <c r="F195" s="1">
        <f>_xlfn.XLOOKUP($A195,Pistols!$C:$C,Pistols!I:I,0,0)</f>
        <v>0</v>
      </c>
      <c r="G195" s="1">
        <f>_xlfn.XLOOKUP($A195,Pistols!$C:$C,Pistols!J:J,0,0)</f>
        <v>0</v>
      </c>
      <c r="H195" s="1">
        <f>_xlfn.XLOOKUP($A195,Pistols!$C:$C,Pistols!K:K,0,0)</f>
        <v>0</v>
      </c>
      <c r="I195" s="1">
        <f>_xlfn.XLOOKUP($A195,Pistols!$C:$C,Pistols!L:L,0,0)</f>
        <v>0</v>
      </c>
      <c r="J195" s="1">
        <f>_xlfn.XLOOKUP($A195,Pistols!$C:$C,Pistols!M:M,0,0)</f>
        <v>0</v>
      </c>
      <c r="K195" s="1">
        <f>_xlfn.XLOOKUP($A195,Pistols!$C:$C,Pistols!N:N,0,0)</f>
        <v>0</v>
      </c>
      <c r="L195" s="1">
        <f>_xlfn.XLOOKUP($A195,Revolvers!$C:$C,Revolvers!O:O,0,0)</f>
        <v>0</v>
      </c>
      <c r="M195" s="1">
        <f>_xlfn.XLOOKUP($A195,Revolvers!$C:$C,Revolvers!P:P,0,0)</f>
        <v>0</v>
      </c>
      <c r="N195" s="1">
        <f>_xlfn.XLOOKUP($A195,Revolvers!$C:$C,Revolvers!Q:Q,0,0)</f>
        <v>0</v>
      </c>
      <c r="O195" s="1">
        <f>_xlfn.XLOOKUP($A195,Revolvers!$C:$C,Revolvers!R:R,0,0)</f>
        <v>0</v>
      </c>
      <c r="P195" s="1">
        <f>_xlfn.XLOOKUP($A195,Revolvers!$C:$C,Revolvers!S:S,0,0)</f>
        <v>0</v>
      </c>
      <c r="Q195" s="1">
        <f>_xlfn.XLOOKUP($A195,Revolvers!$C:$C,Revolvers!T:T,0,0)</f>
        <v>0</v>
      </c>
      <c r="R195" s="1">
        <f>_xlfn.XLOOKUP($A195,Rifles!C:C,Rifles!H:H,0,0)</f>
        <v>95</v>
      </c>
      <c r="S195" s="1">
        <f>_xlfn.XLOOKUP($A195,Shotguns!C:C,Shotguns!H:H,0,0)</f>
        <v>0</v>
      </c>
      <c r="T195" s="1">
        <f t="shared" ref="T195:T258" si="3">K195+P195+R195+S195</f>
        <v>95</v>
      </c>
    </row>
    <row r="196" spans="1:20" x14ac:dyDescent="0.25">
      <c r="A196" s="1">
        <f>Rifles!C196</f>
        <v>54302489</v>
      </c>
      <c r="B196" s="1" t="str">
        <f>_xlfn.XLOOKUP(A196, Rifles!$C196:$C613,Rifles!D196:D613,"N/A",0)</f>
        <v>REMINGTON, LIEF</v>
      </c>
      <c r="C196" s="1" t="str">
        <f>_xlfn.XLOOKUP($A196, Rifles!$C$2:$C$419,Rifles!F$2:F$419,"N/A",0)</f>
        <v>HARRISBURG</v>
      </c>
      <c r="D196" s="1" t="str">
        <f>_xlfn.XLOOKUP($A196, Rifles!$C$2:$C$419,Rifles!G$2:G$419,"N/A",0)</f>
        <v>MO</v>
      </c>
      <c r="E196" s="1">
        <f>_xlfn.XLOOKUP($A196,Pistols!$C:$C,Pistols!H:H,0,0)</f>
        <v>0</v>
      </c>
      <c r="F196" s="1">
        <f>_xlfn.XLOOKUP($A196,Pistols!$C:$C,Pistols!I:I,0,0)</f>
        <v>0</v>
      </c>
      <c r="G196" s="1">
        <f>_xlfn.XLOOKUP($A196,Pistols!$C:$C,Pistols!J:J,0,0)</f>
        <v>0</v>
      </c>
      <c r="H196" s="1">
        <f>_xlfn.XLOOKUP($A196,Pistols!$C:$C,Pistols!K:K,0,0)</f>
        <v>0</v>
      </c>
      <c r="I196" s="1">
        <f>_xlfn.XLOOKUP($A196,Pistols!$C:$C,Pistols!L:L,0,0)</f>
        <v>0</v>
      </c>
      <c r="J196" s="1">
        <f>_xlfn.XLOOKUP($A196,Pistols!$C:$C,Pistols!M:M,0,0)</f>
        <v>0</v>
      </c>
      <c r="K196" s="1">
        <f>_xlfn.XLOOKUP($A196,Pistols!$C:$C,Pistols!N:N,0,0)</f>
        <v>0</v>
      </c>
      <c r="L196" s="1">
        <f>_xlfn.XLOOKUP($A196,Revolvers!$C:$C,Revolvers!O:O,0,0)</f>
        <v>0</v>
      </c>
      <c r="M196" s="1">
        <f>_xlfn.XLOOKUP($A196,Revolvers!$C:$C,Revolvers!P:P,0,0)</f>
        <v>0</v>
      </c>
      <c r="N196" s="1">
        <f>_xlfn.XLOOKUP($A196,Revolvers!$C:$C,Revolvers!Q:Q,0,0)</f>
        <v>0</v>
      </c>
      <c r="O196" s="1">
        <f>_xlfn.XLOOKUP($A196,Revolvers!$C:$C,Revolvers!R:R,0,0)</f>
        <v>0</v>
      </c>
      <c r="P196" s="1">
        <f>_xlfn.XLOOKUP($A196,Revolvers!$C:$C,Revolvers!S:S,0,0)</f>
        <v>0</v>
      </c>
      <c r="Q196" s="1">
        <f>_xlfn.XLOOKUP($A196,Revolvers!$C:$C,Revolvers!T:T,0,0)</f>
        <v>0</v>
      </c>
      <c r="R196" s="1">
        <f>_xlfn.XLOOKUP($A196,Rifles!C:C,Rifles!H:H,0,0)</f>
        <v>3</v>
      </c>
      <c r="S196" s="1">
        <f>_xlfn.XLOOKUP($A196,Shotguns!C:C,Shotguns!H:H,0,0)</f>
        <v>0</v>
      </c>
      <c r="T196" s="1">
        <f t="shared" si="3"/>
        <v>3</v>
      </c>
    </row>
    <row r="197" spans="1:20" x14ac:dyDescent="0.25">
      <c r="A197" s="1">
        <f>Rifles!C197</f>
        <v>98100053</v>
      </c>
      <c r="B197" s="1" t="str">
        <f>_xlfn.XLOOKUP(A197, Rifles!$C197:$C614,Rifles!D197:D614,"N/A",0)</f>
        <v>AXTELL RIFLE CO INC</v>
      </c>
      <c r="C197" s="1" t="str">
        <f>_xlfn.XLOOKUP($A197, Rifles!$C$2:$C$419,Rifles!F$2:F$419,"N/A",0)</f>
        <v>SHERIDAN</v>
      </c>
      <c r="D197" s="1" t="str">
        <f>_xlfn.XLOOKUP($A197, Rifles!$C$2:$C$419,Rifles!G$2:G$419,"N/A",0)</f>
        <v>MT</v>
      </c>
      <c r="E197" s="1">
        <f>_xlfn.XLOOKUP($A197,Pistols!$C:$C,Pistols!H:H,0,0)</f>
        <v>0</v>
      </c>
      <c r="F197" s="1">
        <f>_xlfn.XLOOKUP($A197,Pistols!$C:$C,Pistols!I:I,0,0)</f>
        <v>0</v>
      </c>
      <c r="G197" s="1">
        <f>_xlfn.XLOOKUP($A197,Pistols!$C:$C,Pistols!J:J,0,0)</f>
        <v>0</v>
      </c>
      <c r="H197" s="1">
        <f>_xlfn.XLOOKUP($A197,Pistols!$C:$C,Pistols!K:K,0,0)</f>
        <v>0</v>
      </c>
      <c r="I197" s="1">
        <f>_xlfn.XLOOKUP($A197,Pistols!$C:$C,Pistols!L:L,0,0)</f>
        <v>0</v>
      </c>
      <c r="J197" s="1">
        <f>_xlfn.XLOOKUP($A197,Pistols!$C:$C,Pistols!M:M,0,0)</f>
        <v>0</v>
      </c>
      <c r="K197" s="1">
        <f>_xlfn.XLOOKUP($A197,Pistols!$C:$C,Pistols!N:N,0,0)</f>
        <v>0</v>
      </c>
      <c r="L197" s="1">
        <f>_xlfn.XLOOKUP($A197,Revolvers!$C:$C,Revolvers!O:O,0,0)</f>
        <v>0</v>
      </c>
      <c r="M197" s="1">
        <f>_xlfn.XLOOKUP($A197,Revolvers!$C:$C,Revolvers!P:P,0,0)</f>
        <v>0</v>
      </c>
      <c r="N197" s="1">
        <f>_xlfn.XLOOKUP($A197,Revolvers!$C:$C,Revolvers!Q:Q,0,0)</f>
        <v>0</v>
      </c>
      <c r="O197" s="1">
        <f>_xlfn.XLOOKUP($A197,Revolvers!$C:$C,Revolvers!R:R,0,0)</f>
        <v>0</v>
      </c>
      <c r="P197" s="1">
        <f>_xlfn.XLOOKUP($A197,Revolvers!$C:$C,Revolvers!S:S,0,0)</f>
        <v>0</v>
      </c>
      <c r="Q197" s="1">
        <f>_xlfn.XLOOKUP($A197,Revolvers!$C:$C,Revolvers!T:T,0,0)</f>
        <v>0</v>
      </c>
      <c r="R197" s="1">
        <f>_xlfn.XLOOKUP($A197,Rifles!C:C,Rifles!H:H,0,0)</f>
        <v>4</v>
      </c>
      <c r="S197" s="1">
        <f>_xlfn.XLOOKUP($A197,Shotguns!C:C,Shotguns!H:H,0,0)</f>
        <v>0</v>
      </c>
      <c r="T197" s="1">
        <f t="shared" si="3"/>
        <v>4</v>
      </c>
    </row>
    <row r="198" spans="1:20" x14ac:dyDescent="0.25">
      <c r="A198" s="1">
        <f>Rifles!C198</f>
        <v>98155388</v>
      </c>
      <c r="B198" s="1" t="str">
        <f>_xlfn.XLOOKUP(A198, Rifles!$C198:$C615,Rifles!D198:D615,"N/A",0)</f>
        <v>C SHARPS ARMS CO INC</v>
      </c>
      <c r="C198" s="1" t="str">
        <f>_xlfn.XLOOKUP($A198, Rifles!$C$2:$C$419,Rifles!F$2:F$419,"N/A",0)</f>
        <v>BIG TIMBER</v>
      </c>
      <c r="D198" s="1" t="str">
        <f>_xlfn.XLOOKUP($A198, Rifles!$C$2:$C$419,Rifles!G$2:G$419,"N/A",0)</f>
        <v>MT</v>
      </c>
      <c r="E198" s="1">
        <f>_xlfn.XLOOKUP($A198,Pistols!$C:$C,Pistols!H:H,0,0)</f>
        <v>0</v>
      </c>
      <c r="F198" s="1">
        <f>_xlfn.XLOOKUP($A198,Pistols!$C:$C,Pistols!I:I,0,0)</f>
        <v>0</v>
      </c>
      <c r="G198" s="1">
        <f>_xlfn.XLOOKUP($A198,Pistols!$C:$C,Pistols!J:J,0,0)</f>
        <v>0</v>
      </c>
      <c r="H198" s="1">
        <f>_xlfn.XLOOKUP($A198,Pistols!$C:$C,Pistols!K:K,0,0)</f>
        <v>0</v>
      </c>
      <c r="I198" s="1">
        <f>_xlfn.XLOOKUP($A198,Pistols!$C:$C,Pistols!L:L,0,0)</f>
        <v>0</v>
      </c>
      <c r="J198" s="1">
        <f>_xlfn.XLOOKUP($A198,Pistols!$C:$C,Pistols!M:M,0,0)</f>
        <v>0</v>
      </c>
      <c r="K198" s="1">
        <f>_xlfn.XLOOKUP($A198,Pistols!$C:$C,Pistols!N:N,0,0)</f>
        <v>0</v>
      </c>
      <c r="L198" s="1">
        <f>_xlfn.XLOOKUP($A198,Revolvers!$C:$C,Revolvers!O:O,0,0)</f>
        <v>0</v>
      </c>
      <c r="M198" s="1">
        <f>_xlfn.XLOOKUP($A198,Revolvers!$C:$C,Revolvers!P:P,0,0)</f>
        <v>0</v>
      </c>
      <c r="N198" s="1">
        <f>_xlfn.XLOOKUP($A198,Revolvers!$C:$C,Revolvers!Q:Q,0,0)</f>
        <v>0</v>
      </c>
      <c r="O198" s="1">
        <f>_xlfn.XLOOKUP($A198,Revolvers!$C:$C,Revolvers!R:R,0,0)</f>
        <v>0</v>
      </c>
      <c r="P198" s="1">
        <f>_xlfn.XLOOKUP($A198,Revolvers!$C:$C,Revolvers!S:S,0,0)</f>
        <v>0</v>
      </c>
      <c r="Q198" s="1">
        <f>_xlfn.XLOOKUP($A198,Revolvers!$C:$C,Revolvers!T:T,0,0)</f>
        <v>0</v>
      </c>
      <c r="R198" s="1">
        <f>_xlfn.XLOOKUP($A198,Rifles!C:C,Rifles!H:H,0,0)</f>
        <v>264</v>
      </c>
      <c r="S198" s="1">
        <f>_xlfn.XLOOKUP($A198,Shotguns!C:C,Shotguns!H:H,0,0)</f>
        <v>0</v>
      </c>
      <c r="T198" s="1">
        <f t="shared" si="3"/>
        <v>264</v>
      </c>
    </row>
    <row r="199" spans="1:20" x14ac:dyDescent="0.25">
      <c r="A199" s="1">
        <f>Rifles!C199</f>
        <v>98135432</v>
      </c>
      <c r="B199" s="1" t="str">
        <f>_xlfn.XLOOKUP(A199, Rifles!$C199:$C616,Rifles!D199:D616,"N/A",0)</f>
        <v>COOPER FIREARMS OF MONTANA INC</v>
      </c>
      <c r="C199" s="1" t="str">
        <f>_xlfn.XLOOKUP($A199, Rifles!$C$2:$C$419,Rifles!F$2:F$419,"N/A",0)</f>
        <v>STEVENSVILLE</v>
      </c>
      <c r="D199" s="1" t="str">
        <f>_xlfn.XLOOKUP($A199, Rifles!$C$2:$C$419,Rifles!G$2:G$419,"N/A",0)</f>
        <v>MT</v>
      </c>
      <c r="E199" s="1">
        <f>_xlfn.XLOOKUP($A199,Pistols!$C:$C,Pistols!H:H,0,0)</f>
        <v>0</v>
      </c>
      <c r="F199" s="1">
        <f>_xlfn.XLOOKUP($A199,Pistols!$C:$C,Pistols!I:I,0,0)</f>
        <v>0</v>
      </c>
      <c r="G199" s="1">
        <f>_xlfn.XLOOKUP($A199,Pistols!$C:$C,Pistols!J:J,0,0)</f>
        <v>0</v>
      </c>
      <c r="H199" s="1">
        <f>_xlfn.XLOOKUP($A199,Pistols!$C:$C,Pistols!K:K,0,0)</f>
        <v>0</v>
      </c>
      <c r="I199" s="1">
        <f>_xlfn.XLOOKUP($A199,Pistols!$C:$C,Pistols!L:L,0,0)</f>
        <v>0</v>
      </c>
      <c r="J199" s="1">
        <f>_xlfn.XLOOKUP($A199,Pistols!$C:$C,Pistols!M:M,0,0)</f>
        <v>0</v>
      </c>
      <c r="K199" s="1">
        <f>_xlfn.XLOOKUP($A199,Pistols!$C:$C,Pistols!N:N,0,0)</f>
        <v>0</v>
      </c>
      <c r="L199" s="1">
        <f>_xlfn.XLOOKUP($A199,Revolvers!$C:$C,Revolvers!O:O,0,0)</f>
        <v>0</v>
      </c>
      <c r="M199" s="1">
        <f>_xlfn.XLOOKUP($A199,Revolvers!$C:$C,Revolvers!P:P,0,0)</f>
        <v>0</v>
      </c>
      <c r="N199" s="1">
        <f>_xlfn.XLOOKUP($A199,Revolvers!$C:$C,Revolvers!Q:Q,0,0)</f>
        <v>0</v>
      </c>
      <c r="O199" s="1">
        <f>_xlfn.XLOOKUP($A199,Revolvers!$C:$C,Revolvers!R:R,0,0)</f>
        <v>0</v>
      </c>
      <c r="P199" s="1">
        <f>_xlfn.XLOOKUP($A199,Revolvers!$C:$C,Revolvers!S:S,0,0)</f>
        <v>0</v>
      </c>
      <c r="Q199" s="1">
        <f>_xlfn.XLOOKUP($A199,Revolvers!$C:$C,Revolvers!T:T,0,0)</f>
        <v>0</v>
      </c>
      <c r="R199" s="1">
        <f>_xlfn.XLOOKUP($A199,Rifles!C:C,Rifles!H:H,0,0)</f>
        <v>2972</v>
      </c>
      <c r="S199" s="1">
        <f>_xlfn.XLOOKUP($A199,Shotguns!C:C,Shotguns!H:H,0,0)</f>
        <v>0</v>
      </c>
      <c r="T199" s="1">
        <f t="shared" si="3"/>
        <v>2972</v>
      </c>
    </row>
    <row r="200" spans="1:20" x14ac:dyDescent="0.25">
      <c r="A200" s="1">
        <f>Rifles!C200</f>
        <v>98133200</v>
      </c>
      <c r="B200" s="1" t="str">
        <f>_xlfn.XLOOKUP(A200, Rifles!$C200:$C617,Rifles!D200:D617,"N/A",0)</f>
        <v>GENTRY, DAVID OWEN</v>
      </c>
      <c r="C200" s="1" t="str">
        <f>_xlfn.XLOOKUP($A200, Rifles!$C$2:$C$419,Rifles!F$2:F$419,"N/A",0)</f>
        <v>BELGRADE</v>
      </c>
      <c r="D200" s="1" t="str">
        <f>_xlfn.XLOOKUP($A200, Rifles!$C$2:$C$419,Rifles!G$2:G$419,"N/A",0)</f>
        <v>MT</v>
      </c>
      <c r="E200" s="1">
        <f>_xlfn.XLOOKUP($A200,Pistols!$C:$C,Pistols!H:H,0,0)</f>
        <v>0</v>
      </c>
      <c r="F200" s="1">
        <f>_xlfn.XLOOKUP($A200,Pistols!$C:$C,Pistols!I:I,0,0)</f>
        <v>0</v>
      </c>
      <c r="G200" s="1">
        <f>_xlfn.XLOOKUP($A200,Pistols!$C:$C,Pistols!J:J,0,0)</f>
        <v>0</v>
      </c>
      <c r="H200" s="1">
        <f>_xlfn.XLOOKUP($A200,Pistols!$C:$C,Pistols!K:K,0,0)</f>
        <v>0</v>
      </c>
      <c r="I200" s="1">
        <f>_xlfn.XLOOKUP($A200,Pistols!$C:$C,Pistols!L:L,0,0)</f>
        <v>2</v>
      </c>
      <c r="J200" s="1">
        <f>_xlfn.XLOOKUP($A200,Pistols!$C:$C,Pistols!M:M,0,0)</f>
        <v>0</v>
      </c>
      <c r="K200" s="1">
        <f>_xlfn.XLOOKUP($A200,Pistols!$C:$C,Pistols!N:N,0,0)</f>
        <v>2</v>
      </c>
      <c r="L200" s="1">
        <f>_xlfn.XLOOKUP($A200,Revolvers!$C:$C,Revolvers!O:O,0,0)</f>
        <v>0</v>
      </c>
      <c r="M200" s="1">
        <f>_xlfn.XLOOKUP($A200,Revolvers!$C:$C,Revolvers!P:P,0,0)</f>
        <v>0</v>
      </c>
      <c r="N200" s="1">
        <f>_xlfn.XLOOKUP($A200,Revolvers!$C:$C,Revolvers!Q:Q,0,0)</f>
        <v>0</v>
      </c>
      <c r="O200" s="1">
        <f>_xlfn.XLOOKUP($A200,Revolvers!$C:$C,Revolvers!R:R,0,0)</f>
        <v>0</v>
      </c>
      <c r="P200" s="1">
        <f>_xlfn.XLOOKUP($A200,Revolvers!$C:$C,Revolvers!S:S,0,0)</f>
        <v>0</v>
      </c>
      <c r="Q200" s="1">
        <f>_xlfn.XLOOKUP($A200,Revolvers!$C:$C,Revolvers!T:T,0,0)</f>
        <v>0</v>
      </c>
      <c r="R200" s="1">
        <f>_xlfn.XLOOKUP($A200,Rifles!C:C,Rifles!H:H,0,0)</f>
        <v>1</v>
      </c>
      <c r="S200" s="1">
        <f>_xlfn.XLOOKUP($A200,Shotguns!C:C,Shotguns!H:H,0,0)</f>
        <v>0</v>
      </c>
      <c r="T200" s="1">
        <f t="shared" si="3"/>
        <v>3</v>
      </c>
    </row>
    <row r="201" spans="1:20" x14ac:dyDescent="0.25">
      <c r="A201" s="1">
        <f>Rifles!C201</f>
        <v>98100184</v>
      </c>
      <c r="B201" s="1" t="str">
        <f>_xlfn.XLOOKUP(A201, Rifles!$C201:$C618,Rifles!D201:D618,"N/A",0)</f>
        <v>MERICA, TIMOTHY  TYLER</v>
      </c>
      <c r="C201" s="1" t="str">
        <f>_xlfn.XLOOKUP($A201, Rifles!$C$2:$C$419,Rifles!F$2:F$419,"N/A",0)</f>
        <v>BOZEMAN</v>
      </c>
      <c r="D201" s="1" t="str">
        <f>_xlfn.XLOOKUP($A201, Rifles!$C$2:$C$419,Rifles!G$2:G$419,"N/A",0)</f>
        <v>MT</v>
      </c>
      <c r="E201" s="1">
        <f>_xlfn.XLOOKUP($A201,Pistols!$C:$C,Pistols!H:H,0,0)</f>
        <v>0</v>
      </c>
      <c r="F201" s="1">
        <f>_xlfn.XLOOKUP($A201,Pistols!$C:$C,Pistols!I:I,0,0)</f>
        <v>0</v>
      </c>
      <c r="G201" s="1">
        <f>_xlfn.XLOOKUP($A201,Pistols!$C:$C,Pistols!J:J,0,0)</f>
        <v>0</v>
      </c>
      <c r="H201" s="1">
        <f>_xlfn.XLOOKUP($A201,Pistols!$C:$C,Pistols!K:K,0,0)</f>
        <v>0</v>
      </c>
      <c r="I201" s="1">
        <f>_xlfn.XLOOKUP($A201,Pistols!$C:$C,Pistols!L:L,0,0)</f>
        <v>0</v>
      </c>
      <c r="J201" s="1">
        <f>_xlfn.XLOOKUP($A201,Pistols!$C:$C,Pistols!M:M,0,0)</f>
        <v>0</v>
      </c>
      <c r="K201" s="1">
        <f>_xlfn.XLOOKUP($A201,Pistols!$C:$C,Pistols!N:N,0,0)</f>
        <v>0</v>
      </c>
      <c r="L201" s="1">
        <f>_xlfn.XLOOKUP($A201,Revolvers!$C:$C,Revolvers!O:O,0,0)</f>
        <v>0</v>
      </c>
      <c r="M201" s="1">
        <f>_xlfn.XLOOKUP($A201,Revolvers!$C:$C,Revolvers!P:P,0,0)</f>
        <v>0</v>
      </c>
      <c r="N201" s="1">
        <f>_xlfn.XLOOKUP($A201,Revolvers!$C:$C,Revolvers!Q:Q,0,0)</f>
        <v>0</v>
      </c>
      <c r="O201" s="1">
        <f>_xlfn.XLOOKUP($A201,Revolvers!$C:$C,Revolvers!R:R,0,0)</f>
        <v>0</v>
      </c>
      <c r="P201" s="1">
        <f>_xlfn.XLOOKUP($A201,Revolvers!$C:$C,Revolvers!S:S,0,0)</f>
        <v>0</v>
      </c>
      <c r="Q201" s="1">
        <f>_xlfn.XLOOKUP($A201,Revolvers!$C:$C,Revolvers!T:T,0,0)</f>
        <v>0</v>
      </c>
      <c r="R201" s="1">
        <f>_xlfn.XLOOKUP($A201,Rifles!C:C,Rifles!H:H,0,0)</f>
        <v>2</v>
      </c>
      <c r="S201" s="1">
        <f>_xlfn.XLOOKUP($A201,Shotguns!C:C,Shotguns!H:H,0,0)</f>
        <v>0</v>
      </c>
      <c r="T201" s="1">
        <f t="shared" si="3"/>
        <v>2</v>
      </c>
    </row>
    <row r="202" spans="1:20" x14ac:dyDescent="0.25">
      <c r="A202" s="1">
        <f>Rifles!C202</f>
        <v>98100033</v>
      </c>
      <c r="B202" s="1" t="str">
        <f>_xlfn.XLOOKUP(A202, Rifles!$C202:$C619,Rifles!D202:D619,"N/A",0)</f>
        <v>MONTANA RIFLE CO</v>
      </c>
      <c r="C202" s="1" t="str">
        <f>_xlfn.XLOOKUP($A202, Rifles!$C$2:$C$419,Rifles!F$2:F$419,"N/A",0)</f>
        <v>KALISPELL</v>
      </c>
      <c r="D202" s="1" t="str">
        <f>_xlfn.XLOOKUP($A202, Rifles!$C$2:$C$419,Rifles!G$2:G$419,"N/A",0)</f>
        <v>MT</v>
      </c>
      <c r="E202" s="1">
        <f>_xlfn.XLOOKUP($A202,Pistols!$C:$C,Pistols!H:H,0,0)</f>
        <v>0</v>
      </c>
      <c r="F202" s="1">
        <f>_xlfn.XLOOKUP($A202,Pistols!$C:$C,Pistols!I:I,0,0)</f>
        <v>0</v>
      </c>
      <c r="G202" s="1">
        <f>_xlfn.XLOOKUP($A202,Pistols!$C:$C,Pistols!J:J,0,0)</f>
        <v>0</v>
      </c>
      <c r="H202" s="1">
        <f>_xlfn.XLOOKUP($A202,Pistols!$C:$C,Pistols!K:K,0,0)</f>
        <v>0</v>
      </c>
      <c r="I202" s="1">
        <f>_xlfn.XLOOKUP($A202,Pistols!$C:$C,Pistols!L:L,0,0)</f>
        <v>0</v>
      </c>
      <c r="J202" s="1">
        <f>_xlfn.XLOOKUP($A202,Pistols!$C:$C,Pistols!M:M,0,0)</f>
        <v>0</v>
      </c>
      <c r="K202" s="1">
        <f>_xlfn.XLOOKUP($A202,Pistols!$C:$C,Pistols!N:N,0,0)</f>
        <v>0</v>
      </c>
      <c r="L202" s="1">
        <f>_xlfn.XLOOKUP($A202,Revolvers!$C:$C,Revolvers!O:O,0,0)</f>
        <v>0</v>
      </c>
      <c r="M202" s="1">
        <f>_xlfn.XLOOKUP($A202,Revolvers!$C:$C,Revolvers!P:P,0,0)</f>
        <v>0</v>
      </c>
      <c r="N202" s="1">
        <f>_xlfn.XLOOKUP($A202,Revolvers!$C:$C,Revolvers!Q:Q,0,0)</f>
        <v>0</v>
      </c>
      <c r="O202" s="1">
        <f>_xlfn.XLOOKUP($A202,Revolvers!$C:$C,Revolvers!R:R,0,0)</f>
        <v>0</v>
      </c>
      <c r="P202" s="1">
        <f>_xlfn.XLOOKUP($A202,Revolvers!$C:$C,Revolvers!S:S,0,0)</f>
        <v>0</v>
      </c>
      <c r="Q202" s="1">
        <f>_xlfn.XLOOKUP($A202,Revolvers!$C:$C,Revolvers!T:T,0,0)</f>
        <v>0</v>
      </c>
      <c r="R202" s="1">
        <f>_xlfn.XLOOKUP($A202,Rifles!C:C,Rifles!H:H,0,0)</f>
        <v>835</v>
      </c>
      <c r="S202" s="1">
        <f>_xlfn.XLOOKUP($A202,Shotguns!C:C,Shotguns!H:H,0,0)</f>
        <v>0</v>
      </c>
      <c r="T202" s="1">
        <f t="shared" si="3"/>
        <v>835</v>
      </c>
    </row>
    <row r="203" spans="1:20" x14ac:dyDescent="0.25">
      <c r="A203" s="1">
        <f>Rifles!C203</f>
        <v>98133799</v>
      </c>
      <c r="B203" s="1" t="str">
        <f>_xlfn.XLOOKUP(A203, Rifles!$C203:$C620,Rifles!D203:D620,"N/A",0)</f>
        <v>POWDER RIVER RIFLE CO INC</v>
      </c>
      <c r="C203" s="1" t="str">
        <f>_xlfn.XLOOKUP($A203, Rifles!$C$2:$C$419,Rifles!F$2:F$419,"N/A",0)</f>
        <v>BIG TIMBER</v>
      </c>
      <c r="D203" s="1" t="str">
        <f>_xlfn.XLOOKUP($A203, Rifles!$C$2:$C$419,Rifles!G$2:G$419,"N/A",0)</f>
        <v>MT</v>
      </c>
      <c r="E203" s="1">
        <f>_xlfn.XLOOKUP($A203,Pistols!$C:$C,Pistols!H:H,0,0)</f>
        <v>0</v>
      </c>
      <c r="F203" s="1">
        <f>_xlfn.XLOOKUP($A203,Pistols!$C:$C,Pistols!I:I,0,0)</f>
        <v>0</v>
      </c>
      <c r="G203" s="1">
        <f>_xlfn.XLOOKUP($A203,Pistols!$C:$C,Pistols!J:J,0,0)</f>
        <v>0</v>
      </c>
      <c r="H203" s="1">
        <f>_xlfn.XLOOKUP($A203,Pistols!$C:$C,Pistols!K:K,0,0)</f>
        <v>0</v>
      </c>
      <c r="I203" s="1">
        <f>_xlfn.XLOOKUP($A203,Pistols!$C:$C,Pistols!L:L,0,0)</f>
        <v>0</v>
      </c>
      <c r="J203" s="1">
        <f>_xlfn.XLOOKUP($A203,Pistols!$C:$C,Pistols!M:M,0,0)</f>
        <v>0</v>
      </c>
      <c r="K203" s="1">
        <f>_xlfn.XLOOKUP($A203,Pistols!$C:$C,Pistols!N:N,0,0)</f>
        <v>0</v>
      </c>
      <c r="L203" s="1">
        <f>_xlfn.XLOOKUP($A203,Revolvers!$C:$C,Revolvers!O:O,0,0)</f>
        <v>0</v>
      </c>
      <c r="M203" s="1">
        <f>_xlfn.XLOOKUP($A203,Revolvers!$C:$C,Revolvers!P:P,0,0)</f>
        <v>0</v>
      </c>
      <c r="N203" s="1">
        <f>_xlfn.XLOOKUP($A203,Revolvers!$C:$C,Revolvers!Q:Q,0,0)</f>
        <v>0</v>
      </c>
      <c r="O203" s="1">
        <f>_xlfn.XLOOKUP($A203,Revolvers!$C:$C,Revolvers!R:R,0,0)</f>
        <v>0</v>
      </c>
      <c r="P203" s="1">
        <f>_xlfn.XLOOKUP($A203,Revolvers!$C:$C,Revolvers!S:S,0,0)</f>
        <v>0</v>
      </c>
      <c r="Q203" s="1">
        <f>_xlfn.XLOOKUP($A203,Revolvers!$C:$C,Revolvers!T:T,0,0)</f>
        <v>0</v>
      </c>
      <c r="R203" s="1">
        <f>_xlfn.XLOOKUP($A203,Rifles!C:C,Rifles!H:H,0,0)</f>
        <v>539</v>
      </c>
      <c r="S203" s="1">
        <f>_xlfn.XLOOKUP($A203,Shotguns!C:C,Shotguns!H:H,0,0)</f>
        <v>0</v>
      </c>
      <c r="T203" s="1">
        <f t="shared" si="3"/>
        <v>539</v>
      </c>
    </row>
    <row r="204" spans="1:20" x14ac:dyDescent="0.25">
      <c r="A204" s="1">
        <f>Rifles!C204</f>
        <v>98135405</v>
      </c>
      <c r="B204" s="1" t="str">
        <f>_xlfn.XLOOKUP(A204, Rifles!$C204:$C621,Rifles!D204:D621,"N/A",0)</f>
        <v>PURSLEY, AARON &amp; OTTO, RONALD ROBERT</v>
      </c>
      <c r="C204" s="1" t="str">
        <f>_xlfn.XLOOKUP($A204, Rifles!$C$2:$C$419,Rifles!F$2:F$419,"N/A",0)</f>
        <v>BIG SANDY</v>
      </c>
      <c r="D204" s="1" t="str">
        <f>_xlfn.XLOOKUP($A204, Rifles!$C$2:$C$419,Rifles!G$2:G$419,"N/A",0)</f>
        <v>MT</v>
      </c>
      <c r="E204" s="1">
        <f>_xlfn.XLOOKUP($A204,Pistols!$C:$C,Pistols!H:H,0,0)</f>
        <v>0</v>
      </c>
      <c r="F204" s="1">
        <f>_xlfn.XLOOKUP($A204,Pistols!$C:$C,Pistols!I:I,0,0)</f>
        <v>0</v>
      </c>
      <c r="G204" s="1">
        <f>_xlfn.XLOOKUP($A204,Pistols!$C:$C,Pistols!J:J,0,0)</f>
        <v>0</v>
      </c>
      <c r="H204" s="1">
        <f>_xlfn.XLOOKUP($A204,Pistols!$C:$C,Pistols!K:K,0,0)</f>
        <v>0</v>
      </c>
      <c r="I204" s="1">
        <f>_xlfn.XLOOKUP($A204,Pistols!$C:$C,Pistols!L:L,0,0)</f>
        <v>0</v>
      </c>
      <c r="J204" s="1">
        <f>_xlfn.XLOOKUP($A204,Pistols!$C:$C,Pistols!M:M,0,0)</f>
        <v>0</v>
      </c>
      <c r="K204" s="1">
        <f>_xlfn.XLOOKUP($A204,Pistols!$C:$C,Pistols!N:N,0,0)</f>
        <v>0</v>
      </c>
      <c r="L204" s="1">
        <f>_xlfn.XLOOKUP($A204,Revolvers!$C:$C,Revolvers!O:O,0,0)</f>
        <v>0</v>
      </c>
      <c r="M204" s="1">
        <f>_xlfn.XLOOKUP($A204,Revolvers!$C:$C,Revolvers!P:P,0,0)</f>
        <v>0</v>
      </c>
      <c r="N204" s="1">
        <f>_xlfn.XLOOKUP($A204,Revolvers!$C:$C,Revolvers!Q:Q,0,0)</f>
        <v>0</v>
      </c>
      <c r="O204" s="1">
        <f>_xlfn.XLOOKUP($A204,Revolvers!$C:$C,Revolvers!R:R,0,0)</f>
        <v>0</v>
      </c>
      <c r="P204" s="1">
        <f>_xlfn.XLOOKUP($A204,Revolvers!$C:$C,Revolvers!S:S,0,0)</f>
        <v>0</v>
      </c>
      <c r="Q204" s="1">
        <f>_xlfn.XLOOKUP($A204,Revolvers!$C:$C,Revolvers!T:T,0,0)</f>
        <v>0</v>
      </c>
      <c r="R204" s="1">
        <f>_xlfn.XLOOKUP($A204,Rifles!C:C,Rifles!H:H,0,0)</f>
        <v>7</v>
      </c>
      <c r="S204" s="1">
        <f>_xlfn.XLOOKUP($A204,Shotguns!C:C,Shotguns!H:H,0,0)</f>
        <v>0</v>
      </c>
      <c r="T204" s="1">
        <f t="shared" si="3"/>
        <v>7</v>
      </c>
    </row>
    <row r="205" spans="1:20" x14ac:dyDescent="0.25">
      <c r="A205" s="1">
        <f>Rifles!C205</f>
        <v>98100414</v>
      </c>
      <c r="B205" s="1" t="str">
        <f>_xlfn.XLOOKUP(A205, Rifles!$C205:$C622,Rifles!D205:D622,"N/A",0)</f>
        <v>SERENGETI RIFLES INC</v>
      </c>
      <c r="C205" s="1" t="str">
        <f>_xlfn.XLOOKUP($A205, Rifles!$C$2:$C$419,Rifles!F$2:F$419,"N/A",0)</f>
        <v>KALISPELL</v>
      </c>
      <c r="D205" s="1" t="str">
        <f>_xlfn.XLOOKUP($A205, Rifles!$C$2:$C$419,Rifles!G$2:G$419,"N/A",0)</f>
        <v>MT</v>
      </c>
      <c r="E205" s="1">
        <f>_xlfn.XLOOKUP($A205,Pistols!$C:$C,Pistols!H:H,0,0)</f>
        <v>0</v>
      </c>
      <c r="F205" s="1">
        <f>_xlfn.XLOOKUP($A205,Pistols!$C:$C,Pistols!I:I,0,0)</f>
        <v>0</v>
      </c>
      <c r="G205" s="1">
        <f>_xlfn.XLOOKUP($A205,Pistols!$C:$C,Pistols!J:J,0,0)</f>
        <v>0</v>
      </c>
      <c r="H205" s="1">
        <f>_xlfn.XLOOKUP($A205,Pistols!$C:$C,Pistols!K:K,0,0)</f>
        <v>0</v>
      </c>
      <c r="I205" s="1">
        <f>_xlfn.XLOOKUP($A205,Pistols!$C:$C,Pistols!L:L,0,0)</f>
        <v>0</v>
      </c>
      <c r="J205" s="1">
        <f>_xlfn.XLOOKUP($A205,Pistols!$C:$C,Pistols!M:M,0,0)</f>
        <v>0</v>
      </c>
      <c r="K205" s="1">
        <f>_xlfn.XLOOKUP($A205,Pistols!$C:$C,Pistols!N:N,0,0)</f>
        <v>0</v>
      </c>
      <c r="L205" s="1">
        <f>_xlfn.XLOOKUP($A205,Revolvers!$C:$C,Revolvers!O:O,0,0)</f>
        <v>0</v>
      </c>
      <c r="M205" s="1">
        <f>_xlfn.XLOOKUP($A205,Revolvers!$C:$C,Revolvers!P:P,0,0)</f>
        <v>0</v>
      </c>
      <c r="N205" s="1">
        <f>_xlfn.XLOOKUP($A205,Revolvers!$C:$C,Revolvers!Q:Q,0,0)</f>
        <v>0</v>
      </c>
      <c r="O205" s="1">
        <f>_xlfn.XLOOKUP($A205,Revolvers!$C:$C,Revolvers!R:R,0,0)</f>
        <v>0</v>
      </c>
      <c r="P205" s="1">
        <f>_xlfn.XLOOKUP($A205,Revolvers!$C:$C,Revolvers!S:S,0,0)</f>
        <v>0</v>
      </c>
      <c r="Q205" s="1">
        <f>_xlfn.XLOOKUP($A205,Revolvers!$C:$C,Revolvers!T:T,0,0)</f>
        <v>0</v>
      </c>
      <c r="R205" s="1">
        <f>_xlfn.XLOOKUP($A205,Rifles!C:C,Rifles!H:H,0,0)</f>
        <v>32</v>
      </c>
      <c r="S205" s="1">
        <f>_xlfn.XLOOKUP($A205,Shotguns!C:C,Shotguns!H:H,0,0)</f>
        <v>0</v>
      </c>
      <c r="T205" s="1">
        <f t="shared" si="3"/>
        <v>32</v>
      </c>
    </row>
    <row r="206" spans="1:20" x14ac:dyDescent="0.25">
      <c r="A206" s="1">
        <f>Rifles!C206</f>
        <v>98100120</v>
      </c>
      <c r="B206" s="1" t="str">
        <f>_xlfn.XLOOKUP(A206, Rifles!$C206:$C623,Rifles!D206:D623,"N/A",0)</f>
        <v>STARNES, JOE B</v>
      </c>
      <c r="C206" s="1" t="str">
        <f>_xlfn.XLOOKUP($A206, Rifles!$C$2:$C$419,Rifles!F$2:F$419,"N/A",0)</f>
        <v>CONRAD</v>
      </c>
      <c r="D206" s="1" t="str">
        <f>_xlfn.XLOOKUP($A206, Rifles!$C$2:$C$419,Rifles!G$2:G$419,"N/A",0)</f>
        <v>MT</v>
      </c>
      <c r="E206" s="1">
        <f>_xlfn.XLOOKUP($A206,Pistols!$C:$C,Pistols!H:H,0,0)</f>
        <v>0</v>
      </c>
      <c r="F206" s="1">
        <f>_xlfn.XLOOKUP($A206,Pistols!$C:$C,Pistols!I:I,0,0)</f>
        <v>0</v>
      </c>
      <c r="G206" s="1">
        <f>_xlfn.XLOOKUP($A206,Pistols!$C:$C,Pistols!J:J,0,0)</f>
        <v>0</v>
      </c>
      <c r="H206" s="1">
        <f>_xlfn.XLOOKUP($A206,Pistols!$C:$C,Pistols!K:K,0,0)</f>
        <v>0</v>
      </c>
      <c r="I206" s="1">
        <f>_xlfn.XLOOKUP($A206,Pistols!$C:$C,Pistols!L:L,0,0)</f>
        <v>0</v>
      </c>
      <c r="J206" s="1">
        <f>_xlfn.XLOOKUP($A206,Pistols!$C:$C,Pistols!M:M,0,0)</f>
        <v>0</v>
      </c>
      <c r="K206" s="1">
        <f>_xlfn.XLOOKUP($A206,Pistols!$C:$C,Pistols!N:N,0,0)</f>
        <v>0</v>
      </c>
      <c r="L206" s="1">
        <f>_xlfn.XLOOKUP($A206,Revolvers!$C:$C,Revolvers!O:O,0,0)</f>
        <v>0</v>
      </c>
      <c r="M206" s="1">
        <f>_xlfn.XLOOKUP($A206,Revolvers!$C:$C,Revolvers!P:P,0,0)</f>
        <v>0</v>
      </c>
      <c r="N206" s="1">
        <f>_xlfn.XLOOKUP($A206,Revolvers!$C:$C,Revolvers!Q:Q,0,0)</f>
        <v>0</v>
      </c>
      <c r="O206" s="1">
        <f>_xlfn.XLOOKUP($A206,Revolvers!$C:$C,Revolvers!R:R,0,0)</f>
        <v>0</v>
      </c>
      <c r="P206" s="1">
        <f>_xlfn.XLOOKUP($A206,Revolvers!$C:$C,Revolvers!S:S,0,0)</f>
        <v>0</v>
      </c>
      <c r="Q206" s="1">
        <f>_xlfn.XLOOKUP($A206,Revolvers!$C:$C,Revolvers!T:T,0,0)</f>
        <v>0</v>
      </c>
      <c r="R206" s="1">
        <f>_xlfn.XLOOKUP($A206,Rifles!C:C,Rifles!H:H,0,0)</f>
        <v>4</v>
      </c>
      <c r="S206" s="1">
        <f>_xlfn.XLOOKUP($A206,Shotguns!C:C,Shotguns!H:H,0,0)</f>
        <v>0</v>
      </c>
      <c r="T206" s="1">
        <f t="shared" si="3"/>
        <v>4</v>
      </c>
    </row>
    <row r="207" spans="1:20" x14ac:dyDescent="0.25">
      <c r="A207" s="1">
        <f>Rifles!C207</f>
        <v>15602923</v>
      </c>
      <c r="B207" s="1" t="str">
        <f>_xlfn.XLOOKUP(A207, Rifles!$C207:$C624,Rifles!D207:D624,"N/A",0)</f>
        <v>AMERICAN TACTICAL &amp; PAWN, INC</v>
      </c>
      <c r="C207" s="1" t="str">
        <f>_xlfn.XLOOKUP($A207, Rifles!$C$2:$C$419,Rifles!F$2:F$419,"N/A",0)</f>
        <v>SHELBY</v>
      </c>
      <c r="D207" s="1" t="str">
        <f>_xlfn.XLOOKUP($A207, Rifles!$C$2:$C$419,Rifles!G$2:G$419,"N/A",0)</f>
        <v>NC</v>
      </c>
      <c r="E207" s="1">
        <f>_xlfn.XLOOKUP($A207,Pistols!$C:$C,Pistols!H:H,0,0)</f>
        <v>0</v>
      </c>
      <c r="F207" s="1">
        <f>_xlfn.XLOOKUP($A207,Pistols!$C:$C,Pistols!I:I,0,0)</f>
        <v>0</v>
      </c>
      <c r="G207" s="1">
        <f>_xlfn.XLOOKUP($A207,Pistols!$C:$C,Pistols!J:J,0,0)</f>
        <v>0</v>
      </c>
      <c r="H207" s="1">
        <f>_xlfn.XLOOKUP($A207,Pistols!$C:$C,Pistols!K:K,0,0)</f>
        <v>0</v>
      </c>
      <c r="I207" s="1">
        <f>_xlfn.XLOOKUP($A207,Pistols!$C:$C,Pistols!L:L,0,0)</f>
        <v>0</v>
      </c>
      <c r="J207" s="1">
        <f>_xlfn.XLOOKUP($A207,Pistols!$C:$C,Pistols!M:M,0,0)</f>
        <v>0</v>
      </c>
      <c r="K207" s="1">
        <f>_xlfn.XLOOKUP($A207,Pistols!$C:$C,Pistols!N:N,0,0)</f>
        <v>0</v>
      </c>
      <c r="L207" s="1">
        <f>_xlfn.XLOOKUP($A207,Revolvers!$C:$C,Revolvers!O:O,0,0)</f>
        <v>0</v>
      </c>
      <c r="M207" s="1">
        <f>_xlfn.XLOOKUP($A207,Revolvers!$C:$C,Revolvers!P:P,0,0)</f>
        <v>0</v>
      </c>
      <c r="N207" s="1">
        <f>_xlfn.XLOOKUP($A207,Revolvers!$C:$C,Revolvers!Q:Q,0,0)</f>
        <v>0</v>
      </c>
      <c r="O207" s="1">
        <f>_xlfn.XLOOKUP($A207,Revolvers!$C:$C,Revolvers!R:R,0,0)</f>
        <v>0</v>
      </c>
      <c r="P207" s="1">
        <f>_xlfn.XLOOKUP($A207,Revolvers!$C:$C,Revolvers!S:S,0,0)</f>
        <v>0</v>
      </c>
      <c r="Q207" s="1">
        <f>_xlfn.XLOOKUP($A207,Revolvers!$C:$C,Revolvers!T:T,0,0)</f>
        <v>0</v>
      </c>
      <c r="R207" s="1">
        <f>_xlfn.XLOOKUP($A207,Rifles!C:C,Rifles!H:H,0,0)</f>
        <v>15</v>
      </c>
      <c r="S207" s="1">
        <f>_xlfn.XLOOKUP($A207,Shotguns!C:C,Shotguns!H:H,0,0)</f>
        <v>0</v>
      </c>
      <c r="T207" s="1">
        <f t="shared" si="3"/>
        <v>15</v>
      </c>
    </row>
    <row r="208" spans="1:20" x14ac:dyDescent="0.25">
      <c r="A208" s="1">
        <f>Rifles!C208</f>
        <v>15603066</v>
      </c>
      <c r="B208" s="1" t="str">
        <f>_xlfn.XLOOKUP(A208, Rifles!$C208:$C625,Rifles!D208:D625,"N/A",0)</f>
        <v>APPALACHIAN GUNSMITHING INC</v>
      </c>
      <c r="C208" s="1" t="str">
        <f>_xlfn.XLOOKUP($A208, Rifles!$C$2:$C$419,Rifles!F$2:F$419,"N/A",0)</f>
        <v>WEAVERVILLE</v>
      </c>
      <c r="D208" s="1" t="str">
        <f>_xlfn.XLOOKUP($A208, Rifles!$C$2:$C$419,Rifles!G$2:G$419,"N/A",0)</f>
        <v>NC</v>
      </c>
      <c r="E208" s="1">
        <f>_xlfn.XLOOKUP($A208,Pistols!$C:$C,Pistols!H:H,0,0)</f>
        <v>4</v>
      </c>
      <c r="F208" s="1">
        <f>_xlfn.XLOOKUP($A208,Pistols!$C:$C,Pistols!I:I,0,0)</f>
        <v>2</v>
      </c>
      <c r="G208" s="1">
        <f>_xlfn.XLOOKUP($A208,Pistols!$C:$C,Pistols!J:J,0,0)</f>
        <v>1</v>
      </c>
      <c r="H208" s="1">
        <f>_xlfn.XLOOKUP($A208,Pistols!$C:$C,Pistols!K:K,0,0)</f>
        <v>2</v>
      </c>
      <c r="I208" s="1">
        <f>_xlfn.XLOOKUP($A208,Pistols!$C:$C,Pistols!L:L,0,0)</f>
        <v>5</v>
      </c>
      <c r="J208" s="1">
        <f>_xlfn.XLOOKUP($A208,Pistols!$C:$C,Pistols!M:M,0,0)</f>
        <v>5</v>
      </c>
      <c r="K208" s="1">
        <f>_xlfn.XLOOKUP($A208,Pistols!$C:$C,Pistols!N:N,0,0)</f>
        <v>19</v>
      </c>
      <c r="L208" s="1">
        <f>_xlfn.XLOOKUP($A208,Revolvers!$C:$C,Revolvers!O:O,0,0)</f>
        <v>0</v>
      </c>
      <c r="M208" s="1">
        <f>_xlfn.XLOOKUP($A208,Revolvers!$C:$C,Revolvers!P:P,0,0)</f>
        <v>0</v>
      </c>
      <c r="N208" s="1">
        <f>_xlfn.XLOOKUP($A208,Revolvers!$C:$C,Revolvers!Q:Q,0,0)</f>
        <v>0</v>
      </c>
      <c r="O208" s="1">
        <f>_xlfn.XLOOKUP($A208,Revolvers!$C:$C,Revolvers!R:R,0,0)</f>
        <v>0</v>
      </c>
      <c r="P208" s="1">
        <f>_xlfn.XLOOKUP($A208,Revolvers!$C:$C,Revolvers!S:S,0,0)</f>
        <v>0</v>
      </c>
      <c r="Q208" s="1">
        <f>_xlfn.XLOOKUP($A208,Revolvers!$C:$C,Revolvers!T:T,0,0)</f>
        <v>0</v>
      </c>
      <c r="R208" s="1">
        <f>_xlfn.XLOOKUP($A208,Rifles!C:C,Rifles!H:H,0,0)</f>
        <v>75</v>
      </c>
      <c r="S208" s="1">
        <f>_xlfn.XLOOKUP($A208,Shotguns!C:C,Shotguns!H:H,0,0)</f>
        <v>37</v>
      </c>
      <c r="T208" s="1">
        <f t="shared" si="3"/>
        <v>131</v>
      </c>
    </row>
    <row r="209" spans="1:20" x14ac:dyDescent="0.25">
      <c r="A209" s="1">
        <f>Rifles!C209</f>
        <v>15603517</v>
      </c>
      <c r="B209" s="1" t="str">
        <f>_xlfn.XLOOKUP(A209, Rifles!$C209:$C626,Rifles!D209:D626,"N/A",0)</f>
        <v>BLAINE, KENNETH PAUL</v>
      </c>
      <c r="C209" s="1" t="str">
        <f>_xlfn.XLOOKUP($A209, Rifles!$C$2:$C$419,Rifles!F$2:F$419,"N/A",0)</f>
        <v>FRANKLIN</v>
      </c>
      <c r="D209" s="1" t="str">
        <f>_xlfn.XLOOKUP($A209, Rifles!$C$2:$C$419,Rifles!G$2:G$419,"N/A",0)</f>
        <v>NC</v>
      </c>
      <c r="E209" s="1">
        <f>_xlfn.XLOOKUP($A209,Pistols!$C:$C,Pistols!H:H,0,0)</f>
        <v>0</v>
      </c>
      <c r="F209" s="1">
        <f>_xlfn.XLOOKUP($A209,Pistols!$C:$C,Pistols!I:I,0,0)</f>
        <v>0</v>
      </c>
      <c r="G209" s="1">
        <f>_xlfn.XLOOKUP($A209,Pistols!$C:$C,Pistols!J:J,0,0)</f>
        <v>0</v>
      </c>
      <c r="H209" s="1">
        <f>_xlfn.XLOOKUP($A209,Pistols!$C:$C,Pistols!K:K,0,0)</f>
        <v>0</v>
      </c>
      <c r="I209" s="1">
        <f>_xlfn.XLOOKUP($A209,Pistols!$C:$C,Pistols!L:L,0,0)</f>
        <v>0</v>
      </c>
      <c r="J209" s="1">
        <f>_xlfn.XLOOKUP($A209,Pistols!$C:$C,Pistols!M:M,0,0)</f>
        <v>1</v>
      </c>
      <c r="K209" s="1">
        <f>_xlfn.XLOOKUP($A209,Pistols!$C:$C,Pistols!N:N,0,0)</f>
        <v>1</v>
      </c>
      <c r="L209" s="1">
        <f>_xlfn.XLOOKUP($A209,Revolvers!$C:$C,Revolvers!O:O,0,0)</f>
        <v>0</v>
      </c>
      <c r="M209" s="1">
        <f>_xlfn.XLOOKUP($A209,Revolvers!$C:$C,Revolvers!P:P,0,0)</f>
        <v>0</v>
      </c>
      <c r="N209" s="1">
        <f>_xlfn.XLOOKUP($A209,Revolvers!$C:$C,Revolvers!Q:Q,0,0)</f>
        <v>0</v>
      </c>
      <c r="O209" s="1">
        <f>_xlfn.XLOOKUP($A209,Revolvers!$C:$C,Revolvers!R:R,0,0)</f>
        <v>0</v>
      </c>
      <c r="P209" s="1">
        <f>_xlfn.XLOOKUP($A209,Revolvers!$C:$C,Revolvers!S:S,0,0)</f>
        <v>0</v>
      </c>
      <c r="Q209" s="1">
        <f>_xlfn.XLOOKUP($A209,Revolvers!$C:$C,Revolvers!T:T,0,0)</f>
        <v>0</v>
      </c>
      <c r="R209" s="1">
        <f>_xlfn.XLOOKUP($A209,Rifles!C:C,Rifles!H:H,0,0)</f>
        <v>2</v>
      </c>
      <c r="S209" s="1">
        <f>_xlfn.XLOOKUP($A209,Shotguns!C:C,Shotguns!H:H,0,0)</f>
        <v>0</v>
      </c>
      <c r="T209" s="1">
        <f t="shared" si="3"/>
        <v>3</v>
      </c>
    </row>
    <row r="210" spans="1:20" x14ac:dyDescent="0.25">
      <c r="A210" s="1">
        <f>Rifles!C210</f>
        <v>15639696</v>
      </c>
      <c r="B210" s="1" t="str">
        <f>_xlfn.XLOOKUP(A210, Rifles!$C210:$C627,Rifles!D210:D627,"N/A",0)</f>
        <v>CHANDLER, NORMAN A</v>
      </c>
      <c r="C210" s="1" t="str">
        <f>_xlfn.XLOOKUP($A210, Rifles!$C$2:$C$419,Rifles!F$2:F$419,"N/A",0)</f>
        <v>JACKSONVILLE</v>
      </c>
      <c r="D210" s="1" t="str">
        <f>_xlfn.XLOOKUP($A210, Rifles!$C$2:$C$419,Rifles!G$2:G$419,"N/A",0)</f>
        <v>NC</v>
      </c>
      <c r="E210" s="1">
        <f>_xlfn.XLOOKUP($A210,Pistols!$C:$C,Pistols!H:H,0,0)</f>
        <v>0</v>
      </c>
      <c r="F210" s="1">
        <f>_xlfn.XLOOKUP($A210,Pistols!$C:$C,Pistols!I:I,0,0)</f>
        <v>0</v>
      </c>
      <c r="G210" s="1">
        <f>_xlfn.XLOOKUP($A210,Pistols!$C:$C,Pistols!J:J,0,0)</f>
        <v>0</v>
      </c>
      <c r="H210" s="1">
        <f>_xlfn.XLOOKUP($A210,Pistols!$C:$C,Pistols!K:K,0,0)</f>
        <v>0</v>
      </c>
      <c r="I210" s="1">
        <f>_xlfn.XLOOKUP($A210,Pistols!$C:$C,Pistols!L:L,0,0)</f>
        <v>0</v>
      </c>
      <c r="J210" s="1">
        <f>_xlfn.XLOOKUP($A210,Pistols!$C:$C,Pistols!M:M,0,0)</f>
        <v>2</v>
      </c>
      <c r="K210" s="1">
        <f>_xlfn.XLOOKUP($A210,Pistols!$C:$C,Pistols!N:N,0,0)</f>
        <v>2</v>
      </c>
      <c r="L210" s="1">
        <f>_xlfn.XLOOKUP($A210,Revolvers!$C:$C,Revolvers!O:O,0,0)</f>
        <v>0</v>
      </c>
      <c r="M210" s="1">
        <f>_xlfn.XLOOKUP($A210,Revolvers!$C:$C,Revolvers!P:P,0,0)</f>
        <v>0</v>
      </c>
      <c r="N210" s="1">
        <f>_xlfn.XLOOKUP($A210,Revolvers!$C:$C,Revolvers!Q:Q,0,0)</f>
        <v>0</v>
      </c>
      <c r="O210" s="1">
        <f>_xlfn.XLOOKUP($A210,Revolvers!$C:$C,Revolvers!R:R,0,0)</f>
        <v>0</v>
      </c>
      <c r="P210" s="1">
        <f>_xlfn.XLOOKUP($A210,Revolvers!$C:$C,Revolvers!S:S,0,0)</f>
        <v>0</v>
      </c>
      <c r="Q210" s="1">
        <f>_xlfn.XLOOKUP($A210,Revolvers!$C:$C,Revolvers!T:T,0,0)</f>
        <v>0</v>
      </c>
      <c r="R210" s="1">
        <f>_xlfn.XLOOKUP($A210,Rifles!C:C,Rifles!H:H,0,0)</f>
        <v>15</v>
      </c>
      <c r="S210" s="1">
        <f>_xlfn.XLOOKUP($A210,Shotguns!C:C,Shotguns!H:H,0,0)</f>
        <v>0</v>
      </c>
      <c r="T210" s="1">
        <f t="shared" si="3"/>
        <v>17</v>
      </c>
    </row>
    <row r="211" spans="1:20" x14ac:dyDescent="0.25">
      <c r="A211" s="1">
        <f>Rifles!C211</f>
        <v>15603266</v>
      </c>
      <c r="B211" s="1" t="str">
        <f>_xlfn.XLOOKUP(A211, Rifles!$C211:$C628,Rifles!D211:D628,"N/A",0)</f>
        <v>DICKS GUN REPAIR INC</v>
      </c>
      <c r="C211" s="1" t="str">
        <f>_xlfn.XLOOKUP($A211, Rifles!$C$2:$C$419,Rifles!F$2:F$419,"N/A",0)</f>
        <v>WINSTON SALEM</v>
      </c>
      <c r="D211" s="1" t="str">
        <f>_xlfn.XLOOKUP($A211, Rifles!$C$2:$C$419,Rifles!G$2:G$419,"N/A",0)</f>
        <v>NC</v>
      </c>
      <c r="E211" s="1">
        <f>_xlfn.XLOOKUP($A211,Pistols!$C:$C,Pistols!H:H,0,0)</f>
        <v>0</v>
      </c>
      <c r="F211" s="1">
        <f>_xlfn.XLOOKUP($A211,Pistols!$C:$C,Pistols!I:I,0,0)</f>
        <v>0</v>
      </c>
      <c r="G211" s="1">
        <f>_xlfn.XLOOKUP($A211,Pistols!$C:$C,Pistols!J:J,0,0)</f>
        <v>0</v>
      </c>
      <c r="H211" s="1">
        <f>_xlfn.XLOOKUP($A211,Pistols!$C:$C,Pistols!K:K,0,0)</f>
        <v>0</v>
      </c>
      <c r="I211" s="1">
        <f>_xlfn.XLOOKUP($A211,Pistols!$C:$C,Pistols!L:L,0,0)</f>
        <v>0</v>
      </c>
      <c r="J211" s="1">
        <f>_xlfn.XLOOKUP($A211,Pistols!$C:$C,Pistols!M:M,0,0)</f>
        <v>0</v>
      </c>
      <c r="K211" s="1">
        <f>_xlfn.XLOOKUP($A211,Pistols!$C:$C,Pistols!N:N,0,0)</f>
        <v>0</v>
      </c>
      <c r="L211" s="1">
        <f>_xlfn.XLOOKUP($A211,Revolvers!$C:$C,Revolvers!O:O,0,0)</f>
        <v>0</v>
      </c>
      <c r="M211" s="1">
        <f>_xlfn.XLOOKUP($A211,Revolvers!$C:$C,Revolvers!P:P,0,0)</f>
        <v>0</v>
      </c>
      <c r="N211" s="1">
        <f>_xlfn.XLOOKUP($A211,Revolvers!$C:$C,Revolvers!Q:Q,0,0)</f>
        <v>0</v>
      </c>
      <c r="O211" s="1">
        <f>_xlfn.XLOOKUP($A211,Revolvers!$C:$C,Revolvers!R:R,0,0)</f>
        <v>0</v>
      </c>
      <c r="P211" s="1">
        <f>_xlfn.XLOOKUP($A211,Revolvers!$C:$C,Revolvers!S:S,0,0)</f>
        <v>0</v>
      </c>
      <c r="Q211" s="1">
        <f>_xlfn.XLOOKUP($A211,Revolvers!$C:$C,Revolvers!T:T,0,0)</f>
        <v>0</v>
      </c>
      <c r="R211" s="1">
        <f>_xlfn.XLOOKUP($A211,Rifles!C:C,Rifles!H:H,0,0)</f>
        <v>2</v>
      </c>
      <c r="S211" s="1">
        <f>_xlfn.XLOOKUP($A211,Shotguns!C:C,Shotguns!H:H,0,0)</f>
        <v>0</v>
      </c>
      <c r="T211" s="1">
        <f t="shared" si="3"/>
        <v>2</v>
      </c>
    </row>
    <row r="212" spans="1:20" x14ac:dyDescent="0.25">
      <c r="A212" s="1">
        <f>Rifles!C212</f>
        <v>15603328</v>
      </c>
      <c r="B212" s="1" t="str">
        <f>_xlfn.XLOOKUP(A212, Rifles!$C212:$C629,Rifles!D212:D629,"N/A",0)</f>
        <v>HEAVY METAL GUNS INC</v>
      </c>
      <c r="C212" s="1" t="str">
        <f>_xlfn.XLOOKUP($A212, Rifles!$C$2:$C$419,Rifles!F$2:F$419,"N/A",0)</f>
        <v>INDIAN TRAIL</v>
      </c>
      <c r="D212" s="1" t="str">
        <f>_xlfn.XLOOKUP($A212, Rifles!$C$2:$C$419,Rifles!G$2:G$419,"N/A",0)</f>
        <v>NC</v>
      </c>
      <c r="E212" s="1">
        <f>_xlfn.XLOOKUP($A212,Pistols!$C:$C,Pistols!H:H,0,0)</f>
        <v>0</v>
      </c>
      <c r="F212" s="1">
        <f>_xlfn.XLOOKUP($A212,Pistols!$C:$C,Pistols!I:I,0,0)</f>
        <v>0</v>
      </c>
      <c r="G212" s="1">
        <f>_xlfn.XLOOKUP($A212,Pistols!$C:$C,Pistols!J:J,0,0)</f>
        <v>0</v>
      </c>
      <c r="H212" s="1">
        <f>_xlfn.XLOOKUP($A212,Pistols!$C:$C,Pistols!K:K,0,0)</f>
        <v>0</v>
      </c>
      <c r="I212" s="1">
        <f>_xlfn.XLOOKUP($A212,Pistols!$C:$C,Pistols!L:L,0,0)</f>
        <v>0</v>
      </c>
      <c r="J212" s="1">
        <f>_xlfn.XLOOKUP($A212,Pistols!$C:$C,Pistols!M:M,0,0)</f>
        <v>0</v>
      </c>
      <c r="K212" s="1">
        <f>_xlfn.XLOOKUP($A212,Pistols!$C:$C,Pistols!N:N,0,0)</f>
        <v>0</v>
      </c>
      <c r="L212" s="1">
        <f>_xlfn.XLOOKUP($A212,Revolvers!$C:$C,Revolvers!O:O,0,0)</f>
        <v>0</v>
      </c>
      <c r="M212" s="1">
        <f>_xlfn.XLOOKUP($A212,Revolvers!$C:$C,Revolvers!P:P,0,0)</f>
        <v>0</v>
      </c>
      <c r="N212" s="1">
        <f>_xlfn.XLOOKUP($A212,Revolvers!$C:$C,Revolvers!Q:Q,0,0)</f>
        <v>0</v>
      </c>
      <c r="O212" s="1">
        <f>_xlfn.XLOOKUP($A212,Revolvers!$C:$C,Revolvers!R:R,0,0)</f>
        <v>0</v>
      </c>
      <c r="P212" s="1">
        <f>_xlfn.XLOOKUP($A212,Revolvers!$C:$C,Revolvers!S:S,0,0)</f>
        <v>0</v>
      </c>
      <c r="Q212" s="1">
        <f>_xlfn.XLOOKUP($A212,Revolvers!$C:$C,Revolvers!T:T,0,0)</f>
        <v>0</v>
      </c>
      <c r="R212" s="1">
        <f>_xlfn.XLOOKUP($A212,Rifles!C:C,Rifles!H:H,0,0)</f>
        <v>22</v>
      </c>
      <c r="S212" s="1">
        <f>_xlfn.XLOOKUP($A212,Shotguns!C:C,Shotguns!H:H,0,0)</f>
        <v>0</v>
      </c>
      <c r="T212" s="1">
        <f t="shared" si="3"/>
        <v>22</v>
      </c>
    </row>
    <row r="213" spans="1:20" x14ac:dyDescent="0.25">
      <c r="A213" s="1">
        <f>Rifles!C213</f>
        <v>15640357</v>
      </c>
      <c r="B213" s="1" t="str">
        <f>_xlfn.XLOOKUP(A213, Rifles!$C213:$C630,Rifles!D213:D630,"N/A",0)</f>
        <v>HILTS, RICHARD JAY</v>
      </c>
      <c r="C213" s="1" t="str">
        <f>_xlfn.XLOOKUP($A213, Rifles!$C$2:$C$419,Rifles!F$2:F$419,"N/A",0)</f>
        <v>HERTFORD</v>
      </c>
      <c r="D213" s="1" t="str">
        <f>_xlfn.XLOOKUP($A213, Rifles!$C$2:$C$419,Rifles!G$2:G$419,"N/A",0)</f>
        <v>NC</v>
      </c>
      <c r="E213" s="1">
        <f>_xlfn.XLOOKUP($A213,Pistols!$C:$C,Pistols!H:H,0,0)</f>
        <v>0</v>
      </c>
      <c r="F213" s="1">
        <f>_xlfn.XLOOKUP($A213,Pistols!$C:$C,Pistols!I:I,0,0)</f>
        <v>0</v>
      </c>
      <c r="G213" s="1">
        <f>_xlfn.XLOOKUP($A213,Pistols!$C:$C,Pistols!J:J,0,0)</f>
        <v>0</v>
      </c>
      <c r="H213" s="1">
        <f>_xlfn.XLOOKUP($A213,Pistols!$C:$C,Pistols!K:K,0,0)</f>
        <v>0</v>
      </c>
      <c r="I213" s="1">
        <f>_xlfn.XLOOKUP($A213,Pistols!$C:$C,Pistols!L:L,0,0)</f>
        <v>0</v>
      </c>
      <c r="J213" s="1">
        <f>_xlfn.XLOOKUP($A213,Pistols!$C:$C,Pistols!M:M,0,0)</f>
        <v>0</v>
      </c>
      <c r="K213" s="1">
        <f>_xlfn.XLOOKUP($A213,Pistols!$C:$C,Pistols!N:N,0,0)</f>
        <v>0</v>
      </c>
      <c r="L213" s="1">
        <f>_xlfn.XLOOKUP($A213,Revolvers!$C:$C,Revolvers!O:O,0,0)</f>
        <v>0</v>
      </c>
      <c r="M213" s="1">
        <f>_xlfn.XLOOKUP($A213,Revolvers!$C:$C,Revolvers!P:P,0,0)</f>
        <v>0</v>
      </c>
      <c r="N213" s="1">
        <f>_xlfn.XLOOKUP($A213,Revolvers!$C:$C,Revolvers!Q:Q,0,0)</f>
        <v>0</v>
      </c>
      <c r="O213" s="1">
        <f>_xlfn.XLOOKUP($A213,Revolvers!$C:$C,Revolvers!R:R,0,0)</f>
        <v>0</v>
      </c>
      <c r="P213" s="1">
        <f>_xlfn.XLOOKUP($A213,Revolvers!$C:$C,Revolvers!S:S,0,0)</f>
        <v>0</v>
      </c>
      <c r="Q213" s="1">
        <f>_xlfn.XLOOKUP($A213,Revolvers!$C:$C,Revolvers!T:T,0,0)</f>
        <v>0</v>
      </c>
      <c r="R213" s="1">
        <f>_xlfn.XLOOKUP($A213,Rifles!C:C,Rifles!H:H,0,0)</f>
        <v>2</v>
      </c>
      <c r="S213" s="1">
        <f>_xlfn.XLOOKUP($A213,Shotguns!C:C,Shotguns!H:H,0,0)</f>
        <v>0</v>
      </c>
      <c r="T213" s="1">
        <f t="shared" si="3"/>
        <v>2</v>
      </c>
    </row>
    <row r="214" spans="1:20" x14ac:dyDescent="0.25">
      <c r="A214" s="1">
        <f>Rifles!C214</f>
        <v>15602808</v>
      </c>
      <c r="B214" s="1" t="str">
        <f>_xlfn.XLOOKUP(A214, Rifles!$C214:$C631,Rifles!D214:D631,"N/A",0)</f>
        <v>I.O.  INC</v>
      </c>
      <c r="C214" s="1" t="str">
        <f>_xlfn.XLOOKUP($A214, Rifles!$C$2:$C$419,Rifles!F$2:F$419,"N/A",0)</f>
        <v>MONROE</v>
      </c>
      <c r="D214" s="1" t="str">
        <f>_xlfn.XLOOKUP($A214, Rifles!$C$2:$C$419,Rifles!G$2:G$419,"N/A",0)</f>
        <v>NC</v>
      </c>
      <c r="E214" s="1">
        <f>_xlfn.XLOOKUP($A214,Pistols!$C:$C,Pistols!H:H,0,0)</f>
        <v>0</v>
      </c>
      <c r="F214" s="1">
        <f>_xlfn.XLOOKUP($A214,Pistols!$C:$C,Pistols!I:I,0,0)</f>
        <v>0</v>
      </c>
      <c r="G214" s="1">
        <f>_xlfn.XLOOKUP($A214,Pistols!$C:$C,Pistols!J:J,0,0)</f>
        <v>0</v>
      </c>
      <c r="H214" s="1">
        <f>_xlfn.XLOOKUP($A214,Pistols!$C:$C,Pistols!K:K,0,0)</f>
        <v>0</v>
      </c>
      <c r="I214" s="1">
        <f>_xlfn.XLOOKUP($A214,Pistols!$C:$C,Pistols!L:L,0,0)</f>
        <v>0</v>
      </c>
      <c r="J214" s="1">
        <f>_xlfn.XLOOKUP($A214,Pistols!$C:$C,Pistols!M:M,0,0)</f>
        <v>0</v>
      </c>
      <c r="K214" s="1">
        <f>_xlfn.XLOOKUP($A214,Pistols!$C:$C,Pistols!N:N,0,0)</f>
        <v>0</v>
      </c>
      <c r="L214" s="1">
        <f>_xlfn.XLOOKUP($A214,Revolvers!$C:$C,Revolvers!O:O,0,0)</f>
        <v>0</v>
      </c>
      <c r="M214" s="1">
        <f>_xlfn.XLOOKUP($A214,Revolvers!$C:$C,Revolvers!P:P,0,0)</f>
        <v>0</v>
      </c>
      <c r="N214" s="1">
        <f>_xlfn.XLOOKUP($A214,Revolvers!$C:$C,Revolvers!Q:Q,0,0)</f>
        <v>0</v>
      </c>
      <c r="O214" s="1">
        <f>_xlfn.XLOOKUP($A214,Revolvers!$C:$C,Revolvers!R:R,0,0)</f>
        <v>0</v>
      </c>
      <c r="P214" s="1">
        <f>_xlfn.XLOOKUP($A214,Revolvers!$C:$C,Revolvers!S:S,0,0)</f>
        <v>0</v>
      </c>
      <c r="Q214" s="1">
        <f>_xlfn.XLOOKUP($A214,Revolvers!$C:$C,Revolvers!T:T,0,0)</f>
        <v>0</v>
      </c>
      <c r="R214" s="1">
        <f>_xlfn.XLOOKUP($A214,Rifles!C:C,Rifles!H:H,0,0)</f>
        <v>1563</v>
      </c>
      <c r="S214" s="1">
        <f>_xlfn.XLOOKUP($A214,Shotguns!C:C,Shotguns!H:H,0,0)</f>
        <v>0</v>
      </c>
      <c r="T214" s="1">
        <f t="shared" si="3"/>
        <v>1563</v>
      </c>
    </row>
    <row r="215" spans="1:20" x14ac:dyDescent="0.25">
      <c r="A215" s="1">
        <f>Rifles!C215</f>
        <v>15601244</v>
      </c>
      <c r="B215" s="1" t="str">
        <f>_xlfn.XLOOKUP(A215, Rifles!$C215:$C632,Rifles!D215:D632,"N/A",0)</f>
        <v>MAYO, JAMES ARTHUR JR</v>
      </c>
      <c r="C215" s="1" t="str">
        <f>_xlfn.XLOOKUP($A215, Rifles!$C$2:$C$419,Rifles!F$2:F$419,"N/A",0)</f>
        <v>DALLAS</v>
      </c>
      <c r="D215" s="1" t="str">
        <f>_xlfn.XLOOKUP($A215, Rifles!$C$2:$C$419,Rifles!G$2:G$419,"N/A",0)</f>
        <v>NC</v>
      </c>
      <c r="E215" s="1">
        <f>_xlfn.XLOOKUP($A215,Pistols!$C:$C,Pistols!H:H,0,0)</f>
        <v>0</v>
      </c>
      <c r="F215" s="1">
        <f>_xlfn.XLOOKUP($A215,Pistols!$C:$C,Pistols!I:I,0,0)</f>
        <v>0</v>
      </c>
      <c r="G215" s="1">
        <f>_xlfn.XLOOKUP($A215,Pistols!$C:$C,Pistols!J:J,0,0)</f>
        <v>0</v>
      </c>
      <c r="H215" s="1">
        <f>_xlfn.XLOOKUP($A215,Pistols!$C:$C,Pistols!K:K,0,0)</f>
        <v>0</v>
      </c>
      <c r="I215" s="1">
        <f>_xlfn.XLOOKUP($A215,Pistols!$C:$C,Pistols!L:L,0,0)</f>
        <v>0</v>
      </c>
      <c r="J215" s="1">
        <f>_xlfn.XLOOKUP($A215,Pistols!$C:$C,Pistols!M:M,0,0)</f>
        <v>0</v>
      </c>
      <c r="K215" s="1">
        <f>_xlfn.XLOOKUP($A215,Pistols!$C:$C,Pistols!N:N,0,0)</f>
        <v>0</v>
      </c>
      <c r="L215" s="1">
        <f>_xlfn.XLOOKUP($A215,Revolvers!$C:$C,Revolvers!O:O,0,0)</f>
        <v>0</v>
      </c>
      <c r="M215" s="1">
        <f>_xlfn.XLOOKUP($A215,Revolvers!$C:$C,Revolvers!P:P,0,0)</f>
        <v>0</v>
      </c>
      <c r="N215" s="1">
        <f>_xlfn.XLOOKUP($A215,Revolvers!$C:$C,Revolvers!Q:Q,0,0)</f>
        <v>0</v>
      </c>
      <c r="O215" s="1">
        <f>_xlfn.XLOOKUP($A215,Revolvers!$C:$C,Revolvers!R:R,0,0)</f>
        <v>0</v>
      </c>
      <c r="P215" s="1">
        <f>_xlfn.XLOOKUP($A215,Revolvers!$C:$C,Revolvers!S:S,0,0)</f>
        <v>0</v>
      </c>
      <c r="Q215" s="1">
        <f>_xlfn.XLOOKUP($A215,Revolvers!$C:$C,Revolvers!T:T,0,0)</f>
        <v>0</v>
      </c>
      <c r="R215" s="1">
        <f>_xlfn.XLOOKUP($A215,Rifles!C:C,Rifles!H:H,0,0)</f>
        <v>2</v>
      </c>
      <c r="S215" s="1">
        <f>_xlfn.XLOOKUP($A215,Shotguns!C:C,Shotguns!H:H,0,0)</f>
        <v>0</v>
      </c>
      <c r="T215" s="1">
        <f t="shared" si="3"/>
        <v>2</v>
      </c>
    </row>
    <row r="216" spans="1:20" x14ac:dyDescent="0.25">
      <c r="A216" s="1">
        <f>Rifles!C216</f>
        <v>15602904</v>
      </c>
      <c r="B216" s="1" t="str">
        <f>_xlfn.XLOOKUP(A216, Rifles!$C216:$C633,Rifles!D216:D633,"N/A",0)</f>
        <v>TOOLEY, DAVID SHROYER</v>
      </c>
      <c r="C216" s="1" t="str">
        <f>_xlfn.XLOOKUP($A216, Rifles!$C$2:$C$419,Rifles!F$2:F$419,"N/A",0)</f>
        <v>GASTONIA</v>
      </c>
      <c r="D216" s="1" t="str">
        <f>_xlfn.XLOOKUP($A216, Rifles!$C$2:$C$419,Rifles!G$2:G$419,"N/A",0)</f>
        <v>NC</v>
      </c>
      <c r="E216" s="1">
        <f>_xlfn.XLOOKUP($A216,Pistols!$C:$C,Pistols!H:H,0,0)</f>
        <v>0</v>
      </c>
      <c r="F216" s="1">
        <f>_xlfn.XLOOKUP($A216,Pistols!$C:$C,Pistols!I:I,0,0)</f>
        <v>0</v>
      </c>
      <c r="G216" s="1">
        <f>_xlfn.XLOOKUP($A216,Pistols!$C:$C,Pistols!J:J,0,0)</f>
        <v>0</v>
      </c>
      <c r="H216" s="1">
        <f>_xlfn.XLOOKUP($A216,Pistols!$C:$C,Pistols!K:K,0,0)</f>
        <v>0</v>
      </c>
      <c r="I216" s="1">
        <f>_xlfn.XLOOKUP($A216,Pistols!$C:$C,Pistols!L:L,0,0)</f>
        <v>0</v>
      </c>
      <c r="J216" s="1">
        <f>_xlfn.XLOOKUP($A216,Pistols!$C:$C,Pistols!M:M,0,0)</f>
        <v>0</v>
      </c>
      <c r="K216" s="1">
        <f>_xlfn.XLOOKUP($A216,Pistols!$C:$C,Pistols!N:N,0,0)</f>
        <v>0</v>
      </c>
      <c r="L216" s="1">
        <f>_xlfn.XLOOKUP($A216,Revolvers!$C:$C,Revolvers!O:O,0,0)</f>
        <v>0</v>
      </c>
      <c r="M216" s="1">
        <f>_xlfn.XLOOKUP($A216,Revolvers!$C:$C,Revolvers!P:P,0,0)</f>
        <v>0</v>
      </c>
      <c r="N216" s="1">
        <f>_xlfn.XLOOKUP($A216,Revolvers!$C:$C,Revolvers!Q:Q,0,0)</f>
        <v>0</v>
      </c>
      <c r="O216" s="1">
        <f>_xlfn.XLOOKUP($A216,Revolvers!$C:$C,Revolvers!R:R,0,0)</f>
        <v>0</v>
      </c>
      <c r="P216" s="1">
        <f>_xlfn.XLOOKUP($A216,Revolvers!$C:$C,Revolvers!S:S,0,0)</f>
        <v>0</v>
      </c>
      <c r="Q216" s="1">
        <f>_xlfn.XLOOKUP($A216,Revolvers!$C:$C,Revolvers!T:T,0,0)</f>
        <v>0</v>
      </c>
      <c r="R216" s="1">
        <f>_xlfn.XLOOKUP($A216,Rifles!C:C,Rifles!H:H,0,0)</f>
        <v>16</v>
      </c>
      <c r="S216" s="1">
        <f>_xlfn.XLOOKUP($A216,Shotguns!C:C,Shotguns!H:H,0,0)</f>
        <v>0</v>
      </c>
      <c r="T216" s="1">
        <f t="shared" si="3"/>
        <v>16</v>
      </c>
    </row>
    <row r="217" spans="1:20" x14ac:dyDescent="0.25">
      <c r="A217" s="1">
        <f>Rifles!C217</f>
        <v>15602801</v>
      </c>
      <c r="B217" s="1" t="str">
        <f>_xlfn.XLOOKUP(A217, Rifles!$C217:$C634,Rifles!D217:D634,"N/A",0)</f>
        <v>WATSON, JOEL FRANKLIN</v>
      </c>
      <c r="C217" s="1" t="str">
        <f>_xlfn.XLOOKUP($A217, Rifles!$C$2:$C$419,Rifles!F$2:F$419,"N/A",0)</f>
        <v>SIMS</v>
      </c>
      <c r="D217" s="1" t="str">
        <f>_xlfn.XLOOKUP($A217, Rifles!$C$2:$C$419,Rifles!G$2:G$419,"N/A",0)</f>
        <v>NC</v>
      </c>
      <c r="E217" s="1">
        <f>_xlfn.XLOOKUP($A217,Pistols!$C:$C,Pistols!H:H,0,0)</f>
        <v>0</v>
      </c>
      <c r="F217" s="1">
        <f>_xlfn.XLOOKUP($A217,Pistols!$C:$C,Pistols!I:I,0,0)</f>
        <v>0</v>
      </c>
      <c r="G217" s="1">
        <f>_xlfn.XLOOKUP($A217,Pistols!$C:$C,Pistols!J:J,0,0)</f>
        <v>0</v>
      </c>
      <c r="H217" s="1">
        <f>_xlfn.XLOOKUP($A217,Pistols!$C:$C,Pistols!K:K,0,0)</f>
        <v>0</v>
      </c>
      <c r="I217" s="1">
        <f>_xlfn.XLOOKUP($A217,Pistols!$C:$C,Pistols!L:L,0,0)</f>
        <v>0</v>
      </c>
      <c r="J217" s="1">
        <f>_xlfn.XLOOKUP($A217,Pistols!$C:$C,Pistols!M:M,0,0)</f>
        <v>0</v>
      </c>
      <c r="K217" s="1">
        <f>_xlfn.XLOOKUP($A217,Pistols!$C:$C,Pistols!N:N,0,0)</f>
        <v>0</v>
      </c>
      <c r="L217" s="1">
        <f>_xlfn.XLOOKUP($A217,Revolvers!$C:$C,Revolvers!O:O,0,0)</f>
        <v>0</v>
      </c>
      <c r="M217" s="1">
        <f>_xlfn.XLOOKUP($A217,Revolvers!$C:$C,Revolvers!P:P,0,0)</f>
        <v>0</v>
      </c>
      <c r="N217" s="1">
        <f>_xlfn.XLOOKUP($A217,Revolvers!$C:$C,Revolvers!Q:Q,0,0)</f>
        <v>0</v>
      </c>
      <c r="O217" s="1">
        <f>_xlfn.XLOOKUP($A217,Revolvers!$C:$C,Revolvers!R:R,0,0)</f>
        <v>0</v>
      </c>
      <c r="P217" s="1">
        <f>_xlfn.XLOOKUP($A217,Revolvers!$C:$C,Revolvers!S:S,0,0)</f>
        <v>0</v>
      </c>
      <c r="Q217" s="1">
        <f>_xlfn.XLOOKUP($A217,Revolvers!$C:$C,Revolvers!T:T,0,0)</f>
        <v>0</v>
      </c>
      <c r="R217" s="1">
        <f>_xlfn.XLOOKUP($A217,Rifles!C:C,Rifles!H:H,0,0)</f>
        <v>1</v>
      </c>
      <c r="S217" s="1">
        <f>_xlfn.XLOOKUP($A217,Shotguns!C:C,Shotguns!H:H,0,0)</f>
        <v>0</v>
      </c>
      <c r="T217" s="1">
        <f t="shared" si="3"/>
        <v>1</v>
      </c>
    </row>
    <row r="218" spans="1:20" x14ac:dyDescent="0.25">
      <c r="A218" s="1">
        <f>Rifles!C218</f>
        <v>54700491</v>
      </c>
      <c r="B218" s="1" t="str">
        <f>_xlfn.XLOOKUP(A218, Rifles!$C218:$C635,Rifles!D218:D635,"N/A",0)</f>
        <v>FRERKING, TRAVIS AARON</v>
      </c>
      <c r="C218" s="1" t="str">
        <f>_xlfn.XLOOKUP($A218, Rifles!$C$2:$C$419,Rifles!F$2:F$419,"N/A",0)</f>
        <v>CORTLAND</v>
      </c>
      <c r="D218" s="1" t="str">
        <f>_xlfn.XLOOKUP($A218, Rifles!$C$2:$C$419,Rifles!G$2:G$419,"N/A",0)</f>
        <v>NE</v>
      </c>
      <c r="E218" s="1">
        <f>_xlfn.XLOOKUP($A218,Pistols!$C:$C,Pistols!H:H,0,0)</f>
        <v>0</v>
      </c>
      <c r="F218" s="1">
        <f>_xlfn.XLOOKUP($A218,Pistols!$C:$C,Pistols!I:I,0,0)</f>
        <v>0</v>
      </c>
      <c r="G218" s="1">
        <f>_xlfn.XLOOKUP($A218,Pistols!$C:$C,Pistols!J:J,0,0)</f>
        <v>0</v>
      </c>
      <c r="H218" s="1">
        <f>_xlfn.XLOOKUP($A218,Pistols!$C:$C,Pistols!K:K,0,0)</f>
        <v>0</v>
      </c>
      <c r="I218" s="1">
        <f>_xlfn.XLOOKUP($A218,Pistols!$C:$C,Pistols!L:L,0,0)</f>
        <v>0</v>
      </c>
      <c r="J218" s="1">
        <f>_xlfn.XLOOKUP($A218,Pistols!$C:$C,Pistols!M:M,0,0)</f>
        <v>6</v>
      </c>
      <c r="K218" s="1">
        <f>_xlfn.XLOOKUP($A218,Pistols!$C:$C,Pistols!N:N,0,0)</f>
        <v>6</v>
      </c>
      <c r="L218" s="1">
        <f>_xlfn.XLOOKUP($A218,Revolvers!$C:$C,Revolvers!O:O,0,0)</f>
        <v>0</v>
      </c>
      <c r="M218" s="1">
        <f>_xlfn.XLOOKUP($A218,Revolvers!$C:$C,Revolvers!P:P,0,0)</f>
        <v>0</v>
      </c>
      <c r="N218" s="1">
        <f>_xlfn.XLOOKUP($A218,Revolvers!$C:$C,Revolvers!Q:Q,0,0)</f>
        <v>0</v>
      </c>
      <c r="O218" s="1">
        <f>_xlfn.XLOOKUP($A218,Revolvers!$C:$C,Revolvers!R:R,0,0)</f>
        <v>0</v>
      </c>
      <c r="P218" s="1">
        <f>_xlfn.XLOOKUP($A218,Revolvers!$C:$C,Revolvers!S:S,0,0)</f>
        <v>0</v>
      </c>
      <c r="Q218" s="1">
        <f>_xlfn.XLOOKUP($A218,Revolvers!$C:$C,Revolvers!T:T,0,0)</f>
        <v>0</v>
      </c>
      <c r="R218" s="1">
        <f>_xlfn.XLOOKUP($A218,Rifles!C:C,Rifles!H:H,0,0)</f>
        <v>53</v>
      </c>
      <c r="S218" s="1">
        <f>_xlfn.XLOOKUP($A218,Shotguns!C:C,Shotguns!H:H,0,0)</f>
        <v>0</v>
      </c>
      <c r="T218" s="1">
        <f t="shared" si="3"/>
        <v>59</v>
      </c>
    </row>
    <row r="219" spans="1:20" x14ac:dyDescent="0.25">
      <c r="A219" s="1">
        <f>Rifles!C219</f>
        <v>54700906</v>
      </c>
      <c r="B219" s="1" t="str">
        <f>_xlfn.XLOOKUP(A219, Rifles!$C219:$C636,Rifles!D219:D636,"N/A",0)</f>
        <v>HARMS, GORDON LEE</v>
      </c>
      <c r="C219" s="1" t="str">
        <f>_xlfn.XLOOKUP($A219, Rifles!$C$2:$C$419,Rifles!F$2:F$419,"N/A",0)</f>
        <v>DAVID CITY</v>
      </c>
      <c r="D219" s="1" t="str">
        <f>_xlfn.XLOOKUP($A219, Rifles!$C$2:$C$419,Rifles!G$2:G$419,"N/A",0)</f>
        <v>NE</v>
      </c>
      <c r="E219" s="1">
        <f>_xlfn.XLOOKUP($A219,Pistols!$C:$C,Pistols!H:H,0,0)</f>
        <v>0</v>
      </c>
      <c r="F219" s="1">
        <f>_xlfn.XLOOKUP($A219,Pistols!$C:$C,Pistols!I:I,0,0)</f>
        <v>0</v>
      </c>
      <c r="G219" s="1">
        <f>_xlfn.XLOOKUP($A219,Pistols!$C:$C,Pistols!J:J,0,0)</f>
        <v>0</v>
      </c>
      <c r="H219" s="1">
        <f>_xlfn.XLOOKUP($A219,Pistols!$C:$C,Pistols!K:K,0,0)</f>
        <v>0</v>
      </c>
      <c r="I219" s="1">
        <f>_xlfn.XLOOKUP($A219,Pistols!$C:$C,Pistols!L:L,0,0)</f>
        <v>0</v>
      </c>
      <c r="J219" s="1">
        <f>_xlfn.XLOOKUP($A219,Pistols!$C:$C,Pistols!M:M,0,0)</f>
        <v>0</v>
      </c>
      <c r="K219" s="1">
        <f>_xlfn.XLOOKUP($A219,Pistols!$C:$C,Pistols!N:N,0,0)</f>
        <v>0</v>
      </c>
      <c r="L219" s="1">
        <f>_xlfn.XLOOKUP($A219,Revolvers!$C:$C,Revolvers!O:O,0,0)</f>
        <v>0</v>
      </c>
      <c r="M219" s="1">
        <f>_xlfn.XLOOKUP($A219,Revolvers!$C:$C,Revolvers!P:P,0,0)</f>
        <v>0</v>
      </c>
      <c r="N219" s="1">
        <f>_xlfn.XLOOKUP($A219,Revolvers!$C:$C,Revolvers!Q:Q,0,0)</f>
        <v>0</v>
      </c>
      <c r="O219" s="1">
        <f>_xlfn.XLOOKUP($A219,Revolvers!$C:$C,Revolvers!R:R,0,0)</f>
        <v>0</v>
      </c>
      <c r="P219" s="1">
        <f>_xlfn.XLOOKUP($A219,Revolvers!$C:$C,Revolvers!S:S,0,0)</f>
        <v>0</v>
      </c>
      <c r="Q219" s="1">
        <f>_xlfn.XLOOKUP($A219,Revolvers!$C:$C,Revolvers!T:T,0,0)</f>
        <v>0</v>
      </c>
      <c r="R219" s="1">
        <f>_xlfn.XLOOKUP($A219,Rifles!C:C,Rifles!H:H,0,0)</f>
        <v>2</v>
      </c>
      <c r="S219" s="1">
        <f>_xlfn.XLOOKUP($A219,Shotguns!C:C,Shotguns!H:H,0,0)</f>
        <v>0</v>
      </c>
      <c r="T219" s="1">
        <f t="shared" si="3"/>
        <v>2</v>
      </c>
    </row>
    <row r="220" spans="1:20" x14ac:dyDescent="0.25">
      <c r="A220" s="1">
        <f>Rifles!C220</f>
        <v>54700082</v>
      </c>
      <c r="B220" s="1" t="str">
        <f>_xlfn.XLOOKUP(A220, Rifles!$C220:$C637,Rifles!D220:D637,"N/A",0)</f>
        <v>HINELINE, DAVID CARL</v>
      </c>
      <c r="C220" s="1" t="str">
        <f>_xlfn.XLOOKUP($A220, Rifles!$C$2:$C$419,Rifles!F$2:F$419,"N/A",0)</f>
        <v>SOUTH SIOUX CITY</v>
      </c>
      <c r="D220" s="1" t="str">
        <f>_xlfn.XLOOKUP($A220, Rifles!$C$2:$C$419,Rifles!G$2:G$419,"N/A",0)</f>
        <v>NE</v>
      </c>
      <c r="E220" s="1">
        <f>_xlfn.XLOOKUP($A220,Pistols!$C:$C,Pistols!H:H,0,0)</f>
        <v>0</v>
      </c>
      <c r="F220" s="1">
        <f>_xlfn.XLOOKUP($A220,Pistols!$C:$C,Pistols!I:I,0,0)</f>
        <v>0</v>
      </c>
      <c r="G220" s="1">
        <f>_xlfn.XLOOKUP($A220,Pistols!$C:$C,Pistols!J:J,0,0)</f>
        <v>0</v>
      </c>
      <c r="H220" s="1">
        <f>_xlfn.XLOOKUP($A220,Pistols!$C:$C,Pistols!K:K,0,0)</f>
        <v>0</v>
      </c>
      <c r="I220" s="1">
        <f>_xlfn.XLOOKUP($A220,Pistols!$C:$C,Pistols!L:L,0,0)</f>
        <v>0</v>
      </c>
      <c r="J220" s="1">
        <f>_xlfn.XLOOKUP($A220,Pistols!$C:$C,Pistols!M:M,0,0)</f>
        <v>0</v>
      </c>
      <c r="K220" s="1">
        <f>_xlfn.XLOOKUP($A220,Pistols!$C:$C,Pistols!N:N,0,0)</f>
        <v>0</v>
      </c>
      <c r="L220" s="1">
        <f>_xlfn.XLOOKUP($A220,Revolvers!$C:$C,Revolvers!O:O,0,0)</f>
        <v>0</v>
      </c>
      <c r="M220" s="1">
        <f>_xlfn.XLOOKUP($A220,Revolvers!$C:$C,Revolvers!P:P,0,0)</f>
        <v>0</v>
      </c>
      <c r="N220" s="1">
        <f>_xlfn.XLOOKUP($A220,Revolvers!$C:$C,Revolvers!Q:Q,0,0)</f>
        <v>0</v>
      </c>
      <c r="O220" s="1">
        <f>_xlfn.XLOOKUP($A220,Revolvers!$C:$C,Revolvers!R:R,0,0)</f>
        <v>0</v>
      </c>
      <c r="P220" s="1">
        <f>_xlfn.XLOOKUP($A220,Revolvers!$C:$C,Revolvers!S:S,0,0)</f>
        <v>0</v>
      </c>
      <c r="Q220" s="1">
        <f>_xlfn.XLOOKUP($A220,Revolvers!$C:$C,Revolvers!T:T,0,0)</f>
        <v>0</v>
      </c>
      <c r="R220" s="1">
        <f>_xlfn.XLOOKUP($A220,Rifles!C:C,Rifles!H:H,0,0)</f>
        <v>3</v>
      </c>
      <c r="S220" s="1">
        <f>_xlfn.XLOOKUP($A220,Shotguns!C:C,Shotguns!H:H,0,0)</f>
        <v>0</v>
      </c>
      <c r="T220" s="1">
        <f t="shared" si="3"/>
        <v>3</v>
      </c>
    </row>
    <row r="221" spans="1:20" x14ac:dyDescent="0.25">
      <c r="A221" s="1">
        <f>Rifles!C221</f>
        <v>54733288</v>
      </c>
      <c r="B221" s="1" t="str">
        <f>_xlfn.XLOOKUP(A221, Rifles!$C221:$C638,Rifles!D221:D638,"N/A",0)</f>
        <v>TANK, JON</v>
      </c>
      <c r="C221" s="1" t="str">
        <f>_xlfn.XLOOKUP($A221, Rifles!$C$2:$C$419,Rifles!F$2:F$419,"N/A",0)</f>
        <v>FREMONT</v>
      </c>
      <c r="D221" s="1" t="str">
        <f>_xlfn.XLOOKUP($A221, Rifles!$C$2:$C$419,Rifles!G$2:G$419,"N/A",0)</f>
        <v>NE</v>
      </c>
      <c r="E221" s="1">
        <f>_xlfn.XLOOKUP($A221,Pistols!$C:$C,Pistols!H:H,0,0)</f>
        <v>0</v>
      </c>
      <c r="F221" s="1">
        <f>_xlfn.XLOOKUP($A221,Pistols!$C:$C,Pistols!I:I,0,0)</f>
        <v>0</v>
      </c>
      <c r="G221" s="1">
        <f>_xlfn.XLOOKUP($A221,Pistols!$C:$C,Pistols!J:J,0,0)</f>
        <v>0</v>
      </c>
      <c r="H221" s="1">
        <f>_xlfn.XLOOKUP($A221,Pistols!$C:$C,Pistols!K:K,0,0)</f>
        <v>0</v>
      </c>
      <c r="I221" s="1">
        <f>_xlfn.XLOOKUP($A221,Pistols!$C:$C,Pistols!L:L,0,0)</f>
        <v>0</v>
      </c>
      <c r="J221" s="1">
        <f>_xlfn.XLOOKUP($A221,Pistols!$C:$C,Pistols!M:M,0,0)</f>
        <v>0</v>
      </c>
      <c r="K221" s="1">
        <f>_xlfn.XLOOKUP($A221,Pistols!$C:$C,Pistols!N:N,0,0)</f>
        <v>0</v>
      </c>
      <c r="L221" s="1">
        <f>_xlfn.XLOOKUP($A221,Revolvers!$C:$C,Revolvers!O:O,0,0)</f>
        <v>0</v>
      </c>
      <c r="M221" s="1">
        <f>_xlfn.XLOOKUP($A221,Revolvers!$C:$C,Revolvers!P:P,0,0)</f>
        <v>0</v>
      </c>
      <c r="N221" s="1">
        <f>_xlfn.XLOOKUP($A221,Revolvers!$C:$C,Revolvers!Q:Q,0,0)</f>
        <v>0</v>
      </c>
      <c r="O221" s="1">
        <f>_xlfn.XLOOKUP($A221,Revolvers!$C:$C,Revolvers!R:R,0,0)</f>
        <v>0</v>
      </c>
      <c r="P221" s="1">
        <f>_xlfn.XLOOKUP($A221,Revolvers!$C:$C,Revolvers!S:S,0,0)</f>
        <v>0</v>
      </c>
      <c r="Q221" s="1">
        <f>_xlfn.XLOOKUP($A221,Revolvers!$C:$C,Revolvers!T:T,0,0)</f>
        <v>0</v>
      </c>
      <c r="R221" s="1">
        <f>_xlfn.XLOOKUP($A221,Rifles!C:C,Rifles!H:H,0,0)</f>
        <v>1</v>
      </c>
      <c r="S221" s="1">
        <f>_xlfn.XLOOKUP($A221,Shotguns!C:C,Shotguns!H:H,0,0)</f>
        <v>2</v>
      </c>
      <c r="T221" s="1">
        <f t="shared" si="3"/>
        <v>3</v>
      </c>
    </row>
    <row r="222" spans="1:20" x14ac:dyDescent="0.25">
      <c r="A222" s="1">
        <f>Rifles!C222</f>
        <v>54700496</v>
      </c>
      <c r="B222" s="1" t="str">
        <f>_xlfn.XLOOKUP(A222, Rifles!$C222:$C639,Rifles!D222:D639,"N/A",0)</f>
        <v>VIERS, DAVID A</v>
      </c>
      <c r="C222" s="1" t="str">
        <f>_xlfn.XLOOKUP($A222, Rifles!$C$2:$C$419,Rifles!F$2:F$419,"N/A",0)</f>
        <v>ALLEN</v>
      </c>
      <c r="D222" s="1" t="str">
        <f>_xlfn.XLOOKUP($A222, Rifles!$C$2:$C$419,Rifles!G$2:G$419,"N/A",0)</f>
        <v>NE</v>
      </c>
      <c r="E222" s="1">
        <f>_xlfn.XLOOKUP($A222,Pistols!$C:$C,Pistols!H:H,0,0)</f>
        <v>0</v>
      </c>
      <c r="F222" s="1">
        <f>_xlfn.XLOOKUP($A222,Pistols!$C:$C,Pistols!I:I,0,0)</f>
        <v>0</v>
      </c>
      <c r="G222" s="1">
        <f>_xlfn.XLOOKUP($A222,Pistols!$C:$C,Pistols!J:J,0,0)</f>
        <v>0</v>
      </c>
      <c r="H222" s="1">
        <f>_xlfn.XLOOKUP($A222,Pistols!$C:$C,Pistols!K:K,0,0)</f>
        <v>0</v>
      </c>
      <c r="I222" s="1">
        <f>_xlfn.XLOOKUP($A222,Pistols!$C:$C,Pistols!L:L,0,0)</f>
        <v>0</v>
      </c>
      <c r="J222" s="1">
        <f>_xlfn.XLOOKUP($A222,Pistols!$C:$C,Pistols!M:M,0,0)</f>
        <v>0</v>
      </c>
      <c r="K222" s="1">
        <f>_xlfn.XLOOKUP($A222,Pistols!$C:$C,Pistols!N:N,0,0)</f>
        <v>0</v>
      </c>
      <c r="L222" s="1">
        <f>_xlfn.XLOOKUP($A222,Revolvers!$C:$C,Revolvers!O:O,0,0)</f>
        <v>0</v>
      </c>
      <c r="M222" s="1">
        <f>_xlfn.XLOOKUP($A222,Revolvers!$C:$C,Revolvers!P:P,0,0)</f>
        <v>0</v>
      </c>
      <c r="N222" s="1">
        <f>_xlfn.XLOOKUP($A222,Revolvers!$C:$C,Revolvers!Q:Q,0,0)</f>
        <v>0</v>
      </c>
      <c r="O222" s="1">
        <f>_xlfn.XLOOKUP($A222,Revolvers!$C:$C,Revolvers!R:R,0,0)</f>
        <v>0</v>
      </c>
      <c r="P222" s="1">
        <f>_xlfn.XLOOKUP($A222,Revolvers!$C:$C,Revolvers!S:S,0,0)</f>
        <v>0</v>
      </c>
      <c r="Q222" s="1">
        <f>_xlfn.XLOOKUP($A222,Revolvers!$C:$C,Revolvers!T:T,0,0)</f>
        <v>0</v>
      </c>
      <c r="R222" s="1">
        <f>_xlfn.XLOOKUP($A222,Rifles!C:C,Rifles!H:H,0,0)</f>
        <v>7</v>
      </c>
      <c r="S222" s="1">
        <f>_xlfn.XLOOKUP($A222,Shotguns!C:C,Shotguns!H:H,0,0)</f>
        <v>0</v>
      </c>
      <c r="T222" s="1">
        <f t="shared" si="3"/>
        <v>7</v>
      </c>
    </row>
    <row r="223" spans="1:20" x14ac:dyDescent="0.25">
      <c r="A223" s="1">
        <f>Rifles!C223</f>
        <v>60233304</v>
      </c>
      <c r="B223" s="1" t="str">
        <f>_xlfn.XLOOKUP(A223, Rifles!$C223:$C640,Rifles!D223:D640,"N/A",0)</f>
        <v>ANDREWSKI, STANLEY J JR</v>
      </c>
      <c r="C223" s="1" t="str">
        <f>_xlfn.XLOOKUP($A223, Rifles!$C$2:$C$419,Rifles!F$2:F$419,"N/A",0)</f>
        <v>WEBSTER</v>
      </c>
      <c r="D223" s="1" t="str">
        <f>_xlfn.XLOOKUP($A223, Rifles!$C$2:$C$419,Rifles!G$2:G$419,"N/A",0)</f>
        <v>NH</v>
      </c>
      <c r="E223" s="1">
        <f>_xlfn.XLOOKUP($A223,Pistols!$C:$C,Pistols!H:H,0,0)</f>
        <v>0</v>
      </c>
      <c r="F223" s="1">
        <f>_xlfn.XLOOKUP($A223,Pistols!$C:$C,Pistols!I:I,0,0)</f>
        <v>0</v>
      </c>
      <c r="G223" s="1">
        <f>_xlfn.XLOOKUP($A223,Pistols!$C:$C,Pistols!J:J,0,0)</f>
        <v>0</v>
      </c>
      <c r="H223" s="1">
        <f>_xlfn.XLOOKUP($A223,Pistols!$C:$C,Pistols!K:K,0,0)</f>
        <v>0</v>
      </c>
      <c r="I223" s="1">
        <f>_xlfn.XLOOKUP($A223,Pistols!$C:$C,Pistols!L:L,0,0)</f>
        <v>0</v>
      </c>
      <c r="J223" s="1">
        <f>_xlfn.XLOOKUP($A223,Pistols!$C:$C,Pistols!M:M,0,0)</f>
        <v>0</v>
      </c>
      <c r="K223" s="1">
        <f>_xlfn.XLOOKUP($A223,Pistols!$C:$C,Pistols!N:N,0,0)</f>
        <v>0</v>
      </c>
      <c r="L223" s="1">
        <f>_xlfn.XLOOKUP($A223,Revolvers!$C:$C,Revolvers!O:O,0,0)</f>
        <v>0</v>
      </c>
      <c r="M223" s="1">
        <f>_xlfn.XLOOKUP($A223,Revolvers!$C:$C,Revolvers!P:P,0,0)</f>
        <v>0</v>
      </c>
      <c r="N223" s="1">
        <f>_xlfn.XLOOKUP($A223,Revolvers!$C:$C,Revolvers!Q:Q,0,0)</f>
        <v>0</v>
      </c>
      <c r="O223" s="1">
        <f>_xlfn.XLOOKUP($A223,Revolvers!$C:$C,Revolvers!R:R,0,0)</f>
        <v>0</v>
      </c>
      <c r="P223" s="1">
        <f>_xlfn.XLOOKUP($A223,Revolvers!$C:$C,Revolvers!S:S,0,0)</f>
        <v>0</v>
      </c>
      <c r="Q223" s="1">
        <f>_xlfn.XLOOKUP($A223,Revolvers!$C:$C,Revolvers!T:T,0,0)</f>
        <v>0</v>
      </c>
      <c r="R223" s="1">
        <f>_xlfn.XLOOKUP($A223,Rifles!C:C,Rifles!H:H,0,0)</f>
        <v>231</v>
      </c>
      <c r="S223" s="1">
        <f>_xlfn.XLOOKUP($A223,Shotguns!C:C,Shotguns!H:H,0,0)</f>
        <v>0</v>
      </c>
      <c r="T223" s="1">
        <f t="shared" si="3"/>
        <v>231</v>
      </c>
    </row>
    <row r="224" spans="1:20" x14ac:dyDescent="0.25">
      <c r="A224" s="1">
        <f>Rifles!C224</f>
        <v>60200192</v>
      </c>
      <c r="B224" s="1" t="str">
        <f>_xlfn.XLOOKUP(A224, Rifles!$C224:$C641,Rifles!D224:D641,"N/A",0)</f>
        <v>BUDA, MARK</v>
      </c>
      <c r="C224" s="1" t="str">
        <f>_xlfn.XLOOKUP($A224, Rifles!$C$2:$C$419,Rifles!F$2:F$419,"N/A",0)</f>
        <v>MERRIMACK</v>
      </c>
      <c r="D224" s="1" t="str">
        <f>_xlfn.XLOOKUP($A224, Rifles!$C$2:$C$419,Rifles!G$2:G$419,"N/A",0)</f>
        <v>NH</v>
      </c>
      <c r="E224" s="1">
        <f>_xlfn.XLOOKUP($A224,Pistols!$C:$C,Pistols!H:H,0,0)</f>
        <v>0</v>
      </c>
      <c r="F224" s="1">
        <f>_xlfn.XLOOKUP($A224,Pistols!$C:$C,Pistols!I:I,0,0)</f>
        <v>0</v>
      </c>
      <c r="G224" s="1">
        <f>_xlfn.XLOOKUP($A224,Pistols!$C:$C,Pistols!J:J,0,0)</f>
        <v>0</v>
      </c>
      <c r="H224" s="1">
        <f>_xlfn.XLOOKUP($A224,Pistols!$C:$C,Pistols!K:K,0,0)</f>
        <v>0</v>
      </c>
      <c r="I224" s="1">
        <f>_xlfn.XLOOKUP($A224,Pistols!$C:$C,Pistols!L:L,0,0)</f>
        <v>0</v>
      </c>
      <c r="J224" s="1">
        <f>_xlfn.XLOOKUP($A224,Pistols!$C:$C,Pistols!M:M,0,0)</f>
        <v>0</v>
      </c>
      <c r="K224" s="1">
        <f>_xlfn.XLOOKUP($A224,Pistols!$C:$C,Pistols!N:N,0,0)</f>
        <v>0</v>
      </c>
      <c r="L224" s="1">
        <f>_xlfn.XLOOKUP($A224,Revolvers!$C:$C,Revolvers!O:O,0,0)</f>
        <v>0</v>
      </c>
      <c r="M224" s="1">
        <f>_xlfn.XLOOKUP($A224,Revolvers!$C:$C,Revolvers!P:P,0,0)</f>
        <v>0</v>
      </c>
      <c r="N224" s="1">
        <f>_xlfn.XLOOKUP($A224,Revolvers!$C:$C,Revolvers!Q:Q,0,0)</f>
        <v>0</v>
      </c>
      <c r="O224" s="1">
        <f>_xlfn.XLOOKUP($A224,Revolvers!$C:$C,Revolvers!R:R,0,0)</f>
        <v>0</v>
      </c>
      <c r="P224" s="1">
        <f>_xlfn.XLOOKUP($A224,Revolvers!$C:$C,Revolvers!S:S,0,0)</f>
        <v>0</v>
      </c>
      <c r="Q224" s="1">
        <f>_xlfn.XLOOKUP($A224,Revolvers!$C:$C,Revolvers!T:T,0,0)</f>
        <v>0</v>
      </c>
      <c r="R224" s="1">
        <f>_xlfn.XLOOKUP($A224,Rifles!C:C,Rifles!H:H,0,0)</f>
        <v>2</v>
      </c>
      <c r="S224" s="1">
        <f>_xlfn.XLOOKUP($A224,Shotguns!C:C,Shotguns!H:H,0,0)</f>
        <v>0</v>
      </c>
      <c r="T224" s="1">
        <f t="shared" si="3"/>
        <v>2</v>
      </c>
    </row>
    <row r="225" spans="1:20" x14ac:dyDescent="0.25">
      <c r="A225" s="1">
        <f>Rifles!C225</f>
        <v>60200452</v>
      </c>
      <c r="B225" s="1" t="str">
        <f>_xlfn.XLOOKUP(A225, Rifles!$C225:$C642,Rifles!D225:D642,"N/A",0)</f>
        <v>EMPIRE RIFLE COMPANY LLC, THE</v>
      </c>
      <c r="C225" s="1" t="str">
        <f>_xlfn.XLOOKUP($A225, Rifles!$C$2:$C$419,Rifles!F$2:F$419,"N/A",0)</f>
        <v>MERIDEN</v>
      </c>
      <c r="D225" s="1" t="str">
        <f>_xlfn.XLOOKUP($A225, Rifles!$C$2:$C$419,Rifles!G$2:G$419,"N/A",0)</f>
        <v>NH</v>
      </c>
      <c r="E225" s="1">
        <f>_xlfn.XLOOKUP($A225,Pistols!$C:$C,Pistols!H:H,0,0)</f>
        <v>0</v>
      </c>
      <c r="F225" s="1">
        <f>_xlfn.XLOOKUP($A225,Pistols!$C:$C,Pistols!I:I,0,0)</f>
        <v>0</v>
      </c>
      <c r="G225" s="1">
        <f>_xlfn.XLOOKUP($A225,Pistols!$C:$C,Pistols!J:J,0,0)</f>
        <v>0</v>
      </c>
      <c r="H225" s="1">
        <f>_xlfn.XLOOKUP($A225,Pistols!$C:$C,Pistols!K:K,0,0)</f>
        <v>0</v>
      </c>
      <c r="I225" s="1">
        <f>_xlfn.XLOOKUP($A225,Pistols!$C:$C,Pistols!L:L,0,0)</f>
        <v>0</v>
      </c>
      <c r="J225" s="1">
        <f>_xlfn.XLOOKUP($A225,Pistols!$C:$C,Pistols!M:M,0,0)</f>
        <v>0</v>
      </c>
      <c r="K225" s="1">
        <f>_xlfn.XLOOKUP($A225,Pistols!$C:$C,Pistols!N:N,0,0)</f>
        <v>0</v>
      </c>
      <c r="L225" s="1">
        <f>_xlfn.XLOOKUP($A225,Revolvers!$C:$C,Revolvers!O:O,0,0)</f>
        <v>0</v>
      </c>
      <c r="M225" s="1">
        <f>_xlfn.XLOOKUP($A225,Revolvers!$C:$C,Revolvers!P:P,0,0)</f>
        <v>0</v>
      </c>
      <c r="N225" s="1">
        <f>_xlfn.XLOOKUP($A225,Revolvers!$C:$C,Revolvers!Q:Q,0,0)</f>
        <v>0</v>
      </c>
      <c r="O225" s="1">
        <f>_xlfn.XLOOKUP($A225,Revolvers!$C:$C,Revolvers!R:R,0,0)</f>
        <v>0</v>
      </c>
      <c r="P225" s="1">
        <f>_xlfn.XLOOKUP($A225,Revolvers!$C:$C,Revolvers!S:S,0,0)</f>
        <v>0</v>
      </c>
      <c r="Q225" s="1">
        <f>_xlfn.XLOOKUP($A225,Revolvers!$C:$C,Revolvers!T:T,0,0)</f>
        <v>0</v>
      </c>
      <c r="R225" s="1">
        <f>_xlfn.XLOOKUP($A225,Rifles!C:C,Rifles!H:H,0,0)</f>
        <v>46</v>
      </c>
      <c r="S225" s="1">
        <f>_xlfn.XLOOKUP($A225,Shotguns!C:C,Shotguns!H:H,0,0)</f>
        <v>0</v>
      </c>
      <c r="T225" s="1">
        <f t="shared" si="3"/>
        <v>46</v>
      </c>
    </row>
    <row r="226" spans="1:20" x14ac:dyDescent="0.25">
      <c r="A226" s="1">
        <f>Rifles!C226</f>
        <v>60200799</v>
      </c>
      <c r="B226" s="1" t="str">
        <f>_xlfn.XLOOKUP(A226, Rifles!$C226:$C643,Rifles!D226:D643,"N/A",0)</f>
        <v>LUSA USA LLC</v>
      </c>
      <c r="C226" s="1" t="str">
        <f>_xlfn.XLOOKUP($A226, Rifles!$C$2:$C$419,Rifles!F$2:F$419,"N/A",0)</f>
        <v>HOOKSETT</v>
      </c>
      <c r="D226" s="1" t="str">
        <f>_xlfn.XLOOKUP($A226, Rifles!$C$2:$C$419,Rifles!G$2:G$419,"N/A",0)</f>
        <v>NH</v>
      </c>
      <c r="E226" s="1">
        <f>_xlfn.XLOOKUP($A226,Pistols!$C:$C,Pistols!H:H,0,0)</f>
        <v>0</v>
      </c>
      <c r="F226" s="1">
        <f>_xlfn.XLOOKUP($A226,Pistols!$C:$C,Pistols!I:I,0,0)</f>
        <v>0</v>
      </c>
      <c r="G226" s="1">
        <f>_xlfn.XLOOKUP($A226,Pistols!$C:$C,Pistols!J:J,0,0)</f>
        <v>0</v>
      </c>
      <c r="H226" s="1">
        <f>_xlfn.XLOOKUP($A226,Pistols!$C:$C,Pistols!K:K,0,0)</f>
        <v>0</v>
      </c>
      <c r="I226" s="1">
        <f>_xlfn.XLOOKUP($A226,Pistols!$C:$C,Pistols!L:L,0,0)</f>
        <v>76</v>
      </c>
      <c r="J226" s="1">
        <f>_xlfn.XLOOKUP($A226,Pistols!$C:$C,Pistols!M:M,0,0)</f>
        <v>0</v>
      </c>
      <c r="K226" s="1">
        <f>_xlfn.XLOOKUP($A226,Pistols!$C:$C,Pistols!N:N,0,0)</f>
        <v>76</v>
      </c>
      <c r="L226" s="1">
        <f>_xlfn.XLOOKUP($A226,Revolvers!$C:$C,Revolvers!O:O,0,0)</f>
        <v>0</v>
      </c>
      <c r="M226" s="1">
        <f>_xlfn.XLOOKUP($A226,Revolvers!$C:$C,Revolvers!P:P,0,0)</f>
        <v>0</v>
      </c>
      <c r="N226" s="1">
        <f>_xlfn.XLOOKUP($A226,Revolvers!$C:$C,Revolvers!Q:Q,0,0)</f>
        <v>0</v>
      </c>
      <c r="O226" s="1">
        <f>_xlfn.XLOOKUP($A226,Revolvers!$C:$C,Revolvers!R:R,0,0)</f>
        <v>0</v>
      </c>
      <c r="P226" s="1">
        <f>_xlfn.XLOOKUP($A226,Revolvers!$C:$C,Revolvers!S:S,0,0)</f>
        <v>0</v>
      </c>
      <c r="Q226" s="1">
        <f>_xlfn.XLOOKUP($A226,Revolvers!$C:$C,Revolvers!T:T,0,0)</f>
        <v>0</v>
      </c>
      <c r="R226" s="1">
        <f>_xlfn.XLOOKUP($A226,Rifles!C:C,Rifles!H:H,0,0)</f>
        <v>21</v>
      </c>
      <c r="S226" s="1">
        <f>_xlfn.XLOOKUP($A226,Shotguns!C:C,Shotguns!H:H,0,0)</f>
        <v>0</v>
      </c>
      <c r="T226" s="1">
        <f t="shared" si="3"/>
        <v>97</v>
      </c>
    </row>
    <row r="227" spans="1:20" x14ac:dyDescent="0.25">
      <c r="A227" s="1">
        <f>Rifles!C227</f>
        <v>60200844</v>
      </c>
      <c r="B227" s="1" t="str">
        <f>_xlfn.XLOOKUP(A227, Rifles!$C227:$C644,Rifles!D227:D644,"N/A",0)</f>
        <v>SIG SAUER INC</v>
      </c>
      <c r="C227" s="1" t="str">
        <f>_xlfn.XLOOKUP($A227, Rifles!$C$2:$C$419,Rifles!F$2:F$419,"N/A",0)</f>
        <v>EXETER</v>
      </c>
      <c r="D227" s="1" t="str">
        <f>_xlfn.XLOOKUP($A227, Rifles!$C$2:$C$419,Rifles!G$2:G$419,"N/A",0)</f>
        <v>NH</v>
      </c>
      <c r="E227" s="1">
        <f>_xlfn.XLOOKUP($A227,Pistols!$C:$C,Pistols!H:H,0,0)</f>
        <v>0</v>
      </c>
      <c r="F227" s="1">
        <f>_xlfn.XLOOKUP($A227,Pistols!$C:$C,Pistols!I:I,0,0)</f>
        <v>0</v>
      </c>
      <c r="G227" s="1">
        <f>_xlfn.XLOOKUP($A227,Pistols!$C:$C,Pistols!J:J,0,0)</f>
        <v>0</v>
      </c>
      <c r="H227" s="1">
        <f>_xlfn.XLOOKUP($A227,Pistols!$C:$C,Pistols!K:K,0,0)</f>
        <v>8289</v>
      </c>
      <c r="I227" s="1">
        <f>_xlfn.XLOOKUP($A227,Pistols!$C:$C,Pistols!L:L,0,0)</f>
        <v>36127</v>
      </c>
      <c r="J227" s="1">
        <f>_xlfn.XLOOKUP($A227,Pistols!$C:$C,Pistols!M:M,0,0)</f>
        <v>67237</v>
      </c>
      <c r="K227" s="1">
        <f>_xlfn.XLOOKUP($A227,Pistols!$C:$C,Pistols!N:N,0,0)</f>
        <v>111653</v>
      </c>
      <c r="L227" s="1">
        <f>_xlfn.XLOOKUP($A227,Revolvers!$C:$C,Revolvers!O:O,0,0)</f>
        <v>0</v>
      </c>
      <c r="M227" s="1">
        <f>_xlfn.XLOOKUP($A227,Revolvers!$C:$C,Revolvers!P:P,0,0)</f>
        <v>0</v>
      </c>
      <c r="N227" s="1">
        <f>_xlfn.XLOOKUP($A227,Revolvers!$C:$C,Revolvers!Q:Q,0,0)</f>
        <v>0</v>
      </c>
      <c r="O227" s="1">
        <f>_xlfn.XLOOKUP($A227,Revolvers!$C:$C,Revolvers!R:R,0,0)</f>
        <v>0</v>
      </c>
      <c r="P227" s="1">
        <f>_xlfn.XLOOKUP($A227,Revolvers!$C:$C,Revolvers!S:S,0,0)</f>
        <v>0</v>
      </c>
      <c r="Q227" s="1">
        <f>_xlfn.XLOOKUP($A227,Revolvers!$C:$C,Revolvers!T:T,0,0)</f>
        <v>0</v>
      </c>
      <c r="R227" s="1">
        <f>_xlfn.XLOOKUP($A227,Rifles!C:C,Rifles!H:H,0,0)</f>
        <v>8236</v>
      </c>
      <c r="S227" s="1">
        <f>_xlfn.XLOOKUP($A227,Shotguns!C:C,Shotguns!H:H,0,0)</f>
        <v>0</v>
      </c>
      <c r="T227" s="1">
        <f t="shared" si="3"/>
        <v>119889</v>
      </c>
    </row>
    <row r="228" spans="1:20" x14ac:dyDescent="0.25">
      <c r="A228" s="1">
        <f>Rifles!C228</f>
        <v>60201484</v>
      </c>
      <c r="B228" s="1" t="str">
        <f>_xlfn.XLOOKUP(A228, Rifles!$C228:$C645,Rifles!D228:D645,"N/A",0)</f>
        <v>STURM, RUGER &amp; COMPANY, INC</v>
      </c>
      <c r="C228" s="1" t="str">
        <f>_xlfn.XLOOKUP($A228, Rifles!$C$2:$C$419,Rifles!F$2:F$419,"N/A",0)</f>
        <v>NEWPORT</v>
      </c>
      <c r="D228" s="1" t="str">
        <f>_xlfn.XLOOKUP($A228, Rifles!$C$2:$C$419,Rifles!G$2:G$419,"N/A",0)</f>
        <v>NH</v>
      </c>
      <c r="E228" s="1">
        <f>_xlfn.XLOOKUP($A228,Pistols!$C:$C,Pistols!H:H,0,0)</f>
        <v>1754</v>
      </c>
      <c r="F228" s="1">
        <f>_xlfn.XLOOKUP($A228,Pistols!$C:$C,Pistols!I:I,0,0)</f>
        <v>0</v>
      </c>
      <c r="G228" s="1">
        <f>_xlfn.XLOOKUP($A228,Pistols!$C:$C,Pistols!J:J,0,0)</f>
        <v>0</v>
      </c>
      <c r="H228" s="1">
        <f>_xlfn.XLOOKUP($A228,Pistols!$C:$C,Pistols!K:K,0,0)</f>
        <v>0</v>
      </c>
      <c r="I228" s="1">
        <f>_xlfn.XLOOKUP($A228,Pistols!$C:$C,Pistols!L:L,0,0)</f>
        <v>0</v>
      </c>
      <c r="J228" s="1">
        <f>_xlfn.XLOOKUP($A228,Pistols!$C:$C,Pistols!M:M,0,0)</f>
        <v>0</v>
      </c>
      <c r="K228" s="1">
        <f>_xlfn.XLOOKUP($A228,Pistols!$C:$C,Pistols!N:N,0,0)</f>
        <v>1754</v>
      </c>
      <c r="L228" s="1">
        <f>_xlfn.XLOOKUP($A228,Revolvers!$C:$C,Revolvers!O:O,0,0)</f>
        <v>0</v>
      </c>
      <c r="M228" s="1">
        <f>_xlfn.XLOOKUP($A228,Revolvers!$C:$C,Revolvers!P:P,0,0)</f>
        <v>0</v>
      </c>
      <c r="N228" s="1">
        <f>_xlfn.XLOOKUP($A228,Revolvers!$C:$C,Revolvers!Q:Q,0,0)</f>
        <v>0</v>
      </c>
      <c r="O228" s="1">
        <f>_xlfn.XLOOKUP($A228,Revolvers!$C:$C,Revolvers!R:R,0,0)</f>
        <v>0</v>
      </c>
      <c r="P228" s="1">
        <f>_xlfn.XLOOKUP($A228,Revolvers!$C:$C,Revolvers!S:S,0,0)</f>
        <v>0</v>
      </c>
      <c r="Q228" s="1">
        <f>_xlfn.XLOOKUP($A228,Revolvers!$C:$C,Revolvers!T:T,0,0)</f>
        <v>0</v>
      </c>
      <c r="R228" s="1">
        <f>_xlfn.XLOOKUP($A228,Rifles!C:C,Rifles!H:H,0,0)</f>
        <v>222902</v>
      </c>
      <c r="S228" s="1">
        <f>_xlfn.XLOOKUP($A228,Shotguns!C:C,Shotguns!H:H,0,0)</f>
        <v>2479</v>
      </c>
      <c r="T228" s="1">
        <f t="shared" si="3"/>
        <v>227135</v>
      </c>
    </row>
    <row r="229" spans="1:20" x14ac:dyDescent="0.25">
      <c r="A229" s="1">
        <f>Rifles!C229</f>
        <v>60200897</v>
      </c>
      <c r="B229" s="1" t="str">
        <f>_xlfn.XLOOKUP(A229, Rifles!$C229:$C646,Rifles!D229:D646,"N/A",0)</f>
        <v>THOMPSON CENTER ARMS CO INC</v>
      </c>
      <c r="C229" s="1" t="str">
        <f>_xlfn.XLOOKUP($A229, Rifles!$C$2:$C$419,Rifles!F$2:F$419,"N/A",0)</f>
        <v>ROCHESTER</v>
      </c>
      <c r="D229" s="1" t="str">
        <f>_xlfn.XLOOKUP($A229, Rifles!$C$2:$C$419,Rifles!G$2:G$419,"N/A",0)</f>
        <v>NH</v>
      </c>
      <c r="E229" s="1">
        <f>_xlfn.XLOOKUP($A229,Pistols!$C:$C,Pistols!H:H,0,0)</f>
        <v>3976</v>
      </c>
      <c r="F229" s="1">
        <f>_xlfn.XLOOKUP($A229,Pistols!$C:$C,Pistols!I:I,0,0)</f>
        <v>449</v>
      </c>
      <c r="G229" s="1">
        <f>_xlfn.XLOOKUP($A229,Pistols!$C:$C,Pistols!J:J,0,0)</f>
        <v>2796</v>
      </c>
      <c r="H229" s="1">
        <f>_xlfn.XLOOKUP($A229,Pistols!$C:$C,Pistols!K:K,0,0)</f>
        <v>86</v>
      </c>
      <c r="I229" s="1">
        <f>_xlfn.XLOOKUP($A229,Pistols!$C:$C,Pistols!L:L,0,0)</f>
        <v>0</v>
      </c>
      <c r="J229" s="1">
        <f>_xlfn.XLOOKUP($A229,Pistols!$C:$C,Pistols!M:M,0,0)</f>
        <v>2068</v>
      </c>
      <c r="K229" s="1">
        <f>_xlfn.XLOOKUP($A229,Pistols!$C:$C,Pistols!N:N,0,0)</f>
        <v>9375</v>
      </c>
      <c r="L229" s="1">
        <f>_xlfn.XLOOKUP($A229,Revolvers!$C:$C,Revolvers!O:O,0,0)</f>
        <v>0</v>
      </c>
      <c r="M229" s="1">
        <f>_xlfn.XLOOKUP($A229,Revolvers!$C:$C,Revolvers!P:P,0,0)</f>
        <v>0</v>
      </c>
      <c r="N229" s="1">
        <f>_xlfn.XLOOKUP($A229,Revolvers!$C:$C,Revolvers!Q:Q,0,0)</f>
        <v>0</v>
      </c>
      <c r="O229" s="1">
        <f>_xlfn.XLOOKUP($A229,Revolvers!$C:$C,Revolvers!R:R,0,0)</f>
        <v>0</v>
      </c>
      <c r="P229" s="1">
        <f>_xlfn.XLOOKUP($A229,Revolvers!$C:$C,Revolvers!S:S,0,0)</f>
        <v>0</v>
      </c>
      <c r="Q229" s="1">
        <f>_xlfn.XLOOKUP($A229,Revolvers!$C:$C,Revolvers!T:T,0,0)</f>
        <v>0</v>
      </c>
      <c r="R229" s="1">
        <f>_xlfn.XLOOKUP($A229,Rifles!C:C,Rifles!H:H,0,0)</f>
        <v>47564</v>
      </c>
      <c r="S229" s="1">
        <f>_xlfn.XLOOKUP($A229,Shotguns!C:C,Shotguns!H:H,0,0)</f>
        <v>2155</v>
      </c>
      <c r="T229" s="1">
        <f t="shared" si="3"/>
        <v>59094</v>
      </c>
    </row>
    <row r="230" spans="1:20" x14ac:dyDescent="0.25">
      <c r="A230" s="1">
        <f>Rifles!C230</f>
        <v>82200237</v>
      </c>
      <c r="B230" s="1" t="str">
        <f>_xlfn.XLOOKUP(A230, Rifles!$C230:$C647,Rifles!D230:D647,"N/A",0)</f>
        <v>H GALOW CO INC</v>
      </c>
      <c r="C230" s="1" t="str">
        <f>_xlfn.XLOOKUP($A230, Rifles!$C$2:$C$419,Rifles!F$2:F$419,"N/A",0)</f>
        <v>NORWOOD</v>
      </c>
      <c r="D230" s="1" t="str">
        <f>_xlfn.XLOOKUP($A230, Rifles!$C$2:$C$419,Rifles!G$2:G$419,"N/A",0)</f>
        <v>NJ</v>
      </c>
      <c r="E230" s="1">
        <f>_xlfn.XLOOKUP($A230,Pistols!$C:$C,Pistols!H:H,0,0)</f>
        <v>0</v>
      </c>
      <c r="F230" s="1">
        <f>_xlfn.XLOOKUP($A230,Pistols!$C:$C,Pistols!I:I,0,0)</f>
        <v>0</v>
      </c>
      <c r="G230" s="1">
        <f>_xlfn.XLOOKUP($A230,Pistols!$C:$C,Pistols!J:J,0,0)</f>
        <v>0</v>
      </c>
      <c r="H230" s="1">
        <f>_xlfn.XLOOKUP($A230,Pistols!$C:$C,Pistols!K:K,0,0)</f>
        <v>0</v>
      </c>
      <c r="I230" s="1">
        <f>_xlfn.XLOOKUP($A230,Pistols!$C:$C,Pistols!L:L,0,0)</f>
        <v>0</v>
      </c>
      <c r="J230" s="1">
        <f>_xlfn.XLOOKUP($A230,Pistols!$C:$C,Pistols!M:M,0,0)</f>
        <v>0</v>
      </c>
      <c r="K230" s="1">
        <f>_xlfn.XLOOKUP($A230,Pistols!$C:$C,Pistols!N:N,0,0)</f>
        <v>0</v>
      </c>
      <c r="L230" s="1">
        <f>_xlfn.XLOOKUP($A230,Revolvers!$C:$C,Revolvers!O:O,0,0)</f>
        <v>0</v>
      </c>
      <c r="M230" s="1">
        <f>_xlfn.XLOOKUP($A230,Revolvers!$C:$C,Revolvers!P:P,0,0)</f>
        <v>0</v>
      </c>
      <c r="N230" s="1">
        <f>_xlfn.XLOOKUP($A230,Revolvers!$C:$C,Revolvers!Q:Q,0,0)</f>
        <v>0</v>
      </c>
      <c r="O230" s="1">
        <f>_xlfn.XLOOKUP($A230,Revolvers!$C:$C,Revolvers!R:R,0,0)</f>
        <v>0</v>
      </c>
      <c r="P230" s="1">
        <f>_xlfn.XLOOKUP($A230,Revolvers!$C:$C,Revolvers!S:S,0,0)</f>
        <v>0</v>
      </c>
      <c r="Q230" s="1">
        <f>_xlfn.XLOOKUP($A230,Revolvers!$C:$C,Revolvers!T:T,0,0)</f>
        <v>0</v>
      </c>
      <c r="R230" s="1">
        <f>_xlfn.XLOOKUP($A230,Rifles!C:C,Rifles!H:H,0,0)</f>
        <v>8997</v>
      </c>
      <c r="S230" s="1">
        <f>_xlfn.XLOOKUP($A230,Shotguns!C:C,Shotguns!H:H,0,0)</f>
        <v>0</v>
      </c>
      <c r="T230" s="1">
        <f t="shared" si="3"/>
        <v>8997</v>
      </c>
    </row>
    <row r="231" spans="1:20" x14ac:dyDescent="0.25">
      <c r="A231" s="1">
        <f>Rifles!C231</f>
        <v>58534601</v>
      </c>
      <c r="B231" s="1" t="str">
        <f>_xlfn.XLOOKUP(A231, Rifles!$C231:$C648,Rifles!D231:D648,"N/A",0)</f>
        <v>BEDEAUX, ROY</v>
      </c>
      <c r="C231" s="1" t="str">
        <f>_xlfn.XLOOKUP($A231, Rifles!$C$2:$C$419,Rifles!F$2:F$419,"N/A",0)</f>
        <v>LOS RANCHOS</v>
      </c>
      <c r="D231" s="1" t="str">
        <f>_xlfn.XLOOKUP($A231, Rifles!$C$2:$C$419,Rifles!G$2:G$419,"N/A",0)</f>
        <v>NM</v>
      </c>
      <c r="E231" s="1">
        <f>_xlfn.XLOOKUP($A231,Pistols!$C:$C,Pistols!H:H,0,0)</f>
        <v>0</v>
      </c>
      <c r="F231" s="1">
        <f>_xlfn.XLOOKUP($A231,Pistols!$C:$C,Pistols!I:I,0,0)</f>
        <v>0</v>
      </c>
      <c r="G231" s="1">
        <f>_xlfn.XLOOKUP($A231,Pistols!$C:$C,Pistols!J:J,0,0)</f>
        <v>0</v>
      </c>
      <c r="H231" s="1">
        <f>_xlfn.XLOOKUP($A231,Pistols!$C:$C,Pistols!K:K,0,0)</f>
        <v>0</v>
      </c>
      <c r="I231" s="1">
        <f>_xlfn.XLOOKUP($A231,Pistols!$C:$C,Pistols!L:L,0,0)</f>
        <v>0</v>
      </c>
      <c r="J231" s="1">
        <f>_xlfn.XLOOKUP($A231,Pistols!$C:$C,Pistols!M:M,0,0)</f>
        <v>0</v>
      </c>
      <c r="K231" s="1">
        <f>_xlfn.XLOOKUP($A231,Pistols!$C:$C,Pistols!N:N,0,0)</f>
        <v>0</v>
      </c>
      <c r="L231" s="1">
        <f>_xlfn.XLOOKUP($A231,Revolvers!$C:$C,Revolvers!O:O,0,0)</f>
        <v>0</v>
      </c>
      <c r="M231" s="1">
        <f>_xlfn.XLOOKUP($A231,Revolvers!$C:$C,Revolvers!P:P,0,0)</f>
        <v>0</v>
      </c>
      <c r="N231" s="1">
        <f>_xlfn.XLOOKUP($A231,Revolvers!$C:$C,Revolvers!Q:Q,0,0)</f>
        <v>0</v>
      </c>
      <c r="O231" s="1">
        <f>_xlfn.XLOOKUP($A231,Revolvers!$C:$C,Revolvers!R:R,0,0)</f>
        <v>0</v>
      </c>
      <c r="P231" s="1">
        <f>_xlfn.XLOOKUP($A231,Revolvers!$C:$C,Revolvers!S:S,0,0)</f>
        <v>0</v>
      </c>
      <c r="Q231" s="1">
        <f>_xlfn.XLOOKUP($A231,Revolvers!$C:$C,Revolvers!T:T,0,0)</f>
        <v>0</v>
      </c>
      <c r="R231" s="1">
        <f>_xlfn.XLOOKUP($A231,Rifles!C:C,Rifles!H:H,0,0)</f>
        <v>5</v>
      </c>
      <c r="S231" s="1">
        <f>_xlfn.XLOOKUP($A231,Shotguns!C:C,Shotguns!H:H,0,0)</f>
        <v>0</v>
      </c>
      <c r="T231" s="1">
        <f t="shared" si="3"/>
        <v>5</v>
      </c>
    </row>
    <row r="232" spans="1:20" x14ac:dyDescent="0.25">
      <c r="A232" s="1">
        <f>Rifles!C232</f>
        <v>58500280</v>
      </c>
      <c r="B232" s="1" t="str">
        <f>_xlfn.XLOOKUP(A232, Rifles!$C232:$C649,Rifles!D232:D649,"N/A",0)</f>
        <v>BORCHARDT RIFLE CORP</v>
      </c>
      <c r="C232" s="1" t="str">
        <f>_xlfn.XLOOKUP($A232, Rifles!$C$2:$C$419,Rifles!F$2:F$419,"N/A",0)</f>
        <v>SILVER CITY</v>
      </c>
      <c r="D232" s="1" t="str">
        <f>_xlfn.XLOOKUP($A232, Rifles!$C$2:$C$419,Rifles!G$2:G$419,"N/A",0)</f>
        <v>NM</v>
      </c>
      <c r="E232" s="1">
        <f>_xlfn.XLOOKUP($A232,Pistols!$C:$C,Pistols!H:H,0,0)</f>
        <v>0</v>
      </c>
      <c r="F232" s="1">
        <f>_xlfn.XLOOKUP($A232,Pistols!$C:$C,Pistols!I:I,0,0)</f>
        <v>0</v>
      </c>
      <c r="G232" s="1">
        <f>_xlfn.XLOOKUP($A232,Pistols!$C:$C,Pistols!J:J,0,0)</f>
        <v>0</v>
      </c>
      <c r="H232" s="1">
        <f>_xlfn.XLOOKUP($A232,Pistols!$C:$C,Pistols!K:K,0,0)</f>
        <v>0</v>
      </c>
      <c r="I232" s="1">
        <f>_xlfn.XLOOKUP($A232,Pistols!$C:$C,Pistols!L:L,0,0)</f>
        <v>0</v>
      </c>
      <c r="J232" s="1">
        <f>_xlfn.XLOOKUP($A232,Pistols!$C:$C,Pistols!M:M,0,0)</f>
        <v>0</v>
      </c>
      <c r="K232" s="1">
        <f>_xlfn.XLOOKUP($A232,Pistols!$C:$C,Pistols!N:N,0,0)</f>
        <v>0</v>
      </c>
      <c r="L232" s="1">
        <f>_xlfn.XLOOKUP($A232,Revolvers!$C:$C,Revolvers!O:O,0,0)</f>
        <v>0</v>
      </c>
      <c r="M232" s="1">
        <f>_xlfn.XLOOKUP($A232,Revolvers!$C:$C,Revolvers!P:P,0,0)</f>
        <v>0</v>
      </c>
      <c r="N232" s="1">
        <f>_xlfn.XLOOKUP($A232,Revolvers!$C:$C,Revolvers!Q:Q,0,0)</f>
        <v>0</v>
      </c>
      <c r="O232" s="1">
        <f>_xlfn.XLOOKUP($A232,Revolvers!$C:$C,Revolvers!R:R,0,0)</f>
        <v>0</v>
      </c>
      <c r="P232" s="1">
        <f>_xlfn.XLOOKUP($A232,Revolvers!$C:$C,Revolvers!S:S,0,0)</f>
        <v>0</v>
      </c>
      <c r="Q232" s="1">
        <f>_xlfn.XLOOKUP($A232,Revolvers!$C:$C,Revolvers!T:T,0,0)</f>
        <v>0</v>
      </c>
      <c r="R232" s="1">
        <f>_xlfn.XLOOKUP($A232,Rifles!C:C,Rifles!H:H,0,0)</f>
        <v>4</v>
      </c>
      <c r="S232" s="1">
        <f>_xlfn.XLOOKUP($A232,Shotguns!C:C,Shotguns!H:H,0,0)</f>
        <v>0</v>
      </c>
      <c r="T232" s="1">
        <f t="shared" si="3"/>
        <v>4</v>
      </c>
    </row>
    <row r="233" spans="1:20" x14ac:dyDescent="0.25">
      <c r="A233" s="1">
        <f>Rifles!C233</f>
        <v>58500357</v>
      </c>
      <c r="B233" s="1" t="str">
        <f>_xlfn.XLOOKUP(A233, Rifles!$C233:$C650,Rifles!D233:D650,"N/A",0)</f>
        <v>ENGLE, ROBERT BLAINE</v>
      </c>
      <c r="C233" s="1" t="str">
        <f>_xlfn.XLOOKUP($A233, Rifles!$C$2:$C$419,Rifles!F$2:F$419,"N/A",0)</f>
        <v>ALBUQUERQUE</v>
      </c>
      <c r="D233" s="1" t="str">
        <f>_xlfn.XLOOKUP($A233, Rifles!$C$2:$C$419,Rifles!G$2:G$419,"N/A",0)</f>
        <v>NM</v>
      </c>
      <c r="E233" s="1">
        <f>_xlfn.XLOOKUP($A233,Pistols!$C:$C,Pistols!H:H,0,0)</f>
        <v>0</v>
      </c>
      <c r="F233" s="1">
        <f>_xlfn.XLOOKUP($A233,Pistols!$C:$C,Pistols!I:I,0,0)</f>
        <v>0</v>
      </c>
      <c r="G233" s="1">
        <f>_xlfn.XLOOKUP($A233,Pistols!$C:$C,Pistols!J:J,0,0)</f>
        <v>0</v>
      </c>
      <c r="H233" s="1">
        <f>_xlfn.XLOOKUP($A233,Pistols!$C:$C,Pistols!K:K,0,0)</f>
        <v>0</v>
      </c>
      <c r="I233" s="1">
        <f>_xlfn.XLOOKUP($A233,Pistols!$C:$C,Pistols!L:L,0,0)</f>
        <v>0</v>
      </c>
      <c r="J233" s="1">
        <f>_xlfn.XLOOKUP($A233,Pistols!$C:$C,Pistols!M:M,0,0)</f>
        <v>0</v>
      </c>
      <c r="K233" s="1">
        <f>_xlfn.XLOOKUP($A233,Pistols!$C:$C,Pistols!N:N,0,0)</f>
        <v>0</v>
      </c>
      <c r="L233" s="1">
        <f>_xlfn.XLOOKUP($A233,Revolvers!$C:$C,Revolvers!O:O,0,0)</f>
        <v>0</v>
      </c>
      <c r="M233" s="1">
        <f>_xlfn.XLOOKUP($A233,Revolvers!$C:$C,Revolvers!P:P,0,0)</f>
        <v>0</v>
      </c>
      <c r="N233" s="1">
        <f>_xlfn.XLOOKUP($A233,Revolvers!$C:$C,Revolvers!Q:Q,0,0)</f>
        <v>0</v>
      </c>
      <c r="O233" s="1">
        <f>_xlfn.XLOOKUP($A233,Revolvers!$C:$C,Revolvers!R:R,0,0)</f>
        <v>0</v>
      </c>
      <c r="P233" s="1">
        <f>_xlfn.XLOOKUP($A233,Revolvers!$C:$C,Revolvers!S:S,0,0)</f>
        <v>0</v>
      </c>
      <c r="Q233" s="1">
        <f>_xlfn.XLOOKUP($A233,Revolvers!$C:$C,Revolvers!T:T,0,0)</f>
        <v>0</v>
      </c>
      <c r="R233" s="1">
        <f>_xlfn.XLOOKUP($A233,Rifles!C:C,Rifles!H:H,0,0)</f>
        <v>28</v>
      </c>
      <c r="S233" s="1">
        <f>_xlfn.XLOOKUP($A233,Shotguns!C:C,Shotguns!H:H,0,0)</f>
        <v>0</v>
      </c>
      <c r="T233" s="1">
        <f t="shared" si="3"/>
        <v>28</v>
      </c>
    </row>
    <row r="234" spans="1:20" x14ac:dyDescent="0.25">
      <c r="A234" s="1">
        <f>Rifles!C234</f>
        <v>58500991</v>
      </c>
      <c r="B234" s="1" t="str">
        <f>_xlfn.XLOOKUP(A234, Rifles!$C234:$C651,Rifles!D234:D651,"N/A",0)</f>
        <v>SULLIVAN, ROBERT PATRICK</v>
      </c>
      <c r="C234" s="1" t="str">
        <f>_xlfn.XLOOKUP($A234, Rifles!$C$2:$C$419,Rifles!F$2:F$419,"N/A",0)</f>
        <v>RIO RANCHO</v>
      </c>
      <c r="D234" s="1" t="str">
        <f>_xlfn.XLOOKUP($A234, Rifles!$C$2:$C$419,Rifles!G$2:G$419,"N/A",0)</f>
        <v>NM</v>
      </c>
      <c r="E234" s="1">
        <f>_xlfn.XLOOKUP($A234,Pistols!$C:$C,Pistols!H:H,0,0)</f>
        <v>0</v>
      </c>
      <c r="F234" s="1">
        <f>_xlfn.XLOOKUP($A234,Pistols!$C:$C,Pistols!I:I,0,0)</f>
        <v>0</v>
      </c>
      <c r="G234" s="1">
        <f>_xlfn.XLOOKUP($A234,Pistols!$C:$C,Pistols!J:J,0,0)</f>
        <v>0</v>
      </c>
      <c r="H234" s="1">
        <f>_xlfn.XLOOKUP($A234,Pistols!$C:$C,Pistols!K:K,0,0)</f>
        <v>0</v>
      </c>
      <c r="I234" s="1">
        <f>_xlfn.XLOOKUP($A234,Pistols!$C:$C,Pistols!L:L,0,0)</f>
        <v>0</v>
      </c>
      <c r="J234" s="1">
        <f>_xlfn.XLOOKUP($A234,Pistols!$C:$C,Pistols!M:M,0,0)</f>
        <v>0</v>
      </c>
      <c r="K234" s="1">
        <f>_xlfn.XLOOKUP($A234,Pistols!$C:$C,Pistols!N:N,0,0)</f>
        <v>0</v>
      </c>
      <c r="L234" s="1">
        <f>_xlfn.XLOOKUP($A234,Revolvers!$C:$C,Revolvers!O:O,0,0)</f>
        <v>0</v>
      </c>
      <c r="M234" s="1">
        <f>_xlfn.XLOOKUP($A234,Revolvers!$C:$C,Revolvers!P:P,0,0)</f>
        <v>0</v>
      </c>
      <c r="N234" s="1">
        <f>_xlfn.XLOOKUP($A234,Revolvers!$C:$C,Revolvers!Q:Q,0,0)</f>
        <v>0</v>
      </c>
      <c r="O234" s="1">
        <f>_xlfn.XLOOKUP($A234,Revolvers!$C:$C,Revolvers!R:R,0,0)</f>
        <v>0</v>
      </c>
      <c r="P234" s="1">
        <f>_xlfn.XLOOKUP($A234,Revolvers!$C:$C,Revolvers!S:S,0,0)</f>
        <v>0</v>
      </c>
      <c r="Q234" s="1">
        <f>_xlfn.XLOOKUP($A234,Revolvers!$C:$C,Revolvers!T:T,0,0)</f>
        <v>0</v>
      </c>
      <c r="R234" s="1">
        <f>_xlfn.XLOOKUP($A234,Rifles!C:C,Rifles!H:H,0,0)</f>
        <v>2</v>
      </c>
      <c r="S234" s="1">
        <f>_xlfn.XLOOKUP($A234,Shotguns!C:C,Shotguns!H:H,0,0)</f>
        <v>0</v>
      </c>
      <c r="T234" s="1">
        <f t="shared" si="3"/>
        <v>2</v>
      </c>
    </row>
    <row r="235" spans="1:20" x14ac:dyDescent="0.25">
      <c r="A235" s="1">
        <f>Rifles!C235</f>
        <v>98800094</v>
      </c>
      <c r="B235" s="1" t="str">
        <f>_xlfn.XLOOKUP(A235, Rifles!$C235:$C652,Rifles!D235:D652,"N/A",0)</f>
        <v>ARSENAL INC</v>
      </c>
      <c r="C235" s="1" t="str">
        <f>_xlfn.XLOOKUP($A235, Rifles!$C$2:$C$419,Rifles!F$2:F$419,"N/A",0)</f>
        <v>LAS VEGAS</v>
      </c>
      <c r="D235" s="1" t="str">
        <f>_xlfn.XLOOKUP($A235, Rifles!$C$2:$C$419,Rifles!G$2:G$419,"N/A",0)</f>
        <v>NV</v>
      </c>
      <c r="E235" s="1">
        <f>_xlfn.XLOOKUP($A235,Pistols!$C:$C,Pistols!H:H,0,0)</f>
        <v>0</v>
      </c>
      <c r="F235" s="1">
        <f>_xlfn.XLOOKUP($A235,Pistols!$C:$C,Pistols!I:I,0,0)</f>
        <v>0</v>
      </c>
      <c r="G235" s="1">
        <f>_xlfn.XLOOKUP($A235,Pistols!$C:$C,Pistols!J:J,0,0)</f>
        <v>0</v>
      </c>
      <c r="H235" s="1">
        <f>_xlfn.XLOOKUP($A235,Pistols!$C:$C,Pistols!K:K,0,0)</f>
        <v>0</v>
      </c>
      <c r="I235" s="1">
        <f>_xlfn.XLOOKUP($A235,Pistols!$C:$C,Pistols!L:L,0,0)</f>
        <v>0</v>
      </c>
      <c r="J235" s="1">
        <f>_xlfn.XLOOKUP($A235,Pistols!$C:$C,Pistols!M:M,0,0)</f>
        <v>0</v>
      </c>
      <c r="K235" s="1">
        <f>_xlfn.XLOOKUP($A235,Pistols!$C:$C,Pistols!N:N,0,0)</f>
        <v>0</v>
      </c>
      <c r="L235" s="1">
        <f>_xlfn.XLOOKUP($A235,Revolvers!$C:$C,Revolvers!O:O,0,0)</f>
        <v>0</v>
      </c>
      <c r="M235" s="1">
        <f>_xlfn.XLOOKUP($A235,Revolvers!$C:$C,Revolvers!P:P,0,0)</f>
        <v>0</v>
      </c>
      <c r="N235" s="1">
        <f>_xlfn.XLOOKUP($A235,Revolvers!$C:$C,Revolvers!Q:Q,0,0)</f>
        <v>0</v>
      </c>
      <c r="O235" s="1">
        <f>_xlfn.XLOOKUP($A235,Revolvers!$C:$C,Revolvers!R:R,0,0)</f>
        <v>0</v>
      </c>
      <c r="P235" s="1">
        <f>_xlfn.XLOOKUP($A235,Revolvers!$C:$C,Revolvers!S:S,0,0)</f>
        <v>0</v>
      </c>
      <c r="Q235" s="1">
        <f>_xlfn.XLOOKUP($A235,Revolvers!$C:$C,Revolvers!T:T,0,0)</f>
        <v>0</v>
      </c>
      <c r="R235" s="1">
        <f>_xlfn.XLOOKUP($A235,Rifles!C:C,Rifles!H:H,0,0)</f>
        <v>508</v>
      </c>
      <c r="S235" s="1">
        <f>_xlfn.XLOOKUP($A235,Shotguns!C:C,Shotguns!H:H,0,0)</f>
        <v>0</v>
      </c>
      <c r="T235" s="1">
        <f t="shared" si="3"/>
        <v>508</v>
      </c>
    </row>
    <row r="236" spans="1:20" x14ac:dyDescent="0.25">
      <c r="A236" s="1">
        <f>Rifles!C236</f>
        <v>98800975</v>
      </c>
      <c r="B236" s="1" t="str">
        <f>_xlfn.XLOOKUP(A236, Rifles!$C236:$C653,Rifles!D236:D653,"N/A",0)</f>
        <v>BLACK BEARD RESEARCH &amp; DEVELOPMENT LLC</v>
      </c>
      <c r="C236" s="1" t="str">
        <f>_xlfn.XLOOKUP($A236, Rifles!$C$2:$C$419,Rifles!F$2:F$419,"N/A",0)</f>
        <v>CARSON CITY</v>
      </c>
      <c r="D236" s="1" t="str">
        <f>_xlfn.XLOOKUP($A236, Rifles!$C$2:$C$419,Rifles!G$2:G$419,"N/A",0)</f>
        <v>NV</v>
      </c>
      <c r="E236" s="1">
        <f>_xlfn.XLOOKUP($A236,Pistols!$C:$C,Pistols!H:H,0,0)</f>
        <v>0</v>
      </c>
      <c r="F236" s="1">
        <f>_xlfn.XLOOKUP($A236,Pistols!$C:$C,Pistols!I:I,0,0)</f>
        <v>0</v>
      </c>
      <c r="G236" s="1">
        <f>_xlfn.XLOOKUP($A236,Pistols!$C:$C,Pistols!J:J,0,0)</f>
        <v>0</v>
      </c>
      <c r="H236" s="1">
        <f>_xlfn.XLOOKUP($A236,Pistols!$C:$C,Pistols!K:K,0,0)</f>
        <v>0</v>
      </c>
      <c r="I236" s="1">
        <f>_xlfn.XLOOKUP($A236,Pistols!$C:$C,Pistols!L:L,0,0)</f>
        <v>0</v>
      </c>
      <c r="J236" s="1">
        <f>_xlfn.XLOOKUP($A236,Pistols!$C:$C,Pistols!M:M,0,0)</f>
        <v>0</v>
      </c>
      <c r="K236" s="1">
        <f>_xlfn.XLOOKUP($A236,Pistols!$C:$C,Pistols!N:N,0,0)</f>
        <v>0</v>
      </c>
      <c r="L236" s="1">
        <f>_xlfn.XLOOKUP($A236,Revolvers!$C:$C,Revolvers!O:O,0,0)</f>
        <v>0</v>
      </c>
      <c r="M236" s="1">
        <f>_xlfn.XLOOKUP($A236,Revolvers!$C:$C,Revolvers!P:P,0,0)</f>
        <v>0</v>
      </c>
      <c r="N236" s="1">
        <f>_xlfn.XLOOKUP($A236,Revolvers!$C:$C,Revolvers!Q:Q,0,0)</f>
        <v>0</v>
      </c>
      <c r="O236" s="1">
        <f>_xlfn.XLOOKUP($A236,Revolvers!$C:$C,Revolvers!R:R,0,0)</f>
        <v>0</v>
      </c>
      <c r="P236" s="1">
        <f>_xlfn.XLOOKUP($A236,Revolvers!$C:$C,Revolvers!S:S,0,0)</f>
        <v>0</v>
      </c>
      <c r="Q236" s="1">
        <f>_xlfn.XLOOKUP($A236,Revolvers!$C:$C,Revolvers!T:T,0,0)</f>
        <v>0</v>
      </c>
      <c r="R236" s="1">
        <f>_xlfn.XLOOKUP($A236,Rifles!C:C,Rifles!H:H,0,0)</f>
        <v>1</v>
      </c>
      <c r="S236" s="1">
        <f>_xlfn.XLOOKUP($A236,Shotguns!C:C,Shotguns!H:H,0,0)</f>
        <v>0</v>
      </c>
      <c r="T236" s="1">
        <f t="shared" si="3"/>
        <v>1</v>
      </c>
    </row>
    <row r="237" spans="1:20" x14ac:dyDescent="0.25">
      <c r="A237" s="1">
        <f>Rifles!C237</f>
        <v>98835584</v>
      </c>
      <c r="B237" s="1" t="str">
        <f>_xlfn.XLOOKUP(A237, Rifles!$C237:$C654,Rifles!D237:D654,"N/A",0)</f>
        <v>BRENGMAN, RICHARD LEE</v>
      </c>
      <c r="C237" s="1" t="str">
        <f>_xlfn.XLOOKUP($A237, Rifles!$C$2:$C$419,Rifles!F$2:F$419,"N/A",0)</f>
        <v>GARDNERVILLE</v>
      </c>
      <c r="D237" s="1" t="str">
        <f>_xlfn.XLOOKUP($A237, Rifles!$C$2:$C$419,Rifles!G$2:G$419,"N/A",0)</f>
        <v>NV</v>
      </c>
      <c r="E237" s="1">
        <f>_xlfn.XLOOKUP($A237,Pistols!$C:$C,Pistols!H:H,0,0)</f>
        <v>0</v>
      </c>
      <c r="F237" s="1">
        <f>_xlfn.XLOOKUP($A237,Pistols!$C:$C,Pistols!I:I,0,0)</f>
        <v>0</v>
      </c>
      <c r="G237" s="1">
        <f>_xlfn.XLOOKUP($A237,Pistols!$C:$C,Pistols!J:J,0,0)</f>
        <v>135</v>
      </c>
      <c r="H237" s="1">
        <f>_xlfn.XLOOKUP($A237,Pistols!$C:$C,Pistols!K:K,0,0)</f>
        <v>0</v>
      </c>
      <c r="I237" s="1">
        <f>_xlfn.XLOOKUP($A237,Pistols!$C:$C,Pistols!L:L,0,0)</f>
        <v>0</v>
      </c>
      <c r="J237" s="1">
        <f>_xlfn.XLOOKUP($A237,Pistols!$C:$C,Pistols!M:M,0,0)</f>
        <v>0</v>
      </c>
      <c r="K237" s="1">
        <f>_xlfn.XLOOKUP($A237,Pistols!$C:$C,Pistols!N:N,0,0)</f>
        <v>135</v>
      </c>
      <c r="L237" s="1">
        <f>_xlfn.XLOOKUP($A237,Revolvers!$C:$C,Revolvers!O:O,0,0)</f>
        <v>0</v>
      </c>
      <c r="M237" s="1">
        <f>_xlfn.XLOOKUP($A237,Revolvers!$C:$C,Revolvers!P:P,0,0)</f>
        <v>0</v>
      </c>
      <c r="N237" s="1">
        <f>_xlfn.XLOOKUP($A237,Revolvers!$C:$C,Revolvers!Q:Q,0,0)</f>
        <v>0</v>
      </c>
      <c r="O237" s="1">
        <f>_xlfn.XLOOKUP($A237,Revolvers!$C:$C,Revolvers!R:R,0,0)</f>
        <v>0</v>
      </c>
      <c r="P237" s="1">
        <f>_xlfn.XLOOKUP($A237,Revolvers!$C:$C,Revolvers!S:S,0,0)</f>
        <v>0</v>
      </c>
      <c r="Q237" s="1">
        <f>_xlfn.XLOOKUP($A237,Revolvers!$C:$C,Revolvers!T:T,0,0)</f>
        <v>0</v>
      </c>
      <c r="R237" s="1">
        <f>_xlfn.XLOOKUP($A237,Rifles!C:C,Rifles!H:H,0,0)</f>
        <v>349</v>
      </c>
      <c r="S237" s="1">
        <f>_xlfn.XLOOKUP($A237,Shotguns!C:C,Shotguns!H:H,0,0)</f>
        <v>0</v>
      </c>
      <c r="T237" s="1">
        <f t="shared" si="3"/>
        <v>484</v>
      </c>
    </row>
    <row r="238" spans="1:20" x14ac:dyDescent="0.25">
      <c r="A238" s="1">
        <f>Rifles!C238</f>
        <v>98835517</v>
      </c>
      <c r="B238" s="1" t="str">
        <f>_xlfn.XLOOKUP(A238, Rifles!$C238:$C655,Rifles!D238:D655,"N/A",0)</f>
        <v>DEBORD, CURTIS LEE</v>
      </c>
      <c r="C238" s="1" t="str">
        <f>_xlfn.XLOOKUP($A238, Rifles!$C$2:$C$419,Rifles!F$2:F$419,"N/A",0)</f>
        <v>RENO</v>
      </c>
      <c r="D238" s="1" t="str">
        <f>_xlfn.XLOOKUP($A238, Rifles!$C$2:$C$419,Rifles!G$2:G$419,"N/A",0)</f>
        <v>NV</v>
      </c>
      <c r="E238" s="1">
        <f>_xlfn.XLOOKUP($A238,Pistols!$C:$C,Pistols!H:H,0,0)</f>
        <v>0</v>
      </c>
      <c r="F238" s="1">
        <f>_xlfn.XLOOKUP($A238,Pistols!$C:$C,Pistols!I:I,0,0)</f>
        <v>0</v>
      </c>
      <c r="G238" s="1">
        <f>_xlfn.XLOOKUP($A238,Pistols!$C:$C,Pistols!J:J,0,0)</f>
        <v>0</v>
      </c>
      <c r="H238" s="1">
        <f>_xlfn.XLOOKUP($A238,Pistols!$C:$C,Pistols!K:K,0,0)</f>
        <v>0</v>
      </c>
      <c r="I238" s="1">
        <f>_xlfn.XLOOKUP($A238,Pistols!$C:$C,Pistols!L:L,0,0)</f>
        <v>0</v>
      </c>
      <c r="J238" s="1">
        <f>_xlfn.XLOOKUP($A238,Pistols!$C:$C,Pistols!M:M,0,0)</f>
        <v>0</v>
      </c>
      <c r="K238" s="1">
        <f>_xlfn.XLOOKUP($A238,Pistols!$C:$C,Pistols!N:N,0,0)</f>
        <v>0</v>
      </c>
      <c r="L238" s="1">
        <f>_xlfn.XLOOKUP($A238,Revolvers!$C:$C,Revolvers!O:O,0,0)</f>
        <v>0</v>
      </c>
      <c r="M238" s="1">
        <f>_xlfn.XLOOKUP($A238,Revolvers!$C:$C,Revolvers!P:P,0,0)</f>
        <v>0</v>
      </c>
      <c r="N238" s="1">
        <f>_xlfn.XLOOKUP($A238,Revolvers!$C:$C,Revolvers!Q:Q,0,0)</f>
        <v>0</v>
      </c>
      <c r="O238" s="1">
        <f>_xlfn.XLOOKUP($A238,Revolvers!$C:$C,Revolvers!R:R,0,0)</f>
        <v>0</v>
      </c>
      <c r="P238" s="1">
        <f>_xlfn.XLOOKUP($A238,Revolvers!$C:$C,Revolvers!S:S,0,0)</f>
        <v>0</v>
      </c>
      <c r="Q238" s="1">
        <f>_xlfn.XLOOKUP($A238,Revolvers!$C:$C,Revolvers!T:T,0,0)</f>
        <v>0</v>
      </c>
      <c r="R238" s="1">
        <f>_xlfn.XLOOKUP($A238,Rifles!C:C,Rifles!H:H,0,0)</f>
        <v>2</v>
      </c>
      <c r="S238" s="1">
        <f>_xlfn.XLOOKUP($A238,Shotguns!C:C,Shotguns!H:H,0,0)</f>
        <v>0</v>
      </c>
      <c r="T238" s="1">
        <f t="shared" si="3"/>
        <v>2</v>
      </c>
    </row>
    <row r="239" spans="1:20" x14ac:dyDescent="0.25">
      <c r="A239" s="1">
        <f>Rifles!C239</f>
        <v>98801039</v>
      </c>
      <c r="B239" s="1" t="str">
        <f>_xlfn.XLOOKUP(A239, Rifles!$C239:$C656,Rifles!D239:D656,"N/A",0)</f>
        <v>LOCKETT, DANIEL ERIC</v>
      </c>
      <c r="C239" s="1" t="str">
        <f>_xlfn.XLOOKUP($A239, Rifles!$C$2:$C$419,Rifles!F$2:F$419,"N/A",0)</f>
        <v>WELLINGTON</v>
      </c>
      <c r="D239" s="1" t="str">
        <f>_xlfn.XLOOKUP($A239, Rifles!$C$2:$C$419,Rifles!G$2:G$419,"N/A",0)</f>
        <v>NV</v>
      </c>
      <c r="E239" s="1">
        <f>_xlfn.XLOOKUP($A239,Pistols!$C:$C,Pistols!H:H,0,0)</f>
        <v>0</v>
      </c>
      <c r="F239" s="1">
        <f>_xlfn.XLOOKUP($A239,Pistols!$C:$C,Pistols!I:I,0,0)</f>
        <v>2</v>
      </c>
      <c r="G239" s="1">
        <f>_xlfn.XLOOKUP($A239,Pistols!$C:$C,Pistols!J:J,0,0)</f>
        <v>0</v>
      </c>
      <c r="H239" s="1">
        <f>_xlfn.XLOOKUP($A239,Pistols!$C:$C,Pistols!K:K,0,0)</f>
        <v>20</v>
      </c>
      <c r="I239" s="1">
        <f>_xlfn.XLOOKUP($A239,Pistols!$C:$C,Pistols!L:L,0,0)</f>
        <v>0</v>
      </c>
      <c r="J239" s="1">
        <f>_xlfn.XLOOKUP($A239,Pistols!$C:$C,Pistols!M:M,0,0)</f>
        <v>0</v>
      </c>
      <c r="K239" s="1">
        <f>_xlfn.XLOOKUP($A239,Pistols!$C:$C,Pistols!N:N,0,0)</f>
        <v>22</v>
      </c>
      <c r="L239" s="1">
        <f>_xlfn.XLOOKUP($A239,Revolvers!$C:$C,Revolvers!O:O,0,0)</f>
        <v>0</v>
      </c>
      <c r="M239" s="1">
        <f>_xlfn.XLOOKUP($A239,Revolvers!$C:$C,Revolvers!P:P,0,0)</f>
        <v>0</v>
      </c>
      <c r="N239" s="1">
        <f>_xlfn.XLOOKUP($A239,Revolvers!$C:$C,Revolvers!Q:Q,0,0)</f>
        <v>0</v>
      </c>
      <c r="O239" s="1">
        <f>_xlfn.XLOOKUP($A239,Revolvers!$C:$C,Revolvers!R:R,0,0)</f>
        <v>0</v>
      </c>
      <c r="P239" s="1">
        <f>_xlfn.XLOOKUP($A239,Revolvers!$C:$C,Revolvers!S:S,0,0)</f>
        <v>0</v>
      </c>
      <c r="Q239" s="1">
        <f>_xlfn.XLOOKUP($A239,Revolvers!$C:$C,Revolvers!T:T,0,0)</f>
        <v>0</v>
      </c>
      <c r="R239" s="1">
        <f>_xlfn.XLOOKUP($A239,Rifles!C:C,Rifles!H:H,0,0)</f>
        <v>309</v>
      </c>
      <c r="S239" s="1">
        <f>_xlfn.XLOOKUP($A239,Shotguns!C:C,Shotguns!H:H,0,0)</f>
        <v>0</v>
      </c>
      <c r="T239" s="1">
        <f t="shared" si="3"/>
        <v>331</v>
      </c>
    </row>
    <row r="240" spans="1:20" x14ac:dyDescent="0.25">
      <c r="A240" s="1">
        <f>Rifles!C240</f>
        <v>61134915</v>
      </c>
      <c r="B240" s="1" t="str">
        <f>_xlfn.XLOOKUP(A240, Rifles!$C240:$C657,Rifles!D240:D657,"N/A",0)</f>
        <v>ARGUS PUBLICATIONS INC</v>
      </c>
      <c r="C240" s="1" t="str">
        <f>_xlfn.XLOOKUP($A240, Rifles!$C$2:$C$419,Rifles!F$2:F$419,"N/A",0)</f>
        <v>BROOKLYN</v>
      </c>
      <c r="D240" s="1" t="str">
        <f>_xlfn.XLOOKUP($A240, Rifles!$C$2:$C$419,Rifles!G$2:G$419,"N/A",0)</f>
        <v>NY</v>
      </c>
      <c r="E240" s="1">
        <f>_xlfn.XLOOKUP($A240,Pistols!$C:$C,Pistols!H:H,0,0)</f>
        <v>0</v>
      </c>
      <c r="F240" s="1">
        <f>_xlfn.XLOOKUP($A240,Pistols!$C:$C,Pistols!I:I,0,0)</f>
        <v>0</v>
      </c>
      <c r="G240" s="1">
        <f>_xlfn.XLOOKUP($A240,Pistols!$C:$C,Pistols!J:J,0,0)</f>
        <v>0</v>
      </c>
      <c r="H240" s="1">
        <f>_xlfn.XLOOKUP($A240,Pistols!$C:$C,Pistols!K:K,0,0)</f>
        <v>0</v>
      </c>
      <c r="I240" s="1">
        <f>_xlfn.XLOOKUP($A240,Pistols!$C:$C,Pistols!L:L,0,0)</f>
        <v>0</v>
      </c>
      <c r="J240" s="1">
        <f>_xlfn.XLOOKUP($A240,Pistols!$C:$C,Pistols!M:M,0,0)</f>
        <v>0</v>
      </c>
      <c r="K240" s="1">
        <f>_xlfn.XLOOKUP($A240,Pistols!$C:$C,Pistols!N:N,0,0)</f>
        <v>0</v>
      </c>
      <c r="L240" s="1">
        <f>_xlfn.XLOOKUP($A240,Revolvers!$C:$C,Revolvers!O:O,0,0)</f>
        <v>0</v>
      </c>
      <c r="M240" s="1">
        <f>_xlfn.XLOOKUP($A240,Revolvers!$C:$C,Revolvers!P:P,0,0)</f>
        <v>0</v>
      </c>
      <c r="N240" s="1">
        <f>_xlfn.XLOOKUP($A240,Revolvers!$C:$C,Revolvers!Q:Q,0,0)</f>
        <v>0</v>
      </c>
      <c r="O240" s="1">
        <f>_xlfn.XLOOKUP($A240,Revolvers!$C:$C,Revolvers!R:R,0,0)</f>
        <v>0</v>
      </c>
      <c r="P240" s="1">
        <f>_xlfn.XLOOKUP($A240,Revolvers!$C:$C,Revolvers!S:S,0,0)</f>
        <v>0</v>
      </c>
      <c r="Q240" s="1">
        <f>_xlfn.XLOOKUP($A240,Revolvers!$C:$C,Revolvers!T:T,0,0)</f>
        <v>0</v>
      </c>
      <c r="R240" s="1">
        <f>_xlfn.XLOOKUP($A240,Rifles!C:C,Rifles!H:H,0,0)</f>
        <v>96376</v>
      </c>
      <c r="S240" s="1">
        <f>_xlfn.XLOOKUP($A240,Shotguns!C:C,Shotguns!H:H,0,0)</f>
        <v>0</v>
      </c>
      <c r="T240" s="1">
        <f t="shared" si="3"/>
        <v>96376</v>
      </c>
    </row>
    <row r="241" spans="1:20" x14ac:dyDescent="0.25">
      <c r="A241" s="1">
        <f>Rifles!C241</f>
        <v>61600463</v>
      </c>
      <c r="B241" s="1" t="str">
        <f>_xlfn.XLOOKUP(A241, Rifles!$C241:$C658,Rifles!D241:D658,"N/A",0)</f>
        <v>HOJNICKI, DAVID</v>
      </c>
      <c r="C241" s="1" t="str">
        <f>_xlfn.XLOOKUP($A241, Rifles!$C$2:$C$419,Rifles!F$2:F$419,"N/A",0)</f>
        <v>ATTICA</v>
      </c>
      <c r="D241" s="1" t="str">
        <f>_xlfn.XLOOKUP($A241, Rifles!$C$2:$C$419,Rifles!G$2:G$419,"N/A",0)</f>
        <v>NY</v>
      </c>
      <c r="E241" s="1">
        <f>_xlfn.XLOOKUP($A241,Pistols!$C:$C,Pistols!H:H,0,0)</f>
        <v>0</v>
      </c>
      <c r="F241" s="1">
        <f>_xlfn.XLOOKUP($A241,Pistols!$C:$C,Pistols!I:I,0,0)</f>
        <v>0</v>
      </c>
      <c r="G241" s="1">
        <f>_xlfn.XLOOKUP($A241,Pistols!$C:$C,Pistols!J:J,0,0)</f>
        <v>0</v>
      </c>
      <c r="H241" s="1">
        <f>_xlfn.XLOOKUP($A241,Pistols!$C:$C,Pistols!K:K,0,0)</f>
        <v>0</v>
      </c>
      <c r="I241" s="1">
        <f>_xlfn.XLOOKUP($A241,Pistols!$C:$C,Pistols!L:L,0,0)</f>
        <v>0</v>
      </c>
      <c r="J241" s="1">
        <f>_xlfn.XLOOKUP($A241,Pistols!$C:$C,Pistols!M:M,0,0)</f>
        <v>0</v>
      </c>
      <c r="K241" s="1">
        <f>_xlfn.XLOOKUP($A241,Pistols!$C:$C,Pistols!N:N,0,0)</f>
        <v>0</v>
      </c>
      <c r="L241" s="1">
        <f>_xlfn.XLOOKUP($A241,Revolvers!$C:$C,Revolvers!O:O,0,0)</f>
        <v>0</v>
      </c>
      <c r="M241" s="1">
        <f>_xlfn.XLOOKUP($A241,Revolvers!$C:$C,Revolvers!P:P,0,0)</f>
        <v>0</v>
      </c>
      <c r="N241" s="1">
        <f>_xlfn.XLOOKUP($A241,Revolvers!$C:$C,Revolvers!Q:Q,0,0)</f>
        <v>0</v>
      </c>
      <c r="O241" s="1">
        <f>_xlfn.XLOOKUP($A241,Revolvers!$C:$C,Revolvers!R:R,0,0)</f>
        <v>0</v>
      </c>
      <c r="P241" s="1">
        <f>_xlfn.XLOOKUP($A241,Revolvers!$C:$C,Revolvers!S:S,0,0)</f>
        <v>0</v>
      </c>
      <c r="Q241" s="1">
        <f>_xlfn.XLOOKUP($A241,Revolvers!$C:$C,Revolvers!T:T,0,0)</f>
        <v>0</v>
      </c>
      <c r="R241" s="1">
        <f>_xlfn.XLOOKUP($A241,Rifles!C:C,Rifles!H:H,0,0)</f>
        <v>10</v>
      </c>
      <c r="S241" s="1">
        <f>_xlfn.XLOOKUP($A241,Shotguns!C:C,Shotguns!H:H,0,0)</f>
        <v>0</v>
      </c>
      <c r="T241" s="1">
        <f t="shared" si="3"/>
        <v>10</v>
      </c>
    </row>
    <row r="242" spans="1:20" x14ac:dyDescent="0.25">
      <c r="A242" s="1">
        <f>Rifles!C242</f>
        <v>61334276</v>
      </c>
      <c r="B242" s="1" t="str">
        <f>_xlfn.XLOOKUP(A242, Rifles!$C242:$C659,Rifles!D242:D659,"N/A",0)</f>
        <v>KIMBER MFG INC</v>
      </c>
      <c r="C242" s="1" t="str">
        <f>_xlfn.XLOOKUP($A242, Rifles!$C$2:$C$419,Rifles!F$2:F$419,"N/A",0)</f>
        <v>YONKERS</v>
      </c>
      <c r="D242" s="1" t="str">
        <f>_xlfn.XLOOKUP($A242, Rifles!$C$2:$C$419,Rifles!G$2:G$419,"N/A",0)</f>
        <v>NY</v>
      </c>
      <c r="E242" s="1">
        <f>_xlfn.XLOOKUP($A242,Pistols!$C:$C,Pistols!H:H,0,0)</f>
        <v>550</v>
      </c>
      <c r="F242" s="1">
        <f>_xlfn.XLOOKUP($A242,Pistols!$C:$C,Pistols!I:I,0,0)</f>
        <v>0</v>
      </c>
      <c r="G242" s="1">
        <f>_xlfn.XLOOKUP($A242,Pistols!$C:$C,Pistols!J:J,0,0)</f>
        <v>0</v>
      </c>
      <c r="H242" s="1">
        <f>_xlfn.XLOOKUP($A242,Pistols!$C:$C,Pistols!K:K,0,0)</f>
        <v>0</v>
      </c>
      <c r="I242" s="1">
        <f>_xlfn.XLOOKUP($A242,Pistols!$C:$C,Pistols!L:L,0,0)</f>
        <v>2409</v>
      </c>
      <c r="J242" s="1">
        <f>_xlfn.XLOOKUP($A242,Pistols!$C:$C,Pistols!M:M,0,0)</f>
        <v>52763</v>
      </c>
      <c r="K242" s="1">
        <f>_xlfn.XLOOKUP($A242,Pistols!$C:$C,Pistols!N:N,0,0)</f>
        <v>55722</v>
      </c>
      <c r="L242" s="1">
        <f>_xlfn.XLOOKUP($A242,Revolvers!$C:$C,Revolvers!O:O,0,0)</f>
        <v>0</v>
      </c>
      <c r="M242" s="1">
        <f>_xlfn.XLOOKUP($A242,Revolvers!$C:$C,Revolvers!P:P,0,0)</f>
        <v>0</v>
      </c>
      <c r="N242" s="1">
        <f>_xlfn.XLOOKUP($A242,Revolvers!$C:$C,Revolvers!Q:Q,0,0)</f>
        <v>0</v>
      </c>
      <c r="O242" s="1">
        <f>_xlfn.XLOOKUP($A242,Revolvers!$C:$C,Revolvers!R:R,0,0)</f>
        <v>0</v>
      </c>
      <c r="P242" s="1">
        <f>_xlfn.XLOOKUP($A242,Revolvers!$C:$C,Revolvers!S:S,0,0)</f>
        <v>0</v>
      </c>
      <c r="Q242" s="1">
        <f>_xlfn.XLOOKUP($A242,Revolvers!$C:$C,Revolvers!T:T,0,0)</f>
        <v>0</v>
      </c>
      <c r="R242" s="1">
        <f>_xlfn.XLOOKUP($A242,Rifles!C:C,Rifles!H:H,0,0)</f>
        <v>10400</v>
      </c>
      <c r="S242" s="1">
        <f>_xlfn.XLOOKUP($A242,Shotguns!C:C,Shotguns!H:H,0,0)</f>
        <v>0</v>
      </c>
      <c r="T242" s="1">
        <f t="shared" si="3"/>
        <v>66122</v>
      </c>
    </row>
    <row r="243" spans="1:20" x14ac:dyDescent="0.25">
      <c r="A243" s="1">
        <f>Rifles!C243</f>
        <v>61100308</v>
      </c>
      <c r="B243" s="1" t="str">
        <f>_xlfn.XLOOKUP(A243, Rifles!$C243:$C660,Rifles!D243:D660,"N/A",0)</f>
        <v>LRB OF LONG ISLAND INC</v>
      </c>
      <c r="C243" s="1" t="str">
        <f>_xlfn.XLOOKUP($A243, Rifles!$C$2:$C$419,Rifles!F$2:F$419,"N/A",0)</f>
        <v>FLORAL PARK</v>
      </c>
      <c r="D243" s="1" t="str">
        <f>_xlfn.XLOOKUP($A243, Rifles!$C$2:$C$419,Rifles!G$2:G$419,"N/A",0)</f>
        <v>NY</v>
      </c>
      <c r="E243" s="1">
        <f>_xlfn.XLOOKUP($A243,Pistols!$C:$C,Pistols!H:H,0,0)</f>
        <v>0</v>
      </c>
      <c r="F243" s="1">
        <f>_xlfn.XLOOKUP($A243,Pistols!$C:$C,Pistols!I:I,0,0)</f>
        <v>0</v>
      </c>
      <c r="G243" s="1">
        <f>_xlfn.XLOOKUP($A243,Pistols!$C:$C,Pistols!J:J,0,0)</f>
        <v>0</v>
      </c>
      <c r="H243" s="1">
        <f>_xlfn.XLOOKUP($A243,Pistols!$C:$C,Pistols!K:K,0,0)</f>
        <v>0</v>
      </c>
      <c r="I243" s="1">
        <f>_xlfn.XLOOKUP($A243,Pistols!$C:$C,Pistols!L:L,0,0)</f>
        <v>0</v>
      </c>
      <c r="J243" s="1">
        <f>_xlfn.XLOOKUP($A243,Pistols!$C:$C,Pistols!M:M,0,0)</f>
        <v>0</v>
      </c>
      <c r="K243" s="1">
        <f>_xlfn.XLOOKUP($A243,Pistols!$C:$C,Pistols!N:N,0,0)</f>
        <v>0</v>
      </c>
      <c r="L243" s="1">
        <f>_xlfn.XLOOKUP($A243,Revolvers!$C:$C,Revolvers!O:O,0,0)</f>
        <v>0</v>
      </c>
      <c r="M243" s="1">
        <f>_xlfn.XLOOKUP($A243,Revolvers!$C:$C,Revolvers!P:P,0,0)</f>
        <v>0</v>
      </c>
      <c r="N243" s="1">
        <f>_xlfn.XLOOKUP($A243,Revolvers!$C:$C,Revolvers!Q:Q,0,0)</f>
        <v>0</v>
      </c>
      <c r="O243" s="1">
        <f>_xlfn.XLOOKUP($A243,Revolvers!$C:$C,Revolvers!R:R,0,0)</f>
        <v>0</v>
      </c>
      <c r="P243" s="1">
        <f>_xlfn.XLOOKUP($A243,Revolvers!$C:$C,Revolvers!S:S,0,0)</f>
        <v>0</v>
      </c>
      <c r="Q243" s="1">
        <f>_xlfn.XLOOKUP($A243,Revolvers!$C:$C,Revolvers!T:T,0,0)</f>
        <v>0</v>
      </c>
      <c r="R243" s="1">
        <f>_xlfn.XLOOKUP($A243,Rifles!C:C,Rifles!H:H,0,0)</f>
        <v>940</v>
      </c>
      <c r="S243" s="1">
        <f>_xlfn.XLOOKUP($A243,Shotguns!C:C,Shotguns!H:H,0,0)</f>
        <v>0</v>
      </c>
      <c r="T243" s="1">
        <f t="shared" si="3"/>
        <v>940</v>
      </c>
    </row>
    <row r="244" spans="1:20" x14ac:dyDescent="0.25">
      <c r="A244" s="1">
        <f>Rifles!C244</f>
        <v>61400873</v>
      </c>
      <c r="B244" s="1" t="str">
        <f>_xlfn.XLOOKUP(A244, Rifles!$C244:$C661,Rifles!D244:D661,"N/A",0)</f>
        <v>MANEY, MICHAEL THOMAS</v>
      </c>
      <c r="C244" s="1" t="str">
        <f>_xlfn.XLOOKUP($A244, Rifles!$C$2:$C$419,Rifles!F$2:F$419,"N/A",0)</f>
        <v>SARATOGA SPRINGS</v>
      </c>
      <c r="D244" s="1" t="str">
        <f>_xlfn.XLOOKUP($A244, Rifles!$C$2:$C$419,Rifles!G$2:G$419,"N/A",0)</f>
        <v>NY</v>
      </c>
      <c r="E244" s="1">
        <f>_xlfn.XLOOKUP($A244,Pistols!$C:$C,Pistols!H:H,0,0)</f>
        <v>0</v>
      </c>
      <c r="F244" s="1">
        <f>_xlfn.XLOOKUP($A244,Pistols!$C:$C,Pistols!I:I,0,0)</f>
        <v>0</v>
      </c>
      <c r="G244" s="1">
        <f>_xlfn.XLOOKUP($A244,Pistols!$C:$C,Pistols!J:J,0,0)</f>
        <v>0</v>
      </c>
      <c r="H244" s="1">
        <f>_xlfn.XLOOKUP($A244,Pistols!$C:$C,Pistols!K:K,0,0)</f>
        <v>0</v>
      </c>
      <c r="I244" s="1">
        <f>_xlfn.XLOOKUP($A244,Pistols!$C:$C,Pistols!L:L,0,0)</f>
        <v>0</v>
      </c>
      <c r="J244" s="1">
        <f>_xlfn.XLOOKUP($A244,Pistols!$C:$C,Pistols!M:M,0,0)</f>
        <v>0</v>
      </c>
      <c r="K244" s="1">
        <f>_xlfn.XLOOKUP($A244,Pistols!$C:$C,Pistols!N:N,0,0)</f>
        <v>0</v>
      </c>
      <c r="L244" s="1">
        <f>_xlfn.XLOOKUP($A244,Revolvers!$C:$C,Revolvers!O:O,0,0)</f>
        <v>0</v>
      </c>
      <c r="M244" s="1">
        <f>_xlfn.XLOOKUP($A244,Revolvers!$C:$C,Revolvers!P:P,0,0)</f>
        <v>0</v>
      </c>
      <c r="N244" s="1">
        <f>_xlfn.XLOOKUP($A244,Revolvers!$C:$C,Revolvers!Q:Q,0,0)</f>
        <v>0</v>
      </c>
      <c r="O244" s="1">
        <f>_xlfn.XLOOKUP($A244,Revolvers!$C:$C,Revolvers!R:R,0,0)</f>
        <v>0</v>
      </c>
      <c r="P244" s="1">
        <f>_xlfn.XLOOKUP($A244,Revolvers!$C:$C,Revolvers!S:S,0,0)</f>
        <v>0</v>
      </c>
      <c r="Q244" s="1">
        <f>_xlfn.XLOOKUP($A244,Revolvers!$C:$C,Revolvers!T:T,0,0)</f>
        <v>0</v>
      </c>
      <c r="R244" s="1">
        <f>_xlfn.XLOOKUP($A244,Rifles!C:C,Rifles!H:H,0,0)</f>
        <v>21</v>
      </c>
      <c r="S244" s="1">
        <f>_xlfn.XLOOKUP($A244,Shotguns!C:C,Shotguns!H:H,0,0)</f>
        <v>0</v>
      </c>
      <c r="T244" s="1">
        <f t="shared" si="3"/>
        <v>21</v>
      </c>
    </row>
    <row r="245" spans="1:20" x14ac:dyDescent="0.25">
      <c r="A245" s="1">
        <f>Rifles!C245</f>
        <v>61600727</v>
      </c>
      <c r="B245" s="1" t="str">
        <f>_xlfn.XLOOKUP(A245, Rifles!$C245:$C662,Rifles!D245:D662,"N/A",0)</f>
        <v>REMINGTON ARMS CO INC</v>
      </c>
      <c r="C245" s="1" t="str">
        <f>_xlfn.XLOOKUP($A245, Rifles!$C$2:$C$419,Rifles!F$2:F$419,"N/A",0)</f>
        <v>ILION</v>
      </c>
      <c r="D245" s="1" t="str">
        <f>_xlfn.XLOOKUP($A245, Rifles!$C$2:$C$419,Rifles!G$2:G$419,"N/A",0)</f>
        <v>NY</v>
      </c>
      <c r="E245" s="1">
        <f>_xlfn.XLOOKUP($A245,Pistols!$C:$C,Pistols!H:H,0,0)</f>
        <v>0</v>
      </c>
      <c r="F245" s="1">
        <f>_xlfn.XLOOKUP($A245,Pistols!$C:$C,Pistols!I:I,0,0)</f>
        <v>0</v>
      </c>
      <c r="G245" s="1">
        <f>_xlfn.XLOOKUP($A245,Pistols!$C:$C,Pistols!J:J,0,0)</f>
        <v>0</v>
      </c>
      <c r="H245" s="1">
        <f>_xlfn.XLOOKUP($A245,Pistols!$C:$C,Pistols!K:K,0,0)</f>
        <v>0</v>
      </c>
      <c r="I245" s="1">
        <f>_xlfn.XLOOKUP($A245,Pistols!$C:$C,Pistols!L:L,0,0)</f>
        <v>0</v>
      </c>
      <c r="J245" s="1">
        <f>_xlfn.XLOOKUP($A245,Pistols!$C:$C,Pistols!M:M,0,0)</f>
        <v>0</v>
      </c>
      <c r="K245" s="1">
        <f>_xlfn.XLOOKUP($A245,Pistols!$C:$C,Pistols!N:N,0,0)</f>
        <v>0</v>
      </c>
      <c r="L245" s="1">
        <f>_xlfn.XLOOKUP($A245,Revolvers!$C:$C,Revolvers!O:O,0,0)</f>
        <v>0</v>
      </c>
      <c r="M245" s="1">
        <f>_xlfn.XLOOKUP($A245,Revolvers!$C:$C,Revolvers!P:P,0,0)</f>
        <v>0</v>
      </c>
      <c r="N245" s="1">
        <f>_xlfn.XLOOKUP($A245,Revolvers!$C:$C,Revolvers!Q:Q,0,0)</f>
        <v>0</v>
      </c>
      <c r="O245" s="1">
        <f>_xlfn.XLOOKUP($A245,Revolvers!$C:$C,Revolvers!R:R,0,0)</f>
        <v>0</v>
      </c>
      <c r="P245" s="1">
        <f>_xlfn.XLOOKUP($A245,Revolvers!$C:$C,Revolvers!S:S,0,0)</f>
        <v>0</v>
      </c>
      <c r="Q245" s="1">
        <f>_xlfn.XLOOKUP($A245,Revolvers!$C:$C,Revolvers!T:T,0,0)</f>
        <v>0</v>
      </c>
      <c r="R245" s="1">
        <f>_xlfn.XLOOKUP($A245,Rifles!C:C,Rifles!H:H,0,0)</f>
        <v>161008</v>
      </c>
      <c r="S245" s="1">
        <f>_xlfn.XLOOKUP($A245,Shotguns!C:C,Shotguns!H:H,0,0)</f>
        <v>238245</v>
      </c>
      <c r="T245" s="1">
        <f t="shared" si="3"/>
        <v>399253</v>
      </c>
    </row>
    <row r="246" spans="1:20" x14ac:dyDescent="0.25">
      <c r="A246" s="1">
        <f>Rifles!C246</f>
        <v>43402033</v>
      </c>
      <c r="B246" s="1" t="str">
        <f>_xlfn.XLOOKUP(A246, Rifles!$C246:$C663,Rifles!D246:D663,"N/A",0)</f>
        <v>7.62MM FIREARMS, LLC</v>
      </c>
      <c r="C246" s="1" t="str">
        <f>_xlfn.XLOOKUP($A246, Rifles!$C$2:$C$419,Rifles!F$2:F$419,"N/A",0)</f>
        <v>WADSWORTH</v>
      </c>
      <c r="D246" s="1" t="str">
        <f>_xlfn.XLOOKUP($A246, Rifles!$C$2:$C$419,Rifles!G$2:G$419,"N/A",0)</f>
        <v>OH</v>
      </c>
      <c r="E246" s="1">
        <f>_xlfn.XLOOKUP($A246,Pistols!$C:$C,Pistols!H:H,0,0)</f>
        <v>0</v>
      </c>
      <c r="F246" s="1">
        <f>_xlfn.XLOOKUP($A246,Pistols!$C:$C,Pistols!I:I,0,0)</f>
        <v>0</v>
      </c>
      <c r="G246" s="1">
        <f>_xlfn.XLOOKUP($A246,Pistols!$C:$C,Pistols!J:J,0,0)</f>
        <v>0</v>
      </c>
      <c r="H246" s="1">
        <f>_xlfn.XLOOKUP($A246,Pistols!$C:$C,Pistols!K:K,0,0)</f>
        <v>0</v>
      </c>
      <c r="I246" s="1">
        <f>_xlfn.XLOOKUP($A246,Pistols!$C:$C,Pistols!L:L,0,0)</f>
        <v>0</v>
      </c>
      <c r="J246" s="1">
        <f>_xlfn.XLOOKUP($A246,Pistols!$C:$C,Pistols!M:M,0,0)</f>
        <v>0</v>
      </c>
      <c r="K246" s="1">
        <f>_xlfn.XLOOKUP($A246,Pistols!$C:$C,Pistols!N:N,0,0)</f>
        <v>0</v>
      </c>
      <c r="L246" s="1">
        <f>_xlfn.XLOOKUP($A246,Revolvers!$C:$C,Revolvers!O:O,0,0)</f>
        <v>0</v>
      </c>
      <c r="M246" s="1">
        <f>_xlfn.XLOOKUP($A246,Revolvers!$C:$C,Revolvers!P:P,0,0)</f>
        <v>0</v>
      </c>
      <c r="N246" s="1">
        <f>_xlfn.XLOOKUP($A246,Revolvers!$C:$C,Revolvers!Q:Q,0,0)</f>
        <v>0</v>
      </c>
      <c r="O246" s="1">
        <f>_xlfn.XLOOKUP($A246,Revolvers!$C:$C,Revolvers!R:R,0,0)</f>
        <v>0</v>
      </c>
      <c r="P246" s="1">
        <f>_xlfn.XLOOKUP($A246,Revolvers!$C:$C,Revolvers!S:S,0,0)</f>
        <v>0</v>
      </c>
      <c r="Q246" s="1">
        <f>_xlfn.XLOOKUP($A246,Revolvers!$C:$C,Revolvers!T:T,0,0)</f>
        <v>0</v>
      </c>
      <c r="R246" s="1">
        <f>_xlfn.XLOOKUP($A246,Rifles!C:C,Rifles!H:H,0,0)</f>
        <v>13</v>
      </c>
      <c r="S246" s="1">
        <f>_xlfn.XLOOKUP($A246,Shotguns!C:C,Shotguns!H:H,0,0)</f>
        <v>0</v>
      </c>
      <c r="T246" s="1">
        <f t="shared" si="3"/>
        <v>13</v>
      </c>
    </row>
    <row r="247" spans="1:20" x14ac:dyDescent="0.25">
      <c r="A247" s="1">
        <f>Rifles!C247</f>
        <v>43101268</v>
      </c>
      <c r="B247" s="1" t="str">
        <f>_xlfn.XLOOKUP(A247, Rifles!$C247:$C664,Rifles!D247:D664,"N/A",0)</f>
        <v>ANDERSON, BARRY</v>
      </c>
      <c r="C247" s="1" t="str">
        <f>_xlfn.XLOOKUP($A247, Rifles!$C$2:$C$419,Rifles!F$2:F$419,"N/A",0)</f>
        <v>LEWISBURG</v>
      </c>
      <c r="D247" s="1" t="str">
        <f>_xlfn.XLOOKUP($A247, Rifles!$C$2:$C$419,Rifles!G$2:G$419,"N/A",0)</f>
        <v>OH</v>
      </c>
      <c r="E247" s="1">
        <f>_xlfn.XLOOKUP($A247,Pistols!$C:$C,Pistols!H:H,0,0)</f>
        <v>0</v>
      </c>
      <c r="F247" s="1">
        <f>_xlfn.XLOOKUP($A247,Pistols!$C:$C,Pistols!I:I,0,0)</f>
        <v>0</v>
      </c>
      <c r="G247" s="1">
        <f>_xlfn.XLOOKUP($A247,Pistols!$C:$C,Pistols!J:J,0,0)</f>
        <v>0</v>
      </c>
      <c r="H247" s="1">
        <f>_xlfn.XLOOKUP($A247,Pistols!$C:$C,Pistols!K:K,0,0)</f>
        <v>0</v>
      </c>
      <c r="I247" s="1">
        <f>_xlfn.XLOOKUP($A247,Pistols!$C:$C,Pistols!L:L,0,0)</f>
        <v>0</v>
      </c>
      <c r="J247" s="1">
        <f>_xlfn.XLOOKUP($A247,Pistols!$C:$C,Pistols!M:M,0,0)</f>
        <v>0</v>
      </c>
      <c r="K247" s="1">
        <f>_xlfn.XLOOKUP($A247,Pistols!$C:$C,Pistols!N:N,0,0)</f>
        <v>0</v>
      </c>
      <c r="L247" s="1">
        <f>_xlfn.XLOOKUP($A247,Revolvers!$C:$C,Revolvers!O:O,0,0)</f>
        <v>0</v>
      </c>
      <c r="M247" s="1">
        <f>_xlfn.XLOOKUP($A247,Revolvers!$C:$C,Revolvers!P:P,0,0)</f>
        <v>0</v>
      </c>
      <c r="N247" s="1">
        <f>_xlfn.XLOOKUP($A247,Revolvers!$C:$C,Revolvers!Q:Q,0,0)</f>
        <v>0</v>
      </c>
      <c r="O247" s="1">
        <f>_xlfn.XLOOKUP($A247,Revolvers!$C:$C,Revolvers!R:R,0,0)</f>
        <v>0</v>
      </c>
      <c r="P247" s="1">
        <f>_xlfn.XLOOKUP($A247,Revolvers!$C:$C,Revolvers!S:S,0,0)</f>
        <v>0</v>
      </c>
      <c r="Q247" s="1">
        <f>_xlfn.XLOOKUP($A247,Revolvers!$C:$C,Revolvers!T:T,0,0)</f>
        <v>0</v>
      </c>
      <c r="R247" s="1">
        <f>_xlfn.XLOOKUP($A247,Rifles!C:C,Rifles!H:H,0,0)</f>
        <v>3</v>
      </c>
      <c r="S247" s="1">
        <f>_xlfn.XLOOKUP($A247,Shotguns!C:C,Shotguns!H:H,0,0)</f>
        <v>0</v>
      </c>
      <c r="T247" s="1">
        <f t="shared" si="3"/>
        <v>3</v>
      </c>
    </row>
    <row r="248" spans="1:20" x14ac:dyDescent="0.25">
      <c r="A248" s="1">
        <f>Rifles!C248</f>
        <v>43435702</v>
      </c>
      <c r="B248" s="1" t="str">
        <f>_xlfn.XLOOKUP(A248, Rifles!$C248:$C665,Rifles!D248:D665,"N/A",0)</f>
        <v>BEEMILLER INC</v>
      </c>
      <c r="C248" s="1" t="str">
        <f>_xlfn.XLOOKUP($A248, Rifles!$C$2:$C$419,Rifles!F$2:F$419,"N/A",0)</f>
        <v>MANSFIELD</v>
      </c>
      <c r="D248" s="1" t="str">
        <f>_xlfn.XLOOKUP($A248, Rifles!$C$2:$C$419,Rifles!G$2:G$419,"N/A",0)</f>
        <v>OH</v>
      </c>
      <c r="E248" s="1">
        <f>_xlfn.XLOOKUP($A248,Pistols!$C:$C,Pistols!H:H,0,0)</f>
        <v>0</v>
      </c>
      <c r="F248" s="1">
        <f>_xlfn.XLOOKUP($A248,Pistols!$C:$C,Pistols!I:I,0,0)</f>
        <v>0</v>
      </c>
      <c r="G248" s="1">
        <f>_xlfn.XLOOKUP($A248,Pistols!$C:$C,Pistols!J:J,0,0)</f>
        <v>0</v>
      </c>
      <c r="H248" s="1">
        <f>_xlfn.XLOOKUP($A248,Pistols!$C:$C,Pistols!K:K,0,0)</f>
        <v>25300</v>
      </c>
      <c r="I248" s="1">
        <f>_xlfn.XLOOKUP($A248,Pistols!$C:$C,Pistols!L:L,0,0)</f>
        <v>52790</v>
      </c>
      <c r="J248" s="1">
        <f>_xlfn.XLOOKUP($A248,Pistols!$C:$C,Pistols!M:M,0,0)</f>
        <v>0</v>
      </c>
      <c r="K248" s="1">
        <f>_xlfn.XLOOKUP($A248,Pistols!$C:$C,Pistols!N:N,0,0)</f>
        <v>78090</v>
      </c>
      <c r="L248" s="1">
        <f>_xlfn.XLOOKUP($A248,Revolvers!$C:$C,Revolvers!O:O,0,0)</f>
        <v>0</v>
      </c>
      <c r="M248" s="1">
        <f>_xlfn.XLOOKUP($A248,Revolvers!$C:$C,Revolvers!P:P,0,0)</f>
        <v>0</v>
      </c>
      <c r="N248" s="1">
        <f>_xlfn.XLOOKUP($A248,Revolvers!$C:$C,Revolvers!Q:Q,0,0)</f>
        <v>0</v>
      </c>
      <c r="O248" s="1">
        <f>_xlfn.XLOOKUP($A248,Revolvers!$C:$C,Revolvers!R:R,0,0)</f>
        <v>0</v>
      </c>
      <c r="P248" s="1">
        <f>_xlfn.XLOOKUP($A248,Revolvers!$C:$C,Revolvers!S:S,0,0)</f>
        <v>0</v>
      </c>
      <c r="Q248" s="1">
        <f>_xlfn.XLOOKUP($A248,Revolvers!$C:$C,Revolvers!T:T,0,0)</f>
        <v>0</v>
      </c>
      <c r="R248" s="1">
        <f>_xlfn.XLOOKUP($A248,Rifles!C:C,Rifles!H:H,0,0)</f>
        <v>19200</v>
      </c>
      <c r="S248" s="1">
        <f>_xlfn.XLOOKUP($A248,Shotguns!C:C,Shotguns!H:H,0,0)</f>
        <v>0</v>
      </c>
      <c r="T248" s="1">
        <f t="shared" si="3"/>
        <v>97290</v>
      </c>
    </row>
    <row r="249" spans="1:20" x14ac:dyDescent="0.25">
      <c r="A249" s="1">
        <f>Rifles!C249</f>
        <v>43101178</v>
      </c>
      <c r="B249" s="1" t="str">
        <f>_xlfn.XLOOKUP(A249, Rifles!$C249:$C666,Rifles!D249:D666,"N/A",0)</f>
        <v>CAM MFG INC</v>
      </c>
      <c r="C249" s="1" t="str">
        <f>_xlfn.XLOOKUP($A249, Rifles!$C$2:$C$419,Rifles!F$2:F$419,"N/A",0)</f>
        <v>MIAMISBURG</v>
      </c>
      <c r="D249" s="1" t="str">
        <f>_xlfn.XLOOKUP($A249, Rifles!$C$2:$C$419,Rifles!G$2:G$419,"N/A",0)</f>
        <v>OH</v>
      </c>
      <c r="E249" s="1">
        <f>_xlfn.XLOOKUP($A249,Pistols!$C:$C,Pistols!H:H,0,0)</f>
        <v>0</v>
      </c>
      <c r="F249" s="1">
        <f>_xlfn.XLOOKUP($A249,Pistols!$C:$C,Pistols!I:I,0,0)</f>
        <v>0</v>
      </c>
      <c r="G249" s="1">
        <f>_xlfn.XLOOKUP($A249,Pistols!$C:$C,Pistols!J:J,0,0)</f>
        <v>0</v>
      </c>
      <c r="H249" s="1">
        <f>_xlfn.XLOOKUP($A249,Pistols!$C:$C,Pistols!K:K,0,0)</f>
        <v>0</v>
      </c>
      <c r="I249" s="1">
        <f>_xlfn.XLOOKUP($A249,Pistols!$C:$C,Pistols!L:L,0,0)</f>
        <v>0</v>
      </c>
      <c r="J249" s="1">
        <f>_xlfn.XLOOKUP($A249,Pistols!$C:$C,Pistols!M:M,0,0)</f>
        <v>0</v>
      </c>
      <c r="K249" s="1">
        <f>_xlfn.XLOOKUP($A249,Pistols!$C:$C,Pistols!N:N,0,0)</f>
        <v>0</v>
      </c>
      <c r="L249" s="1">
        <f>_xlfn.XLOOKUP($A249,Revolvers!$C:$C,Revolvers!O:O,0,0)</f>
        <v>0</v>
      </c>
      <c r="M249" s="1">
        <f>_xlfn.XLOOKUP($A249,Revolvers!$C:$C,Revolvers!P:P,0,0)</f>
        <v>0</v>
      </c>
      <c r="N249" s="1">
        <f>_xlfn.XLOOKUP($A249,Revolvers!$C:$C,Revolvers!Q:Q,0,0)</f>
        <v>0</v>
      </c>
      <c r="O249" s="1">
        <f>_xlfn.XLOOKUP($A249,Revolvers!$C:$C,Revolvers!R:R,0,0)</f>
        <v>0</v>
      </c>
      <c r="P249" s="1">
        <f>_xlfn.XLOOKUP($A249,Revolvers!$C:$C,Revolvers!S:S,0,0)</f>
        <v>0</v>
      </c>
      <c r="Q249" s="1">
        <f>_xlfn.XLOOKUP($A249,Revolvers!$C:$C,Revolvers!T:T,0,0)</f>
        <v>0</v>
      </c>
      <c r="R249" s="1">
        <f>_xlfn.XLOOKUP($A249,Rifles!C:C,Rifles!H:H,0,0)</f>
        <v>1</v>
      </c>
      <c r="S249" s="1">
        <f>_xlfn.XLOOKUP($A249,Shotguns!C:C,Shotguns!H:H,0,0)</f>
        <v>0</v>
      </c>
      <c r="T249" s="1">
        <f t="shared" si="3"/>
        <v>1</v>
      </c>
    </row>
    <row r="250" spans="1:20" x14ac:dyDescent="0.25">
      <c r="A250" s="1">
        <f>Rifles!C250</f>
        <v>43401211</v>
      </c>
      <c r="B250" s="1" t="str">
        <f>_xlfn.XLOOKUP(A250, Rifles!$C250:$C667,Rifles!D250:D667,"N/A",0)</f>
        <v>EAST OHIO GUN WORKS, LLC</v>
      </c>
      <c r="C250" s="1" t="str">
        <f>_xlfn.XLOOKUP($A250, Rifles!$C$2:$C$419,Rifles!F$2:F$419,"N/A",0)</f>
        <v>LISBON</v>
      </c>
      <c r="D250" s="1" t="str">
        <f>_xlfn.XLOOKUP($A250, Rifles!$C$2:$C$419,Rifles!G$2:G$419,"N/A",0)</f>
        <v>OH</v>
      </c>
      <c r="E250" s="1">
        <f>_xlfn.XLOOKUP($A250,Pistols!$C:$C,Pistols!H:H,0,0)</f>
        <v>0</v>
      </c>
      <c r="F250" s="1">
        <f>_xlfn.XLOOKUP($A250,Pistols!$C:$C,Pistols!I:I,0,0)</f>
        <v>0</v>
      </c>
      <c r="G250" s="1">
        <f>_xlfn.XLOOKUP($A250,Pistols!$C:$C,Pistols!J:J,0,0)</f>
        <v>0</v>
      </c>
      <c r="H250" s="1">
        <f>_xlfn.XLOOKUP($A250,Pistols!$C:$C,Pistols!K:K,0,0)</f>
        <v>0</v>
      </c>
      <c r="I250" s="1">
        <f>_xlfn.XLOOKUP($A250,Pistols!$C:$C,Pistols!L:L,0,0)</f>
        <v>0</v>
      </c>
      <c r="J250" s="1">
        <f>_xlfn.XLOOKUP($A250,Pistols!$C:$C,Pistols!M:M,0,0)</f>
        <v>0</v>
      </c>
      <c r="K250" s="1">
        <f>_xlfn.XLOOKUP($A250,Pistols!$C:$C,Pistols!N:N,0,0)</f>
        <v>0</v>
      </c>
      <c r="L250" s="1">
        <f>_xlfn.XLOOKUP($A250,Revolvers!$C:$C,Revolvers!O:O,0,0)</f>
        <v>0</v>
      </c>
      <c r="M250" s="1">
        <f>_xlfn.XLOOKUP($A250,Revolvers!$C:$C,Revolvers!P:P,0,0)</f>
        <v>0</v>
      </c>
      <c r="N250" s="1">
        <f>_xlfn.XLOOKUP($A250,Revolvers!$C:$C,Revolvers!Q:Q,0,0)</f>
        <v>0</v>
      </c>
      <c r="O250" s="1">
        <f>_xlfn.XLOOKUP($A250,Revolvers!$C:$C,Revolvers!R:R,0,0)</f>
        <v>0</v>
      </c>
      <c r="P250" s="1">
        <f>_xlfn.XLOOKUP($A250,Revolvers!$C:$C,Revolvers!S:S,0,0)</f>
        <v>0</v>
      </c>
      <c r="Q250" s="1">
        <f>_xlfn.XLOOKUP($A250,Revolvers!$C:$C,Revolvers!T:T,0,0)</f>
        <v>0</v>
      </c>
      <c r="R250" s="1">
        <f>_xlfn.XLOOKUP($A250,Rifles!C:C,Rifles!H:H,0,0)</f>
        <v>7</v>
      </c>
      <c r="S250" s="1">
        <f>_xlfn.XLOOKUP($A250,Shotguns!C:C,Shotguns!H:H,0,0)</f>
        <v>0</v>
      </c>
      <c r="T250" s="1">
        <f t="shared" si="3"/>
        <v>7</v>
      </c>
    </row>
    <row r="251" spans="1:20" x14ac:dyDescent="0.25">
      <c r="A251" s="1">
        <f>Rifles!C251</f>
        <v>43402170</v>
      </c>
      <c r="B251" s="1" t="str">
        <f>_xlfn.XLOOKUP(A251, Rifles!$C251:$C668,Rifles!D251:D668,"N/A",0)</f>
        <v>EASTSIDE ARMS LLC</v>
      </c>
      <c r="C251" s="1" t="str">
        <f>_xlfn.XLOOKUP($A251, Rifles!$C$2:$C$419,Rifles!F$2:F$419,"N/A",0)</f>
        <v>ASHTABULA</v>
      </c>
      <c r="D251" s="1" t="str">
        <f>_xlfn.XLOOKUP($A251, Rifles!$C$2:$C$419,Rifles!G$2:G$419,"N/A",0)</f>
        <v>OH</v>
      </c>
      <c r="E251" s="1">
        <f>_xlfn.XLOOKUP($A251,Pistols!$C:$C,Pistols!H:H,0,0)</f>
        <v>0</v>
      </c>
      <c r="F251" s="1">
        <f>_xlfn.XLOOKUP($A251,Pistols!$C:$C,Pistols!I:I,0,0)</f>
        <v>0</v>
      </c>
      <c r="G251" s="1">
        <f>_xlfn.XLOOKUP($A251,Pistols!$C:$C,Pistols!J:J,0,0)</f>
        <v>0</v>
      </c>
      <c r="H251" s="1">
        <f>_xlfn.XLOOKUP($A251,Pistols!$C:$C,Pistols!K:K,0,0)</f>
        <v>0</v>
      </c>
      <c r="I251" s="1">
        <f>_xlfn.XLOOKUP($A251,Pistols!$C:$C,Pistols!L:L,0,0)</f>
        <v>0</v>
      </c>
      <c r="J251" s="1">
        <f>_xlfn.XLOOKUP($A251,Pistols!$C:$C,Pistols!M:M,0,0)</f>
        <v>0</v>
      </c>
      <c r="K251" s="1">
        <f>_xlfn.XLOOKUP($A251,Pistols!$C:$C,Pistols!N:N,0,0)</f>
        <v>0</v>
      </c>
      <c r="L251" s="1">
        <f>_xlfn.XLOOKUP($A251,Revolvers!$C:$C,Revolvers!O:O,0,0)</f>
        <v>0</v>
      </c>
      <c r="M251" s="1">
        <f>_xlfn.XLOOKUP($A251,Revolvers!$C:$C,Revolvers!P:P,0,0)</f>
        <v>0</v>
      </c>
      <c r="N251" s="1">
        <f>_xlfn.XLOOKUP($A251,Revolvers!$C:$C,Revolvers!Q:Q,0,0)</f>
        <v>0</v>
      </c>
      <c r="O251" s="1">
        <f>_xlfn.XLOOKUP($A251,Revolvers!$C:$C,Revolvers!R:R,0,0)</f>
        <v>0</v>
      </c>
      <c r="P251" s="1">
        <f>_xlfn.XLOOKUP($A251,Revolvers!$C:$C,Revolvers!S:S,0,0)</f>
        <v>0</v>
      </c>
      <c r="Q251" s="1">
        <f>_xlfn.XLOOKUP($A251,Revolvers!$C:$C,Revolvers!T:T,0,0)</f>
        <v>0</v>
      </c>
      <c r="R251" s="1">
        <f>_xlfn.XLOOKUP($A251,Rifles!C:C,Rifles!H:H,0,0)</f>
        <v>2</v>
      </c>
      <c r="S251" s="1">
        <f>_xlfn.XLOOKUP($A251,Shotguns!C:C,Shotguns!H:H,0,0)</f>
        <v>0</v>
      </c>
      <c r="T251" s="1">
        <f t="shared" si="3"/>
        <v>2</v>
      </c>
    </row>
    <row r="252" spans="1:20" x14ac:dyDescent="0.25">
      <c r="A252" s="1">
        <f>Rifles!C252</f>
        <v>43101446</v>
      </c>
      <c r="B252" s="1" t="str">
        <f>_xlfn.XLOOKUP(A252, Rifles!$C252:$C669,Rifles!D252:D669,"N/A",0)</f>
        <v>FOREMAN, TIMOTHY KURT</v>
      </c>
      <c r="C252" s="1" t="str">
        <f>_xlfn.XLOOKUP($A252, Rifles!$C$2:$C$419,Rifles!F$2:F$419,"N/A",0)</f>
        <v>TIPP CITY</v>
      </c>
      <c r="D252" s="1" t="str">
        <f>_xlfn.XLOOKUP($A252, Rifles!$C$2:$C$419,Rifles!G$2:G$419,"N/A",0)</f>
        <v>OH</v>
      </c>
      <c r="E252" s="1">
        <f>_xlfn.XLOOKUP($A252,Pistols!$C:$C,Pistols!H:H,0,0)</f>
        <v>0</v>
      </c>
      <c r="F252" s="1">
        <f>_xlfn.XLOOKUP($A252,Pistols!$C:$C,Pistols!I:I,0,0)</f>
        <v>0</v>
      </c>
      <c r="G252" s="1">
        <f>_xlfn.XLOOKUP($A252,Pistols!$C:$C,Pistols!J:J,0,0)</f>
        <v>0</v>
      </c>
      <c r="H252" s="1">
        <f>_xlfn.XLOOKUP($A252,Pistols!$C:$C,Pistols!K:K,0,0)</f>
        <v>0</v>
      </c>
      <c r="I252" s="1">
        <f>_xlfn.XLOOKUP($A252,Pistols!$C:$C,Pistols!L:L,0,0)</f>
        <v>0</v>
      </c>
      <c r="J252" s="1">
        <f>_xlfn.XLOOKUP($A252,Pistols!$C:$C,Pistols!M:M,0,0)</f>
        <v>0</v>
      </c>
      <c r="K252" s="1">
        <f>_xlfn.XLOOKUP($A252,Pistols!$C:$C,Pistols!N:N,0,0)</f>
        <v>0</v>
      </c>
      <c r="L252" s="1">
        <f>_xlfn.XLOOKUP($A252,Revolvers!$C:$C,Revolvers!O:O,0,0)</f>
        <v>0</v>
      </c>
      <c r="M252" s="1">
        <f>_xlfn.XLOOKUP($A252,Revolvers!$C:$C,Revolvers!P:P,0,0)</f>
        <v>0</v>
      </c>
      <c r="N252" s="1">
        <f>_xlfn.XLOOKUP($A252,Revolvers!$C:$C,Revolvers!Q:Q,0,0)</f>
        <v>0</v>
      </c>
      <c r="O252" s="1">
        <f>_xlfn.XLOOKUP($A252,Revolvers!$C:$C,Revolvers!R:R,0,0)</f>
        <v>0</v>
      </c>
      <c r="P252" s="1">
        <f>_xlfn.XLOOKUP($A252,Revolvers!$C:$C,Revolvers!S:S,0,0)</f>
        <v>0</v>
      </c>
      <c r="Q252" s="1">
        <f>_xlfn.XLOOKUP($A252,Revolvers!$C:$C,Revolvers!T:T,0,0)</f>
        <v>0</v>
      </c>
      <c r="R252" s="1">
        <f>_xlfn.XLOOKUP($A252,Rifles!C:C,Rifles!H:H,0,0)</f>
        <v>8</v>
      </c>
      <c r="S252" s="1">
        <f>_xlfn.XLOOKUP($A252,Shotguns!C:C,Shotguns!H:H,0,0)</f>
        <v>0</v>
      </c>
      <c r="T252" s="1">
        <f t="shared" si="3"/>
        <v>8</v>
      </c>
    </row>
    <row r="253" spans="1:20" x14ac:dyDescent="0.25">
      <c r="A253" s="1">
        <f>Rifles!C253</f>
        <v>43400779</v>
      </c>
      <c r="B253" s="1" t="str">
        <f>_xlfn.XLOOKUP(A253, Rifles!$C253:$C670,Rifles!D253:D670,"N/A",0)</f>
        <v>JACOBS, MARK ROBERT</v>
      </c>
      <c r="C253" s="1" t="str">
        <f>_xlfn.XLOOKUP($A253, Rifles!$C$2:$C$419,Rifles!F$2:F$419,"N/A",0)</f>
        <v>NORTH JACKSON</v>
      </c>
      <c r="D253" s="1" t="str">
        <f>_xlfn.XLOOKUP($A253, Rifles!$C$2:$C$419,Rifles!G$2:G$419,"N/A",0)</f>
        <v>OH</v>
      </c>
      <c r="E253" s="1">
        <f>_xlfn.XLOOKUP($A253,Pistols!$C:$C,Pistols!H:H,0,0)</f>
        <v>0</v>
      </c>
      <c r="F253" s="1">
        <f>_xlfn.XLOOKUP($A253,Pistols!$C:$C,Pistols!I:I,0,0)</f>
        <v>0</v>
      </c>
      <c r="G253" s="1">
        <f>_xlfn.XLOOKUP($A253,Pistols!$C:$C,Pistols!J:J,0,0)</f>
        <v>0</v>
      </c>
      <c r="H253" s="1">
        <f>_xlfn.XLOOKUP($A253,Pistols!$C:$C,Pistols!K:K,0,0)</f>
        <v>0</v>
      </c>
      <c r="I253" s="1">
        <f>_xlfn.XLOOKUP($A253,Pistols!$C:$C,Pistols!L:L,0,0)</f>
        <v>0</v>
      </c>
      <c r="J253" s="1">
        <f>_xlfn.XLOOKUP($A253,Pistols!$C:$C,Pistols!M:M,0,0)</f>
        <v>0</v>
      </c>
      <c r="K253" s="1">
        <f>_xlfn.XLOOKUP($A253,Pistols!$C:$C,Pistols!N:N,0,0)</f>
        <v>0</v>
      </c>
      <c r="L253" s="1">
        <f>_xlfn.XLOOKUP($A253,Revolvers!$C:$C,Revolvers!O:O,0,0)</f>
        <v>0</v>
      </c>
      <c r="M253" s="1">
        <f>_xlfn.XLOOKUP($A253,Revolvers!$C:$C,Revolvers!P:P,0,0)</f>
        <v>0</v>
      </c>
      <c r="N253" s="1">
        <f>_xlfn.XLOOKUP($A253,Revolvers!$C:$C,Revolvers!Q:Q,0,0)</f>
        <v>0</v>
      </c>
      <c r="O253" s="1">
        <f>_xlfn.XLOOKUP($A253,Revolvers!$C:$C,Revolvers!R:R,0,0)</f>
        <v>0</v>
      </c>
      <c r="P253" s="1">
        <f>_xlfn.XLOOKUP($A253,Revolvers!$C:$C,Revolvers!S:S,0,0)</f>
        <v>0</v>
      </c>
      <c r="Q253" s="1">
        <f>_xlfn.XLOOKUP($A253,Revolvers!$C:$C,Revolvers!T:T,0,0)</f>
        <v>0</v>
      </c>
      <c r="R253" s="1">
        <f>_xlfn.XLOOKUP($A253,Rifles!C:C,Rifles!H:H,0,0)</f>
        <v>42</v>
      </c>
      <c r="S253" s="1">
        <f>_xlfn.XLOOKUP($A253,Shotguns!C:C,Shotguns!H:H,0,0)</f>
        <v>0</v>
      </c>
      <c r="T253" s="1">
        <f t="shared" si="3"/>
        <v>42</v>
      </c>
    </row>
    <row r="254" spans="1:20" x14ac:dyDescent="0.25">
      <c r="A254" s="1">
        <f>Rifles!C254</f>
        <v>43437450</v>
      </c>
      <c r="B254" s="1" t="str">
        <f>_xlfn.XLOOKUP(A254, Rifles!$C254:$C671,Rifles!D254:D671,"N/A",0)</f>
        <v>JAMES BALOGH, INC</v>
      </c>
      <c r="C254" s="1" t="str">
        <f>_xlfn.XLOOKUP($A254, Rifles!$C$2:$C$419,Rifles!F$2:F$419,"N/A",0)</f>
        <v>GRAFTON</v>
      </c>
      <c r="D254" s="1" t="str">
        <f>_xlfn.XLOOKUP($A254, Rifles!$C$2:$C$419,Rifles!G$2:G$419,"N/A",0)</f>
        <v>OH</v>
      </c>
      <c r="E254" s="1">
        <f>_xlfn.XLOOKUP($A254,Pistols!$C:$C,Pistols!H:H,0,0)</f>
        <v>0</v>
      </c>
      <c r="F254" s="1">
        <f>_xlfn.XLOOKUP($A254,Pistols!$C:$C,Pistols!I:I,0,0)</f>
        <v>0</v>
      </c>
      <c r="G254" s="1">
        <f>_xlfn.XLOOKUP($A254,Pistols!$C:$C,Pistols!J:J,0,0)</f>
        <v>0</v>
      </c>
      <c r="H254" s="1">
        <f>_xlfn.XLOOKUP($A254,Pistols!$C:$C,Pistols!K:K,0,0)</f>
        <v>0</v>
      </c>
      <c r="I254" s="1">
        <f>_xlfn.XLOOKUP($A254,Pistols!$C:$C,Pistols!L:L,0,0)</f>
        <v>0</v>
      </c>
      <c r="J254" s="1">
        <f>_xlfn.XLOOKUP($A254,Pistols!$C:$C,Pistols!M:M,0,0)</f>
        <v>0</v>
      </c>
      <c r="K254" s="1">
        <f>_xlfn.XLOOKUP($A254,Pistols!$C:$C,Pistols!N:N,0,0)</f>
        <v>0</v>
      </c>
      <c r="L254" s="1">
        <f>_xlfn.XLOOKUP($A254,Revolvers!$C:$C,Revolvers!O:O,0,0)</f>
        <v>0</v>
      </c>
      <c r="M254" s="1">
        <f>_xlfn.XLOOKUP($A254,Revolvers!$C:$C,Revolvers!P:P,0,0)</f>
        <v>0</v>
      </c>
      <c r="N254" s="1">
        <f>_xlfn.XLOOKUP($A254,Revolvers!$C:$C,Revolvers!Q:Q,0,0)</f>
        <v>0</v>
      </c>
      <c r="O254" s="1">
        <f>_xlfn.XLOOKUP($A254,Revolvers!$C:$C,Revolvers!R:R,0,0)</f>
        <v>0</v>
      </c>
      <c r="P254" s="1">
        <f>_xlfn.XLOOKUP($A254,Revolvers!$C:$C,Revolvers!S:S,0,0)</f>
        <v>0</v>
      </c>
      <c r="Q254" s="1">
        <f>_xlfn.XLOOKUP($A254,Revolvers!$C:$C,Revolvers!T:T,0,0)</f>
        <v>0</v>
      </c>
      <c r="R254" s="1">
        <f>_xlfn.XLOOKUP($A254,Rifles!C:C,Rifles!H:H,0,0)</f>
        <v>91</v>
      </c>
      <c r="S254" s="1">
        <f>_xlfn.XLOOKUP($A254,Shotguns!C:C,Shotguns!H:H,0,0)</f>
        <v>0</v>
      </c>
      <c r="T254" s="1">
        <f t="shared" si="3"/>
        <v>91</v>
      </c>
    </row>
    <row r="255" spans="1:20" x14ac:dyDescent="0.25">
      <c r="A255" s="1">
        <f>Rifles!C255</f>
        <v>43100615</v>
      </c>
      <c r="B255" s="1" t="str">
        <f>_xlfn.XLOOKUP(A255, Rifles!$C255:$C672,Rifles!D255:D672,"N/A",0)</f>
        <v>JOHNSON, JAMES DOUGLAS</v>
      </c>
      <c r="C255" s="1" t="str">
        <f>_xlfn.XLOOKUP($A255, Rifles!$C$2:$C$419,Rifles!F$2:F$419,"N/A",0)</f>
        <v>DE GRAFF</v>
      </c>
      <c r="D255" s="1" t="str">
        <f>_xlfn.XLOOKUP($A255, Rifles!$C$2:$C$419,Rifles!G$2:G$419,"N/A",0)</f>
        <v>OH</v>
      </c>
      <c r="E255" s="1">
        <f>_xlfn.XLOOKUP($A255,Pistols!$C:$C,Pistols!H:H,0,0)</f>
        <v>0</v>
      </c>
      <c r="F255" s="1">
        <f>_xlfn.XLOOKUP($A255,Pistols!$C:$C,Pistols!I:I,0,0)</f>
        <v>0</v>
      </c>
      <c r="G255" s="1">
        <f>_xlfn.XLOOKUP($A255,Pistols!$C:$C,Pistols!J:J,0,0)</f>
        <v>0</v>
      </c>
      <c r="H255" s="1">
        <f>_xlfn.XLOOKUP($A255,Pistols!$C:$C,Pistols!K:K,0,0)</f>
        <v>0</v>
      </c>
      <c r="I255" s="1">
        <f>_xlfn.XLOOKUP($A255,Pistols!$C:$C,Pistols!L:L,0,0)</f>
        <v>0</v>
      </c>
      <c r="J255" s="1">
        <f>_xlfn.XLOOKUP($A255,Pistols!$C:$C,Pistols!M:M,0,0)</f>
        <v>0</v>
      </c>
      <c r="K255" s="1">
        <f>_xlfn.XLOOKUP($A255,Pistols!$C:$C,Pistols!N:N,0,0)</f>
        <v>0</v>
      </c>
      <c r="L255" s="1">
        <f>_xlfn.XLOOKUP($A255,Revolvers!$C:$C,Revolvers!O:O,0,0)</f>
        <v>0</v>
      </c>
      <c r="M255" s="1">
        <f>_xlfn.XLOOKUP($A255,Revolvers!$C:$C,Revolvers!P:P,0,0)</f>
        <v>0</v>
      </c>
      <c r="N255" s="1">
        <f>_xlfn.XLOOKUP($A255,Revolvers!$C:$C,Revolvers!Q:Q,0,0)</f>
        <v>0</v>
      </c>
      <c r="O255" s="1">
        <f>_xlfn.XLOOKUP($A255,Revolvers!$C:$C,Revolvers!R:R,0,0)</f>
        <v>0</v>
      </c>
      <c r="P255" s="1">
        <f>_xlfn.XLOOKUP($A255,Revolvers!$C:$C,Revolvers!S:S,0,0)</f>
        <v>0</v>
      </c>
      <c r="Q255" s="1">
        <f>_xlfn.XLOOKUP($A255,Revolvers!$C:$C,Revolvers!T:T,0,0)</f>
        <v>0</v>
      </c>
      <c r="R255" s="1">
        <f>_xlfn.XLOOKUP($A255,Rifles!C:C,Rifles!H:H,0,0)</f>
        <v>49</v>
      </c>
      <c r="S255" s="1">
        <f>_xlfn.XLOOKUP($A255,Shotguns!C:C,Shotguns!H:H,0,0)</f>
        <v>0</v>
      </c>
      <c r="T255" s="1">
        <f t="shared" si="3"/>
        <v>49</v>
      </c>
    </row>
    <row r="256" spans="1:20" x14ac:dyDescent="0.25">
      <c r="A256" s="1">
        <f>Rifles!C256</f>
        <v>43436235</v>
      </c>
      <c r="B256" s="1" t="str">
        <f>_xlfn.XLOOKUP(A256, Rifles!$C256:$C673,Rifles!D256:D673,"N/A",0)</f>
        <v>JONES, JOHNDAVID</v>
      </c>
      <c r="C256" s="1" t="str">
        <f>_xlfn.XLOOKUP($A256, Rifles!$C$2:$C$419,Rifles!F$2:F$419,"N/A",0)</f>
        <v>WINTERSVILLE</v>
      </c>
      <c r="D256" s="1" t="str">
        <f>_xlfn.XLOOKUP($A256, Rifles!$C$2:$C$419,Rifles!G$2:G$419,"N/A",0)</f>
        <v>OH</v>
      </c>
      <c r="E256" s="1">
        <f>_xlfn.XLOOKUP($A256,Pistols!$C:$C,Pistols!H:H,0,0)</f>
        <v>0</v>
      </c>
      <c r="F256" s="1">
        <f>_xlfn.XLOOKUP($A256,Pistols!$C:$C,Pistols!I:I,0,0)</f>
        <v>0</v>
      </c>
      <c r="G256" s="1">
        <f>_xlfn.XLOOKUP($A256,Pistols!$C:$C,Pistols!J:J,0,0)</f>
        <v>5</v>
      </c>
      <c r="H256" s="1">
        <f>_xlfn.XLOOKUP($A256,Pistols!$C:$C,Pistols!K:K,0,0)</f>
        <v>0</v>
      </c>
      <c r="I256" s="1">
        <f>_xlfn.XLOOKUP($A256,Pistols!$C:$C,Pistols!L:L,0,0)</f>
        <v>0</v>
      </c>
      <c r="J256" s="1">
        <f>_xlfn.XLOOKUP($A256,Pistols!$C:$C,Pistols!M:M,0,0)</f>
        <v>5</v>
      </c>
      <c r="K256" s="1">
        <f>_xlfn.XLOOKUP($A256,Pistols!$C:$C,Pistols!N:N,0,0)</f>
        <v>10</v>
      </c>
      <c r="L256" s="1">
        <f>_xlfn.XLOOKUP($A256,Revolvers!$C:$C,Revolvers!O:O,0,0)</f>
        <v>0</v>
      </c>
      <c r="M256" s="1">
        <f>_xlfn.XLOOKUP($A256,Revolvers!$C:$C,Revolvers!P:P,0,0)</f>
        <v>0</v>
      </c>
      <c r="N256" s="1">
        <f>_xlfn.XLOOKUP($A256,Revolvers!$C:$C,Revolvers!Q:Q,0,0)</f>
        <v>0</v>
      </c>
      <c r="O256" s="1">
        <f>_xlfn.XLOOKUP($A256,Revolvers!$C:$C,Revolvers!R:R,0,0)</f>
        <v>0</v>
      </c>
      <c r="P256" s="1">
        <f>_xlfn.XLOOKUP($A256,Revolvers!$C:$C,Revolvers!S:S,0,0)</f>
        <v>0</v>
      </c>
      <c r="Q256" s="1">
        <f>_xlfn.XLOOKUP($A256,Revolvers!$C:$C,Revolvers!T:T,0,0)</f>
        <v>0</v>
      </c>
      <c r="R256" s="1">
        <f>_xlfn.XLOOKUP($A256,Rifles!C:C,Rifles!H:H,0,0)</f>
        <v>22</v>
      </c>
      <c r="S256" s="1">
        <f>_xlfn.XLOOKUP($A256,Shotguns!C:C,Shotguns!H:H,0,0)</f>
        <v>0</v>
      </c>
      <c r="T256" s="1">
        <f t="shared" si="3"/>
        <v>32</v>
      </c>
    </row>
    <row r="257" spans="1:20" x14ac:dyDescent="0.25">
      <c r="A257" s="1">
        <f>Rifles!C257</f>
        <v>43437065</v>
      </c>
      <c r="B257" s="1" t="str">
        <f>_xlfn.XLOOKUP(A257, Rifles!$C257:$C674,Rifles!D257:D674,"N/A",0)</f>
        <v>KELBLY'S RIFLE RANGE INC</v>
      </c>
      <c r="C257" s="1" t="str">
        <f>_xlfn.XLOOKUP($A257, Rifles!$C$2:$C$419,Rifles!F$2:F$419,"N/A",0)</f>
        <v>NORTH LAWRENCE</v>
      </c>
      <c r="D257" s="1" t="str">
        <f>_xlfn.XLOOKUP($A257, Rifles!$C$2:$C$419,Rifles!G$2:G$419,"N/A",0)</f>
        <v>OH</v>
      </c>
      <c r="E257" s="1">
        <f>_xlfn.XLOOKUP($A257,Pistols!$C:$C,Pistols!H:H,0,0)</f>
        <v>0</v>
      </c>
      <c r="F257" s="1">
        <f>_xlfn.XLOOKUP($A257,Pistols!$C:$C,Pistols!I:I,0,0)</f>
        <v>0</v>
      </c>
      <c r="G257" s="1">
        <f>_xlfn.XLOOKUP($A257,Pistols!$C:$C,Pistols!J:J,0,0)</f>
        <v>0</v>
      </c>
      <c r="H257" s="1">
        <f>_xlfn.XLOOKUP($A257,Pistols!$C:$C,Pistols!K:K,0,0)</f>
        <v>0</v>
      </c>
      <c r="I257" s="1">
        <f>_xlfn.XLOOKUP($A257,Pistols!$C:$C,Pistols!L:L,0,0)</f>
        <v>0</v>
      </c>
      <c r="J257" s="1">
        <f>_xlfn.XLOOKUP($A257,Pistols!$C:$C,Pistols!M:M,0,0)</f>
        <v>0</v>
      </c>
      <c r="K257" s="1">
        <f>_xlfn.XLOOKUP($A257,Pistols!$C:$C,Pistols!N:N,0,0)</f>
        <v>0</v>
      </c>
      <c r="L257" s="1">
        <f>_xlfn.XLOOKUP($A257,Revolvers!$C:$C,Revolvers!O:O,0,0)</f>
        <v>0</v>
      </c>
      <c r="M257" s="1">
        <f>_xlfn.XLOOKUP($A257,Revolvers!$C:$C,Revolvers!P:P,0,0)</f>
        <v>0</v>
      </c>
      <c r="N257" s="1">
        <f>_xlfn.XLOOKUP($A257,Revolvers!$C:$C,Revolvers!Q:Q,0,0)</f>
        <v>0</v>
      </c>
      <c r="O257" s="1">
        <f>_xlfn.XLOOKUP($A257,Revolvers!$C:$C,Revolvers!R:R,0,0)</f>
        <v>0</v>
      </c>
      <c r="P257" s="1">
        <f>_xlfn.XLOOKUP($A257,Revolvers!$C:$C,Revolvers!S:S,0,0)</f>
        <v>0</v>
      </c>
      <c r="Q257" s="1">
        <f>_xlfn.XLOOKUP($A257,Revolvers!$C:$C,Revolvers!T:T,0,0)</f>
        <v>0</v>
      </c>
      <c r="R257" s="1">
        <f>_xlfn.XLOOKUP($A257,Rifles!C:C,Rifles!H:H,0,0)</f>
        <v>397</v>
      </c>
      <c r="S257" s="1">
        <f>_xlfn.XLOOKUP($A257,Shotguns!C:C,Shotguns!H:H,0,0)</f>
        <v>0</v>
      </c>
      <c r="T257" s="1">
        <f t="shared" si="3"/>
        <v>397</v>
      </c>
    </row>
    <row r="258" spans="1:20" x14ac:dyDescent="0.25">
      <c r="A258" s="1">
        <f>Rifles!C258</f>
        <v>43401419</v>
      </c>
      <c r="B258" s="1" t="str">
        <f>_xlfn.XLOOKUP(A258, Rifles!$C258:$C675,Rifles!D258:D675,"N/A",0)</f>
        <v>LORENZ, THOMAS E</v>
      </c>
      <c r="C258" s="1" t="str">
        <f>_xlfn.XLOOKUP($A258, Rifles!$C$2:$C$419,Rifles!F$2:F$419,"N/A",0)</f>
        <v>DOVER</v>
      </c>
      <c r="D258" s="1" t="str">
        <f>_xlfn.XLOOKUP($A258, Rifles!$C$2:$C$419,Rifles!G$2:G$419,"N/A",0)</f>
        <v>OH</v>
      </c>
      <c r="E258" s="1">
        <f>_xlfn.XLOOKUP($A258,Pistols!$C:$C,Pistols!H:H,0,0)</f>
        <v>0</v>
      </c>
      <c r="F258" s="1">
        <f>_xlfn.XLOOKUP($A258,Pistols!$C:$C,Pistols!I:I,0,0)</f>
        <v>0</v>
      </c>
      <c r="G258" s="1">
        <f>_xlfn.XLOOKUP($A258,Pistols!$C:$C,Pistols!J:J,0,0)</f>
        <v>0</v>
      </c>
      <c r="H258" s="1">
        <f>_xlfn.XLOOKUP($A258,Pistols!$C:$C,Pistols!K:K,0,0)</f>
        <v>0</v>
      </c>
      <c r="I258" s="1">
        <f>_xlfn.XLOOKUP($A258,Pistols!$C:$C,Pistols!L:L,0,0)</f>
        <v>0</v>
      </c>
      <c r="J258" s="1">
        <f>_xlfn.XLOOKUP($A258,Pistols!$C:$C,Pistols!M:M,0,0)</f>
        <v>1</v>
      </c>
      <c r="K258" s="1">
        <f>_xlfn.XLOOKUP($A258,Pistols!$C:$C,Pistols!N:N,0,0)</f>
        <v>1</v>
      </c>
      <c r="L258" s="1">
        <f>_xlfn.XLOOKUP($A258,Revolvers!$C:$C,Revolvers!O:O,0,0)</f>
        <v>0</v>
      </c>
      <c r="M258" s="1">
        <f>_xlfn.XLOOKUP($A258,Revolvers!$C:$C,Revolvers!P:P,0,0)</f>
        <v>0</v>
      </c>
      <c r="N258" s="1">
        <f>_xlfn.XLOOKUP($A258,Revolvers!$C:$C,Revolvers!Q:Q,0,0)</f>
        <v>0</v>
      </c>
      <c r="O258" s="1">
        <f>_xlfn.XLOOKUP($A258,Revolvers!$C:$C,Revolvers!R:R,0,0)</f>
        <v>0</v>
      </c>
      <c r="P258" s="1">
        <f>_xlfn.XLOOKUP($A258,Revolvers!$C:$C,Revolvers!S:S,0,0)</f>
        <v>0</v>
      </c>
      <c r="Q258" s="1">
        <f>_xlfn.XLOOKUP($A258,Revolvers!$C:$C,Revolvers!T:T,0,0)</f>
        <v>0</v>
      </c>
      <c r="R258" s="1">
        <f>_xlfn.XLOOKUP($A258,Rifles!C:C,Rifles!H:H,0,0)</f>
        <v>44</v>
      </c>
      <c r="S258" s="1">
        <f>_xlfn.XLOOKUP($A258,Shotguns!C:C,Shotguns!H:H,0,0)</f>
        <v>0</v>
      </c>
      <c r="T258" s="1">
        <f t="shared" si="3"/>
        <v>45</v>
      </c>
    </row>
    <row r="259" spans="1:20" x14ac:dyDescent="0.25">
      <c r="A259" s="1">
        <f>Rifles!C259</f>
        <v>43401651</v>
      </c>
      <c r="B259" s="1" t="str">
        <f>_xlfn.XLOOKUP(A259, Rifles!$C259:$C676,Rifles!D259:D676,"N/A",0)</f>
        <v>OHIO ORDNANCE WORKS INC</v>
      </c>
      <c r="C259" s="1" t="str">
        <f>_xlfn.XLOOKUP($A259, Rifles!$C$2:$C$419,Rifles!F$2:F$419,"N/A",0)</f>
        <v>CHARDON</v>
      </c>
      <c r="D259" s="1" t="str">
        <f>_xlfn.XLOOKUP($A259, Rifles!$C$2:$C$419,Rifles!G$2:G$419,"N/A",0)</f>
        <v>OH</v>
      </c>
      <c r="E259" s="1">
        <f>_xlfn.XLOOKUP($A259,Pistols!$C:$C,Pistols!H:H,0,0)</f>
        <v>0</v>
      </c>
      <c r="F259" s="1">
        <f>_xlfn.XLOOKUP($A259,Pistols!$C:$C,Pistols!I:I,0,0)</f>
        <v>0</v>
      </c>
      <c r="G259" s="1">
        <f>_xlfn.XLOOKUP($A259,Pistols!$C:$C,Pistols!J:J,0,0)</f>
        <v>0</v>
      </c>
      <c r="H259" s="1">
        <f>_xlfn.XLOOKUP($A259,Pistols!$C:$C,Pistols!K:K,0,0)</f>
        <v>0</v>
      </c>
      <c r="I259" s="1">
        <f>_xlfn.XLOOKUP($A259,Pistols!$C:$C,Pistols!L:L,0,0)</f>
        <v>0</v>
      </c>
      <c r="J259" s="1">
        <f>_xlfn.XLOOKUP($A259,Pistols!$C:$C,Pistols!M:M,0,0)</f>
        <v>0</v>
      </c>
      <c r="K259" s="1">
        <f>_xlfn.XLOOKUP($A259,Pistols!$C:$C,Pistols!N:N,0,0)</f>
        <v>0</v>
      </c>
      <c r="L259" s="1">
        <f>_xlfn.XLOOKUP($A259,Revolvers!$C:$C,Revolvers!O:O,0,0)</f>
        <v>0</v>
      </c>
      <c r="M259" s="1">
        <f>_xlfn.XLOOKUP($A259,Revolvers!$C:$C,Revolvers!P:P,0,0)</f>
        <v>0</v>
      </c>
      <c r="N259" s="1">
        <f>_xlfn.XLOOKUP($A259,Revolvers!$C:$C,Revolvers!Q:Q,0,0)</f>
        <v>0</v>
      </c>
      <c r="O259" s="1">
        <f>_xlfn.XLOOKUP($A259,Revolvers!$C:$C,Revolvers!R:R,0,0)</f>
        <v>0</v>
      </c>
      <c r="P259" s="1">
        <f>_xlfn.XLOOKUP($A259,Revolvers!$C:$C,Revolvers!S:S,0,0)</f>
        <v>0</v>
      </c>
      <c r="Q259" s="1">
        <f>_xlfn.XLOOKUP($A259,Revolvers!$C:$C,Revolvers!T:T,0,0)</f>
        <v>0</v>
      </c>
      <c r="R259" s="1">
        <f>_xlfn.XLOOKUP($A259,Rifles!C:C,Rifles!H:H,0,0)</f>
        <v>565</v>
      </c>
      <c r="S259" s="1">
        <f>_xlfn.XLOOKUP($A259,Shotguns!C:C,Shotguns!H:H,0,0)</f>
        <v>0</v>
      </c>
      <c r="T259" s="1">
        <f t="shared" ref="T259:T322" si="4">K259+P259+R259+S259</f>
        <v>565</v>
      </c>
    </row>
    <row r="260" spans="1:20" x14ac:dyDescent="0.25">
      <c r="A260" s="1">
        <f>Rifles!C260</f>
        <v>43101790</v>
      </c>
      <c r="B260" s="1" t="str">
        <f>_xlfn.XLOOKUP(A260, Rifles!$C260:$C677,Rifles!D260:D677,"N/A",0)</f>
        <v>SCHOESSLER'S SUPPLY ROOM LLC</v>
      </c>
      <c r="C260" s="1" t="str">
        <f>_xlfn.XLOOKUP($A260, Rifles!$C$2:$C$419,Rifles!F$2:F$419,"N/A",0)</f>
        <v>SPRINGBORO</v>
      </c>
      <c r="D260" s="1" t="str">
        <f>_xlfn.XLOOKUP($A260, Rifles!$C$2:$C$419,Rifles!G$2:G$419,"N/A",0)</f>
        <v>OH</v>
      </c>
      <c r="E260" s="1">
        <f>_xlfn.XLOOKUP($A260,Pistols!$C:$C,Pistols!H:H,0,0)</f>
        <v>0</v>
      </c>
      <c r="F260" s="1">
        <f>_xlfn.XLOOKUP($A260,Pistols!$C:$C,Pistols!I:I,0,0)</f>
        <v>0</v>
      </c>
      <c r="G260" s="1">
        <f>_xlfn.XLOOKUP($A260,Pistols!$C:$C,Pistols!J:J,0,0)</f>
        <v>0</v>
      </c>
      <c r="H260" s="1">
        <f>_xlfn.XLOOKUP($A260,Pistols!$C:$C,Pistols!K:K,0,0)</f>
        <v>0</v>
      </c>
      <c r="I260" s="1">
        <f>_xlfn.XLOOKUP($A260,Pistols!$C:$C,Pistols!L:L,0,0)</f>
        <v>19</v>
      </c>
      <c r="J260" s="1">
        <f>_xlfn.XLOOKUP($A260,Pistols!$C:$C,Pistols!M:M,0,0)</f>
        <v>0</v>
      </c>
      <c r="K260" s="1">
        <f>_xlfn.XLOOKUP($A260,Pistols!$C:$C,Pistols!N:N,0,0)</f>
        <v>19</v>
      </c>
      <c r="L260" s="1">
        <f>_xlfn.XLOOKUP($A260,Revolvers!$C:$C,Revolvers!O:O,0,0)</f>
        <v>0</v>
      </c>
      <c r="M260" s="1">
        <f>_xlfn.XLOOKUP($A260,Revolvers!$C:$C,Revolvers!P:P,0,0)</f>
        <v>0</v>
      </c>
      <c r="N260" s="1">
        <f>_xlfn.XLOOKUP($A260,Revolvers!$C:$C,Revolvers!Q:Q,0,0)</f>
        <v>0</v>
      </c>
      <c r="O260" s="1">
        <f>_xlfn.XLOOKUP($A260,Revolvers!$C:$C,Revolvers!R:R,0,0)</f>
        <v>0</v>
      </c>
      <c r="P260" s="1">
        <f>_xlfn.XLOOKUP($A260,Revolvers!$C:$C,Revolvers!S:S,0,0)</f>
        <v>0</v>
      </c>
      <c r="Q260" s="1">
        <f>_xlfn.XLOOKUP($A260,Revolvers!$C:$C,Revolvers!T:T,0,0)</f>
        <v>0</v>
      </c>
      <c r="R260" s="1">
        <f>_xlfn.XLOOKUP($A260,Rifles!C:C,Rifles!H:H,0,0)</f>
        <v>13</v>
      </c>
      <c r="S260" s="1">
        <f>_xlfn.XLOOKUP($A260,Shotguns!C:C,Shotguns!H:H,0,0)</f>
        <v>0</v>
      </c>
      <c r="T260" s="1">
        <f t="shared" si="4"/>
        <v>32</v>
      </c>
    </row>
    <row r="261" spans="1:20" x14ac:dyDescent="0.25">
      <c r="A261" s="1">
        <f>Rifles!C261</f>
        <v>43402521</v>
      </c>
      <c r="B261" s="1" t="str">
        <f>_xlfn.XLOOKUP(A261, Rifles!$C261:$C678,Rifles!D261:D678,"N/A",0)</f>
        <v>VALOR ARMS LLC</v>
      </c>
      <c r="C261" s="1" t="str">
        <f>_xlfn.XLOOKUP($A261, Rifles!$C$2:$C$419,Rifles!F$2:F$419,"N/A",0)</f>
        <v>AKRON</v>
      </c>
      <c r="D261" s="1" t="str">
        <f>_xlfn.XLOOKUP($A261, Rifles!$C$2:$C$419,Rifles!G$2:G$419,"N/A",0)</f>
        <v>OH</v>
      </c>
      <c r="E261" s="1">
        <f>_xlfn.XLOOKUP($A261,Pistols!$C:$C,Pistols!H:H,0,0)</f>
        <v>0</v>
      </c>
      <c r="F261" s="1">
        <f>_xlfn.XLOOKUP($A261,Pistols!$C:$C,Pistols!I:I,0,0)</f>
        <v>0</v>
      </c>
      <c r="G261" s="1">
        <f>_xlfn.XLOOKUP($A261,Pistols!$C:$C,Pistols!J:J,0,0)</f>
        <v>0</v>
      </c>
      <c r="H261" s="1">
        <f>_xlfn.XLOOKUP($A261,Pistols!$C:$C,Pistols!K:K,0,0)</f>
        <v>0</v>
      </c>
      <c r="I261" s="1">
        <f>_xlfn.XLOOKUP($A261,Pistols!$C:$C,Pistols!L:L,0,0)</f>
        <v>0</v>
      </c>
      <c r="J261" s="1">
        <f>_xlfn.XLOOKUP($A261,Pistols!$C:$C,Pistols!M:M,0,0)</f>
        <v>0</v>
      </c>
      <c r="K261" s="1">
        <f>_xlfn.XLOOKUP($A261,Pistols!$C:$C,Pistols!N:N,0,0)</f>
        <v>0</v>
      </c>
      <c r="L261" s="1">
        <f>_xlfn.XLOOKUP($A261,Revolvers!$C:$C,Revolvers!O:O,0,0)</f>
        <v>0</v>
      </c>
      <c r="M261" s="1">
        <f>_xlfn.XLOOKUP($A261,Revolvers!$C:$C,Revolvers!P:P,0,0)</f>
        <v>0</v>
      </c>
      <c r="N261" s="1">
        <f>_xlfn.XLOOKUP($A261,Revolvers!$C:$C,Revolvers!Q:Q,0,0)</f>
        <v>0</v>
      </c>
      <c r="O261" s="1">
        <f>_xlfn.XLOOKUP($A261,Revolvers!$C:$C,Revolvers!R:R,0,0)</f>
        <v>0</v>
      </c>
      <c r="P261" s="1">
        <f>_xlfn.XLOOKUP($A261,Revolvers!$C:$C,Revolvers!S:S,0,0)</f>
        <v>0</v>
      </c>
      <c r="Q261" s="1">
        <f>_xlfn.XLOOKUP($A261,Revolvers!$C:$C,Revolvers!T:T,0,0)</f>
        <v>0</v>
      </c>
      <c r="R261" s="1">
        <f>_xlfn.XLOOKUP($A261,Rifles!C:C,Rifles!H:H,0,0)</f>
        <v>4</v>
      </c>
      <c r="S261" s="1">
        <f>_xlfn.XLOOKUP($A261,Shotguns!C:C,Shotguns!H:H,0,0)</f>
        <v>0</v>
      </c>
      <c r="T261" s="1">
        <f t="shared" si="4"/>
        <v>4</v>
      </c>
    </row>
    <row r="262" spans="1:20" x14ac:dyDescent="0.25">
      <c r="A262" s="1">
        <f>Rifles!C262</f>
        <v>43400683</v>
      </c>
      <c r="B262" s="1" t="str">
        <f>_xlfn.XLOOKUP(A262, Rifles!$C262:$C679,Rifles!D262:D679,"N/A",0)</f>
        <v>VERHOFF, DARRIN</v>
      </c>
      <c r="C262" s="1" t="str">
        <f>_xlfn.XLOOKUP($A262, Rifles!$C$2:$C$419,Rifles!F$2:F$419,"N/A",0)</f>
        <v>OTTAWA</v>
      </c>
      <c r="D262" s="1" t="str">
        <f>_xlfn.XLOOKUP($A262, Rifles!$C$2:$C$419,Rifles!G$2:G$419,"N/A",0)</f>
        <v>OH</v>
      </c>
      <c r="E262" s="1">
        <f>_xlfn.XLOOKUP($A262,Pistols!$C:$C,Pistols!H:H,0,0)</f>
        <v>0</v>
      </c>
      <c r="F262" s="1">
        <f>_xlfn.XLOOKUP($A262,Pistols!$C:$C,Pistols!I:I,0,0)</f>
        <v>0</v>
      </c>
      <c r="G262" s="1">
        <f>_xlfn.XLOOKUP($A262,Pistols!$C:$C,Pistols!J:J,0,0)</f>
        <v>0</v>
      </c>
      <c r="H262" s="1">
        <f>_xlfn.XLOOKUP($A262,Pistols!$C:$C,Pistols!K:K,0,0)</f>
        <v>0</v>
      </c>
      <c r="I262" s="1">
        <f>_xlfn.XLOOKUP($A262,Pistols!$C:$C,Pistols!L:L,0,0)</f>
        <v>0</v>
      </c>
      <c r="J262" s="1">
        <f>_xlfn.XLOOKUP($A262,Pistols!$C:$C,Pistols!M:M,0,0)</f>
        <v>0</v>
      </c>
      <c r="K262" s="1">
        <f>_xlfn.XLOOKUP($A262,Pistols!$C:$C,Pistols!N:N,0,0)</f>
        <v>0</v>
      </c>
      <c r="L262" s="1">
        <f>_xlfn.XLOOKUP($A262,Revolvers!$C:$C,Revolvers!O:O,0,0)</f>
        <v>0</v>
      </c>
      <c r="M262" s="1">
        <f>_xlfn.XLOOKUP($A262,Revolvers!$C:$C,Revolvers!P:P,0,0)</f>
        <v>0</v>
      </c>
      <c r="N262" s="1">
        <f>_xlfn.XLOOKUP($A262,Revolvers!$C:$C,Revolvers!Q:Q,0,0)</f>
        <v>0</v>
      </c>
      <c r="O262" s="1">
        <f>_xlfn.XLOOKUP($A262,Revolvers!$C:$C,Revolvers!R:R,0,0)</f>
        <v>0</v>
      </c>
      <c r="P262" s="1">
        <f>_xlfn.XLOOKUP($A262,Revolvers!$C:$C,Revolvers!S:S,0,0)</f>
        <v>0</v>
      </c>
      <c r="Q262" s="1">
        <f>_xlfn.XLOOKUP($A262,Revolvers!$C:$C,Revolvers!T:T,0,0)</f>
        <v>0</v>
      </c>
      <c r="R262" s="1">
        <f>_xlfn.XLOOKUP($A262,Rifles!C:C,Rifles!H:H,0,0)</f>
        <v>12</v>
      </c>
      <c r="S262" s="1">
        <f>_xlfn.XLOOKUP($A262,Shotguns!C:C,Shotguns!H:H,0,0)</f>
        <v>0</v>
      </c>
      <c r="T262" s="1">
        <f t="shared" si="4"/>
        <v>12</v>
      </c>
    </row>
    <row r="263" spans="1:20" x14ac:dyDescent="0.25">
      <c r="A263" s="1">
        <f>Rifles!C263</f>
        <v>43401749</v>
      </c>
      <c r="B263" s="1" t="str">
        <f>_xlfn.XLOOKUP(A263, Rifles!$C263:$C680,Rifles!D263:D680,"N/A",0)</f>
        <v>WAGONER, BILLY WAYNE</v>
      </c>
      <c r="C263" s="1" t="str">
        <f>_xlfn.XLOOKUP($A263, Rifles!$C$2:$C$419,Rifles!F$2:F$419,"N/A",0)</f>
        <v>CRESTLINE</v>
      </c>
      <c r="D263" s="1" t="str">
        <f>_xlfn.XLOOKUP($A263, Rifles!$C$2:$C$419,Rifles!G$2:G$419,"N/A",0)</f>
        <v>OH</v>
      </c>
      <c r="E263" s="1">
        <f>_xlfn.XLOOKUP($A263,Pistols!$C:$C,Pistols!H:H,0,0)</f>
        <v>0</v>
      </c>
      <c r="F263" s="1">
        <f>_xlfn.XLOOKUP($A263,Pistols!$C:$C,Pistols!I:I,0,0)</f>
        <v>0</v>
      </c>
      <c r="G263" s="1">
        <f>_xlfn.XLOOKUP($A263,Pistols!$C:$C,Pistols!J:J,0,0)</f>
        <v>0</v>
      </c>
      <c r="H263" s="1">
        <f>_xlfn.XLOOKUP($A263,Pistols!$C:$C,Pistols!K:K,0,0)</f>
        <v>0</v>
      </c>
      <c r="I263" s="1">
        <f>_xlfn.XLOOKUP($A263,Pistols!$C:$C,Pistols!L:L,0,0)</f>
        <v>0</v>
      </c>
      <c r="J263" s="1">
        <f>_xlfn.XLOOKUP($A263,Pistols!$C:$C,Pistols!M:M,0,0)</f>
        <v>0</v>
      </c>
      <c r="K263" s="1">
        <f>_xlfn.XLOOKUP($A263,Pistols!$C:$C,Pistols!N:N,0,0)</f>
        <v>0</v>
      </c>
      <c r="L263" s="1">
        <f>_xlfn.XLOOKUP($A263,Revolvers!$C:$C,Revolvers!O:O,0,0)</f>
        <v>0</v>
      </c>
      <c r="M263" s="1">
        <f>_xlfn.XLOOKUP($A263,Revolvers!$C:$C,Revolvers!P:P,0,0)</f>
        <v>0</v>
      </c>
      <c r="N263" s="1">
        <f>_xlfn.XLOOKUP($A263,Revolvers!$C:$C,Revolvers!Q:Q,0,0)</f>
        <v>0</v>
      </c>
      <c r="O263" s="1">
        <f>_xlfn.XLOOKUP($A263,Revolvers!$C:$C,Revolvers!R:R,0,0)</f>
        <v>0</v>
      </c>
      <c r="P263" s="1">
        <f>_xlfn.XLOOKUP($A263,Revolvers!$C:$C,Revolvers!S:S,0,0)</f>
        <v>0</v>
      </c>
      <c r="Q263" s="1">
        <f>_xlfn.XLOOKUP($A263,Revolvers!$C:$C,Revolvers!T:T,0,0)</f>
        <v>0</v>
      </c>
      <c r="R263" s="1">
        <f>_xlfn.XLOOKUP($A263,Rifles!C:C,Rifles!H:H,0,0)</f>
        <v>1</v>
      </c>
      <c r="S263" s="1">
        <f>_xlfn.XLOOKUP($A263,Shotguns!C:C,Shotguns!H:H,0,0)</f>
        <v>0</v>
      </c>
      <c r="T263" s="1">
        <f t="shared" si="4"/>
        <v>1</v>
      </c>
    </row>
    <row r="264" spans="1:20" x14ac:dyDescent="0.25">
      <c r="A264" s="1">
        <f>Rifles!C264</f>
        <v>43437699</v>
      </c>
      <c r="B264" s="1" t="str">
        <f>_xlfn.XLOOKUP(A264, Rifles!$C264:$C681,Rifles!D264:D681,"N/A",0)</f>
        <v>WALTER, JAMES F</v>
      </c>
      <c r="C264" s="1" t="str">
        <f>_xlfn.XLOOKUP($A264, Rifles!$C$2:$C$419,Rifles!F$2:F$419,"N/A",0)</f>
        <v>WELLINGTON</v>
      </c>
      <c r="D264" s="1" t="str">
        <f>_xlfn.XLOOKUP($A264, Rifles!$C$2:$C$419,Rifles!G$2:G$419,"N/A",0)</f>
        <v>OH</v>
      </c>
      <c r="E264" s="1">
        <f>_xlfn.XLOOKUP($A264,Pistols!$C:$C,Pistols!H:H,0,0)</f>
        <v>0</v>
      </c>
      <c r="F264" s="1">
        <f>_xlfn.XLOOKUP($A264,Pistols!$C:$C,Pistols!I:I,0,0)</f>
        <v>0</v>
      </c>
      <c r="G264" s="1">
        <f>_xlfn.XLOOKUP($A264,Pistols!$C:$C,Pistols!J:J,0,0)</f>
        <v>0</v>
      </c>
      <c r="H264" s="1">
        <f>_xlfn.XLOOKUP($A264,Pistols!$C:$C,Pistols!K:K,0,0)</f>
        <v>0</v>
      </c>
      <c r="I264" s="1">
        <f>_xlfn.XLOOKUP($A264,Pistols!$C:$C,Pistols!L:L,0,0)</f>
        <v>0</v>
      </c>
      <c r="J264" s="1">
        <f>_xlfn.XLOOKUP($A264,Pistols!$C:$C,Pistols!M:M,0,0)</f>
        <v>0</v>
      </c>
      <c r="K264" s="1">
        <f>_xlfn.XLOOKUP($A264,Pistols!$C:$C,Pistols!N:N,0,0)</f>
        <v>0</v>
      </c>
      <c r="L264" s="1">
        <f>_xlfn.XLOOKUP($A264,Revolvers!$C:$C,Revolvers!O:O,0,0)</f>
        <v>0</v>
      </c>
      <c r="M264" s="1">
        <f>_xlfn.XLOOKUP($A264,Revolvers!$C:$C,Revolvers!P:P,0,0)</f>
        <v>0</v>
      </c>
      <c r="N264" s="1">
        <f>_xlfn.XLOOKUP($A264,Revolvers!$C:$C,Revolvers!Q:Q,0,0)</f>
        <v>0</v>
      </c>
      <c r="O264" s="1">
        <f>_xlfn.XLOOKUP($A264,Revolvers!$C:$C,Revolvers!R:R,0,0)</f>
        <v>0</v>
      </c>
      <c r="P264" s="1">
        <f>_xlfn.XLOOKUP($A264,Revolvers!$C:$C,Revolvers!S:S,0,0)</f>
        <v>0</v>
      </c>
      <c r="Q264" s="1">
        <f>_xlfn.XLOOKUP($A264,Revolvers!$C:$C,Revolvers!T:T,0,0)</f>
        <v>0</v>
      </c>
      <c r="R264" s="1">
        <f>_xlfn.XLOOKUP($A264,Rifles!C:C,Rifles!H:H,0,0)</f>
        <v>7</v>
      </c>
      <c r="S264" s="1">
        <f>_xlfn.XLOOKUP($A264,Shotguns!C:C,Shotguns!H:H,0,0)</f>
        <v>0</v>
      </c>
      <c r="T264" s="1">
        <f t="shared" si="4"/>
        <v>7</v>
      </c>
    </row>
    <row r="265" spans="1:20" x14ac:dyDescent="0.25">
      <c r="A265" s="1">
        <f>Rifles!C265</f>
        <v>43136612</v>
      </c>
      <c r="B265" s="1" t="str">
        <f>_xlfn.XLOOKUP(A265, Rifles!$C265:$C682,Rifles!D265:D682,"N/A",0)</f>
        <v>WELLS, GREGORY F</v>
      </c>
      <c r="C265" s="1" t="str">
        <f>_xlfn.XLOOKUP($A265, Rifles!$C$2:$C$419,Rifles!F$2:F$419,"N/A",0)</f>
        <v>CROOKSVILLE</v>
      </c>
      <c r="D265" s="1" t="str">
        <f>_xlfn.XLOOKUP($A265, Rifles!$C$2:$C$419,Rifles!G$2:G$419,"N/A",0)</f>
        <v>OH</v>
      </c>
      <c r="E265" s="1">
        <f>_xlfn.XLOOKUP($A265,Pistols!$C:$C,Pistols!H:H,0,0)</f>
        <v>0</v>
      </c>
      <c r="F265" s="1">
        <f>_xlfn.XLOOKUP($A265,Pistols!$C:$C,Pistols!I:I,0,0)</f>
        <v>0</v>
      </c>
      <c r="G265" s="1">
        <f>_xlfn.XLOOKUP($A265,Pistols!$C:$C,Pistols!J:J,0,0)</f>
        <v>0</v>
      </c>
      <c r="H265" s="1">
        <f>_xlfn.XLOOKUP($A265,Pistols!$C:$C,Pistols!K:K,0,0)</f>
        <v>0</v>
      </c>
      <c r="I265" s="1">
        <f>_xlfn.XLOOKUP($A265,Pistols!$C:$C,Pistols!L:L,0,0)</f>
        <v>0</v>
      </c>
      <c r="J265" s="1">
        <f>_xlfn.XLOOKUP($A265,Pistols!$C:$C,Pistols!M:M,0,0)</f>
        <v>0</v>
      </c>
      <c r="K265" s="1">
        <f>_xlfn.XLOOKUP($A265,Pistols!$C:$C,Pistols!N:N,0,0)</f>
        <v>0</v>
      </c>
      <c r="L265" s="1">
        <f>_xlfn.XLOOKUP($A265,Revolvers!$C:$C,Revolvers!O:O,0,0)</f>
        <v>0</v>
      </c>
      <c r="M265" s="1">
        <f>_xlfn.XLOOKUP($A265,Revolvers!$C:$C,Revolvers!P:P,0,0)</f>
        <v>0</v>
      </c>
      <c r="N265" s="1">
        <f>_xlfn.XLOOKUP($A265,Revolvers!$C:$C,Revolvers!Q:Q,0,0)</f>
        <v>0</v>
      </c>
      <c r="O265" s="1">
        <f>_xlfn.XLOOKUP($A265,Revolvers!$C:$C,Revolvers!R:R,0,0)</f>
        <v>0</v>
      </c>
      <c r="P265" s="1">
        <f>_xlfn.XLOOKUP($A265,Revolvers!$C:$C,Revolvers!S:S,0,0)</f>
        <v>0</v>
      </c>
      <c r="Q265" s="1">
        <f>_xlfn.XLOOKUP($A265,Revolvers!$C:$C,Revolvers!T:T,0,0)</f>
        <v>0</v>
      </c>
      <c r="R265" s="1">
        <f>_xlfn.XLOOKUP($A265,Rifles!C:C,Rifles!H:H,0,0)</f>
        <v>22</v>
      </c>
      <c r="S265" s="1">
        <f>_xlfn.XLOOKUP($A265,Shotguns!C:C,Shotguns!H:H,0,0)</f>
        <v>0</v>
      </c>
      <c r="T265" s="1">
        <f t="shared" si="4"/>
        <v>22</v>
      </c>
    </row>
    <row r="266" spans="1:20" x14ac:dyDescent="0.25">
      <c r="A266" s="1">
        <f>Rifles!C266</f>
        <v>57302004</v>
      </c>
      <c r="B266" s="1" t="str">
        <f>_xlfn.XLOOKUP(A266, Rifles!$C266:$C683,Rifles!D266:D683,"N/A",0)</f>
        <v>BRIGADOON INC</v>
      </c>
      <c r="C266" s="1" t="str">
        <f>_xlfn.XLOOKUP($A266, Rifles!$C$2:$C$419,Rifles!F$2:F$419,"N/A",0)</f>
        <v>DEL CITY</v>
      </c>
      <c r="D266" s="1" t="str">
        <f>_xlfn.XLOOKUP($A266, Rifles!$C$2:$C$419,Rifles!G$2:G$419,"N/A",0)</f>
        <v>OK</v>
      </c>
      <c r="E266" s="1">
        <f>_xlfn.XLOOKUP($A266,Pistols!$C:$C,Pistols!H:H,0,0)</f>
        <v>0</v>
      </c>
      <c r="F266" s="1">
        <f>_xlfn.XLOOKUP($A266,Pistols!$C:$C,Pistols!I:I,0,0)</f>
        <v>0</v>
      </c>
      <c r="G266" s="1">
        <f>_xlfn.XLOOKUP($A266,Pistols!$C:$C,Pistols!J:J,0,0)</f>
        <v>0</v>
      </c>
      <c r="H266" s="1">
        <f>_xlfn.XLOOKUP($A266,Pistols!$C:$C,Pistols!K:K,0,0)</f>
        <v>0</v>
      </c>
      <c r="I266" s="1">
        <f>_xlfn.XLOOKUP($A266,Pistols!$C:$C,Pistols!L:L,0,0)</f>
        <v>0</v>
      </c>
      <c r="J266" s="1">
        <f>_xlfn.XLOOKUP($A266,Pistols!$C:$C,Pistols!M:M,0,0)</f>
        <v>0</v>
      </c>
      <c r="K266" s="1">
        <f>_xlfn.XLOOKUP($A266,Pistols!$C:$C,Pistols!N:N,0,0)</f>
        <v>0</v>
      </c>
      <c r="L266" s="1">
        <f>_xlfn.XLOOKUP($A266,Revolvers!$C:$C,Revolvers!O:O,0,0)</f>
        <v>0</v>
      </c>
      <c r="M266" s="1">
        <f>_xlfn.XLOOKUP($A266,Revolvers!$C:$C,Revolvers!P:P,0,0)</f>
        <v>0</v>
      </c>
      <c r="N266" s="1">
        <f>_xlfn.XLOOKUP($A266,Revolvers!$C:$C,Revolvers!Q:Q,0,0)</f>
        <v>0</v>
      </c>
      <c r="O266" s="1">
        <f>_xlfn.XLOOKUP($A266,Revolvers!$C:$C,Revolvers!R:R,0,0)</f>
        <v>0</v>
      </c>
      <c r="P266" s="1">
        <f>_xlfn.XLOOKUP($A266,Revolvers!$C:$C,Revolvers!S:S,0,0)</f>
        <v>0</v>
      </c>
      <c r="Q266" s="1">
        <f>_xlfn.XLOOKUP($A266,Revolvers!$C:$C,Revolvers!T:T,0,0)</f>
        <v>0</v>
      </c>
      <c r="R266" s="1">
        <f>_xlfn.XLOOKUP($A266,Rifles!C:C,Rifles!H:H,0,0)</f>
        <v>27</v>
      </c>
      <c r="S266" s="1">
        <f>_xlfn.XLOOKUP($A266,Shotguns!C:C,Shotguns!H:H,0,0)</f>
        <v>0</v>
      </c>
      <c r="T266" s="1">
        <f t="shared" si="4"/>
        <v>27</v>
      </c>
    </row>
    <row r="267" spans="1:20" x14ac:dyDescent="0.25">
      <c r="A267" s="1">
        <f>Rifles!C267</f>
        <v>57301556</v>
      </c>
      <c r="B267" s="1" t="str">
        <f>_xlfn.XLOOKUP(A267, Rifles!$C267:$C684,Rifles!D267:D684,"N/A",0)</f>
        <v>COLE, GREGORY DUFF</v>
      </c>
      <c r="C267" s="1" t="str">
        <f>_xlfn.XLOOKUP($A267, Rifles!$C$2:$C$419,Rifles!F$2:F$419,"N/A",0)</f>
        <v>FLETCHER</v>
      </c>
      <c r="D267" s="1" t="str">
        <f>_xlfn.XLOOKUP($A267, Rifles!$C$2:$C$419,Rifles!G$2:G$419,"N/A",0)</f>
        <v>OK</v>
      </c>
      <c r="E267" s="1">
        <f>_xlfn.XLOOKUP($A267,Pistols!$C:$C,Pistols!H:H,0,0)</f>
        <v>0</v>
      </c>
      <c r="F267" s="1">
        <f>_xlfn.XLOOKUP($A267,Pistols!$C:$C,Pistols!I:I,0,0)</f>
        <v>0</v>
      </c>
      <c r="G267" s="1">
        <f>_xlfn.XLOOKUP($A267,Pistols!$C:$C,Pistols!J:J,0,0)</f>
        <v>0</v>
      </c>
      <c r="H267" s="1">
        <f>_xlfn.XLOOKUP($A267,Pistols!$C:$C,Pistols!K:K,0,0)</f>
        <v>0</v>
      </c>
      <c r="I267" s="1">
        <f>_xlfn.XLOOKUP($A267,Pistols!$C:$C,Pistols!L:L,0,0)</f>
        <v>0</v>
      </c>
      <c r="J267" s="1">
        <f>_xlfn.XLOOKUP($A267,Pistols!$C:$C,Pistols!M:M,0,0)</f>
        <v>0</v>
      </c>
      <c r="K267" s="1">
        <f>_xlfn.XLOOKUP($A267,Pistols!$C:$C,Pistols!N:N,0,0)</f>
        <v>0</v>
      </c>
      <c r="L267" s="1">
        <f>_xlfn.XLOOKUP($A267,Revolvers!$C:$C,Revolvers!O:O,0,0)</f>
        <v>0</v>
      </c>
      <c r="M267" s="1">
        <f>_xlfn.XLOOKUP($A267,Revolvers!$C:$C,Revolvers!P:P,0,0)</f>
        <v>0</v>
      </c>
      <c r="N267" s="1">
        <f>_xlfn.XLOOKUP($A267,Revolvers!$C:$C,Revolvers!Q:Q,0,0)</f>
        <v>0</v>
      </c>
      <c r="O267" s="1">
        <f>_xlfn.XLOOKUP($A267,Revolvers!$C:$C,Revolvers!R:R,0,0)</f>
        <v>0</v>
      </c>
      <c r="P267" s="1">
        <f>_xlfn.XLOOKUP($A267,Revolvers!$C:$C,Revolvers!S:S,0,0)</f>
        <v>0</v>
      </c>
      <c r="Q267" s="1">
        <f>_xlfn.XLOOKUP($A267,Revolvers!$C:$C,Revolvers!T:T,0,0)</f>
        <v>0</v>
      </c>
      <c r="R267" s="1">
        <f>_xlfn.XLOOKUP($A267,Rifles!C:C,Rifles!H:H,0,0)</f>
        <v>1</v>
      </c>
      <c r="S267" s="1">
        <f>_xlfn.XLOOKUP($A267,Shotguns!C:C,Shotguns!H:H,0,0)</f>
        <v>0</v>
      </c>
      <c r="T267" s="1">
        <f t="shared" si="4"/>
        <v>1</v>
      </c>
    </row>
    <row r="268" spans="1:20" x14ac:dyDescent="0.25">
      <c r="A268" s="1">
        <f>Rifles!C268</f>
        <v>57337041</v>
      </c>
      <c r="B268" s="1" t="str">
        <f>_xlfn.XLOOKUP(A268, Rifles!$C268:$C685,Rifles!D268:D685,"N/A",0)</f>
        <v>FLEMING, JAMES</v>
      </c>
      <c r="C268" s="1" t="str">
        <f>_xlfn.XLOOKUP($A268, Rifles!$C$2:$C$419,Rifles!F$2:F$419,"N/A",0)</f>
        <v>RED OAK</v>
      </c>
      <c r="D268" s="1" t="str">
        <f>_xlfn.XLOOKUP($A268, Rifles!$C$2:$C$419,Rifles!G$2:G$419,"N/A",0)</f>
        <v>OK</v>
      </c>
      <c r="E268" s="1">
        <f>_xlfn.XLOOKUP($A268,Pistols!$C:$C,Pistols!H:H,0,0)</f>
        <v>0</v>
      </c>
      <c r="F268" s="1">
        <f>_xlfn.XLOOKUP($A268,Pistols!$C:$C,Pistols!I:I,0,0)</f>
        <v>0</v>
      </c>
      <c r="G268" s="1">
        <f>_xlfn.XLOOKUP($A268,Pistols!$C:$C,Pistols!J:J,0,0)</f>
        <v>0</v>
      </c>
      <c r="H268" s="1">
        <f>_xlfn.XLOOKUP($A268,Pistols!$C:$C,Pistols!K:K,0,0)</f>
        <v>0</v>
      </c>
      <c r="I268" s="1">
        <f>_xlfn.XLOOKUP($A268,Pistols!$C:$C,Pistols!L:L,0,0)</f>
        <v>0</v>
      </c>
      <c r="J268" s="1">
        <f>_xlfn.XLOOKUP($A268,Pistols!$C:$C,Pistols!M:M,0,0)</f>
        <v>0</v>
      </c>
      <c r="K268" s="1">
        <f>_xlfn.XLOOKUP($A268,Pistols!$C:$C,Pistols!N:N,0,0)</f>
        <v>0</v>
      </c>
      <c r="L268" s="1">
        <f>_xlfn.XLOOKUP($A268,Revolvers!$C:$C,Revolvers!O:O,0,0)</f>
        <v>0</v>
      </c>
      <c r="M268" s="1">
        <f>_xlfn.XLOOKUP($A268,Revolvers!$C:$C,Revolvers!P:P,0,0)</f>
        <v>0</v>
      </c>
      <c r="N268" s="1">
        <f>_xlfn.XLOOKUP($A268,Revolvers!$C:$C,Revolvers!Q:Q,0,0)</f>
        <v>0</v>
      </c>
      <c r="O268" s="1">
        <f>_xlfn.XLOOKUP($A268,Revolvers!$C:$C,Revolvers!R:R,0,0)</f>
        <v>0</v>
      </c>
      <c r="P268" s="1">
        <f>_xlfn.XLOOKUP($A268,Revolvers!$C:$C,Revolvers!S:S,0,0)</f>
        <v>0</v>
      </c>
      <c r="Q268" s="1">
        <f>_xlfn.XLOOKUP($A268,Revolvers!$C:$C,Revolvers!T:T,0,0)</f>
        <v>0</v>
      </c>
      <c r="R268" s="1">
        <f>_xlfn.XLOOKUP($A268,Rifles!C:C,Rifles!H:H,0,0)</f>
        <v>4</v>
      </c>
      <c r="S268" s="1">
        <f>_xlfn.XLOOKUP($A268,Shotguns!C:C,Shotguns!H:H,0,0)</f>
        <v>0</v>
      </c>
      <c r="T268" s="1">
        <f t="shared" si="4"/>
        <v>4</v>
      </c>
    </row>
    <row r="269" spans="1:20" x14ac:dyDescent="0.25">
      <c r="A269" s="1">
        <f>Rifles!C269</f>
        <v>57336993</v>
      </c>
      <c r="B269" s="1" t="str">
        <f>_xlfn.XLOOKUP(A269, Rifles!$C269:$C686,Rifles!D269:D686,"N/A",0)</f>
        <v>FRIEND, MICHAEL L</v>
      </c>
      <c r="C269" s="1" t="str">
        <f>_xlfn.XLOOKUP($A269, Rifles!$C$2:$C$419,Rifles!F$2:F$419,"N/A",0)</f>
        <v>WYANDOTTE</v>
      </c>
      <c r="D269" s="1" t="str">
        <f>_xlfn.XLOOKUP($A269, Rifles!$C$2:$C$419,Rifles!G$2:G$419,"N/A",0)</f>
        <v>OK</v>
      </c>
      <c r="E269" s="1">
        <f>_xlfn.XLOOKUP($A269,Pistols!$C:$C,Pistols!H:H,0,0)</f>
        <v>0</v>
      </c>
      <c r="F269" s="1">
        <f>_xlfn.XLOOKUP($A269,Pistols!$C:$C,Pistols!I:I,0,0)</f>
        <v>0</v>
      </c>
      <c r="G269" s="1">
        <f>_xlfn.XLOOKUP($A269,Pistols!$C:$C,Pistols!J:J,0,0)</f>
        <v>0</v>
      </c>
      <c r="H269" s="1">
        <f>_xlfn.XLOOKUP($A269,Pistols!$C:$C,Pistols!K:K,0,0)</f>
        <v>0</v>
      </c>
      <c r="I269" s="1">
        <f>_xlfn.XLOOKUP($A269,Pistols!$C:$C,Pistols!L:L,0,0)</f>
        <v>0</v>
      </c>
      <c r="J269" s="1">
        <f>_xlfn.XLOOKUP($A269,Pistols!$C:$C,Pistols!M:M,0,0)</f>
        <v>0</v>
      </c>
      <c r="K269" s="1">
        <f>_xlfn.XLOOKUP($A269,Pistols!$C:$C,Pistols!N:N,0,0)</f>
        <v>0</v>
      </c>
      <c r="L269" s="1">
        <f>_xlfn.XLOOKUP($A269,Revolvers!$C:$C,Revolvers!O:O,0,0)</f>
        <v>0</v>
      </c>
      <c r="M269" s="1">
        <f>_xlfn.XLOOKUP($A269,Revolvers!$C:$C,Revolvers!P:P,0,0)</f>
        <v>0</v>
      </c>
      <c r="N269" s="1">
        <f>_xlfn.XLOOKUP($A269,Revolvers!$C:$C,Revolvers!Q:Q,0,0)</f>
        <v>0</v>
      </c>
      <c r="O269" s="1">
        <f>_xlfn.XLOOKUP($A269,Revolvers!$C:$C,Revolvers!R:R,0,0)</f>
        <v>0</v>
      </c>
      <c r="P269" s="1">
        <f>_xlfn.XLOOKUP($A269,Revolvers!$C:$C,Revolvers!S:S,0,0)</f>
        <v>0</v>
      </c>
      <c r="Q269" s="1">
        <f>_xlfn.XLOOKUP($A269,Revolvers!$C:$C,Revolvers!T:T,0,0)</f>
        <v>0</v>
      </c>
      <c r="R269" s="1">
        <f>_xlfn.XLOOKUP($A269,Rifles!C:C,Rifles!H:H,0,0)</f>
        <v>22</v>
      </c>
      <c r="S269" s="1">
        <f>_xlfn.XLOOKUP($A269,Shotguns!C:C,Shotguns!H:H,0,0)</f>
        <v>0</v>
      </c>
      <c r="T269" s="1">
        <f t="shared" si="4"/>
        <v>22</v>
      </c>
    </row>
    <row r="270" spans="1:20" x14ac:dyDescent="0.25">
      <c r="A270" s="1">
        <f>Rifles!C270</f>
        <v>57302015</v>
      </c>
      <c r="B270" s="1" t="str">
        <f>_xlfn.XLOOKUP(A270, Rifles!$C270:$C687,Rifles!D270:D687,"N/A",0)</f>
        <v>RED DIRT ARMORY LLC</v>
      </c>
      <c r="C270" s="1" t="str">
        <f>_xlfn.XLOOKUP($A270, Rifles!$C$2:$C$419,Rifles!F$2:F$419,"N/A",0)</f>
        <v>MUSTANG</v>
      </c>
      <c r="D270" s="1" t="str">
        <f>_xlfn.XLOOKUP($A270, Rifles!$C$2:$C$419,Rifles!G$2:G$419,"N/A",0)</f>
        <v>OK</v>
      </c>
      <c r="E270" s="1">
        <f>_xlfn.XLOOKUP($A270,Pistols!$C:$C,Pistols!H:H,0,0)</f>
        <v>0</v>
      </c>
      <c r="F270" s="1">
        <f>_xlfn.XLOOKUP($A270,Pistols!$C:$C,Pistols!I:I,0,0)</f>
        <v>0</v>
      </c>
      <c r="G270" s="1">
        <f>_xlfn.XLOOKUP($A270,Pistols!$C:$C,Pistols!J:J,0,0)</f>
        <v>0</v>
      </c>
      <c r="H270" s="1">
        <f>_xlfn.XLOOKUP($A270,Pistols!$C:$C,Pistols!K:K,0,0)</f>
        <v>0</v>
      </c>
      <c r="I270" s="1">
        <f>_xlfn.XLOOKUP($A270,Pistols!$C:$C,Pistols!L:L,0,0)</f>
        <v>0</v>
      </c>
      <c r="J270" s="1">
        <f>_xlfn.XLOOKUP($A270,Pistols!$C:$C,Pistols!M:M,0,0)</f>
        <v>0</v>
      </c>
      <c r="K270" s="1">
        <f>_xlfn.XLOOKUP($A270,Pistols!$C:$C,Pistols!N:N,0,0)</f>
        <v>0</v>
      </c>
      <c r="L270" s="1">
        <f>_xlfn.XLOOKUP($A270,Revolvers!$C:$C,Revolvers!O:O,0,0)</f>
        <v>0</v>
      </c>
      <c r="M270" s="1">
        <f>_xlfn.XLOOKUP($A270,Revolvers!$C:$C,Revolvers!P:P,0,0)</f>
        <v>0</v>
      </c>
      <c r="N270" s="1">
        <f>_xlfn.XLOOKUP($A270,Revolvers!$C:$C,Revolvers!Q:Q,0,0)</f>
        <v>0</v>
      </c>
      <c r="O270" s="1">
        <f>_xlfn.XLOOKUP($A270,Revolvers!$C:$C,Revolvers!R:R,0,0)</f>
        <v>0</v>
      </c>
      <c r="P270" s="1">
        <f>_xlfn.XLOOKUP($A270,Revolvers!$C:$C,Revolvers!S:S,0,0)</f>
        <v>0</v>
      </c>
      <c r="Q270" s="1">
        <f>_xlfn.XLOOKUP($A270,Revolvers!$C:$C,Revolvers!T:T,0,0)</f>
        <v>0</v>
      </c>
      <c r="R270" s="1">
        <f>_xlfn.XLOOKUP($A270,Rifles!C:C,Rifles!H:H,0,0)</f>
        <v>1</v>
      </c>
      <c r="S270" s="1">
        <f>_xlfn.XLOOKUP($A270,Shotguns!C:C,Shotguns!H:H,0,0)</f>
        <v>2</v>
      </c>
      <c r="T270" s="1">
        <f t="shared" si="4"/>
        <v>3</v>
      </c>
    </row>
    <row r="271" spans="1:20" x14ac:dyDescent="0.25">
      <c r="A271" s="1">
        <f>Rifles!C271</f>
        <v>57300150</v>
      </c>
      <c r="B271" s="1" t="str">
        <f>_xlfn.XLOOKUP(A271, Rifles!$C271:$C688,Rifles!D271:D688,"N/A",0)</f>
        <v>SPACE-CONSYSTEMS INC</v>
      </c>
      <c r="C271" s="1" t="str">
        <f>_xlfn.XLOOKUP($A271, Rifles!$C$2:$C$419,Rifles!F$2:F$419,"N/A",0)</f>
        <v>TULSA</v>
      </c>
      <c r="D271" s="1" t="str">
        <f>_xlfn.XLOOKUP($A271, Rifles!$C$2:$C$419,Rifles!G$2:G$419,"N/A",0)</f>
        <v>OK</v>
      </c>
      <c r="E271" s="1">
        <f>_xlfn.XLOOKUP($A271,Pistols!$C:$C,Pistols!H:H,0,0)</f>
        <v>0</v>
      </c>
      <c r="F271" s="1">
        <f>_xlfn.XLOOKUP($A271,Pistols!$C:$C,Pistols!I:I,0,0)</f>
        <v>0</v>
      </c>
      <c r="G271" s="1">
        <f>_xlfn.XLOOKUP($A271,Pistols!$C:$C,Pistols!J:J,0,0)</f>
        <v>0</v>
      </c>
      <c r="H271" s="1">
        <f>_xlfn.XLOOKUP($A271,Pistols!$C:$C,Pistols!K:K,0,0)</f>
        <v>0</v>
      </c>
      <c r="I271" s="1">
        <f>_xlfn.XLOOKUP($A271,Pistols!$C:$C,Pistols!L:L,0,0)</f>
        <v>0</v>
      </c>
      <c r="J271" s="1">
        <f>_xlfn.XLOOKUP($A271,Pistols!$C:$C,Pistols!M:M,0,0)</f>
        <v>14</v>
      </c>
      <c r="K271" s="1">
        <f>_xlfn.XLOOKUP($A271,Pistols!$C:$C,Pistols!N:N,0,0)</f>
        <v>14</v>
      </c>
      <c r="L271" s="1">
        <f>_xlfn.XLOOKUP($A271,Revolvers!$C:$C,Revolvers!O:O,0,0)</f>
        <v>0</v>
      </c>
      <c r="M271" s="1">
        <f>_xlfn.XLOOKUP($A271,Revolvers!$C:$C,Revolvers!P:P,0,0)</f>
        <v>0</v>
      </c>
      <c r="N271" s="1">
        <f>_xlfn.XLOOKUP($A271,Revolvers!$C:$C,Revolvers!Q:Q,0,0)</f>
        <v>0</v>
      </c>
      <c r="O271" s="1">
        <f>_xlfn.XLOOKUP($A271,Revolvers!$C:$C,Revolvers!R:R,0,0)</f>
        <v>0</v>
      </c>
      <c r="P271" s="1">
        <f>_xlfn.XLOOKUP($A271,Revolvers!$C:$C,Revolvers!S:S,0,0)</f>
        <v>0</v>
      </c>
      <c r="Q271" s="1">
        <f>_xlfn.XLOOKUP($A271,Revolvers!$C:$C,Revolvers!T:T,0,0)</f>
        <v>0</v>
      </c>
      <c r="R271" s="1">
        <f>_xlfn.XLOOKUP($A271,Rifles!C:C,Rifles!H:H,0,0)</f>
        <v>272</v>
      </c>
      <c r="S271" s="1">
        <f>_xlfn.XLOOKUP($A271,Shotguns!C:C,Shotguns!H:H,0,0)</f>
        <v>0</v>
      </c>
      <c r="T271" s="1">
        <f t="shared" si="4"/>
        <v>286</v>
      </c>
    </row>
    <row r="272" spans="1:20" x14ac:dyDescent="0.25">
      <c r="A272" s="1">
        <f>Rifles!C272</f>
        <v>57301293</v>
      </c>
      <c r="B272" s="1" t="str">
        <f>_xlfn.XLOOKUP(A272, Rifles!$C272:$C689,Rifles!D272:D689,"N/A",0)</f>
        <v>SURGEON RIFLES INCORPORATED</v>
      </c>
      <c r="C272" s="1" t="str">
        <f>_xlfn.XLOOKUP($A272, Rifles!$C$2:$C$419,Rifles!F$2:F$419,"N/A",0)</f>
        <v>PRAGUE</v>
      </c>
      <c r="D272" s="1" t="str">
        <f>_xlfn.XLOOKUP($A272, Rifles!$C$2:$C$419,Rifles!G$2:G$419,"N/A",0)</f>
        <v>OK</v>
      </c>
      <c r="E272" s="1">
        <f>_xlfn.XLOOKUP($A272,Pistols!$C:$C,Pistols!H:H,0,0)</f>
        <v>0</v>
      </c>
      <c r="F272" s="1">
        <f>_xlfn.XLOOKUP($A272,Pistols!$C:$C,Pistols!I:I,0,0)</f>
        <v>0</v>
      </c>
      <c r="G272" s="1">
        <f>_xlfn.XLOOKUP($A272,Pistols!$C:$C,Pistols!J:J,0,0)</f>
        <v>0</v>
      </c>
      <c r="H272" s="1">
        <f>_xlfn.XLOOKUP($A272,Pistols!$C:$C,Pistols!K:K,0,0)</f>
        <v>0</v>
      </c>
      <c r="I272" s="1">
        <f>_xlfn.XLOOKUP($A272,Pistols!$C:$C,Pistols!L:L,0,0)</f>
        <v>0</v>
      </c>
      <c r="J272" s="1">
        <f>_xlfn.XLOOKUP($A272,Pistols!$C:$C,Pistols!M:M,0,0)</f>
        <v>0</v>
      </c>
      <c r="K272" s="1">
        <f>_xlfn.XLOOKUP($A272,Pistols!$C:$C,Pistols!N:N,0,0)</f>
        <v>0</v>
      </c>
      <c r="L272" s="1">
        <f>_xlfn.XLOOKUP($A272,Revolvers!$C:$C,Revolvers!O:O,0,0)</f>
        <v>0</v>
      </c>
      <c r="M272" s="1">
        <f>_xlfn.XLOOKUP($A272,Revolvers!$C:$C,Revolvers!P:P,0,0)</f>
        <v>0</v>
      </c>
      <c r="N272" s="1">
        <f>_xlfn.XLOOKUP($A272,Revolvers!$C:$C,Revolvers!Q:Q,0,0)</f>
        <v>0</v>
      </c>
      <c r="O272" s="1">
        <f>_xlfn.XLOOKUP($A272,Revolvers!$C:$C,Revolvers!R:R,0,0)</f>
        <v>0</v>
      </c>
      <c r="P272" s="1">
        <f>_xlfn.XLOOKUP($A272,Revolvers!$C:$C,Revolvers!S:S,0,0)</f>
        <v>0</v>
      </c>
      <c r="Q272" s="1">
        <f>_xlfn.XLOOKUP($A272,Revolvers!$C:$C,Revolvers!T:T,0,0)</f>
        <v>0</v>
      </c>
      <c r="R272" s="1">
        <f>_xlfn.XLOOKUP($A272,Rifles!C:C,Rifles!H:H,0,0)</f>
        <v>75</v>
      </c>
      <c r="S272" s="1">
        <f>_xlfn.XLOOKUP($A272,Shotguns!C:C,Shotguns!H:H,0,0)</f>
        <v>0</v>
      </c>
      <c r="T272" s="1">
        <f t="shared" si="4"/>
        <v>75</v>
      </c>
    </row>
    <row r="273" spans="1:20" x14ac:dyDescent="0.25">
      <c r="A273" s="1">
        <f>Rifles!C273</f>
        <v>57301980</v>
      </c>
      <c r="B273" s="1" t="str">
        <f>_xlfn.XLOOKUP(A273, Rifles!$C273:$C690,Rifles!D273:D690,"N/A",0)</f>
        <v>TOOLS OF THE TRADE LLC</v>
      </c>
      <c r="C273" s="1" t="str">
        <f>_xlfn.XLOOKUP($A273, Rifles!$C$2:$C$419,Rifles!F$2:F$419,"N/A",0)</f>
        <v>LEXINGTON</v>
      </c>
      <c r="D273" s="1" t="str">
        <f>_xlfn.XLOOKUP($A273, Rifles!$C$2:$C$419,Rifles!G$2:G$419,"N/A",0)</f>
        <v>OK</v>
      </c>
      <c r="E273" s="1">
        <f>_xlfn.XLOOKUP($A273,Pistols!$C:$C,Pistols!H:H,0,0)</f>
        <v>0</v>
      </c>
      <c r="F273" s="1">
        <f>_xlfn.XLOOKUP($A273,Pistols!$C:$C,Pistols!I:I,0,0)</f>
        <v>0</v>
      </c>
      <c r="G273" s="1">
        <f>_xlfn.XLOOKUP($A273,Pistols!$C:$C,Pistols!J:J,0,0)</f>
        <v>0</v>
      </c>
      <c r="H273" s="1">
        <f>_xlfn.XLOOKUP($A273,Pistols!$C:$C,Pistols!K:K,0,0)</f>
        <v>0</v>
      </c>
      <c r="I273" s="1">
        <f>_xlfn.XLOOKUP($A273,Pistols!$C:$C,Pistols!L:L,0,0)</f>
        <v>0</v>
      </c>
      <c r="J273" s="1">
        <f>_xlfn.XLOOKUP($A273,Pistols!$C:$C,Pistols!M:M,0,0)</f>
        <v>0</v>
      </c>
      <c r="K273" s="1">
        <f>_xlfn.XLOOKUP($A273,Pistols!$C:$C,Pistols!N:N,0,0)</f>
        <v>0</v>
      </c>
      <c r="L273" s="1">
        <f>_xlfn.XLOOKUP($A273,Revolvers!$C:$C,Revolvers!O:O,0,0)</f>
        <v>0</v>
      </c>
      <c r="M273" s="1">
        <f>_xlfn.XLOOKUP($A273,Revolvers!$C:$C,Revolvers!P:P,0,0)</f>
        <v>0</v>
      </c>
      <c r="N273" s="1">
        <f>_xlfn.XLOOKUP($A273,Revolvers!$C:$C,Revolvers!Q:Q,0,0)</f>
        <v>0</v>
      </c>
      <c r="O273" s="1">
        <f>_xlfn.XLOOKUP($A273,Revolvers!$C:$C,Revolvers!R:R,0,0)</f>
        <v>0</v>
      </c>
      <c r="P273" s="1">
        <f>_xlfn.XLOOKUP($A273,Revolvers!$C:$C,Revolvers!S:S,0,0)</f>
        <v>0</v>
      </c>
      <c r="Q273" s="1">
        <f>_xlfn.XLOOKUP($A273,Revolvers!$C:$C,Revolvers!T:T,0,0)</f>
        <v>0</v>
      </c>
      <c r="R273" s="1">
        <f>_xlfn.XLOOKUP($A273,Rifles!C:C,Rifles!H:H,0,0)</f>
        <v>3</v>
      </c>
      <c r="S273" s="1">
        <f>_xlfn.XLOOKUP($A273,Shotguns!C:C,Shotguns!H:H,0,0)</f>
        <v>0</v>
      </c>
      <c r="T273" s="1">
        <f t="shared" si="4"/>
        <v>3</v>
      </c>
    </row>
    <row r="274" spans="1:20" x14ac:dyDescent="0.25">
      <c r="A274" s="1">
        <f>Rifles!C274</f>
        <v>57337084</v>
      </c>
      <c r="B274" s="1" t="str">
        <f>_xlfn.XLOOKUP(A274, Rifles!$C274:$C691,Rifles!D274:D691,"N/A",0)</f>
        <v>TROMIX CORPORATION</v>
      </c>
      <c r="C274" s="1" t="str">
        <f>_xlfn.XLOOKUP($A274, Rifles!$C$2:$C$419,Rifles!F$2:F$419,"N/A",0)</f>
        <v>BROKEN ARROW</v>
      </c>
      <c r="D274" s="1" t="str">
        <f>_xlfn.XLOOKUP($A274, Rifles!$C$2:$C$419,Rifles!G$2:G$419,"N/A",0)</f>
        <v>OK</v>
      </c>
      <c r="E274" s="1">
        <f>_xlfn.XLOOKUP($A274,Pistols!$C:$C,Pistols!H:H,0,0)</f>
        <v>0</v>
      </c>
      <c r="F274" s="1">
        <f>_xlfn.XLOOKUP($A274,Pistols!$C:$C,Pistols!I:I,0,0)</f>
        <v>0</v>
      </c>
      <c r="G274" s="1">
        <f>_xlfn.XLOOKUP($A274,Pistols!$C:$C,Pistols!J:J,0,0)</f>
        <v>0</v>
      </c>
      <c r="H274" s="1">
        <f>_xlfn.XLOOKUP($A274,Pistols!$C:$C,Pistols!K:K,0,0)</f>
        <v>0</v>
      </c>
      <c r="I274" s="1">
        <f>_xlfn.XLOOKUP($A274,Pistols!$C:$C,Pistols!L:L,0,0)</f>
        <v>0</v>
      </c>
      <c r="J274" s="1">
        <f>_xlfn.XLOOKUP($A274,Pistols!$C:$C,Pistols!M:M,0,0)</f>
        <v>0</v>
      </c>
      <c r="K274" s="1">
        <f>_xlfn.XLOOKUP($A274,Pistols!$C:$C,Pistols!N:N,0,0)</f>
        <v>0</v>
      </c>
      <c r="L274" s="1">
        <f>_xlfn.XLOOKUP($A274,Revolvers!$C:$C,Revolvers!O:O,0,0)</f>
        <v>0</v>
      </c>
      <c r="M274" s="1">
        <f>_xlfn.XLOOKUP($A274,Revolvers!$C:$C,Revolvers!P:P,0,0)</f>
        <v>0</v>
      </c>
      <c r="N274" s="1">
        <f>_xlfn.XLOOKUP($A274,Revolvers!$C:$C,Revolvers!Q:Q,0,0)</f>
        <v>0</v>
      </c>
      <c r="O274" s="1">
        <f>_xlfn.XLOOKUP($A274,Revolvers!$C:$C,Revolvers!R:R,0,0)</f>
        <v>0</v>
      </c>
      <c r="P274" s="1">
        <f>_xlfn.XLOOKUP($A274,Revolvers!$C:$C,Revolvers!S:S,0,0)</f>
        <v>0</v>
      </c>
      <c r="Q274" s="1">
        <f>_xlfn.XLOOKUP($A274,Revolvers!$C:$C,Revolvers!T:T,0,0)</f>
        <v>0</v>
      </c>
      <c r="R274" s="1">
        <f>_xlfn.XLOOKUP($A274,Rifles!C:C,Rifles!H:H,0,0)</f>
        <v>33</v>
      </c>
      <c r="S274" s="1">
        <f>_xlfn.XLOOKUP($A274,Shotguns!C:C,Shotguns!H:H,0,0)</f>
        <v>0</v>
      </c>
      <c r="T274" s="1">
        <f t="shared" si="4"/>
        <v>33</v>
      </c>
    </row>
    <row r="275" spans="1:20" x14ac:dyDescent="0.25">
      <c r="A275" s="1">
        <f>Rifles!C275</f>
        <v>99301499</v>
      </c>
      <c r="B275" s="1" t="str">
        <f>_xlfn.XLOOKUP(A275, Rifles!$C275:$C692,Rifles!D275:D692,"N/A",0)</f>
        <v>762, LLC</v>
      </c>
      <c r="C275" s="1" t="str">
        <f>_xlfn.XLOOKUP($A275, Rifles!$C$2:$C$419,Rifles!F$2:F$419,"N/A",0)</f>
        <v>ALBANY</v>
      </c>
      <c r="D275" s="1" t="str">
        <f>_xlfn.XLOOKUP($A275, Rifles!$C$2:$C$419,Rifles!G$2:G$419,"N/A",0)</f>
        <v>OR</v>
      </c>
      <c r="E275" s="1">
        <f>_xlfn.XLOOKUP($A275,Pistols!$C:$C,Pistols!H:H,0,0)</f>
        <v>0</v>
      </c>
      <c r="F275" s="1">
        <f>_xlfn.XLOOKUP($A275,Pistols!$C:$C,Pistols!I:I,0,0)</f>
        <v>0</v>
      </c>
      <c r="G275" s="1">
        <f>_xlfn.XLOOKUP($A275,Pistols!$C:$C,Pistols!J:J,0,0)</f>
        <v>0</v>
      </c>
      <c r="H275" s="1">
        <f>_xlfn.XLOOKUP($A275,Pistols!$C:$C,Pistols!K:K,0,0)</f>
        <v>0</v>
      </c>
      <c r="I275" s="1">
        <f>_xlfn.XLOOKUP($A275,Pistols!$C:$C,Pistols!L:L,0,0)</f>
        <v>0</v>
      </c>
      <c r="J275" s="1">
        <f>_xlfn.XLOOKUP($A275,Pistols!$C:$C,Pistols!M:M,0,0)</f>
        <v>0</v>
      </c>
      <c r="K275" s="1">
        <f>_xlfn.XLOOKUP($A275,Pistols!$C:$C,Pistols!N:N,0,0)</f>
        <v>0</v>
      </c>
      <c r="L275" s="1">
        <f>_xlfn.XLOOKUP($A275,Revolvers!$C:$C,Revolvers!O:O,0,0)</f>
        <v>0</v>
      </c>
      <c r="M275" s="1">
        <f>_xlfn.XLOOKUP($A275,Revolvers!$C:$C,Revolvers!P:P,0,0)</f>
        <v>0</v>
      </c>
      <c r="N275" s="1">
        <f>_xlfn.XLOOKUP($A275,Revolvers!$C:$C,Revolvers!Q:Q,0,0)</f>
        <v>0</v>
      </c>
      <c r="O275" s="1">
        <f>_xlfn.XLOOKUP($A275,Revolvers!$C:$C,Revolvers!R:R,0,0)</f>
        <v>0</v>
      </c>
      <c r="P275" s="1">
        <f>_xlfn.XLOOKUP($A275,Revolvers!$C:$C,Revolvers!S:S,0,0)</f>
        <v>0</v>
      </c>
      <c r="Q275" s="1">
        <f>_xlfn.XLOOKUP($A275,Revolvers!$C:$C,Revolvers!T:T,0,0)</f>
        <v>0</v>
      </c>
      <c r="R275" s="1">
        <f>_xlfn.XLOOKUP($A275,Rifles!C:C,Rifles!H:H,0,0)</f>
        <v>12</v>
      </c>
      <c r="S275" s="1">
        <f>_xlfn.XLOOKUP($A275,Shotguns!C:C,Shotguns!H:H,0,0)</f>
        <v>0</v>
      </c>
      <c r="T275" s="1">
        <f t="shared" si="4"/>
        <v>12</v>
      </c>
    </row>
    <row r="276" spans="1:20" x14ac:dyDescent="0.25">
      <c r="A276" s="1">
        <f>Rifles!C276</f>
        <v>99301162</v>
      </c>
      <c r="B276" s="1" t="str">
        <f>_xlfn.XLOOKUP(A276, Rifles!$C276:$C693,Rifles!D276:D693,"N/A",0)</f>
        <v>ALLIED ARMAMENT, INC.</v>
      </c>
      <c r="C276" s="1" t="str">
        <f>_xlfn.XLOOKUP($A276, Rifles!$C$2:$C$419,Rifles!F$2:F$419,"N/A",0)</f>
        <v>SCAPPOOSE</v>
      </c>
      <c r="D276" s="1" t="str">
        <f>_xlfn.XLOOKUP($A276, Rifles!$C$2:$C$419,Rifles!G$2:G$419,"N/A",0)</f>
        <v>OR</v>
      </c>
      <c r="E276" s="1">
        <f>_xlfn.XLOOKUP($A276,Pistols!$C:$C,Pistols!H:H,0,0)</f>
        <v>0</v>
      </c>
      <c r="F276" s="1">
        <f>_xlfn.XLOOKUP($A276,Pistols!$C:$C,Pistols!I:I,0,0)</f>
        <v>0</v>
      </c>
      <c r="G276" s="1">
        <f>_xlfn.XLOOKUP($A276,Pistols!$C:$C,Pistols!J:J,0,0)</f>
        <v>0</v>
      </c>
      <c r="H276" s="1">
        <f>_xlfn.XLOOKUP($A276,Pistols!$C:$C,Pistols!K:K,0,0)</f>
        <v>0</v>
      </c>
      <c r="I276" s="1">
        <f>_xlfn.XLOOKUP($A276,Pistols!$C:$C,Pistols!L:L,0,0)</f>
        <v>0</v>
      </c>
      <c r="J276" s="1">
        <f>_xlfn.XLOOKUP($A276,Pistols!$C:$C,Pistols!M:M,0,0)</f>
        <v>0</v>
      </c>
      <c r="K276" s="1">
        <f>_xlfn.XLOOKUP($A276,Pistols!$C:$C,Pistols!N:N,0,0)</f>
        <v>0</v>
      </c>
      <c r="L276" s="1">
        <f>_xlfn.XLOOKUP($A276,Revolvers!$C:$C,Revolvers!O:O,0,0)</f>
        <v>0</v>
      </c>
      <c r="M276" s="1">
        <f>_xlfn.XLOOKUP($A276,Revolvers!$C:$C,Revolvers!P:P,0,0)</f>
        <v>0</v>
      </c>
      <c r="N276" s="1">
        <f>_xlfn.XLOOKUP($A276,Revolvers!$C:$C,Revolvers!Q:Q,0,0)</f>
        <v>0</v>
      </c>
      <c r="O276" s="1">
        <f>_xlfn.XLOOKUP($A276,Revolvers!$C:$C,Revolvers!R:R,0,0)</f>
        <v>0</v>
      </c>
      <c r="P276" s="1">
        <f>_xlfn.XLOOKUP($A276,Revolvers!$C:$C,Revolvers!S:S,0,0)</f>
        <v>0</v>
      </c>
      <c r="Q276" s="1">
        <f>_xlfn.XLOOKUP($A276,Revolvers!$C:$C,Revolvers!T:T,0,0)</f>
        <v>0</v>
      </c>
      <c r="R276" s="1">
        <f>_xlfn.XLOOKUP($A276,Rifles!C:C,Rifles!H:H,0,0)</f>
        <v>539</v>
      </c>
      <c r="S276" s="1">
        <f>_xlfn.XLOOKUP($A276,Shotguns!C:C,Shotguns!H:H,0,0)</f>
        <v>0</v>
      </c>
      <c r="T276" s="1">
        <f t="shared" si="4"/>
        <v>539</v>
      </c>
    </row>
    <row r="277" spans="1:20" x14ac:dyDescent="0.25">
      <c r="A277" s="1">
        <f>Rifles!C277</f>
        <v>99301016</v>
      </c>
      <c r="B277" s="1" t="str">
        <f>_xlfn.XLOOKUP(A277, Rifles!$C277:$C694,Rifles!D277:D694,"N/A",0)</f>
        <v>BANG ARMS LLC</v>
      </c>
      <c r="C277" s="1" t="str">
        <f>_xlfn.XLOOKUP($A277, Rifles!$C$2:$C$419,Rifles!F$2:F$419,"N/A",0)</f>
        <v>HILLSBORO</v>
      </c>
      <c r="D277" s="1" t="str">
        <f>_xlfn.XLOOKUP($A277, Rifles!$C$2:$C$419,Rifles!G$2:G$419,"N/A",0)</f>
        <v>OR</v>
      </c>
      <c r="E277" s="1">
        <f>_xlfn.XLOOKUP($A277,Pistols!$C:$C,Pistols!H:H,0,0)</f>
        <v>0</v>
      </c>
      <c r="F277" s="1">
        <f>_xlfn.XLOOKUP($A277,Pistols!$C:$C,Pistols!I:I,0,0)</f>
        <v>0</v>
      </c>
      <c r="G277" s="1">
        <f>_xlfn.XLOOKUP($A277,Pistols!$C:$C,Pistols!J:J,0,0)</f>
        <v>0</v>
      </c>
      <c r="H277" s="1">
        <f>_xlfn.XLOOKUP($A277,Pistols!$C:$C,Pistols!K:K,0,0)</f>
        <v>0</v>
      </c>
      <c r="I277" s="1">
        <f>_xlfn.XLOOKUP($A277,Pistols!$C:$C,Pistols!L:L,0,0)</f>
        <v>0</v>
      </c>
      <c r="J277" s="1">
        <f>_xlfn.XLOOKUP($A277,Pistols!$C:$C,Pistols!M:M,0,0)</f>
        <v>0</v>
      </c>
      <c r="K277" s="1">
        <f>_xlfn.XLOOKUP($A277,Pistols!$C:$C,Pistols!N:N,0,0)</f>
        <v>0</v>
      </c>
      <c r="L277" s="1">
        <f>_xlfn.XLOOKUP($A277,Revolvers!$C:$C,Revolvers!O:O,0,0)</f>
        <v>0</v>
      </c>
      <c r="M277" s="1">
        <f>_xlfn.XLOOKUP($A277,Revolvers!$C:$C,Revolvers!P:P,0,0)</f>
        <v>0</v>
      </c>
      <c r="N277" s="1">
        <f>_xlfn.XLOOKUP($A277,Revolvers!$C:$C,Revolvers!Q:Q,0,0)</f>
        <v>0</v>
      </c>
      <c r="O277" s="1">
        <f>_xlfn.XLOOKUP($A277,Revolvers!$C:$C,Revolvers!R:R,0,0)</f>
        <v>0</v>
      </c>
      <c r="P277" s="1">
        <f>_xlfn.XLOOKUP($A277,Revolvers!$C:$C,Revolvers!S:S,0,0)</f>
        <v>0</v>
      </c>
      <c r="Q277" s="1">
        <f>_xlfn.XLOOKUP($A277,Revolvers!$C:$C,Revolvers!T:T,0,0)</f>
        <v>0</v>
      </c>
      <c r="R277" s="1">
        <f>_xlfn.XLOOKUP($A277,Rifles!C:C,Rifles!H:H,0,0)</f>
        <v>50</v>
      </c>
      <c r="S277" s="1">
        <f>_xlfn.XLOOKUP($A277,Shotguns!C:C,Shotguns!H:H,0,0)</f>
        <v>0</v>
      </c>
      <c r="T277" s="1">
        <f t="shared" si="4"/>
        <v>50</v>
      </c>
    </row>
    <row r="278" spans="1:20" x14ac:dyDescent="0.25">
      <c r="A278" s="1">
        <f>Rifles!C278</f>
        <v>99301526</v>
      </c>
      <c r="B278" s="1" t="str">
        <f>_xlfn.XLOOKUP(A278, Rifles!$C278:$C695,Rifles!D278:D695,"N/A",0)</f>
        <v>CALICO LIGHT WEAPON SYSTEMS</v>
      </c>
      <c r="C278" s="1" t="str">
        <f>_xlfn.XLOOKUP($A278, Rifles!$C$2:$C$419,Rifles!F$2:F$419,"N/A",0)</f>
        <v>HILLSBORO</v>
      </c>
      <c r="D278" s="1" t="str">
        <f>_xlfn.XLOOKUP($A278, Rifles!$C$2:$C$419,Rifles!G$2:G$419,"N/A",0)</f>
        <v>OR</v>
      </c>
      <c r="E278" s="1">
        <f>_xlfn.XLOOKUP($A278,Pistols!$C:$C,Pistols!H:H,0,0)</f>
        <v>52</v>
      </c>
      <c r="F278" s="1">
        <f>_xlfn.XLOOKUP($A278,Pistols!$C:$C,Pistols!I:I,0,0)</f>
        <v>0</v>
      </c>
      <c r="G278" s="1">
        <f>_xlfn.XLOOKUP($A278,Pistols!$C:$C,Pistols!J:J,0,0)</f>
        <v>0</v>
      </c>
      <c r="H278" s="1">
        <f>_xlfn.XLOOKUP($A278,Pistols!$C:$C,Pistols!K:K,0,0)</f>
        <v>0</v>
      </c>
      <c r="I278" s="1">
        <f>_xlfn.XLOOKUP($A278,Pistols!$C:$C,Pistols!L:L,0,0)</f>
        <v>132</v>
      </c>
      <c r="J278" s="1">
        <f>_xlfn.XLOOKUP($A278,Pistols!$C:$C,Pistols!M:M,0,0)</f>
        <v>0</v>
      </c>
      <c r="K278" s="1">
        <f>_xlfn.XLOOKUP($A278,Pistols!$C:$C,Pistols!N:N,0,0)</f>
        <v>184</v>
      </c>
      <c r="L278" s="1">
        <f>_xlfn.XLOOKUP($A278,Revolvers!$C:$C,Revolvers!O:O,0,0)</f>
        <v>0</v>
      </c>
      <c r="M278" s="1">
        <f>_xlfn.XLOOKUP($A278,Revolvers!$C:$C,Revolvers!P:P,0,0)</f>
        <v>0</v>
      </c>
      <c r="N278" s="1">
        <f>_xlfn.XLOOKUP($A278,Revolvers!$C:$C,Revolvers!Q:Q,0,0)</f>
        <v>0</v>
      </c>
      <c r="O278" s="1">
        <f>_xlfn.XLOOKUP($A278,Revolvers!$C:$C,Revolvers!R:R,0,0)</f>
        <v>0</v>
      </c>
      <c r="P278" s="1">
        <f>_xlfn.XLOOKUP($A278,Revolvers!$C:$C,Revolvers!S:S,0,0)</f>
        <v>0</v>
      </c>
      <c r="Q278" s="1">
        <f>_xlfn.XLOOKUP($A278,Revolvers!$C:$C,Revolvers!T:T,0,0)</f>
        <v>0</v>
      </c>
      <c r="R278" s="1">
        <f>_xlfn.XLOOKUP($A278,Rifles!C:C,Rifles!H:H,0,0)</f>
        <v>351</v>
      </c>
      <c r="S278" s="1">
        <f>_xlfn.XLOOKUP($A278,Shotguns!C:C,Shotguns!H:H,0,0)</f>
        <v>0</v>
      </c>
      <c r="T278" s="1">
        <f t="shared" si="4"/>
        <v>535</v>
      </c>
    </row>
    <row r="279" spans="1:20" x14ac:dyDescent="0.25">
      <c r="A279" s="1">
        <f>Rifles!C279</f>
        <v>99335597</v>
      </c>
      <c r="B279" s="1" t="str">
        <f>_xlfn.XLOOKUP(A279, Rifles!$C279:$C696,Rifles!D279:D696,"N/A",0)</f>
        <v>CASCADE ARMS INC</v>
      </c>
      <c r="C279" s="1" t="str">
        <f>_xlfn.XLOOKUP($A279, Rifles!$C$2:$C$419,Rifles!F$2:F$419,"N/A",0)</f>
        <v>MAUPIN</v>
      </c>
      <c r="D279" s="1" t="str">
        <f>_xlfn.XLOOKUP($A279, Rifles!$C$2:$C$419,Rifles!G$2:G$419,"N/A",0)</f>
        <v>OR</v>
      </c>
      <c r="E279" s="1">
        <f>_xlfn.XLOOKUP($A279,Pistols!$C:$C,Pistols!H:H,0,0)</f>
        <v>0</v>
      </c>
      <c r="F279" s="1">
        <f>_xlfn.XLOOKUP($A279,Pistols!$C:$C,Pistols!I:I,0,0)</f>
        <v>0</v>
      </c>
      <c r="G279" s="1">
        <f>_xlfn.XLOOKUP($A279,Pistols!$C:$C,Pistols!J:J,0,0)</f>
        <v>0</v>
      </c>
      <c r="H279" s="1">
        <f>_xlfn.XLOOKUP($A279,Pistols!$C:$C,Pistols!K:K,0,0)</f>
        <v>0</v>
      </c>
      <c r="I279" s="1">
        <f>_xlfn.XLOOKUP($A279,Pistols!$C:$C,Pistols!L:L,0,0)</f>
        <v>0</v>
      </c>
      <c r="J279" s="1">
        <f>_xlfn.XLOOKUP($A279,Pistols!$C:$C,Pistols!M:M,0,0)</f>
        <v>0</v>
      </c>
      <c r="K279" s="1">
        <f>_xlfn.XLOOKUP($A279,Pistols!$C:$C,Pistols!N:N,0,0)</f>
        <v>0</v>
      </c>
      <c r="L279" s="1">
        <f>_xlfn.XLOOKUP($A279,Revolvers!$C:$C,Revolvers!O:O,0,0)</f>
        <v>0</v>
      </c>
      <c r="M279" s="1">
        <f>_xlfn.XLOOKUP($A279,Revolvers!$C:$C,Revolvers!P:P,0,0)</f>
        <v>0</v>
      </c>
      <c r="N279" s="1">
        <f>_xlfn.XLOOKUP($A279,Revolvers!$C:$C,Revolvers!Q:Q,0,0)</f>
        <v>0</v>
      </c>
      <c r="O279" s="1">
        <f>_xlfn.XLOOKUP($A279,Revolvers!$C:$C,Revolvers!R:R,0,0)</f>
        <v>0</v>
      </c>
      <c r="P279" s="1">
        <f>_xlfn.XLOOKUP($A279,Revolvers!$C:$C,Revolvers!S:S,0,0)</f>
        <v>0</v>
      </c>
      <c r="Q279" s="1">
        <f>_xlfn.XLOOKUP($A279,Revolvers!$C:$C,Revolvers!T:T,0,0)</f>
        <v>0</v>
      </c>
      <c r="R279" s="1">
        <f>_xlfn.XLOOKUP($A279,Rifles!C:C,Rifles!H:H,0,0)</f>
        <v>2</v>
      </c>
      <c r="S279" s="1">
        <f>_xlfn.XLOOKUP($A279,Shotguns!C:C,Shotguns!H:H,0,0)</f>
        <v>0</v>
      </c>
      <c r="T279" s="1">
        <f t="shared" si="4"/>
        <v>2</v>
      </c>
    </row>
    <row r="280" spans="1:20" x14ac:dyDescent="0.25">
      <c r="A280" s="1">
        <f>Rifles!C280</f>
        <v>99300756</v>
      </c>
      <c r="B280" s="1" t="str">
        <f>_xlfn.XLOOKUP(A280, Rifles!$C280:$C697,Rifles!D280:D697,"N/A",0)</f>
        <v>CELESTE, TIMOTHY MATTHEW</v>
      </c>
      <c r="C280" s="1" t="str">
        <f>_xlfn.XLOOKUP($A280, Rifles!$C$2:$C$419,Rifles!F$2:F$419,"N/A",0)</f>
        <v>KEIZER</v>
      </c>
      <c r="D280" s="1" t="str">
        <f>_xlfn.XLOOKUP($A280, Rifles!$C$2:$C$419,Rifles!G$2:G$419,"N/A",0)</f>
        <v>OR</v>
      </c>
      <c r="E280" s="1">
        <f>_xlfn.XLOOKUP($A280,Pistols!$C:$C,Pistols!H:H,0,0)</f>
        <v>0</v>
      </c>
      <c r="F280" s="1">
        <f>_xlfn.XLOOKUP($A280,Pistols!$C:$C,Pistols!I:I,0,0)</f>
        <v>0</v>
      </c>
      <c r="G280" s="1">
        <f>_xlfn.XLOOKUP($A280,Pistols!$C:$C,Pistols!J:J,0,0)</f>
        <v>0</v>
      </c>
      <c r="H280" s="1">
        <f>_xlfn.XLOOKUP($A280,Pistols!$C:$C,Pistols!K:K,0,0)</f>
        <v>0</v>
      </c>
      <c r="I280" s="1">
        <f>_xlfn.XLOOKUP($A280,Pistols!$C:$C,Pistols!L:L,0,0)</f>
        <v>0</v>
      </c>
      <c r="J280" s="1">
        <f>_xlfn.XLOOKUP($A280,Pistols!$C:$C,Pistols!M:M,0,0)</f>
        <v>0</v>
      </c>
      <c r="K280" s="1">
        <f>_xlfn.XLOOKUP($A280,Pistols!$C:$C,Pistols!N:N,0,0)</f>
        <v>0</v>
      </c>
      <c r="L280" s="1">
        <f>_xlfn.XLOOKUP($A280,Revolvers!$C:$C,Revolvers!O:O,0,0)</f>
        <v>0</v>
      </c>
      <c r="M280" s="1">
        <f>_xlfn.XLOOKUP($A280,Revolvers!$C:$C,Revolvers!P:P,0,0)</f>
        <v>0</v>
      </c>
      <c r="N280" s="1">
        <f>_xlfn.XLOOKUP($A280,Revolvers!$C:$C,Revolvers!Q:Q,0,0)</f>
        <v>0</v>
      </c>
      <c r="O280" s="1">
        <f>_xlfn.XLOOKUP($A280,Revolvers!$C:$C,Revolvers!R:R,0,0)</f>
        <v>0</v>
      </c>
      <c r="P280" s="1">
        <f>_xlfn.XLOOKUP($A280,Revolvers!$C:$C,Revolvers!S:S,0,0)</f>
        <v>0</v>
      </c>
      <c r="Q280" s="1">
        <f>_xlfn.XLOOKUP($A280,Revolvers!$C:$C,Revolvers!T:T,0,0)</f>
        <v>0</v>
      </c>
      <c r="R280" s="1">
        <f>_xlfn.XLOOKUP($A280,Rifles!C:C,Rifles!H:H,0,0)</f>
        <v>46</v>
      </c>
      <c r="S280" s="1">
        <f>_xlfn.XLOOKUP($A280,Shotguns!C:C,Shotguns!H:H,0,0)</f>
        <v>0</v>
      </c>
      <c r="T280" s="1">
        <f t="shared" si="4"/>
        <v>46</v>
      </c>
    </row>
    <row r="281" spans="1:20" x14ac:dyDescent="0.25">
      <c r="A281" s="1">
        <f>Rifles!C281</f>
        <v>99301502</v>
      </c>
      <c r="B281" s="1" t="str">
        <f>_xlfn.XLOOKUP(A281, Rifles!$C281:$C698,Rifles!D281:D698,"N/A",0)</f>
        <v>DELTA P DESIGN</v>
      </c>
      <c r="C281" s="1" t="str">
        <f>_xlfn.XLOOKUP($A281, Rifles!$C$2:$C$419,Rifles!F$2:F$419,"N/A",0)</f>
        <v>LEABURG</v>
      </c>
      <c r="D281" s="1" t="str">
        <f>_xlfn.XLOOKUP($A281, Rifles!$C$2:$C$419,Rifles!G$2:G$419,"N/A",0)</f>
        <v>OR</v>
      </c>
      <c r="E281" s="1">
        <f>_xlfn.XLOOKUP($A281,Pistols!$C:$C,Pistols!H:H,0,0)</f>
        <v>0</v>
      </c>
      <c r="F281" s="1">
        <f>_xlfn.XLOOKUP($A281,Pistols!$C:$C,Pistols!I:I,0,0)</f>
        <v>0</v>
      </c>
      <c r="G281" s="1">
        <f>_xlfn.XLOOKUP($A281,Pistols!$C:$C,Pistols!J:J,0,0)</f>
        <v>0</v>
      </c>
      <c r="H281" s="1">
        <f>_xlfn.XLOOKUP($A281,Pistols!$C:$C,Pistols!K:K,0,0)</f>
        <v>0</v>
      </c>
      <c r="I281" s="1">
        <f>_xlfn.XLOOKUP($A281,Pistols!$C:$C,Pistols!L:L,0,0)</f>
        <v>0</v>
      </c>
      <c r="J281" s="1">
        <f>_xlfn.XLOOKUP($A281,Pistols!$C:$C,Pistols!M:M,0,0)</f>
        <v>0</v>
      </c>
      <c r="K281" s="1">
        <f>_xlfn.XLOOKUP($A281,Pistols!$C:$C,Pistols!N:N,0,0)</f>
        <v>0</v>
      </c>
      <c r="L281" s="1">
        <f>_xlfn.XLOOKUP($A281,Revolvers!$C:$C,Revolvers!O:O,0,0)</f>
        <v>0</v>
      </c>
      <c r="M281" s="1">
        <f>_xlfn.XLOOKUP($A281,Revolvers!$C:$C,Revolvers!P:P,0,0)</f>
        <v>0</v>
      </c>
      <c r="N281" s="1">
        <f>_xlfn.XLOOKUP($A281,Revolvers!$C:$C,Revolvers!Q:Q,0,0)</f>
        <v>0</v>
      </c>
      <c r="O281" s="1">
        <f>_xlfn.XLOOKUP($A281,Revolvers!$C:$C,Revolvers!R:R,0,0)</f>
        <v>0</v>
      </c>
      <c r="P281" s="1">
        <f>_xlfn.XLOOKUP($A281,Revolvers!$C:$C,Revolvers!S:S,0,0)</f>
        <v>0</v>
      </c>
      <c r="Q281" s="1">
        <f>_xlfn.XLOOKUP($A281,Revolvers!$C:$C,Revolvers!T:T,0,0)</f>
        <v>0</v>
      </c>
      <c r="R281" s="1">
        <f>_xlfn.XLOOKUP($A281,Rifles!C:C,Rifles!H:H,0,0)</f>
        <v>3</v>
      </c>
      <c r="S281" s="1">
        <f>_xlfn.XLOOKUP($A281,Shotguns!C:C,Shotguns!H:H,0,0)</f>
        <v>0</v>
      </c>
      <c r="T281" s="1">
        <f t="shared" si="4"/>
        <v>3</v>
      </c>
    </row>
    <row r="282" spans="1:20" x14ac:dyDescent="0.25">
      <c r="A282" s="1">
        <f>Rifles!C282</f>
        <v>99301629</v>
      </c>
      <c r="B282" s="1" t="str">
        <f>_xlfn.XLOOKUP(A282, Rifles!$C282:$C699,Rifles!D282:D699,"N/A",0)</f>
        <v>FORT MOE ARMS LLC</v>
      </c>
      <c r="C282" s="1" t="str">
        <f>_xlfn.XLOOKUP($A282, Rifles!$C$2:$C$419,Rifles!F$2:F$419,"N/A",0)</f>
        <v>MILWAUKIE</v>
      </c>
      <c r="D282" s="1" t="str">
        <f>_xlfn.XLOOKUP($A282, Rifles!$C$2:$C$419,Rifles!G$2:G$419,"N/A",0)</f>
        <v>OR</v>
      </c>
      <c r="E282" s="1">
        <f>_xlfn.XLOOKUP($A282,Pistols!$C:$C,Pistols!H:H,0,0)</f>
        <v>0</v>
      </c>
      <c r="F282" s="1">
        <f>_xlfn.XLOOKUP($A282,Pistols!$C:$C,Pistols!I:I,0,0)</f>
        <v>0</v>
      </c>
      <c r="G282" s="1">
        <f>_xlfn.XLOOKUP($A282,Pistols!$C:$C,Pistols!J:J,0,0)</f>
        <v>0</v>
      </c>
      <c r="H282" s="1">
        <f>_xlfn.XLOOKUP($A282,Pistols!$C:$C,Pistols!K:K,0,0)</f>
        <v>0</v>
      </c>
      <c r="I282" s="1">
        <f>_xlfn.XLOOKUP($A282,Pistols!$C:$C,Pistols!L:L,0,0)</f>
        <v>0</v>
      </c>
      <c r="J282" s="1">
        <f>_xlfn.XLOOKUP($A282,Pistols!$C:$C,Pistols!M:M,0,0)</f>
        <v>0</v>
      </c>
      <c r="K282" s="1">
        <f>_xlfn.XLOOKUP($A282,Pistols!$C:$C,Pistols!N:N,0,0)</f>
        <v>0</v>
      </c>
      <c r="L282" s="1">
        <f>_xlfn.XLOOKUP($A282,Revolvers!$C:$C,Revolvers!O:O,0,0)</f>
        <v>0</v>
      </c>
      <c r="M282" s="1">
        <f>_xlfn.XLOOKUP($A282,Revolvers!$C:$C,Revolvers!P:P,0,0)</f>
        <v>0</v>
      </c>
      <c r="N282" s="1">
        <f>_xlfn.XLOOKUP($A282,Revolvers!$C:$C,Revolvers!Q:Q,0,0)</f>
        <v>0</v>
      </c>
      <c r="O282" s="1">
        <f>_xlfn.XLOOKUP($A282,Revolvers!$C:$C,Revolvers!R:R,0,0)</f>
        <v>0</v>
      </c>
      <c r="P282" s="1">
        <f>_xlfn.XLOOKUP($A282,Revolvers!$C:$C,Revolvers!S:S,0,0)</f>
        <v>0</v>
      </c>
      <c r="Q282" s="1">
        <f>_xlfn.XLOOKUP($A282,Revolvers!$C:$C,Revolvers!T:T,0,0)</f>
        <v>0</v>
      </c>
      <c r="R282" s="1">
        <f>_xlfn.XLOOKUP($A282,Rifles!C:C,Rifles!H:H,0,0)</f>
        <v>4</v>
      </c>
      <c r="S282" s="1">
        <f>_xlfn.XLOOKUP($A282,Shotguns!C:C,Shotguns!H:H,0,0)</f>
        <v>0</v>
      </c>
      <c r="T282" s="1">
        <f t="shared" si="4"/>
        <v>4</v>
      </c>
    </row>
    <row r="283" spans="1:20" x14ac:dyDescent="0.25">
      <c r="A283" s="1">
        <f>Rifles!C283</f>
        <v>99301728</v>
      </c>
      <c r="B283" s="1" t="str">
        <f>_xlfn.XLOOKUP(A283, Rifles!$C283:$C700,Rifles!D283:D700,"N/A",0)</f>
        <v>HALO MANUFACTURING LLC</v>
      </c>
      <c r="C283" s="1" t="str">
        <f>_xlfn.XLOOKUP($A283, Rifles!$C$2:$C$419,Rifles!F$2:F$419,"N/A",0)</f>
        <v>EUGENE</v>
      </c>
      <c r="D283" s="1" t="str">
        <f>_xlfn.XLOOKUP($A283, Rifles!$C$2:$C$419,Rifles!G$2:G$419,"N/A",0)</f>
        <v>OR</v>
      </c>
      <c r="E283" s="1">
        <f>_xlfn.XLOOKUP($A283,Pistols!$C:$C,Pistols!H:H,0,0)</f>
        <v>0</v>
      </c>
      <c r="F283" s="1">
        <f>_xlfn.XLOOKUP($A283,Pistols!$C:$C,Pistols!I:I,0,0)</f>
        <v>0</v>
      </c>
      <c r="G283" s="1">
        <f>_xlfn.XLOOKUP($A283,Pistols!$C:$C,Pistols!J:J,0,0)</f>
        <v>0</v>
      </c>
      <c r="H283" s="1">
        <f>_xlfn.XLOOKUP($A283,Pistols!$C:$C,Pistols!K:K,0,0)</f>
        <v>0</v>
      </c>
      <c r="I283" s="1">
        <f>_xlfn.XLOOKUP($A283,Pistols!$C:$C,Pistols!L:L,0,0)</f>
        <v>0</v>
      </c>
      <c r="J283" s="1">
        <f>_xlfn.XLOOKUP($A283,Pistols!$C:$C,Pistols!M:M,0,0)</f>
        <v>0</v>
      </c>
      <c r="K283" s="1">
        <f>_xlfn.XLOOKUP($A283,Pistols!$C:$C,Pistols!N:N,0,0)</f>
        <v>0</v>
      </c>
      <c r="L283" s="1">
        <f>_xlfn.XLOOKUP($A283,Revolvers!$C:$C,Revolvers!O:O,0,0)</f>
        <v>0</v>
      </c>
      <c r="M283" s="1">
        <f>_xlfn.XLOOKUP($A283,Revolvers!$C:$C,Revolvers!P:P,0,0)</f>
        <v>0</v>
      </c>
      <c r="N283" s="1">
        <f>_xlfn.XLOOKUP($A283,Revolvers!$C:$C,Revolvers!Q:Q,0,0)</f>
        <v>0</v>
      </c>
      <c r="O283" s="1">
        <f>_xlfn.XLOOKUP($A283,Revolvers!$C:$C,Revolvers!R:R,0,0)</f>
        <v>0</v>
      </c>
      <c r="P283" s="1">
        <f>_xlfn.XLOOKUP($A283,Revolvers!$C:$C,Revolvers!S:S,0,0)</f>
        <v>0</v>
      </c>
      <c r="Q283" s="1">
        <f>_xlfn.XLOOKUP($A283,Revolvers!$C:$C,Revolvers!T:T,0,0)</f>
        <v>0</v>
      </c>
      <c r="R283" s="1">
        <f>_xlfn.XLOOKUP($A283,Rifles!C:C,Rifles!H:H,0,0)</f>
        <v>6</v>
      </c>
      <c r="S283" s="1">
        <f>_xlfn.XLOOKUP($A283,Shotguns!C:C,Shotguns!H:H,0,0)</f>
        <v>0</v>
      </c>
      <c r="T283" s="1">
        <f t="shared" si="4"/>
        <v>6</v>
      </c>
    </row>
    <row r="284" spans="1:20" x14ac:dyDescent="0.25">
      <c r="A284" s="1">
        <f>Rifles!C284</f>
        <v>99300526</v>
      </c>
      <c r="B284" s="1" t="str">
        <f>_xlfn.XLOOKUP(A284, Rifles!$C284:$C701,Rifles!D284:D701,"N/A",0)</f>
        <v>LUTTRELL, KENT WARREN</v>
      </c>
      <c r="C284" s="1" t="str">
        <f>_xlfn.XLOOKUP($A284, Rifles!$C$2:$C$419,Rifles!F$2:F$419,"N/A",0)</f>
        <v>BEAVERTON</v>
      </c>
      <c r="D284" s="1" t="str">
        <f>_xlfn.XLOOKUP($A284, Rifles!$C$2:$C$419,Rifles!G$2:G$419,"N/A",0)</f>
        <v>OR</v>
      </c>
      <c r="E284" s="1">
        <f>_xlfn.XLOOKUP($A284,Pistols!$C:$C,Pistols!H:H,0,0)</f>
        <v>0</v>
      </c>
      <c r="F284" s="1">
        <f>_xlfn.XLOOKUP($A284,Pistols!$C:$C,Pistols!I:I,0,0)</f>
        <v>0</v>
      </c>
      <c r="G284" s="1">
        <f>_xlfn.XLOOKUP($A284,Pistols!$C:$C,Pistols!J:J,0,0)</f>
        <v>0</v>
      </c>
      <c r="H284" s="1">
        <f>_xlfn.XLOOKUP($A284,Pistols!$C:$C,Pistols!K:K,0,0)</f>
        <v>0</v>
      </c>
      <c r="I284" s="1">
        <f>_xlfn.XLOOKUP($A284,Pistols!$C:$C,Pistols!L:L,0,0)</f>
        <v>0</v>
      </c>
      <c r="J284" s="1">
        <f>_xlfn.XLOOKUP($A284,Pistols!$C:$C,Pistols!M:M,0,0)</f>
        <v>0</v>
      </c>
      <c r="K284" s="1">
        <f>_xlfn.XLOOKUP($A284,Pistols!$C:$C,Pistols!N:N,0,0)</f>
        <v>0</v>
      </c>
      <c r="L284" s="1">
        <f>_xlfn.XLOOKUP($A284,Revolvers!$C:$C,Revolvers!O:O,0,0)</f>
        <v>0</v>
      </c>
      <c r="M284" s="1">
        <f>_xlfn.XLOOKUP($A284,Revolvers!$C:$C,Revolvers!P:P,0,0)</f>
        <v>0</v>
      </c>
      <c r="N284" s="1">
        <f>_xlfn.XLOOKUP($A284,Revolvers!$C:$C,Revolvers!Q:Q,0,0)</f>
        <v>0</v>
      </c>
      <c r="O284" s="1">
        <f>_xlfn.XLOOKUP($A284,Revolvers!$C:$C,Revolvers!R:R,0,0)</f>
        <v>0</v>
      </c>
      <c r="P284" s="1">
        <f>_xlfn.XLOOKUP($A284,Revolvers!$C:$C,Revolvers!S:S,0,0)</f>
        <v>0</v>
      </c>
      <c r="Q284" s="1">
        <f>_xlfn.XLOOKUP($A284,Revolvers!$C:$C,Revolvers!T:T,0,0)</f>
        <v>0</v>
      </c>
      <c r="R284" s="1">
        <f>_xlfn.XLOOKUP($A284,Rifles!C:C,Rifles!H:H,0,0)</f>
        <v>1</v>
      </c>
      <c r="S284" s="1">
        <f>_xlfn.XLOOKUP($A284,Shotguns!C:C,Shotguns!H:H,0,0)</f>
        <v>0</v>
      </c>
      <c r="T284" s="1">
        <f t="shared" si="4"/>
        <v>1</v>
      </c>
    </row>
    <row r="285" spans="1:20" x14ac:dyDescent="0.25">
      <c r="A285" s="1">
        <f>Rifles!C285</f>
        <v>99301142</v>
      </c>
      <c r="B285" s="1" t="str">
        <f>_xlfn.XLOOKUP(A285, Rifles!$C285:$C702,Rifles!D285:D702,"N/A",0)</f>
        <v>NOSLER,  INC</v>
      </c>
      <c r="C285" s="1" t="str">
        <f>_xlfn.XLOOKUP($A285, Rifles!$C$2:$C$419,Rifles!F$2:F$419,"N/A",0)</f>
        <v>BEND</v>
      </c>
      <c r="D285" s="1" t="str">
        <f>_xlfn.XLOOKUP($A285, Rifles!$C$2:$C$419,Rifles!G$2:G$419,"N/A",0)</f>
        <v>OR</v>
      </c>
      <c r="E285" s="1">
        <f>_xlfn.XLOOKUP($A285,Pistols!$C:$C,Pistols!H:H,0,0)</f>
        <v>0</v>
      </c>
      <c r="F285" s="1">
        <f>_xlfn.XLOOKUP($A285,Pistols!$C:$C,Pistols!I:I,0,0)</f>
        <v>0</v>
      </c>
      <c r="G285" s="1">
        <f>_xlfn.XLOOKUP($A285,Pistols!$C:$C,Pistols!J:J,0,0)</f>
        <v>0</v>
      </c>
      <c r="H285" s="1">
        <f>_xlfn.XLOOKUP($A285,Pistols!$C:$C,Pistols!K:K,0,0)</f>
        <v>0</v>
      </c>
      <c r="I285" s="1">
        <f>_xlfn.XLOOKUP($A285,Pistols!$C:$C,Pistols!L:L,0,0)</f>
        <v>0</v>
      </c>
      <c r="J285" s="1">
        <f>_xlfn.XLOOKUP($A285,Pistols!$C:$C,Pistols!M:M,0,0)</f>
        <v>0</v>
      </c>
      <c r="K285" s="1">
        <f>_xlfn.XLOOKUP($A285,Pistols!$C:$C,Pistols!N:N,0,0)</f>
        <v>0</v>
      </c>
      <c r="L285" s="1">
        <f>_xlfn.XLOOKUP($A285,Revolvers!$C:$C,Revolvers!O:O,0,0)</f>
        <v>0</v>
      </c>
      <c r="M285" s="1">
        <f>_xlfn.XLOOKUP($A285,Revolvers!$C:$C,Revolvers!P:P,0,0)</f>
        <v>0</v>
      </c>
      <c r="N285" s="1">
        <f>_xlfn.XLOOKUP($A285,Revolvers!$C:$C,Revolvers!Q:Q,0,0)</f>
        <v>0</v>
      </c>
      <c r="O285" s="1">
        <f>_xlfn.XLOOKUP($A285,Revolvers!$C:$C,Revolvers!R:R,0,0)</f>
        <v>0</v>
      </c>
      <c r="P285" s="1">
        <f>_xlfn.XLOOKUP($A285,Revolvers!$C:$C,Revolvers!S:S,0,0)</f>
        <v>0</v>
      </c>
      <c r="Q285" s="1">
        <f>_xlfn.XLOOKUP($A285,Revolvers!$C:$C,Revolvers!T:T,0,0)</f>
        <v>0</v>
      </c>
      <c r="R285" s="1">
        <f>_xlfn.XLOOKUP($A285,Rifles!C:C,Rifles!H:H,0,0)</f>
        <v>379</v>
      </c>
      <c r="S285" s="1">
        <f>_xlfn.XLOOKUP($A285,Shotguns!C:C,Shotguns!H:H,0,0)</f>
        <v>0</v>
      </c>
      <c r="T285" s="1">
        <f t="shared" si="4"/>
        <v>379</v>
      </c>
    </row>
    <row r="286" spans="1:20" x14ac:dyDescent="0.25">
      <c r="A286" s="1">
        <f>Rifles!C286</f>
        <v>99301001</v>
      </c>
      <c r="B286" s="1" t="str">
        <f>_xlfn.XLOOKUP(A286, Rifles!$C286:$C703,Rifles!D286:D703,"N/A",0)</f>
        <v>NOVESKE RIFLEWORKS LLC</v>
      </c>
      <c r="C286" s="1" t="str">
        <f>_xlfn.XLOOKUP($A286, Rifles!$C$2:$C$419,Rifles!F$2:F$419,"N/A",0)</f>
        <v>GRANTS PASS</v>
      </c>
      <c r="D286" s="1" t="str">
        <f>_xlfn.XLOOKUP($A286, Rifles!$C$2:$C$419,Rifles!G$2:G$419,"N/A",0)</f>
        <v>OR</v>
      </c>
      <c r="E286" s="1">
        <f>_xlfn.XLOOKUP($A286,Pistols!$C:$C,Pistols!H:H,0,0)</f>
        <v>0</v>
      </c>
      <c r="F286" s="1">
        <f>_xlfn.XLOOKUP($A286,Pistols!$C:$C,Pistols!I:I,0,0)</f>
        <v>0</v>
      </c>
      <c r="G286" s="1">
        <f>_xlfn.XLOOKUP($A286,Pistols!$C:$C,Pistols!J:J,0,0)</f>
        <v>0</v>
      </c>
      <c r="H286" s="1">
        <f>_xlfn.XLOOKUP($A286,Pistols!$C:$C,Pistols!K:K,0,0)</f>
        <v>0</v>
      </c>
      <c r="I286" s="1">
        <f>_xlfn.XLOOKUP($A286,Pistols!$C:$C,Pistols!L:L,0,0)</f>
        <v>0</v>
      </c>
      <c r="J286" s="1">
        <f>_xlfn.XLOOKUP($A286,Pistols!$C:$C,Pistols!M:M,0,0)</f>
        <v>0</v>
      </c>
      <c r="K286" s="1">
        <f>_xlfn.XLOOKUP($A286,Pistols!$C:$C,Pistols!N:N,0,0)</f>
        <v>0</v>
      </c>
      <c r="L286" s="1">
        <f>_xlfn.XLOOKUP($A286,Revolvers!$C:$C,Revolvers!O:O,0,0)</f>
        <v>0</v>
      </c>
      <c r="M286" s="1">
        <f>_xlfn.XLOOKUP($A286,Revolvers!$C:$C,Revolvers!P:P,0,0)</f>
        <v>0</v>
      </c>
      <c r="N286" s="1">
        <f>_xlfn.XLOOKUP($A286,Revolvers!$C:$C,Revolvers!Q:Q,0,0)</f>
        <v>0</v>
      </c>
      <c r="O286" s="1">
        <f>_xlfn.XLOOKUP($A286,Revolvers!$C:$C,Revolvers!R:R,0,0)</f>
        <v>0</v>
      </c>
      <c r="P286" s="1">
        <f>_xlfn.XLOOKUP($A286,Revolvers!$C:$C,Revolvers!S:S,0,0)</f>
        <v>0</v>
      </c>
      <c r="Q286" s="1">
        <f>_xlfn.XLOOKUP($A286,Revolvers!$C:$C,Revolvers!T:T,0,0)</f>
        <v>0</v>
      </c>
      <c r="R286" s="1">
        <f>_xlfn.XLOOKUP($A286,Rifles!C:C,Rifles!H:H,0,0)</f>
        <v>190</v>
      </c>
      <c r="S286" s="1">
        <f>_xlfn.XLOOKUP($A286,Shotguns!C:C,Shotguns!H:H,0,0)</f>
        <v>0</v>
      </c>
      <c r="T286" s="1">
        <f t="shared" si="4"/>
        <v>190</v>
      </c>
    </row>
    <row r="287" spans="1:20" x14ac:dyDescent="0.25">
      <c r="A287" s="1">
        <f>Rifles!C287</f>
        <v>99301523</v>
      </c>
      <c r="B287" s="1" t="str">
        <f>_xlfn.XLOOKUP(A287, Rifles!$C287:$C704,Rifles!D287:D704,"N/A",0)</f>
        <v>ODIN ARMS MANUFACTURING, LLC</v>
      </c>
      <c r="C287" s="1" t="str">
        <f>_xlfn.XLOOKUP($A287, Rifles!$C$2:$C$419,Rifles!F$2:F$419,"N/A",0)</f>
        <v>HERMISTON</v>
      </c>
      <c r="D287" s="1" t="str">
        <f>_xlfn.XLOOKUP($A287, Rifles!$C$2:$C$419,Rifles!G$2:G$419,"N/A",0)</f>
        <v>OR</v>
      </c>
      <c r="E287" s="1">
        <f>_xlfn.XLOOKUP($A287,Pistols!$C:$C,Pistols!H:H,0,0)</f>
        <v>0</v>
      </c>
      <c r="F287" s="1">
        <f>_xlfn.XLOOKUP($A287,Pistols!$C:$C,Pistols!I:I,0,0)</f>
        <v>0</v>
      </c>
      <c r="G287" s="1">
        <f>_xlfn.XLOOKUP($A287,Pistols!$C:$C,Pistols!J:J,0,0)</f>
        <v>4</v>
      </c>
      <c r="H287" s="1">
        <f>_xlfn.XLOOKUP($A287,Pistols!$C:$C,Pistols!K:K,0,0)</f>
        <v>0</v>
      </c>
      <c r="I287" s="1">
        <f>_xlfn.XLOOKUP($A287,Pistols!$C:$C,Pistols!L:L,0,0)</f>
        <v>0</v>
      </c>
      <c r="J287" s="1">
        <f>_xlfn.XLOOKUP($A287,Pistols!$C:$C,Pistols!M:M,0,0)</f>
        <v>0</v>
      </c>
      <c r="K287" s="1">
        <f>_xlfn.XLOOKUP($A287,Pistols!$C:$C,Pistols!N:N,0,0)</f>
        <v>4</v>
      </c>
      <c r="L287" s="1">
        <f>_xlfn.XLOOKUP($A287,Revolvers!$C:$C,Revolvers!O:O,0,0)</f>
        <v>0</v>
      </c>
      <c r="M287" s="1">
        <f>_xlfn.XLOOKUP($A287,Revolvers!$C:$C,Revolvers!P:P,0,0)</f>
        <v>0</v>
      </c>
      <c r="N287" s="1">
        <f>_xlfn.XLOOKUP($A287,Revolvers!$C:$C,Revolvers!Q:Q,0,0)</f>
        <v>0</v>
      </c>
      <c r="O287" s="1">
        <f>_xlfn.XLOOKUP($A287,Revolvers!$C:$C,Revolvers!R:R,0,0)</f>
        <v>0</v>
      </c>
      <c r="P287" s="1">
        <f>_xlfn.XLOOKUP($A287,Revolvers!$C:$C,Revolvers!S:S,0,0)</f>
        <v>0</v>
      </c>
      <c r="Q287" s="1">
        <f>_xlfn.XLOOKUP($A287,Revolvers!$C:$C,Revolvers!T:T,0,0)</f>
        <v>0</v>
      </c>
      <c r="R287" s="1">
        <f>_xlfn.XLOOKUP($A287,Rifles!C:C,Rifles!H:H,0,0)</f>
        <v>7</v>
      </c>
      <c r="S287" s="1">
        <f>_xlfn.XLOOKUP($A287,Shotguns!C:C,Shotguns!H:H,0,0)</f>
        <v>0</v>
      </c>
      <c r="T287" s="1">
        <f t="shared" si="4"/>
        <v>11</v>
      </c>
    </row>
    <row r="288" spans="1:20" x14ac:dyDescent="0.25">
      <c r="A288" s="1">
        <f>Rifles!C288</f>
        <v>99301150</v>
      </c>
      <c r="B288" s="1" t="str">
        <f>_xlfn.XLOOKUP(A288, Rifles!$C288:$C705,Rifles!D288:D705,"N/A",0)</f>
        <v>OREGON RESEARCH LABS, LLC</v>
      </c>
      <c r="C288" s="1" t="str">
        <f>_xlfn.XLOOKUP($A288, Rifles!$C$2:$C$419,Rifles!F$2:F$419,"N/A",0)</f>
        <v>VERNONIA</v>
      </c>
      <c r="D288" s="1" t="str">
        <f>_xlfn.XLOOKUP($A288, Rifles!$C$2:$C$419,Rifles!G$2:G$419,"N/A",0)</f>
        <v>OR</v>
      </c>
      <c r="E288" s="1">
        <f>_xlfn.XLOOKUP($A288,Pistols!$C:$C,Pistols!H:H,0,0)</f>
        <v>0</v>
      </c>
      <c r="F288" s="1">
        <f>_xlfn.XLOOKUP($A288,Pistols!$C:$C,Pistols!I:I,0,0)</f>
        <v>0</v>
      </c>
      <c r="G288" s="1">
        <f>_xlfn.XLOOKUP($A288,Pistols!$C:$C,Pistols!J:J,0,0)</f>
        <v>0</v>
      </c>
      <c r="H288" s="1">
        <f>_xlfn.XLOOKUP($A288,Pistols!$C:$C,Pistols!K:K,0,0)</f>
        <v>0</v>
      </c>
      <c r="I288" s="1">
        <f>_xlfn.XLOOKUP($A288,Pistols!$C:$C,Pistols!L:L,0,0)</f>
        <v>0</v>
      </c>
      <c r="J288" s="1">
        <f>_xlfn.XLOOKUP($A288,Pistols!$C:$C,Pistols!M:M,0,0)</f>
        <v>0</v>
      </c>
      <c r="K288" s="1">
        <f>_xlfn.XLOOKUP($A288,Pistols!$C:$C,Pistols!N:N,0,0)</f>
        <v>0</v>
      </c>
      <c r="L288" s="1">
        <f>_xlfn.XLOOKUP($A288,Revolvers!$C:$C,Revolvers!O:O,0,0)</f>
        <v>0</v>
      </c>
      <c r="M288" s="1">
        <f>_xlfn.XLOOKUP($A288,Revolvers!$C:$C,Revolvers!P:P,0,0)</f>
        <v>0</v>
      </c>
      <c r="N288" s="1">
        <f>_xlfn.XLOOKUP($A288,Revolvers!$C:$C,Revolvers!Q:Q,0,0)</f>
        <v>0</v>
      </c>
      <c r="O288" s="1">
        <f>_xlfn.XLOOKUP($A288,Revolvers!$C:$C,Revolvers!R:R,0,0)</f>
        <v>0</v>
      </c>
      <c r="P288" s="1">
        <f>_xlfn.XLOOKUP($A288,Revolvers!$C:$C,Revolvers!S:S,0,0)</f>
        <v>0</v>
      </c>
      <c r="Q288" s="1">
        <f>_xlfn.XLOOKUP($A288,Revolvers!$C:$C,Revolvers!T:T,0,0)</f>
        <v>0</v>
      </c>
      <c r="R288" s="1">
        <f>_xlfn.XLOOKUP($A288,Rifles!C:C,Rifles!H:H,0,0)</f>
        <v>1</v>
      </c>
      <c r="S288" s="1">
        <f>_xlfn.XLOOKUP($A288,Shotguns!C:C,Shotguns!H:H,0,0)</f>
        <v>2</v>
      </c>
      <c r="T288" s="1">
        <f t="shared" si="4"/>
        <v>3</v>
      </c>
    </row>
    <row r="289" spans="1:20" x14ac:dyDescent="0.25">
      <c r="A289" s="1">
        <f>Rifles!C289</f>
        <v>99301738</v>
      </c>
      <c r="B289" s="1" t="str">
        <f>_xlfn.XLOOKUP(A289, Rifles!$C289:$C706,Rifles!D289:D706,"N/A",0)</f>
        <v>ROADS, NATHAN JAMES</v>
      </c>
      <c r="C289" s="1" t="str">
        <f>_xlfn.XLOOKUP($A289, Rifles!$C$2:$C$419,Rifles!F$2:F$419,"N/A",0)</f>
        <v>TOLEDO</v>
      </c>
      <c r="D289" s="1" t="str">
        <f>_xlfn.XLOOKUP($A289, Rifles!$C$2:$C$419,Rifles!G$2:G$419,"N/A",0)</f>
        <v>OR</v>
      </c>
      <c r="E289" s="1">
        <f>_xlfn.XLOOKUP($A289,Pistols!$C:$C,Pistols!H:H,0,0)</f>
        <v>0</v>
      </c>
      <c r="F289" s="1">
        <f>_xlfn.XLOOKUP($A289,Pistols!$C:$C,Pistols!I:I,0,0)</f>
        <v>0</v>
      </c>
      <c r="G289" s="1">
        <f>_xlfn.XLOOKUP($A289,Pistols!$C:$C,Pistols!J:J,0,0)</f>
        <v>0</v>
      </c>
      <c r="H289" s="1">
        <f>_xlfn.XLOOKUP($A289,Pistols!$C:$C,Pistols!K:K,0,0)</f>
        <v>0</v>
      </c>
      <c r="I289" s="1">
        <f>_xlfn.XLOOKUP($A289,Pistols!$C:$C,Pistols!L:L,0,0)</f>
        <v>0</v>
      </c>
      <c r="J289" s="1">
        <f>_xlfn.XLOOKUP($A289,Pistols!$C:$C,Pistols!M:M,0,0)</f>
        <v>0</v>
      </c>
      <c r="K289" s="1">
        <f>_xlfn.XLOOKUP($A289,Pistols!$C:$C,Pistols!N:N,0,0)</f>
        <v>0</v>
      </c>
      <c r="L289" s="1">
        <f>_xlfn.XLOOKUP($A289,Revolvers!$C:$C,Revolvers!O:O,0,0)</f>
        <v>0</v>
      </c>
      <c r="M289" s="1">
        <f>_xlfn.XLOOKUP($A289,Revolvers!$C:$C,Revolvers!P:P,0,0)</f>
        <v>0</v>
      </c>
      <c r="N289" s="1">
        <f>_xlfn.XLOOKUP($A289,Revolvers!$C:$C,Revolvers!Q:Q,0,0)</f>
        <v>0</v>
      </c>
      <c r="O289" s="1">
        <f>_xlfn.XLOOKUP($A289,Revolvers!$C:$C,Revolvers!R:R,0,0)</f>
        <v>0</v>
      </c>
      <c r="P289" s="1">
        <f>_xlfn.XLOOKUP($A289,Revolvers!$C:$C,Revolvers!S:S,0,0)</f>
        <v>0</v>
      </c>
      <c r="Q289" s="1">
        <f>_xlfn.XLOOKUP($A289,Revolvers!$C:$C,Revolvers!T:T,0,0)</f>
        <v>0</v>
      </c>
      <c r="R289" s="1">
        <f>_xlfn.XLOOKUP($A289,Rifles!C:C,Rifles!H:H,0,0)</f>
        <v>36</v>
      </c>
      <c r="S289" s="1">
        <f>_xlfn.XLOOKUP($A289,Shotguns!C:C,Shotguns!H:H,0,0)</f>
        <v>0</v>
      </c>
      <c r="T289" s="1">
        <f t="shared" si="4"/>
        <v>36</v>
      </c>
    </row>
    <row r="290" spans="1:20" x14ac:dyDescent="0.25">
      <c r="A290" s="1">
        <f>Rifles!C290</f>
        <v>99301470</v>
      </c>
      <c r="B290" s="1" t="str">
        <f>_xlfn.XLOOKUP(A290, Rifles!$C290:$C707,Rifles!D290:D707,"N/A",0)</f>
        <v>STANNARD, MICHAEL JAMES</v>
      </c>
      <c r="C290" s="1" t="str">
        <f>_xlfn.XLOOKUP($A290, Rifles!$C$2:$C$419,Rifles!F$2:F$419,"N/A",0)</f>
        <v>PHILOMATH</v>
      </c>
      <c r="D290" s="1" t="str">
        <f>_xlfn.XLOOKUP($A290, Rifles!$C$2:$C$419,Rifles!G$2:G$419,"N/A",0)</f>
        <v>OR</v>
      </c>
      <c r="E290" s="1">
        <f>_xlfn.XLOOKUP($A290,Pistols!$C:$C,Pistols!H:H,0,0)</f>
        <v>0</v>
      </c>
      <c r="F290" s="1">
        <f>_xlfn.XLOOKUP($A290,Pistols!$C:$C,Pistols!I:I,0,0)</f>
        <v>0</v>
      </c>
      <c r="G290" s="1">
        <f>_xlfn.XLOOKUP($A290,Pistols!$C:$C,Pistols!J:J,0,0)</f>
        <v>0</v>
      </c>
      <c r="H290" s="1">
        <f>_xlfn.XLOOKUP($A290,Pistols!$C:$C,Pistols!K:K,0,0)</f>
        <v>0</v>
      </c>
      <c r="I290" s="1">
        <f>_xlfn.XLOOKUP($A290,Pistols!$C:$C,Pistols!L:L,0,0)</f>
        <v>0</v>
      </c>
      <c r="J290" s="1">
        <f>_xlfn.XLOOKUP($A290,Pistols!$C:$C,Pistols!M:M,0,0)</f>
        <v>0</v>
      </c>
      <c r="K290" s="1">
        <f>_xlfn.XLOOKUP($A290,Pistols!$C:$C,Pistols!N:N,0,0)</f>
        <v>0</v>
      </c>
      <c r="L290" s="1">
        <f>_xlfn.XLOOKUP($A290,Revolvers!$C:$C,Revolvers!O:O,0,0)</f>
        <v>0</v>
      </c>
      <c r="M290" s="1">
        <f>_xlfn.XLOOKUP($A290,Revolvers!$C:$C,Revolvers!P:P,0,0)</f>
        <v>0</v>
      </c>
      <c r="N290" s="1">
        <f>_xlfn.XLOOKUP($A290,Revolvers!$C:$C,Revolvers!Q:Q,0,0)</f>
        <v>0</v>
      </c>
      <c r="O290" s="1">
        <f>_xlfn.XLOOKUP($A290,Revolvers!$C:$C,Revolvers!R:R,0,0)</f>
        <v>0</v>
      </c>
      <c r="P290" s="1">
        <f>_xlfn.XLOOKUP($A290,Revolvers!$C:$C,Revolvers!S:S,0,0)</f>
        <v>0</v>
      </c>
      <c r="Q290" s="1">
        <f>_xlfn.XLOOKUP($A290,Revolvers!$C:$C,Revolvers!T:T,0,0)</f>
        <v>0</v>
      </c>
      <c r="R290" s="1">
        <f>_xlfn.XLOOKUP($A290,Rifles!C:C,Rifles!H:H,0,0)</f>
        <v>5</v>
      </c>
      <c r="S290" s="1">
        <f>_xlfn.XLOOKUP($A290,Shotguns!C:C,Shotguns!H:H,0,0)</f>
        <v>0</v>
      </c>
      <c r="T290" s="1">
        <f t="shared" si="4"/>
        <v>5</v>
      </c>
    </row>
    <row r="291" spans="1:20" x14ac:dyDescent="0.25">
      <c r="A291" s="1">
        <f>Rifles!C291</f>
        <v>99301710</v>
      </c>
      <c r="B291" s="1" t="str">
        <f>_xlfn.XLOOKUP(A291, Rifles!$C291:$C708,Rifles!D291:D708,"N/A",0)</f>
        <v>STUBBORN MULE OUTDOOR SUPPLY, LLC</v>
      </c>
      <c r="C291" s="1" t="str">
        <f>_xlfn.XLOOKUP($A291, Rifles!$C$2:$C$419,Rifles!F$2:F$419,"N/A",0)</f>
        <v>GRANTS PASS</v>
      </c>
      <c r="D291" s="1" t="str">
        <f>_xlfn.XLOOKUP($A291, Rifles!$C$2:$C$419,Rifles!G$2:G$419,"N/A",0)</f>
        <v>OR</v>
      </c>
      <c r="E291" s="1">
        <f>_xlfn.XLOOKUP($A291,Pistols!$C:$C,Pistols!H:H,0,0)</f>
        <v>0</v>
      </c>
      <c r="F291" s="1">
        <f>_xlfn.XLOOKUP($A291,Pistols!$C:$C,Pistols!I:I,0,0)</f>
        <v>0</v>
      </c>
      <c r="G291" s="1">
        <f>_xlfn.XLOOKUP($A291,Pistols!$C:$C,Pistols!J:J,0,0)</f>
        <v>0</v>
      </c>
      <c r="H291" s="1">
        <f>_xlfn.XLOOKUP($A291,Pistols!$C:$C,Pistols!K:K,0,0)</f>
        <v>0</v>
      </c>
      <c r="I291" s="1">
        <f>_xlfn.XLOOKUP($A291,Pistols!$C:$C,Pistols!L:L,0,0)</f>
        <v>0</v>
      </c>
      <c r="J291" s="1">
        <f>_xlfn.XLOOKUP($A291,Pistols!$C:$C,Pistols!M:M,0,0)</f>
        <v>0</v>
      </c>
      <c r="K291" s="1">
        <f>_xlfn.XLOOKUP($A291,Pistols!$C:$C,Pistols!N:N,0,0)</f>
        <v>0</v>
      </c>
      <c r="L291" s="1">
        <f>_xlfn.XLOOKUP($A291,Revolvers!$C:$C,Revolvers!O:O,0,0)</f>
        <v>0</v>
      </c>
      <c r="M291" s="1">
        <f>_xlfn.XLOOKUP($A291,Revolvers!$C:$C,Revolvers!P:P,0,0)</f>
        <v>0</v>
      </c>
      <c r="N291" s="1">
        <f>_xlfn.XLOOKUP($A291,Revolvers!$C:$C,Revolvers!Q:Q,0,0)</f>
        <v>0</v>
      </c>
      <c r="O291" s="1">
        <f>_xlfn.XLOOKUP($A291,Revolvers!$C:$C,Revolvers!R:R,0,0)</f>
        <v>0</v>
      </c>
      <c r="P291" s="1">
        <f>_xlfn.XLOOKUP($A291,Revolvers!$C:$C,Revolvers!S:S,0,0)</f>
        <v>0</v>
      </c>
      <c r="Q291" s="1">
        <f>_xlfn.XLOOKUP($A291,Revolvers!$C:$C,Revolvers!T:T,0,0)</f>
        <v>0</v>
      </c>
      <c r="R291" s="1">
        <f>_xlfn.XLOOKUP($A291,Rifles!C:C,Rifles!H:H,0,0)</f>
        <v>17</v>
      </c>
      <c r="S291" s="1">
        <f>_xlfn.XLOOKUP($A291,Shotguns!C:C,Shotguns!H:H,0,0)</f>
        <v>0</v>
      </c>
      <c r="T291" s="1">
        <f t="shared" si="4"/>
        <v>17</v>
      </c>
    </row>
    <row r="292" spans="1:20" x14ac:dyDescent="0.25">
      <c r="A292" s="1">
        <f>Rifles!C292</f>
        <v>99337182</v>
      </c>
      <c r="B292" s="1" t="str">
        <f>_xlfn.XLOOKUP(A292, Rifles!$C292:$C709,Rifles!D292:D709,"N/A",0)</f>
        <v>TNW FIREARMS INC</v>
      </c>
      <c r="C292" s="1" t="str">
        <f>_xlfn.XLOOKUP($A292, Rifles!$C$2:$C$419,Rifles!F$2:F$419,"N/A",0)</f>
        <v>VERNONIA</v>
      </c>
      <c r="D292" s="1" t="str">
        <f>_xlfn.XLOOKUP($A292, Rifles!$C$2:$C$419,Rifles!G$2:G$419,"N/A",0)</f>
        <v>OR</v>
      </c>
      <c r="E292" s="1">
        <f>_xlfn.XLOOKUP($A292,Pistols!$C:$C,Pistols!H:H,0,0)</f>
        <v>0</v>
      </c>
      <c r="F292" s="1">
        <f>_xlfn.XLOOKUP($A292,Pistols!$C:$C,Pistols!I:I,0,0)</f>
        <v>0</v>
      </c>
      <c r="G292" s="1">
        <f>_xlfn.XLOOKUP($A292,Pistols!$C:$C,Pistols!J:J,0,0)</f>
        <v>0</v>
      </c>
      <c r="H292" s="1">
        <f>_xlfn.XLOOKUP($A292,Pistols!$C:$C,Pistols!K:K,0,0)</f>
        <v>0</v>
      </c>
      <c r="I292" s="1">
        <f>_xlfn.XLOOKUP($A292,Pistols!$C:$C,Pistols!L:L,0,0)</f>
        <v>0</v>
      </c>
      <c r="J292" s="1">
        <f>_xlfn.XLOOKUP($A292,Pistols!$C:$C,Pistols!M:M,0,0)</f>
        <v>0</v>
      </c>
      <c r="K292" s="1">
        <f>_xlfn.XLOOKUP($A292,Pistols!$C:$C,Pistols!N:N,0,0)</f>
        <v>0</v>
      </c>
      <c r="L292" s="1">
        <f>_xlfn.XLOOKUP($A292,Revolvers!$C:$C,Revolvers!O:O,0,0)</f>
        <v>0</v>
      </c>
      <c r="M292" s="1">
        <f>_xlfn.XLOOKUP($A292,Revolvers!$C:$C,Revolvers!P:P,0,0)</f>
        <v>0</v>
      </c>
      <c r="N292" s="1">
        <f>_xlfn.XLOOKUP($A292,Revolvers!$C:$C,Revolvers!Q:Q,0,0)</f>
        <v>0</v>
      </c>
      <c r="O292" s="1">
        <f>_xlfn.XLOOKUP($A292,Revolvers!$C:$C,Revolvers!R:R,0,0)</f>
        <v>0</v>
      </c>
      <c r="P292" s="1">
        <f>_xlfn.XLOOKUP($A292,Revolvers!$C:$C,Revolvers!S:S,0,0)</f>
        <v>0</v>
      </c>
      <c r="Q292" s="1">
        <f>_xlfn.XLOOKUP($A292,Revolvers!$C:$C,Revolvers!T:T,0,0)</f>
        <v>0</v>
      </c>
      <c r="R292" s="1">
        <f>_xlfn.XLOOKUP($A292,Rifles!C:C,Rifles!H:H,0,0)</f>
        <v>289</v>
      </c>
      <c r="S292" s="1">
        <f>_xlfn.XLOOKUP($A292,Shotguns!C:C,Shotguns!H:H,0,0)</f>
        <v>0</v>
      </c>
      <c r="T292" s="1">
        <f t="shared" si="4"/>
        <v>289</v>
      </c>
    </row>
    <row r="293" spans="1:20" x14ac:dyDescent="0.25">
      <c r="A293" s="1">
        <f>Rifles!C293</f>
        <v>99301095</v>
      </c>
      <c r="B293" s="1" t="str">
        <f>_xlfn.XLOOKUP(A293, Rifles!$C293:$C710,Rifles!D293:D710,"N/A",0)</f>
        <v>TOTTLEBEN, DAVID EDWARD JR</v>
      </c>
      <c r="C293" s="1" t="str">
        <f>_xlfn.XLOOKUP($A293, Rifles!$C$2:$C$419,Rifles!F$2:F$419,"N/A",0)</f>
        <v>HARRISBURG</v>
      </c>
      <c r="D293" s="1" t="str">
        <f>_xlfn.XLOOKUP($A293, Rifles!$C$2:$C$419,Rifles!G$2:G$419,"N/A",0)</f>
        <v>OR</v>
      </c>
      <c r="E293" s="1">
        <f>_xlfn.XLOOKUP($A293,Pistols!$C:$C,Pistols!H:H,0,0)</f>
        <v>0</v>
      </c>
      <c r="F293" s="1">
        <f>_xlfn.XLOOKUP($A293,Pistols!$C:$C,Pistols!I:I,0,0)</f>
        <v>0</v>
      </c>
      <c r="G293" s="1">
        <f>_xlfn.XLOOKUP($A293,Pistols!$C:$C,Pistols!J:J,0,0)</f>
        <v>0</v>
      </c>
      <c r="H293" s="1">
        <f>_xlfn.XLOOKUP($A293,Pistols!$C:$C,Pistols!K:K,0,0)</f>
        <v>0</v>
      </c>
      <c r="I293" s="1">
        <f>_xlfn.XLOOKUP($A293,Pistols!$C:$C,Pistols!L:L,0,0)</f>
        <v>0</v>
      </c>
      <c r="J293" s="1">
        <f>_xlfn.XLOOKUP($A293,Pistols!$C:$C,Pistols!M:M,0,0)</f>
        <v>1</v>
      </c>
      <c r="K293" s="1">
        <f>_xlfn.XLOOKUP($A293,Pistols!$C:$C,Pistols!N:N,0,0)</f>
        <v>1</v>
      </c>
      <c r="L293" s="1">
        <f>_xlfn.XLOOKUP($A293,Revolvers!$C:$C,Revolvers!O:O,0,0)</f>
        <v>0</v>
      </c>
      <c r="M293" s="1">
        <f>_xlfn.XLOOKUP($A293,Revolvers!$C:$C,Revolvers!P:P,0,0)</f>
        <v>0</v>
      </c>
      <c r="N293" s="1">
        <f>_xlfn.XLOOKUP($A293,Revolvers!$C:$C,Revolvers!Q:Q,0,0)</f>
        <v>0</v>
      </c>
      <c r="O293" s="1">
        <f>_xlfn.XLOOKUP($A293,Revolvers!$C:$C,Revolvers!R:R,0,0)</f>
        <v>0</v>
      </c>
      <c r="P293" s="1">
        <f>_xlfn.XLOOKUP($A293,Revolvers!$C:$C,Revolvers!S:S,0,0)</f>
        <v>0</v>
      </c>
      <c r="Q293" s="1">
        <f>_xlfn.XLOOKUP($A293,Revolvers!$C:$C,Revolvers!T:T,0,0)</f>
        <v>0</v>
      </c>
      <c r="R293" s="1">
        <f>_xlfn.XLOOKUP($A293,Rifles!C:C,Rifles!H:H,0,0)</f>
        <v>1</v>
      </c>
      <c r="S293" s="1">
        <f>_xlfn.XLOOKUP($A293,Shotguns!C:C,Shotguns!H:H,0,0)</f>
        <v>0</v>
      </c>
      <c r="T293" s="1">
        <f t="shared" si="4"/>
        <v>2</v>
      </c>
    </row>
    <row r="294" spans="1:20" x14ac:dyDescent="0.25">
      <c r="A294" s="1">
        <f>Rifles!C294</f>
        <v>82502166</v>
      </c>
      <c r="B294" s="1" t="str">
        <f>_xlfn.XLOOKUP(A294, Rifles!$C294:$C711,Rifles!D294:D711,"N/A",0)</f>
        <v>ACCURATE RIFLEWORKS,  LLC</v>
      </c>
      <c r="C294" s="1" t="str">
        <f>_xlfn.XLOOKUP($A294, Rifles!$C$2:$C$419,Rifles!F$2:F$419,"N/A",0)</f>
        <v>WATERFORD</v>
      </c>
      <c r="D294" s="1" t="str">
        <f>_xlfn.XLOOKUP($A294, Rifles!$C$2:$C$419,Rifles!G$2:G$419,"N/A",0)</f>
        <v>PA</v>
      </c>
      <c r="E294" s="1">
        <f>_xlfn.XLOOKUP($A294,Pistols!$C:$C,Pistols!H:H,0,0)</f>
        <v>0</v>
      </c>
      <c r="F294" s="1">
        <f>_xlfn.XLOOKUP($A294,Pistols!$C:$C,Pistols!I:I,0,0)</f>
        <v>0</v>
      </c>
      <c r="G294" s="1">
        <f>_xlfn.XLOOKUP($A294,Pistols!$C:$C,Pistols!J:J,0,0)</f>
        <v>0</v>
      </c>
      <c r="H294" s="1">
        <f>_xlfn.XLOOKUP($A294,Pistols!$C:$C,Pistols!K:K,0,0)</f>
        <v>0</v>
      </c>
      <c r="I294" s="1">
        <f>_xlfn.XLOOKUP($A294,Pistols!$C:$C,Pistols!L:L,0,0)</f>
        <v>0</v>
      </c>
      <c r="J294" s="1">
        <f>_xlfn.XLOOKUP($A294,Pistols!$C:$C,Pistols!M:M,0,0)</f>
        <v>0</v>
      </c>
      <c r="K294" s="1">
        <f>_xlfn.XLOOKUP($A294,Pistols!$C:$C,Pistols!N:N,0,0)</f>
        <v>0</v>
      </c>
      <c r="L294" s="1">
        <f>_xlfn.XLOOKUP($A294,Revolvers!$C:$C,Revolvers!O:O,0,0)</f>
        <v>0</v>
      </c>
      <c r="M294" s="1">
        <f>_xlfn.XLOOKUP($A294,Revolvers!$C:$C,Revolvers!P:P,0,0)</f>
        <v>0</v>
      </c>
      <c r="N294" s="1">
        <f>_xlfn.XLOOKUP($A294,Revolvers!$C:$C,Revolvers!Q:Q,0,0)</f>
        <v>0</v>
      </c>
      <c r="O294" s="1">
        <f>_xlfn.XLOOKUP($A294,Revolvers!$C:$C,Revolvers!R:R,0,0)</f>
        <v>0</v>
      </c>
      <c r="P294" s="1">
        <f>_xlfn.XLOOKUP($A294,Revolvers!$C:$C,Revolvers!S:S,0,0)</f>
        <v>0</v>
      </c>
      <c r="Q294" s="1">
        <f>_xlfn.XLOOKUP($A294,Revolvers!$C:$C,Revolvers!T:T,0,0)</f>
        <v>0</v>
      </c>
      <c r="R294" s="1">
        <f>_xlfn.XLOOKUP($A294,Rifles!C:C,Rifles!H:H,0,0)</f>
        <v>4</v>
      </c>
      <c r="S294" s="1">
        <f>_xlfn.XLOOKUP($A294,Shotguns!C:C,Shotguns!H:H,0,0)</f>
        <v>0</v>
      </c>
      <c r="T294" s="1">
        <f t="shared" si="4"/>
        <v>4</v>
      </c>
    </row>
    <row r="295" spans="1:20" x14ac:dyDescent="0.25">
      <c r="A295" s="1">
        <f>Rifles!C295</f>
        <v>82300401</v>
      </c>
      <c r="B295" s="1" t="str">
        <f>_xlfn.XLOOKUP(A295, Rifles!$C295:$C712,Rifles!D295:D712,"N/A",0)</f>
        <v>ARMAMENT SERVICES INTERNATIONAL INC (ASI)</v>
      </c>
      <c r="C295" s="1" t="str">
        <f>_xlfn.XLOOKUP($A295, Rifles!$C$2:$C$419,Rifles!F$2:F$419,"N/A",0)</f>
        <v>WARMINSTER</v>
      </c>
      <c r="D295" s="1" t="str">
        <f>_xlfn.XLOOKUP($A295, Rifles!$C$2:$C$419,Rifles!G$2:G$419,"N/A",0)</f>
        <v>PA</v>
      </c>
      <c r="E295" s="1">
        <f>_xlfn.XLOOKUP($A295,Pistols!$C:$C,Pistols!H:H,0,0)</f>
        <v>0</v>
      </c>
      <c r="F295" s="1">
        <f>_xlfn.XLOOKUP($A295,Pistols!$C:$C,Pistols!I:I,0,0)</f>
        <v>0</v>
      </c>
      <c r="G295" s="1">
        <f>_xlfn.XLOOKUP($A295,Pistols!$C:$C,Pistols!J:J,0,0)</f>
        <v>0</v>
      </c>
      <c r="H295" s="1">
        <f>_xlfn.XLOOKUP($A295,Pistols!$C:$C,Pistols!K:K,0,0)</f>
        <v>0</v>
      </c>
      <c r="I295" s="1">
        <f>_xlfn.XLOOKUP($A295,Pistols!$C:$C,Pistols!L:L,0,0)</f>
        <v>0</v>
      </c>
      <c r="J295" s="1">
        <f>_xlfn.XLOOKUP($A295,Pistols!$C:$C,Pistols!M:M,0,0)</f>
        <v>0</v>
      </c>
      <c r="K295" s="1">
        <f>_xlfn.XLOOKUP($A295,Pistols!$C:$C,Pistols!N:N,0,0)</f>
        <v>0</v>
      </c>
      <c r="L295" s="1">
        <f>_xlfn.XLOOKUP($A295,Revolvers!$C:$C,Revolvers!O:O,0,0)</f>
        <v>0</v>
      </c>
      <c r="M295" s="1">
        <f>_xlfn.XLOOKUP($A295,Revolvers!$C:$C,Revolvers!P:P,0,0)</f>
        <v>0</v>
      </c>
      <c r="N295" s="1">
        <f>_xlfn.XLOOKUP($A295,Revolvers!$C:$C,Revolvers!Q:Q,0,0)</f>
        <v>0</v>
      </c>
      <c r="O295" s="1">
        <f>_xlfn.XLOOKUP($A295,Revolvers!$C:$C,Revolvers!R:R,0,0)</f>
        <v>0</v>
      </c>
      <c r="P295" s="1">
        <f>_xlfn.XLOOKUP($A295,Revolvers!$C:$C,Revolvers!S:S,0,0)</f>
        <v>0</v>
      </c>
      <c r="Q295" s="1">
        <f>_xlfn.XLOOKUP($A295,Revolvers!$C:$C,Revolvers!T:T,0,0)</f>
        <v>0</v>
      </c>
      <c r="R295" s="1">
        <f>_xlfn.XLOOKUP($A295,Rifles!C:C,Rifles!H:H,0,0)</f>
        <v>14</v>
      </c>
      <c r="S295" s="1">
        <f>_xlfn.XLOOKUP($A295,Shotguns!C:C,Shotguns!H:H,0,0)</f>
        <v>0</v>
      </c>
      <c r="T295" s="1">
        <f t="shared" si="4"/>
        <v>14</v>
      </c>
    </row>
    <row r="296" spans="1:20" x14ac:dyDescent="0.25">
      <c r="A296" s="1">
        <f>Rifles!C296</f>
        <v>82338992</v>
      </c>
      <c r="B296" s="1" t="str">
        <f>_xlfn.XLOOKUP(A296, Rifles!$C296:$C713,Rifles!D296:D713,"N/A",0)</f>
        <v>BORDEN, JAMES F</v>
      </c>
      <c r="C296" s="1" t="str">
        <f>_xlfn.XLOOKUP($A296, Rifles!$C$2:$C$419,Rifles!F$2:F$419,"N/A",0)</f>
        <v>SPRINGVILLE</v>
      </c>
      <c r="D296" s="1" t="str">
        <f>_xlfn.XLOOKUP($A296, Rifles!$C$2:$C$419,Rifles!G$2:G$419,"N/A",0)</f>
        <v>PA</v>
      </c>
      <c r="E296" s="1">
        <f>_xlfn.XLOOKUP($A296,Pistols!$C:$C,Pistols!H:H,0,0)</f>
        <v>0</v>
      </c>
      <c r="F296" s="1">
        <f>_xlfn.XLOOKUP($A296,Pistols!$C:$C,Pistols!I:I,0,0)</f>
        <v>0</v>
      </c>
      <c r="G296" s="1">
        <f>_xlfn.XLOOKUP($A296,Pistols!$C:$C,Pistols!J:J,0,0)</f>
        <v>0</v>
      </c>
      <c r="H296" s="1">
        <f>_xlfn.XLOOKUP($A296,Pistols!$C:$C,Pistols!K:K,0,0)</f>
        <v>0</v>
      </c>
      <c r="I296" s="1">
        <f>_xlfn.XLOOKUP($A296,Pistols!$C:$C,Pistols!L:L,0,0)</f>
        <v>0</v>
      </c>
      <c r="J296" s="1">
        <f>_xlfn.XLOOKUP($A296,Pistols!$C:$C,Pistols!M:M,0,0)</f>
        <v>0</v>
      </c>
      <c r="K296" s="1">
        <f>_xlfn.XLOOKUP($A296,Pistols!$C:$C,Pistols!N:N,0,0)</f>
        <v>0</v>
      </c>
      <c r="L296" s="1">
        <f>_xlfn.XLOOKUP($A296,Revolvers!$C:$C,Revolvers!O:O,0,0)</f>
        <v>0</v>
      </c>
      <c r="M296" s="1">
        <f>_xlfn.XLOOKUP($A296,Revolvers!$C:$C,Revolvers!P:P,0,0)</f>
        <v>0</v>
      </c>
      <c r="N296" s="1">
        <f>_xlfn.XLOOKUP($A296,Revolvers!$C:$C,Revolvers!Q:Q,0,0)</f>
        <v>0</v>
      </c>
      <c r="O296" s="1">
        <f>_xlfn.XLOOKUP($A296,Revolvers!$C:$C,Revolvers!R:R,0,0)</f>
        <v>0</v>
      </c>
      <c r="P296" s="1">
        <f>_xlfn.XLOOKUP($A296,Revolvers!$C:$C,Revolvers!S:S,0,0)</f>
        <v>0</v>
      </c>
      <c r="Q296" s="1">
        <f>_xlfn.XLOOKUP($A296,Revolvers!$C:$C,Revolvers!T:T,0,0)</f>
        <v>0</v>
      </c>
      <c r="R296" s="1">
        <f>_xlfn.XLOOKUP($A296,Rifles!C:C,Rifles!H:H,0,0)</f>
        <v>49</v>
      </c>
      <c r="S296" s="1">
        <f>_xlfn.XLOOKUP($A296,Shotguns!C:C,Shotguns!H:H,0,0)</f>
        <v>0</v>
      </c>
      <c r="T296" s="1">
        <f t="shared" si="4"/>
        <v>49</v>
      </c>
    </row>
    <row r="297" spans="1:20" x14ac:dyDescent="0.25">
      <c r="A297" s="1">
        <f>Rifles!C297</f>
        <v>82534547</v>
      </c>
      <c r="B297" s="1" t="str">
        <f>_xlfn.XLOOKUP(A297, Rifles!$C297:$C714,Rifles!D297:D714,"N/A",0)</f>
        <v>BRUNO, DAVID J</v>
      </c>
      <c r="C297" s="1" t="str">
        <f>_xlfn.XLOOKUP($A297, Rifles!$C$2:$C$419,Rifles!F$2:F$419,"N/A",0)</f>
        <v>CHESWICK</v>
      </c>
      <c r="D297" s="1" t="str">
        <f>_xlfn.XLOOKUP($A297, Rifles!$C$2:$C$419,Rifles!G$2:G$419,"N/A",0)</f>
        <v>PA</v>
      </c>
      <c r="E297" s="1">
        <f>_xlfn.XLOOKUP($A297,Pistols!$C:$C,Pistols!H:H,0,0)</f>
        <v>0</v>
      </c>
      <c r="F297" s="1">
        <f>_xlfn.XLOOKUP($A297,Pistols!$C:$C,Pistols!I:I,0,0)</f>
        <v>0</v>
      </c>
      <c r="G297" s="1">
        <f>_xlfn.XLOOKUP($A297,Pistols!$C:$C,Pistols!J:J,0,0)</f>
        <v>0</v>
      </c>
      <c r="H297" s="1">
        <f>_xlfn.XLOOKUP($A297,Pistols!$C:$C,Pistols!K:K,0,0)</f>
        <v>0</v>
      </c>
      <c r="I297" s="1">
        <f>_xlfn.XLOOKUP($A297,Pistols!$C:$C,Pistols!L:L,0,0)</f>
        <v>0</v>
      </c>
      <c r="J297" s="1">
        <f>_xlfn.XLOOKUP($A297,Pistols!$C:$C,Pistols!M:M,0,0)</f>
        <v>0</v>
      </c>
      <c r="K297" s="1">
        <f>_xlfn.XLOOKUP($A297,Pistols!$C:$C,Pistols!N:N,0,0)</f>
        <v>0</v>
      </c>
      <c r="L297" s="1">
        <f>_xlfn.XLOOKUP($A297,Revolvers!$C:$C,Revolvers!O:O,0,0)</f>
        <v>0</v>
      </c>
      <c r="M297" s="1">
        <f>_xlfn.XLOOKUP($A297,Revolvers!$C:$C,Revolvers!P:P,0,0)</f>
        <v>0</v>
      </c>
      <c r="N297" s="1">
        <f>_xlfn.XLOOKUP($A297,Revolvers!$C:$C,Revolvers!Q:Q,0,0)</f>
        <v>0</v>
      </c>
      <c r="O297" s="1">
        <f>_xlfn.XLOOKUP($A297,Revolvers!$C:$C,Revolvers!R:R,0,0)</f>
        <v>0</v>
      </c>
      <c r="P297" s="1">
        <f>_xlfn.XLOOKUP($A297,Revolvers!$C:$C,Revolvers!S:S,0,0)</f>
        <v>0</v>
      </c>
      <c r="Q297" s="1">
        <f>_xlfn.XLOOKUP($A297,Revolvers!$C:$C,Revolvers!T:T,0,0)</f>
        <v>0</v>
      </c>
      <c r="R297" s="1">
        <f>_xlfn.XLOOKUP($A297,Rifles!C:C,Rifles!H:H,0,0)</f>
        <v>17</v>
      </c>
      <c r="S297" s="1">
        <f>_xlfn.XLOOKUP($A297,Shotguns!C:C,Shotguns!H:H,0,0)</f>
        <v>0</v>
      </c>
      <c r="T297" s="1">
        <f t="shared" si="4"/>
        <v>17</v>
      </c>
    </row>
    <row r="298" spans="1:20" x14ac:dyDescent="0.25">
      <c r="A298" s="1">
        <f>Rifles!C298</f>
        <v>82301687</v>
      </c>
      <c r="B298" s="1" t="str">
        <f>_xlfn.XLOOKUP(A298, Rifles!$C298:$C715,Rifles!D298:D715,"N/A",0)</f>
        <v>CLYMERS ULTRA DESERT RIFLES, LLC</v>
      </c>
      <c r="C298" s="1" t="str">
        <f>_xlfn.XLOOKUP($A298, Rifles!$C$2:$C$419,Rifles!F$2:F$419,"N/A",0)</f>
        <v>QUAKERTOWN</v>
      </c>
      <c r="D298" s="1" t="str">
        <f>_xlfn.XLOOKUP($A298, Rifles!$C$2:$C$419,Rifles!G$2:G$419,"N/A",0)</f>
        <v>PA</v>
      </c>
      <c r="E298" s="1">
        <f>_xlfn.XLOOKUP($A298,Pistols!$C:$C,Pistols!H:H,0,0)</f>
        <v>0</v>
      </c>
      <c r="F298" s="1">
        <f>_xlfn.XLOOKUP($A298,Pistols!$C:$C,Pistols!I:I,0,0)</f>
        <v>0</v>
      </c>
      <c r="G298" s="1">
        <f>_xlfn.XLOOKUP($A298,Pistols!$C:$C,Pistols!J:J,0,0)</f>
        <v>0</v>
      </c>
      <c r="H298" s="1">
        <f>_xlfn.XLOOKUP($A298,Pistols!$C:$C,Pistols!K:K,0,0)</f>
        <v>0</v>
      </c>
      <c r="I298" s="1">
        <f>_xlfn.XLOOKUP($A298,Pistols!$C:$C,Pistols!L:L,0,0)</f>
        <v>0</v>
      </c>
      <c r="J298" s="1">
        <f>_xlfn.XLOOKUP($A298,Pistols!$C:$C,Pistols!M:M,0,0)</f>
        <v>0</v>
      </c>
      <c r="K298" s="1">
        <f>_xlfn.XLOOKUP($A298,Pistols!$C:$C,Pistols!N:N,0,0)</f>
        <v>0</v>
      </c>
      <c r="L298" s="1">
        <f>_xlfn.XLOOKUP($A298,Revolvers!$C:$C,Revolvers!O:O,0,0)</f>
        <v>0</v>
      </c>
      <c r="M298" s="1">
        <f>_xlfn.XLOOKUP($A298,Revolvers!$C:$C,Revolvers!P:P,0,0)</f>
        <v>0</v>
      </c>
      <c r="N298" s="1">
        <f>_xlfn.XLOOKUP($A298,Revolvers!$C:$C,Revolvers!Q:Q,0,0)</f>
        <v>0</v>
      </c>
      <c r="O298" s="1">
        <f>_xlfn.XLOOKUP($A298,Revolvers!$C:$C,Revolvers!R:R,0,0)</f>
        <v>0</v>
      </c>
      <c r="P298" s="1">
        <f>_xlfn.XLOOKUP($A298,Revolvers!$C:$C,Revolvers!S:S,0,0)</f>
        <v>0</v>
      </c>
      <c r="Q298" s="1">
        <f>_xlfn.XLOOKUP($A298,Revolvers!$C:$C,Revolvers!T:T,0,0)</f>
        <v>0</v>
      </c>
      <c r="R298" s="1">
        <f>_xlfn.XLOOKUP($A298,Rifles!C:C,Rifles!H:H,0,0)</f>
        <v>4</v>
      </c>
      <c r="S298" s="1">
        <f>_xlfn.XLOOKUP($A298,Shotguns!C:C,Shotguns!H:H,0,0)</f>
        <v>0</v>
      </c>
      <c r="T298" s="1">
        <f t="shared" si="4"/>
        <v>4</v>
      </c>
    </row>
    <row r="299" spans="1:20" x14ac:dyDescent="0.25">
      <c r="A299" s="1">
        <f>Rifles!C299</f>
        <v>82508282</v>
      </c>
      <c r="B299" s="1" t="str">
        <f>_xlfn.XLOOKUP(A299, Rifles!$C299:$C716,Rifles!D299:D716,"N/A",0)</f>
        <v>ER SHAW INC</v>
      </c>
      <c r="C299" s="1" t="str">
        <f>_xlfn.XLOOKUP($A299, Rifles!$C$2:$C$419,Rifles!F$2:F$419,"N/A",0)</f>
        <v>BRIDGEVILLE</v>
      </c>
      <c r="D299" s="1" t="str">
        <f>_xlfn.XLOOKUP($A299, Rifles!$C$2:$C$419,Rifles!G$2:G$419,"N/A",0)</f>
        <v>PA</v>
      </c>
      <c r="E299" s="1">
        <f>_xlfn.XLOOKUP($A299,Pistols!$C:$C,Pistols!H:H,0,0)</f>
        <v>0</v>
      </c>
      <c r="F299" s="1">
        <f>_xlfn.XLOOKUP($A299,Pistols!$C:$C,Pistols!I:I,0,0)</f>
        <v>0</v>
      </c>
      <c r="G299" s="1">
        <f>_xlfn.XLOOKUP($A299,Pistols!$C:$C,Pistols!J:J,0,0)</f>
        <v>0</v>
      </c>
      <c r="H299" s="1">
        <f>_xlfn.XLOOKUP($A299,Pistols!$C:$C,Pistols!K:K,0,0)</f>
        <v>0</v>
      </c>
      <c r="I299" s="1">
        <f>_xlfn.XLOOKUP($A299,Pistols!$C:$C,Pistols!L:L,0,0)</f>
        <v>0</v>
      </c>
      <c r="J299" s="1">
        <f>_xlfn.XLOOKUP($A299,Pistols!$C:$C,Pistols!M:M,0,0)</f>
        <v>0</v>
      </c>
      <c r="K299" s="1">
        <f>_xlfn.XLOOKUP($A299,Pistols!$C:$C,Pistols!N:N,0,0)</f>
        <v>0</v>
      </c>
      <c r="L299" s="1">
        <f>_xlfn.XLOOKUP($A299,Revolvers!$C:$C,Revolvers!O:O,0,0)</f>
        <v>0</v>
      </c>
      <c r="M299" s="1">
        <f>_xlfn.XLOOKUP($A299,Revolvers!$C:$C,Revolvers!P:P,0,0)</f>
        <v>0</v>
      </c>
      <c r="N299" s="1">
        <f>_xlfn.XLOOKUP($A299,Revolvers!$C:$C,Revolvers!Q:Q,0,0)</f>
        <v>0</v>
      </c>
      <c r="O299" s="1">
        <f>_xlfn.XLOOKUP($A299,Revolvers!$C:$C,Revolvers!R:R,0,0)</f>
        <v>0</v>
      </c>
      <c r="P299" s="1">
        <f>_xlfn.XLOOKUP($A299,Revolvers!$C:$C,Revolvers!S:S,0,0)</f>
        <v>0</v>
      </c>
      <c r="Q299" s="1">
        <f>_xlfn.XLOOKUP($A299,Revolvers!$C:$C,Revolvers!T:T,0,0)</f>
        <v>0</v>
      </c>
      <c r="R299" s="1">
        <f>_xlfn.XLOOKUP($A299,Rifles!C:C,Rifles!H:H,0,0)</f>
        <v>14</v>
      </c>
      <c r="S299" s="1">
        <f>_xlfn.XLOOKUP($A299,Shotguns!C:C,Shotguns!H:H,0,0)</f>
        <v>0</v>
      </c>
      <c r="T299" s="1">
        <f t="shared" si="4"/>
        <v>14</v>
      </c>
    </row>
    <row r="300" spans="1:20" x14ac:dyDescent="0.25">
      <c r="A300" s="1">
        <f>Rifles!C300</f>
        <v>82300848</v>
      </c>
      <c r="B300" s="1" t="str">
        <f>_xlfn.XLOOKUP(A300, Rifles!$C300:$C717,Rifles!D300:D717,"N/A",0)</f>
        <v>GOODLING, SIDNEY J</v>
      </c>
      <c r="C300" s="1" t="str">
        <f>_xlfn.XLOOKUP($A300, Rifles!$C$2:$C$419,Rifles!F$2:F$419,"N/A",0)</f>
        <v>SPRING GROVE</v>
      </c>
      <c r="D300" s="1" t="str">
        <f>_xlfn.XLOOKUP($A300, Rifles!$C$2:$C$419,Rifles!G$2:G$419,"N/A",0)</f>
        <v>PA</v>
      </c>
      <c r="E300" s="1">
        <f>_xlfn.XLOOKUP($A300,Pistols!$C:$C,Pistols!H:H,0,0)</f>
        <v>0</v>
      </c>
      <c r="F300" s="1">
        <f>_xlfn.XLOOKUP($A300,Pistols!$C:$C,Pistols!I:I,0,0)</f>
        <v>0</v>
      </c>
      <c r="G300" s="1">
        <f>_xlfn.XLOOKUP($A300,Pistols!$C:$C,Pistols!J:J,0,0)</f>
        <v>0</v>
      </c>
      <c r="H300" s="1">
        <f>_xlfn.XLOOKUP($A300,Pistols!$C:$C,Pistols!K:K,0,0)</f>
        <v>0</v>
      </c>
      <c r="I300" s="1">
        <f>_xlfn.XLOOKUP($A300,Pistols!$C:$C,Pistols!L:L,0,0)</f>
        <v>0</v>
      </c>
      <c r="J300" s="1">
        <f>_xlfn.XLOOKUP($A300,Pistols!$C:$C,Pistols!M:M,0,0)</f>
        <v>0</v>
      </c>
      <c r="K300" s="1">
        <f>_xlfn.XLOOKUP($A300,Pistols!$C:$C,Pistols!N:N,0,0)</f>
        <v>0</v>
      </c>
      <c r="L300" s="1">
        <f>_xlfn.XLOOKUP($A300,Revolvers!$C:$C,Revolvers!O:O,0,0)</f>
        <v>0</v>
      </c>
      <c r="M300" s="1">
        <f>_xlfn.XLOOKUP($A300,Revolvers!$C:$C,Revolvers!P:P,0,0)</f>
        <v>0</v>
      </c>
      <c r="N300" s="1">
        <f>_xlfn.XLOOKUP($A300,Revolvers!$C:$C,Revolvers!Q:Q,0,0)</f>
        <v>0</v>
      </c>
      <c r="O300" s="1">
        <f>_xlfn.XLOOKUP($A300,Revolvers!$C:$C,Revolvers!R:R,0,0)</f>
        <v>0</v>
      </c>
      <c r="P300" s="1">
        <f>_xlfn.XLOOKUP($A300,Revolvers!$C:$C,Revolvers!S:S,0,0)</f>
        <v>0</v>
      </c>
      <c r="Q300" s="1">
        <f>_xlfn.XLOOKUP($A300,Revolvers!$C:$C,Revolvers!T:T,0,0)</f>
        <v>0</v>
      </c>
      <c r="R300" s="1">
        <f>_xlfn.XLOOKUP($A300,Rifles!C:C,Rifles!H:H,0,0)</f>
        <v>5</v>
      </c>
      <c r="S300" s="1">
        <f>_xlfn.XLOOKUP($A300,Shotguns!C:C,Shotguns!H:H,0,0)</f>
        <v>0</v>
      </c>
      <c r="T300" s="1">
        <f t="shared" si="4"/>
        <v>5</v>
      </c>
    </row>
    <row r="301" spans="1:20" x14ac:dyDescent="0.25">
      <c r="A301" s="1">
        <f>Rifles!C301</f>
        <v>82339102</v>
      </c>
      <c r="B301" s="1" t="str">
        <f>_xlfn.XLOOKUP(A301, Rifles!$C301:$C718,Rifles!D301:D718,"N/A",0)</f>
        <v>HAMMONDS, CLARENCE H</v>
      </c>
      <c r="C301" s="1" t="str">
        <f>_xlfn.XLOOKUP($A301, Rifles!$C$2:$C$419,Rifles!F$2:F$419,"N/A",0)</f>
        <v>RED LION</v>
      </c>
      <c r="D301" s="1" t="str">
        <f>_xlfn.XLOOKUP($A301, Rifles!$C$2:$C$419,Rifles!G$2:G$419,"N/A",0)</f>
        <v>PA</v>
      </c>
      <c r="E301" s="1">
        <f>_xlfn.XLOOKUP($A301,Pistols!$C:$C,Pistols!H:H,0,0)</f>
        <v>0</v>
      </c>
      <c r="F301" s="1">
        <f>_xlfn.XLOOKUP($A301,Pistols!$C:$C,Pistols!I:I,0,0)</f>
        <v>0</v>
      </c>
      <c r="G301" s="1">
        <f>_xlfn.XLOOKUP($A301,Pistols!$C:$C,Pistols!J:J,0,0)</f>
        <v>0</v>
      </c>
      <c r="H301" s="1">
        <f>_xlfn.XLOOKUP($A301,Pistols!$C:$C,Pistols!K:K,0,0)</f>
        <v>0</v>
      </c>
      <c r="I301" s="1">
        <f>_xlfn.XLOOKUP($A301,Pistols!$C:$C,Pistols!L:L,0,0)</f>
        <v>0</v>
      </c>
      <c r="J301" s="1">
        <f>_xlfn.XLOOKUP($A301,Pistols!$C:$C,Pistols!M:M,0,0)</f>
        <v>0</v>
      </c>
      <c r="K301" s="1">
        <f>_xlfn.XLOOKUP($A301,Pistols!$C:$C,Pistols!N:N,0,0)</f>
        <v>0</v>
      </c>
      <c r="L301" s="1">
        <f>_xlfn.XLOOKUP($A301,Revolvers!$C:$C,Revolvers!O:O,0,0)</f>
        <v>0</v>
      </c>
      <c r="M301" s="1">
        <f>_xlfn.XLOOKUP($A301,Revolvers!$C:$C,Revolvers!P:P,0,0)</f>
        <v>0</v>
      </c>
      <c r="N301" s="1">
        <f>_xlfn.XLOOKUP($A301,Revolvers!$C:$C,Revolvers!Q:Q,0,0)</f>
        <v>0</v>
      </c>
      <c r="O301" s="1">
        <f>_xlfn.XLOOKUP($A301,Revolvers!$C:$C,Revolvers!R:R,0,0)</f>
        <v>0</v>
      </c>
      <c r="P301" s="1">
        <f>_xlfn.XLOOKUP($A301,Revolvers!$C:$C,Revolvers!S:S,0,0)</f>
        <v>0</v>
      </c>
      <c r="Q301" s="1">
        <f>_xlfn.XLOOKUP($A301,Revolvers!$C:$C,Revolvers!T:T,0,0)</f>
        <v>0</v>
      </c>
      <c r="R301" s="1">
        <f>_xlfn.XLOOKUP($A301,Rifles!C:C,Rifles!H:H,0,0)</f>
        <v>5</v>
      </c>
      <c r="S301" s="1">
        <f>_xlfn.XLOOKUP($A301,Shotguns!C:C,Shotguns!H:H,0,0)</f>
        <v>0</v>
      </c>
      <c r="T301" s="1">
        <f t="shared" si="4"/>
        <v>5</v>
      </c>
    </row>
    <row r="302" spans="1:20" x14ac:dyDescent="0.25">
      <c r="A302" s="1">
        <f>Rifles!C302</f>
        <v>82501778</v>
      </c>
      <c r="B302" s="1" t="str">
        <f>_xlfn.XLOOKUP(A302, Rifles!$C302:$C719,Rifles!D302:D719,"N/A",0)</f>
        <v>HUEBNER, KEVIN L</v>
      </c>
      <c r="C302" s="1" t="str">
        <f>_xlfn.XLOOKUP($A302, Rifles!$C$2:$C$419,Rifles!F$2:F$419,"N/A",0)</f>
        <v>BELLE VERNON</v>
      </c>
      <c r="D302" s="1" t="str">
        <f>_xlfn.XLOOKUP($A302, Rifles!$C$2:$C$419,Rifles!G$2:G$419,"N/A",0)</f>
        <v>PA</v>
      </c>
      <c r="E302" s="1">
        <f>_xlfn.XLOOKUP($A302,Pistols!$C:$C,Pistols!H:H,0,0)</f>
        <v>0</v>
      </c>
      <c r="F302" s="1">
        <f>_xlfn.XLOOKUP($A302,Pistols!$C:$C,Pistols!I:I,0,0)</f>
        <v>0</v>
      </c>
      <c r="G302" s="1">
        <f>_xlfn.XLOOKUP($A302,Pistols!$C:$C,Pistols!J:J,0,0)</f>
        <v>0</v>
      </c>
      <c r="H302" s="1">
        <f>_xlfn.XLOOKUP($A302,Pistols!$C:$C,Pistols!K:K,0,0)</f>
        <v>0</v>
      </c>
      <c r="I302" s="1">
        <f>_xlfn.XLOOKUP($A302,Pistols!$C:$C,Pistols!L:L,0,0)</f>
        <v>0</v>
      </c>
      <c r="J302" s="1">
        <f>_xlfn.XLOOKUP($A302,Pistols!$C:$C,Pistols!M:M,0,0)</f>
        <v>0</v>
      </c>
      <c r="K302" s="1">
        <f>_xlfn.XLOOKUP($A302,Pistols!$C:$C,Pistols!N:N,0,0)</f>
        <v>0</v>
      </c>
      <c r="L302" s="1">
        <f>_xlfn.XLOOKUP($A302,Revolvers!$C:$C,Revolvers!O:O,0,0)</f>
        <v>0</v>
      </c>
      <c r="M302" s="1">
        <f>_xlfn.XLOOKUP($A302,Revolvers!$C:$C,Revolvers!P:P,0,0)</f>
        <v>0</v>
      </c>
      <c r="N302" s="1">
        <f>_xlfn.XLOOKUP($A302,Revolvers!$C:$C,Revolvers!Q:Q,0,0)</f>
        <v>0</v>
      </c>
      <c r="O302" s="1">
        <f>_xlfn.XLOOKUP($A302,Revolvers!$C:$C,Revolvers!R:R,0,0)</f>
        <v>0</v>
      </c>
      <c r="P302" s="1">
        <f>_xlfn.XLOOKUP($A302,Revolvers!$C:$C,Revolvers!S:S,0,0)</f>
        <v>0</v>
      </c>
      <c r="Q302" s="1">
        <f>_xlfn.XLOOKUP($A302,Revolvers!$C:$C,Revolvers!T:T,0,0)</f>
        <v>0</v>
      </c>
      <c r="R302" s="1">
        <f>_xlfn.XLOOKUP($A302,Rifles!C:C,Rifles!H:H,0,0)</f>
        <v>2</v>
      </c>
      <c r="S302" s="1">
        <f>_xlfn.XLOOKUP($A302,Shotguns!C:C,Shotguns!H:H,0,0)</f>
        <v>0</v>
      </c>
      <c r="T302" s="1">
        <f t="shared" si="4"/>
        <v>2</v>
      </c>
    </row>
    <row r="303" spans="1:20" x14ac:dyDescent="0.25">
      <c r="A303" s="1">
        <f>Rifles!C303</f>
        <v>82339132</v>
      </c>
      <c r="B303" s="1" t="str">
        <f>_xlfn.XLOOKUP(A303, Rifles!$C303:$C720,Rifles!D303:D720,"N/A",0)</f>
        <v>KEYSTONE SPORTING ARMS INC</v>
      </c>
      <c r="C303" s="1" t="str">
        <f>_xlfn.XLOOKUP($A303, Rifles!$C$2:$C$419,Rifles!F$2:F$419,"N/A",0)</f>
        <v>MILTON</v>
      </c>
      <c r="D303" s="1" t="str">
        <f>_xlfn.XLOOKUP($A303, Rifles!$C$2:$C$419,Rifles!G$2:G$419,"N/A",0)</f>
        <v>PA</v>
      </c>
      <c r="E303" s="1">
        <f>_xlfn.XLOOKUP($A303,Pistols!$C:$C,Pistols!H:H,0,0)</f>
        <v>0</v>
      </c>
      <c r="F303" s="1">
        <f>_xlfn.XLOOKUP($A303,Pistols!$C:$C,Pistols!I:I,0,0)</f>
        <v>0</v>
      </c>
      <c r="G303" s="1">
        <f>_xlfn.XLOOKUP($A303,Pistols!$C:$C,Pistols!J:J,0,0)</f>
        <v>0</v>
      </c>
      <c r="H303" s="1">
        <f>_xlfn.XLOOKUP($A303,Pistols!$C:$C,Pistols!K:K,0,0)</f>
        <v>0</v>
      </c>
      <c r="I303" s="1">
        <f>_xlfn.XLOOKUP($A303,Pistols!$C:$C,Pistols!L:L,0,0)</f>
        <v>0</v>
      </c>
      <c r="J303" s="1">
        <f>_xlfn.XLOOKUP($A303,Pistols!$C:$C,Pistols!M:M,0,0)</f>
        <v>0</v>
      </c>
      <c r="K303" s="1">
        <f>_xlfn.XLOOKUP($A303,Pistols!$C:$C,Pistols!N:N,0,0)</f>
        <v>0</v>
      </c>
      <c r="L303" s="1">
        <f>_xlfn.XLOOKUP($A303,Revolvers!$C:$C,Revolvers!O:O,0,0)</f>
        <v>0</v>
      </c>
      <c r="M303" s="1">
        <f>_xlfn.XLOOKUP($A303,Revolvers!$C:$C,Revolvers!P:P,0,0)</f>
        <v>0</v>
      </c>
      <c r="N303" s="1">
        <f>_xlfn.XLOOKUP($A303,Revolvers!$C:$C,Revolvers!Q:Q,0,0)</f>
        <v>0</v>
      </c>
      <c r="O303" s="1">
        <f>_xlfn.XLOOKUP($A303,Revolvers!$C:$C,Revolvers!R:R,0,0)</f>
        <v>0</v>
      </c>
      <c r="P303" s="1">
        <f>_xlfn.XLOOKUP($A303,Revolvers!$C:$C,Revolvers!S:S,0,0)</f>
        <v>0</v>
      </c>
      <c r="Q303" s="1">
        <f>_xlfn.XLOOKUP($A303,Revolvers!$C:$C,Revolvers!T:T,0,0)</f>
        <v>0</v>
      </c>
      <c r="R303" s="1">
        <f>_xlfn.XLOOKUP($A303,Rifles!C:C,Rifles!H:H,0,0)</f>
        <v>14704</v>
      </c>
      <c r="S303" s="1">
        <f>_xlfn.XLOOKUP($A303,Shotguns!C:C,Shotguns!H:H,0,0)</f>
        <v>0</v>
      </c>
      <c r="T303" s="1">
        <f t="shared" si="4"/>
        <v>14704</v>
      </c>
    </row>
    <row r="304" spans="1:20" x14ac:dyDescent="0.25">
      <c r="A304" s="1">
        <f>Rifles!C304</f>
        <v>82302834</v>
      </c>
      <c r="B304" s="1" t="str">
        <f>_xlfn.XLOOKUP(A304, Rifles!$C304:$C721,Rifles!D304:D721,"N/A",0)</f>
        <v>KEYSTONE SPORTING ARMS LLC</v>
      </c>
      <c r="C304" s="1" t="str">
        <f>_xlfn.XLOOKUP($A304, Rifles!$C$2:$C$419,Rifles!F$2:F$419,"N/A",0)</f>
        <v>MILTON</v>
      </c>
      <c r="D304" s="1" t="str">
        <f>_xlfn.XLOOKUP($A304, Rifles!$C$2:$C$419,Rifles!G$2:G$419,"N/A",0)</f>
        <v>PA</v>
      </c>
      <c r="E304" s="1">
        <f>_xlfn.XLOOKUP($A304,Pistols!$C:$C,Pistols!H:H,0,0)</f>
        <v>2</v>
      </c>
      <c r="F304" s="1">
        <f>_xlfn.XLOOKUP($A304,Pistols!$C:$C,Pistols!I:I,0,0)</f>
        <v>0</v>
      </c>
      <c r="G304" s="1">
        <f>_xlfn.XLOOKUP($A304,Pistols!$C:$C,Pistols!J:J,0,0)</f>
        <v>0</v>
      </c>
      <c r="H304" s="1">
        <f>_xlfn.XLOOKUP($A304,Pistols!$C:$C,Pistols!K:K,0,0)</f>
        <v>0</v>
      </c>
      <c r="I304" s="1">
        <f>_xlfn.XLOOKUP($A304,Pistols!$C:$C,Pistols!L:L,0,0)</f>
        <v>0</v>
      </c>
      <c r="J304" s="1">
        <f>_xlfn.XLOOKUP($A304,Pistols!$C:$C,Pistols!M:M,0,0)</f>
        <v>0</v>
      </c>
      <c r="K304" s="1">
        <f>_xlfn.XLOOKUP($A304,Pistols!$C:$C,Pistols!N:N,0,0)</f>
        <v>2</v>
      </c>
      <c r="L304" s="1">
        <f>_xlfn.XLOOKUP($A304,Revolvers!$C:$C,Revolvers!O:O,0,0)</f>
        <v>0</v>
      </c>
      <c r="M304" s="1">
        <f>_xlfn.XLOOKUP($A304,Revolvers!$C:$C,Revolvers!P:P,0,0)</f>
        <v>0</v>
      </c>
      <c r="N304" s="1">
        <f>_xlfn.XLOOKUP($A304,Revolvers!$C:$C,Revolvers!Q:Q,0,0)</f>
        <v>0</v>
      </c>
      <c r="O304" s="1">
        <f>_xlfn.XLOOKUP($A304,Revolvers!$C:$C,Revolvers!R:R,0,0)</f>
        <v>0</v>
      </c>
      <c r="P304" s="1">
        <f>_xlfn.XLOOKUP($A304,Revolvers!$C:$C,Revolvers!S:S,0,0)</f>
        <v>0</v>
      </c>
      <c r="Q304" s="1">
        <f>_xlfn.XLOOKUP($A304,Revolvers!$C:$C,Revolvers!T:T,0,0)</f>
        <v>0</v>
      </c>
      <c r="R304" s="1">
        <f>_xlfn.XLOOKUP($A304,Rifles!C:C,Rifles!H:H,0,0)</f>
        <v>32734</v>
      </c>
      <c r="S304" s="1">
        <f>_xlfn.XLOOKUP($A304,Shotguns!C:C,Shotguns!H:H,0,0)</f>
        <v>0</v>
      </c>
      <c r="T304" s="1">
        <f t="shared" si="4"/>
        <v>32736</v>
      </c>
    </row>
    <row r="305" spans="1:20" x14ac:dyDescent="0.25">
      <c r="A305" s="1">
        <f>Rifles!C305</f>
        <v>82301763</v>
      </c>
      <c r="B305" s="1" t="str">
        <f>_xlfn.XLOOKUP(A305, Rifles!$C305:$C722,Rifles!D305:D722,"N/A",0)</f>
        <v>LOWE, FRANKLIN DEAN</v>
      </c>
      <c r="C305" s="1" t="str">
        <f>_xlfn.XLOOKUP($A305, Rifles!$C$2:$C$419,Rifles!F$2:F$419,"N/A",0)</f>
        <v>WILLIAMSPORT</v>
      </c>
      <c r="D305" s="1" t="str">
        <f>_xlfn.XLOOKUP($A305, Rifles!$C$2:$C$419,Rifles!G$2:G$419,"N/A",0)</f>
        <v>PA</v>
      </c>
      <c r="E305" s="1">
        <f>_xlfn.XLOOKUP($A305,Pistols!$C:$C,Pistols!H:H,0,0)</f>
        <v>0</v>
      </c>
      <c r="F305" s="1">
        <f>_xlfn.XLOOKUP($A305,Pistols!$C:$C,Pistols!I:I,0,0)</f>
        <v>0</v>
      </c>
      <c r="G305" s="1">
        <f>_xlfn.XLOOKUP($A305,Pistols!$C:$C,Pistols!J:J,0,0)</f>
        <v>0</v>
      </c>
      <c r="H305" s="1">
        <f>_xlfn.XLOOKUP($A305,Pistols!$C:$C,Pistols!K:K,0,0)</f>
        <v>0</v>
      </c>
      <c r="I305" s="1">
        <f>_xlfn.XLOOKUP($A305,Pistols!$C:$C,Pistols!L:L,0,0)</f>
        <v>0</v>
      </c>
      <c r="J305" s="1">
        <f>_xlfn.XLOOKUP($A305,Pistols!$C:$C,Pistols!M:M,0,0)</f>
        <v>0</v>
      </c>
      <c r="K305" s="1">
        <f>_xlfn.XLOOKUP($A305,Pistols!$C:$C,Pistols!N:N,0,0)</f>
        <v>0</v>
      </c>
      <c r="L305" s="1">
        <f>_xlfn.XLOOKUP($A305,Revolvers!$C:$C,Revolvers!O:O,0,0)</f>
        <v>0</v>
      </c>
      <c r="M305" s="1">
        <f>_xlfn.XLOOKUP($A305,Revolvers!$C:$C,Revolvers!P:P,0,0)</f>
        <v>0</v>
      </c>
      <c r="N305" s="1">
        <f>_xlfn.XLOOKUP($A305,Revolvers!$C:$C,Revolvers!Q:Q,0,0)</f>
        <v>0</v>
      </c>
      <c r="O305" s="1">
        <f>_xlfn.XLOOKUP($A305,Revolvers!$C:$C,Revolvers!R:R,0,0)</f>
        <v>0</v>
      </c>
      <c r="P305" s="1">
        <f>_xlfn.XLOOKUP($A305,Revolvers!$C:$C,Revolvers!S:S,0,0)</f>
        <v>0</v>
      </c>
      <c r="Q305" s="1">
        <f>_xlfn.XLOOKUP($A305,Revolvers!$C:$C,Revolvers!T:T,0,0)</f>
        <v>0</v>
      </c>
      <c r="R305" s="1">
        <f>_xlfn.XLOOKUP($A305,Rifles!C:C,Rifles!H:H,0,0)</f>
        <v>1</v>
      </c>
      <c r="S305" s="1">
        <f>_xlfn.XLOOKUP($A305,Shotguns!C:C,Shotguns!H:H,0,0)</f>
        <v>0</v>
      </c>
      <c r="T305" s="1">
        <f t="shared" si="4"/>
        <v>1</v>
      </c>
    </row>
    <row r="306" spans="1:20" x14ac:dyDescent="0.25">
      <c r="A306" s="1">
        <f>Rifles!C306</f>
        <v>82302810</v>
      </c>
      <c r="B306" s="1" t="str">
        <f>_xlfn.XLOOKUP(A306, Rifles!$C306:$C723,Rifles!D306:D723,"N/A",0)</f>
        <v>M &amp; B CUSTOM FIREARMS INC</v>
      </c>
      <c r="C306" s="1" t="str">
        <f>_xlfn.XLOOKUP($A306, Rifles!$C$2:$C$419,Rifles!F$2:F$419,"N/A",0)</f>
        <v>ETTERS</v>
      </c>
      <c r="D306" s="1" t="str">
        <f>_xlfn.XLOOKUP($A306, Rifles!$C$2:$C$419,Rifles!G$2:G$419,"N/A",0)</f>
        <v>PA</v>
      </c>
      <c r="E306" s="1">
        <f>_xlfn.XLOOKUP($A306,Pistols!$C:$C,Pistols!H:H,0,0)</f>
        <v>0</v>
      </c>
      <c r="F306" s="1">
        <f>_xlfn.XLOOKUP($A306,Pistols!$C:$C,Pistols!I:I,0,0)</f>
        <v>0</v>
      </c>
      <c r="G306" s="1">
        <f>_xlfn.XLOOKUP($A306,Pistols!$C:$C,Pistols!J:J,0,0)</f>
        <v>0</v>
      </c>
      <c r="H306" s="1">
        <f>_xlfn.XLOOKUP($A306,Pistols!$C:$C,Pistols!K:K,0,0)</f>
        <v>0</v>
      </c>
      <c r="I306" s="1">
        <f>_xlfn.XLOOKUP($A306,Pistols!$C:$C,Pistols!L:L,0,0)</f>
        <v>0</v>
      </c>
      <c r="J306" s="1">
        <f>_xlfn.XLOOKUP($A306,Pistols!$C:$C,Pistols!M:M,0,0)</f>
        <v>0</v>
      </c>
      <c r="K306" s="1">
        <f>_xlfn.XLOOKUP($A306,Pistols!$C:$C,Pistols!N:N,0,0)</f>
        <v>0</v>
      </c>
      <c r="L306" s="1">
        <f>_xlfn.XLOOKUP($A306,Revolvers!$C:$C,Revolvers!O:O,0,0)</f>
        <v>0</v>
      </c>
      <c r="M306" s="1">
        <f>_xlfn.XLOOKUP($A306,Revolvers!$C:$C,Revolvers!P:P,0,0)</f>
        <v>0</v>
      </c>
      <c r="N306" s="1">
        <f>_xlfn.XLOOKUP($A306,Revolvers!$C:$C,Revolvers!Q:Q,0,0)</f>
        <v>0</v>
      </c>
      <c r="O306" s="1">
        <f>_xlfn.XLOOKUP($A306,Revolvers!$C:$C,Revolvers!R:R,0,0)</f>
        <v>0</v>
      </c>
      <c r="P306" s="1">
        <f>_xlfn.XLOOKUP($A306,Revolvers!$C:$C,Revolvers!S:S,0,0)</f>
        <v>0</v>
      </c>
      <c r="Q306" s="1">
        <f>_xlfn.XLOOKUP($A306,Revolvers!$C:$C,Revolvers!T:T,0,0)</f>
        <v>0</v>
      </c>
      <c r="R306" s="1">
        <f>_xlfn.XLOOKUP($A306,Rifles!C:C,Rifles!H:H,0,0)</f>
        <v>7</v>
      </c>
      <c r="S306" s="1">
        <f>_xlfn.XLOOKUP($A306,Shotguns!C:C,Shotguns!H:H,0,0)</f>
        <v>0</v>
      </c>
      <c r="T306" s="1">
        <f t="shared" si="4"/>
        <v>7</v>
      </c>
    </row>
    <row r="307" spans="1:20" x14ac:dyDescent="0.25">
      <c r="A307" s="1">
        <f>Rifles!C307</f>
        <v>82502191</v>
      </c>
      <c r="B307" s="1" t="str">
        <f>_xlfn.XLOOKUP(A307, Rifles!$C307:$C724,Rifles!D307:D724,"N/A",0)</f>
        <v>MARFIONE, SUSAN ANN</v>
      </c>
      <c r="C307" s="1" t="str">
        <f>_xlfn.XLOOKUP($A307, Rifles!$C$2:$C$419,Rifles!F$2:F$419,"N/A",0)</f>
        <v>BRADFORD</v>
      </c>
      <c r="D307" s="1" t="str">
        <f>_xlfn.XLOOKUP($A307, Rifles!$C$2:$C$419,Rifles!G$2:G$419,"N/A",0)</f>
        <v>PA</v>
      </c>
      <c r="E307" s="1">
        <f>_xlfn.XLOOKUP($A307,Pistols!$C:$C,Pistols!H:H,0,0)</f>
        <v>0</v>
      </c>
      <c r="F307" s="1">
        <f>_xlfn.XLOOKUP($A307,Pistols!$C:$C,Pistols!I:I,0,0)</f>
        <v>0</v>
      </c>
      <c r="G307" s="1">
        <f>_xlfn.XLOOKUP($A307,Pistols!$C:$C,Pistols!J:J,0,0)</f>
        <v>0</v>
      </c>
      <c r="H307" s="1">
        <f>_xlfn.XLOOKUP($A307,Pistols!$C:$C,Pistols!K:K,0,0)</f>
        <v>0</v>
      </c>
      <c r="I307" s="1">
        <f>_xlfn.XLOOKUP($A307,Pistols!$C:$C,Pistols!L:L,0,0)</f>
        <v>0</v>
      </c>
      <c r="J307" s="1">
        <f>_xlfn.XLOOKUP($A307,Pistols!$C:$C,Pistols!M:M,0,0)</f>
        <v>0</v>
      </c>
      <c r="K307" s="1">
        <f>_xlfn.XLOOKUP($A307,Pistols!$C:$C,Pistols!N:N,0,0)</f>
        <v>0</v>
      </c>
      <c r="L307" s="1">
        <f>_xlfn.XLOOKUP($A307,Revolvers!$C:$C,Revolvers!O:O,0,0)</f>
        <v>0</v>
      </c>
      <c r="M307" s="1">
        <f>_xlfn.XLOOKUP($A307,Revolvers!$C:$C,Revolvers!P:P,0,0)</f>
        <v>0</v>
      </c>
      <c r="N307" s="1">
        <f>_xlfn.XLOOKUP($A307,Revolvers!$C:$C,Revolvers!Q:Q,0,0)</f>
        <v>0</v>
      </c>
      <c r="O307" s="1">
        <f>_xlfn.XLOOKUP($A307,Revolvers!$C:$C,Revolvers!R:R,0,0)</f>
        <v>0</v>
      </c>
      <c r="P307" s="1">
        <f>_xlfn.XLOOKUP($A307,Revolvers!$C:$C,Revolvers!S:S,0,0)</f>
        <v>0</v>
      </c>
      <c r="Q307" s="1">
        <f>_xlfn.XLOOKUP($A307,Revolvers!$C:$C,Revolvers!T:T,0,0)</f>
        <v>0</v>
      </c>
      <c r="R307" s="1">
        <f>_xlfn.XLOOKUP($A307,Rifles!C:C,Rifles!H:H,0,0)</f>
        <v>1020</v>
      </c>
      <c r="S307" s="1">
        <f>_xlfn.XLOOKUP($A307,Shotguns!C:C,Shotguns!H:H,0,0)</f>
        <v>0</v>
      </c>
      <c r="T307" s="1">
        <f t="shared" si="4"/>
        <v>1020</v>
      </c>
    </row>
    <row r="308" spans="1:20" x14ac:dyDescent="0.25">
      <c r="A308" s="1">
        <f>Rifles!C308</f>
        <v>82500420</v>
      </c>
      <c r="B308" s="1" t="str">
        <f>_xlfn.XLOOKUP(A308, Rifles!$C308:$C725,Rifles!D308:D725,"N/A",0)</f>
        <v>MCCAW, JOHN ROBERT</v>
      </c>
      <c r="C308" s="1" t="str">
        <f>_xlfn.XLOOKUP($A308, Rifles!$C$2:$C$419,Rifles!F$2:F$419,"N/A",0)</f>
        <v>WHITE OAK</v>
      </c>
      <c r="D308" s="1" t="str">
        <f>_xlfn.XLOOKUP($A308, Rifles!$C$2:$C$419,Rifles!G$2:G$419,"N/A",0)</f>
        <v>PA</v>
      </c>
      <c r="E308" s="1">
        <f>_xlfn.XLOOKUP($A308,Pistols!$C:$C,Pistols!H:H,0,0)</f>
        <v>0</v>
      </c>
      <c r="F308" s="1">
        <f>_xlfn.XLOOKUP($A308,Pistols!$C:$C,Pistols!I:I,0,0)</f>
        <v>0</v>
      </c>
      <c r="G308" s="1">
        <f>_xlfn.XLOOKUP($A308,Pistols!$C:$C,Pistols!J:J,0,0)</f>
        <v>0</v>
      </c>
      <c r="H308" s="1">
        <f>_xlfn.XLOOKUP($A308,Pistols!$C:$C,Pistols!K:K,0,0)</f>
        <v>0</v>
      </c>
      <c r="I308" s="1">
        <f>_xlfn.XLOOKUP($A308,Pistols!$C:$C,Pistols!L:L,0,0)</f>
        <v>0</v>
      </c>
      <c r="J308" s="1">
        <f>_xlfn.XLOOKUP($A308,Pistols!$C:$C,Pistols!M:M,0,0)</f>
        <v>0</v>
      </c>
      <c r="K308" s="1">
        <f>_xlfn.XLOOKUP($A308,Pistols!$C:$C,Pistols!N:N,0,0)</f>
        <v>0</v>
      </c>
      <c r="L308" s="1">
        <f>_xlfn.XLOOKUP($A308,Revolvers!$C:$C,Revolvers!O:O,0,0)</f>
        <v>0</v>
      </c>
      <c r="M308" s="1">
        <f>_xlfn.XLOOKUP($A308,Revolvers!$C:$C,Revolvers!P:P,0,0)</f>
        <v>0</v>
      </c>
      <c r="N308" s="1">
        <f>_xlfn.XLOOKUP($A308,Revolvers!$C:$C,Revolvers!Q:Q,0,0)</f>
        <v>0</v>
      </c>
      <c r="O308" s="1">
        <f>_xlfn.XLOOKUP($A308,Revolvers!$C:$C,Revolvers!R:R,0,0)</f>
        <v>0</v>
      </c>
      <c r="P308" s="1">
        <f>_xlfn.XLOOKUP($A308,Revolvers!$C:$C,Revolvers!S:S,0,0)</f>
        <v>0</v>
      </c>
      <c r="Q308" s="1">
        <f>_xlfn.XLOOKUP($A308,Revolvers!$C:$C,Revolvers!T:T,0,0)</f>
        <v>0</v>
      </c>
      <c r="R308" s="1">
        <f>_xlfn.XLOOKUP($A308,Rifles!C:C,Rifles!H:H,0,0)</f>
        <v>4</v>
      </c>
      <c r="S308" s="1">
        <f>_xlfn.XLOOKUP($A308,Shotguns!C:C,Shotguns!H:H,0,0)</f>
        <v>0</v>
      </c>
      <c r="T308" s="1">
        <f t="shared" si="4"/>
        <v>4</v>
      </c>
    </row>
    <row r="309" spans="1:20" x14ac:dyDescent="0.25">
      <c r="A309" s="1">
        <f>Rifles!C309</f>
        <v>82503023</v>
      </c>
      <c r="B309" s="1" t="str">
        <f>_xlfn.XLOOKUP(A309, Rifles!$C309:$C726,Rifles!D309:D726,"N/A",0)</f>
        <v>MICROTECH SMALL ARMS RESEARCH INC</v>
      </c>
      <c r="C309" s="1" t="str">
        <f>_xlfn.XLOOKUP($A309, Rifles!$C$2:$C$419,Rifles!F$2:F$419,"N/A",0)</f>
        <v>BRADFORD</v>
      </c>
      <c r="D309" s="1" t="str">
        <f>_xlfn.XLOOKUP($A309, Rifles!$C$2:$C$419,Rifles!G$2:G$419,"N/A",0)</f>
        <v>PA</v>
      </c>
      <c r="E309" s="1">
        <f>_xlfn.XLOOKUP($A309,Pistols!$C:$C,Pistols!H:H,0,0)</f>
        <v>0</v>
      </c>
      <c r="F309" s="1">
        <f>_xlfn.XLOOKUP($A309,Pistols!$C:$C,Pistols!I:I,0,0)</f>
        <v>0</v>
      </c>
      <c r="G309" s="1">
        <f>_xlfn.XLOOKUP($A309,Pistols!$C:$C,Pistols!J:J,0,0)</f>
        <v>0</v>
      </c>
      <c r="H309" s="1">
        <f>_xlfn.XLOOKUP($A309,Pistols!$C:$C,Pistols!K:K,0,0)</f>
        <v>0</v>
      </c>
      <c r="I309" s="1">
        <f>_xlfn.XLOOKUP($A309,Pistols!$C:$C,Pistols!L:L,0,0)</f>
        <v>0</v>
      </c>
      <c r="J309" s="1">
        <f>_xlfn.XLOOKUP($A309,Pistols!$C:$C,Pistols!M:M,0,0)</f>
        <v>0</v>
      </c>
      <c r="K309" s="1">
        <f>_xlfn.XLOOKUP($A309,Pistols!$C:$C,Pistols!N:N,0,0)</f>
        <v>0</v>
      </c>
      <c r="L309" s="1">
        <f>_xlfn.XLOOKUP($A309,Revolvers!$C:$C,Revolvers!O:O,0,0)</f>
        <v>0</v>
      </c>
      <c r="M309" s="1">
        <f>_xlfn.XLOOKUP($A309,Revolvers!$C:$C,Revolvers!P:P,0,0)</f>
        <v>0</v>
      </c>
      <c r="N309" s="1">
        <f>_xlfn.XLOOKUP($A309,Revolvers!$C:$C,Revolvers!Q:Q,0,0)</f>
        <v>0</v>
      </c>
      <c r="O309" s="1">
        <f>_xlfn.XLOOKUP($A309,Revolvers!$C:$C,Revolvers!R:R,0,0)</f>
        <v>0</v>
      </c>
      <c r="P309" s="1">
        <f>_xlfn.XLOOKUP($A309,Revolvers!$C:$C,Revolvers!S:S,0,0)</f>
        <v>0</v>
      </c>
      <c r="Q309" s="1">
        <f>_xlfn.XLOOKUP($A309,Revolvers!$C:$C,Revolvers!T:T,0,0)</f>
        <v>0</v>
      </c>
      <c r="R309" s="1">
        <f>_xlfn.XLOOKUP($A309,Rifles!C:C,Rifles!H:H,0,0)</f>
        <v>1020</v>
      </c>
      <c r="S309" s="1">
        <f>_xlfn.XLOOKUP($A309,Shotguns!C:C,Shotguns!H:H,0,0)</f>
        <v>0</v>
      </c>
      <c r="T309" s="1">
        <f t="shared" si="4"/>
        <v>1020</v>
      </c>
    </row>
    <row r="310" spans="1:20" x14ac:dyDescent="0.25">
      <c r="A310" s="1">
        <f>Rifles!C310</f>
        <v>82338061</v>
      </c>
      <c r="B310" s="1" t="str">
        <f>_xlfn.XLOOKUP(A310, Rifles!$C310:$C727,Rifles!D310:D727,"N/A",0)</f>
        <v>PRECISION ARMAMENTS INC</v>
      </c>
      <c r="C310" s="1" t="str">
        <f>_xlfn.XLOOKUP($A310, Rifles!$C$2:$C$419,Rifles!F$2:F$419,"N/A",0)</f>
        <v>SLATINGTON</v>
      </c>
      <c r="D310" s="1" t="str">
        <f>_xlfn.XLOOKUP($A310, Rifles!$C$2:$C$419,Rifles!G$2:G$419,"N/A",0)</f>
        <v>PA</v>
      </c>
      <c r="E310" s="1">
        <f>_xlfn.XLOOKUP($A310,Pistols!$C:$C,Pistols!H:H,0,0)</f>
        <v>0</v>
      </c>
      <c r="F310" s="1">
        <f>_xlfn.XLOOKUP($A310,Pistols!$C:$C,Pistols!I:I,0,0)</f>
        <v>0</v>
      </c>
      <c r="G310" s="1">
        <f>_xlfn.XLOOKUP($A310,Pistols!$C:$C,Pistols!J:J,0,0)</f>
        <v>0</v>
      </c>
      <c r="H310" s="1">
        <f>_xlfn.XLOOKUP($A310,Pistols!$C:$C,Pistols!K:K,0,0)</f>
        <v>0</v>
      </c>
      <c r="I310" s="1">
        <f>_xlfn.XLOOKUP($A310,Pistols!$C:$C,Pistols!L:L,0,0)</f>
        <v>0</v>
      </c>
      <c r="J310" s="1">
        <f>_xlfn.XLOOKUP($A310,Pistols!$C:$C,Pistols!M:M,0,0)</f>
        <v>0</v>
      </c>
      <c r="K310" s="1">
        <f>_xlfn.XLOOKUP($A310,Pistols!$C:$C,Pistols!N:N,0,0)</f>
        <v>0</v>
      </c>
      <c r="L310" s="1">
        <f>_xlfn.XLOOKUP($A310,Revolvers!$C:$C,Revolvers!O:O,0,0)</f>
        <v>0</v>
      </c>
      <c r="M310" s="1">
        <f>_xlfn.XLOOKUP($A310,Revolvers!$C:$C,Revolvers!P:P,0,0)</f>
        <v>0</v>
      </c>
      <c r="N310" s="1">
        <f>_xlfn.XLOOKUP($A310,Revolvers!$C:$C,Revolvers!Q:Q,0,0)</f>
        <v>0</v>
      </c>
      <c r="O310" s="1">
        <f>_xlfn.XLOOKUP($A310,Revolvers!$C:$C,Revolvers!R:R,0,0)</f>
        <v>0</v>
      </c>
      <c r="P310" s="1">
        <f>_xlfn.XLOOKUP($A310,Revolvers!$C:$C,Revolvers!S:S,0,0)</f>
        <v>0</v>
      </c>
      <c r="Q310" s="1">
        <f>_xlfn.XLOOKUP($A310,Revolvers!$C:$C,Revolvers!T:T,0,0)</f>
        <v>0</v>
      </c>
      <c r="R310" s="1">
        <f>_xlfn.XLOOKUP($A310,Rifles!C:C,Rifles!H:H,0,0)</f>
        <v>2</v>
      </c>
      <c r="S310" s="1">
        <f>_xlfn.XLOOKUP($A310,Shotguns!C:C,Shotguns!H:H,0,0)</f>
        <v>0</v>
      </c>
      <c r="T310" s="1">
        <f t="shared" si="4"/>
        <v>2</v>
      </c>
    </row>
    <row r="311" spans="1:20" x14ac:dyDescent="0.25">
      <c r="A311" s="1">
        <f>Rifles!C311</f>
        <v>82300267</v>
      </c>
      <c r="B311" s="1" t="str">
        <f>_xlfn.XLOOKUP(A311, Rifles!$C311:$C728,Rifles!D311:D728,"N/A",0)</f>
        <v>SINGLE SHOT RIFLES INC</v>
      </c>
      <c r="C311" s="1" t="str">
        <f>_xlfn.XLOOKUP($A311, Rifles!$C$2:$C$419,Rifles!F$2:F$419,"N/A",0)</f>
        <v>DINGMANS FERRY</v>
      </c>
      <c r="D311" s="1" t="str">
        <f>_xlfn.XLOOKUP($A311, Rifles!$C$2:$C$419,Rifles!G$2:G$419,"N/A",0)</f>
        <v>PA</v>
      </c>
      <c r="E311" s="1">
        <f>_xlfn.XLOOKUP($A311,Pistols!$C:$C,Pistols!H:H,0,0)</f>
        <v>0</v>
      </c>
      <c r="F311" s="1">
        <f>_xlfn.XLOOKUP($A311,Pistols!$C:$C,Pistols!I:I,0,0)</f>
        <v>0</v>
      </c>
      <c r="G311" s="1">
        <f>_xlfn.XLOOKUP($A311,Pistols!$C:$C,Pistols!J:J,0,0)</f>
        <v>0</v>
      </c>
      <c r="H311" s="1">
        <f>_xlfn.XLOOKUP($A311,Pistols!$C:$C,Pistols!K:K,0,0)</f>
        <v>0</v>
      </c>
      <c r="I311" s="1">
        <f>_xlfn.XLOOKUP($A311,Pistols!$C:$C,Pistols!L:L,0,0)</f>
        <v>0</v>
      </c>
      <c r="J311" s="1">
        <f>_xlfn.XLOOKUP($A311,Pistols!$C:$C,Pistols!M:M,0,0)</f>
        <v>0</v>
      </c>
      <c r="K311" s="1">
        <f>_xlfn.XLOOKUP($A311,Pistols!$C:$C,Pistols!N:N,0,0)</f>
        <v>0</v>
      </c>
      <c r="L311" s="1">
        <f>_xlfn.XLOOKUP($A311,Revolvers!$C:$C,Revolvers!O:O,0,0)</f>
        <v>0</v>
      </c>
      <c r="M311" s="1">
        <f>_xlfn.XLOOKUP($A311,Revolvers!$C:$C,Revolvers!P:P,0,0)</f>
        <v>0</v>
      </c>
      <c r="N311" s="1">
        <f>_xlfn.XLOOKUP($A311,Revolvers!$C:$C,Revolvers!Q:Q,0,0)</f>
        <v>0</v>
      </c>
      <c r="O311" s="1">
        <f>_xlfn.XLOOKUP($A311,Revolvers!$C:$C,Revolvers!R:R,0,0)</f>
        <v>0</v>
      </c>
      <c r="P311" s="1">
        <f>_xlfn.XLOOKUP($A311,Revolvers!$C:$C,Revolvers!S:S,0,0)</f>
        <v>0</v>
      </c>
      <c r="Q311" s="1">
        <f>_xlfn.XLOOKUP($A311,Revolvers!$C:$C,Revolvers!T:T,0,0)</f>
        <v>0</v>
      </c>
      <c r="R311" s="1">
        <f>_xlfn.XLOOKUP($A311,Rifles!C:C,Rifles!H:H,0,0)</f>
        <v>56</v>
      </c>
      <c r="S311" s="1">
        <f>_xlfn.XLOOKUP($A311,Shotguns!C:C,Shotguns!H:H,0,0)</f>
        <v>0</v>
      </c>
      <c r="T311" s="1">
        <f t="shared" si="4"/>
        <v>56</v>
      </c>
    </row>
    <row r="312" spans="1:20" x14ac:dyDescent="0.25">
      <c r="A312" s="1">
        <f>Rifles!C312</f>
        <v>82516030</v>
      </c>
      <c r="B312" s="1" t="str">
        <f>_xlfn.XLOOKUP(A312, Rifles!$C312:$C729,Rifles!D312:D729,"N/A",0)</f>
        <v>SOUCHIK, GREGORY W</v>
      </c>
      <c r="C312" s="1" t="str">
        <f>_xlfn.XLOOKUP($A312, Rifles!$C$2:$C$419,Rifles!F$2:F$419,"N/A",0)</f>
        <v>BRADFORD</v>
      </c>
      <c r="D312" s="1" t="str">
        <f>_xlfn.XLOOKUP($A312, Rifles!$C$2:$C$419,Rifles!G$2:G$419,"N/A",0)</f>
        <v>PA</v>
      </c>
      <c r="E312" s="1">
        <f>_xlfn.XLOOKUP($A312,Pistols!$C:$C,Pistols!H:H,0,0)</f>
        <v>0</v>
      </c>
      <c r="F312" s="1">
        <f>_xlfn.XLOOKUP($A312,Pistols!$C:$C,Pistols!I:I,0,0)</f>
        <v>0</v>
      </c>
      <c r="G312" s="1">
        <f>_xlfn.XLOOKUP($A312,Pistols!$C:$C,Pistols!J:J,0,0)</f>
        <v>0</v>
      </c>
      <c r="H312" s="1">
        <f>_xlfn.XLOOKUP($A312,Pistols!$C:$C,Pistols!K:K,0,0)</f>
        <v>0</v>
      </c>
      <c r="I312" s="1">
        <f>_xlfn.XLOOKUP($A312,Pistols!$C:$C,Pistols!L:L,0,0)</f>
        <v>0</v>
      </c>
      <c r="J312" s="1">
        <f>_xlfn.XLOOKUP($A312,Pistols!$C:$C,Pistols!M:M,0,0)</f>
        <v>0</v>
      </c>
      <c r="K312" s="1">
        <f>_xlfn.XLOOKUP($A312,Pistols!$C:$C,Pistols!N:N,0,0)</f>
        <v>0</v>
      </c>
      <c r="L312" s="1">
        <f>_xlfn.XLOOKUP($A312,Revolvers!$C:$C,Revolvers!O:O,0,0)</f>
        <v>0</v>
      </c>
      <c r="M312" s="1">
        <f>_xlfn.XLOOKUP($A312,Revolvers!$C:$C,Revolvers!P:P,0,0)</f>
        <v>0</v>
      </c>
      <c r="N312" s="1">
        <f>_xlfn.XLOOKUP($A312,Revolvers!$C:$C,Revolvers!Q:Q,0,0)</f>
        <v>0</v>
      </c>
      <c r="O312" s="1">
        <f>_xlfn.XLOOKUP($A312,Revolvers!$C:$C,Revolvers!R:R,0,0)</f>
        <v>0</v>
      </c>
      <c r="P312" s="1">
        <f>_xlfn.XLOOKUP($A312,Revolvers!$C:$C,Revolvers!S:S,0,0)</f>
        <v>0</v>
      </c>
      <c r="Q312" s="1">
        <f>_xlfn.XLOOKUP($A312,Revolvers!$C:$C,Revolvers!T:T,0,0)</f>
        <v>0</v>
      </c>
      <c r="R312" s="1">
        <f>_xlfn.XLOOKUP($A312,Rifles!C:C,Rifles!H:H,0,0)</f>
        <v>20</v>
      </c>
      <c r="S312" s="1">
        <f>_xlfn.XLOOKUP($A312,Shotguns!C:C,Shotguns!H:H,0,0)</f>
        <v>0</v>
      </c>
      <c r="T312" s="1">
        <f t="shared" si="4"/>
        <v>20</v>
      </c>
    </row>
    <row r="313" spans="1:20" x14ac:dyDescent="0.25">
      <c r="A313" s="1">
        <f>Rifles!C313</f>
        <v>82333855</v>
      </c>
      <c r="B313" s="1" t="str">
        <f>_xlfn.XLOOKUP(A313, Rifles!$C313:$C730,Rifles!D313:D730,"N/A",0)</f>
        <v>TAR HUNT CUSTOM RIFLES INC</v>
      </c>
      <c r="C313" s="1" t="str">
        <f>_xlfn.XLOOKUP($A313, Rifles!$C$2:$C$419,Rifles!F$2:F$419,"N/A",0)</f>
        <v>BLOOMSBURG</v>
      </c>
      <c r="D313" s="1" t="str">
        <f>_xlfn.XLOOKUP($A313, Rifles!$C$2:$C$419,Rifles!G$2:G$419,"N/A",0)</f>
        <v>PA</v>
      </c>
      <c r="E313" s="1">
        <f>_xlfn.XLOOKUP($A313,Pistols!$C:$C,Pistols!H:H,0,0)</f>
        <v>0</v>
      </c>
      <c r="F313" s="1">
        <f>_xlfn.XLOOKUP($A313,Pistols!$C:$C,Pistols!I:I,0,0)</f>
        <v>0</v>
      </c>
      <c r="G313" s="1">
        <f>_xlfn.XLOOKUP($A313,Pistols!$C:$C,Pistols!J:J,0,0)</f>
        <v>0</v>
      </c>
      <c r="H313" s="1">
        <f>_xlfn.XLOOKUP($A313,Pistols!$C:$C,Pistols!K:K,0,0)</f>
        <v>0</v>
      </c>
      <c r="I313" s="1">
        <f>_xlfn.XLOOKUP($A313,Pistols!$C:$C,Pistols!L:L,0,0)</f>
        <v>0</v>
      </c>
      <c r="J313" s="1">
        <f>_xlfn.XLOOKUP($A313,Pistols!$C:$C,Pistols!M:M,0,0)</f>
        <v>0</v>
      </c>
      <c r="K313" s="1">
        <f>_xlfn.XLOOKUP($A313,Pistols!$C:$C,Pistols!N:N,0,0)</f>
        <v>0</v>
      </c>
      <c r="L313" s="1">
        <f>_xlfn.XLOOKUP($A313,Revolvers!$C:$C,Revolvers!O:O,0,0)</f>
        <v>0</v>
      </c>
      <c r="M313" s="1">
        <f>_xlfn.XLOOKUP($A313,Revolvers!$C:$C,Revolvers!P:P,0,0)</f>
        <v>0</v>
      </c>
      <c r="N313" s="1">
        <f>_xlfn.XLOOKUP($A313,Revolvers!$C:$C,Revolvers!Q:Q,0,0)</f>
        <v>0</v>
      </c>
      <c r="O313" s="1">
        <f>_xlfn.XLOOKUP($A313,Revolvers!$C:$C,Revolvers!R:R,0,0)</f>
        <v>0</v>
      </c>
      <c r="P313" s="1">
        <f>_xlfn.XLOOKUP($A313,Revolvers!$C:$C,Revolvers!S:S,0,0)</f>
        <v>0</v>
      </c>
      <c r="Q313" s="1">
        <f>_xlfn.XLOOKUP($A313,Revolvers!$C:$C,Revolvers!T:T,0,0)</f>
        <v>0</v>
      </c>
      <c r="R313" s="1">
        <f>_xlfn.XLOOKUP($A313,Rifles!C:C,Rifles!H:H,0,0)</f>
        <v>1</v>
      </c>
      <c r="S313" s="1">
        <f>_xlfn.XLOOKUP($A313,Shotguns!C:C,Shotguns!H:H,0,0)</f>
        <v>41</v>
      </c>
      <c r="T313" s="1">
        <f t="shared" si="4"/>
        <v>42</v>
      </c>
    </row>
    <row r="314" spans="1:20" x14ac:dyDescent="0.25">
      <c r="A314" s="1">
        <f>Rifles!C314</f>
        <v>82302661</v>
      </c>
      <c r="B314" s="1" t="str">
        <f>_xlfn.XLOOKUP(A314, Rifles!$C314:$C731,Rifles!D314:D731,"N/A",0)</f>
        <v>VILLAGE ARMS LLC, THE</v>
      </c>
      <c r="C314" s="1" t="str">
        <f>_xlfn.XLOOKUP($A314, Rifles!$C$2:$C$419,Rifles!F$2:F$419,"N/A",0)</f>
        <v>GAP</v>
      </c>
      <c r="D314" s="1" t="str">
        <f>_xlfn.XLOOKUP($A314, Rifles!$C$2:$C$419,Rifles!G$2:G$419,"N/A",0)</f>
        <v>PA</v>
      </c>
      <c r="E314" s="1">
        <f>_xlfn.XLOOKUP($A314,Pistols!$C:$C,Pistols!H:H,0,0)</f>
        <v>0</v>
      </c>
      <c r="F314" s="1">
        <f>_xlfn.XLOOKUP($A314,Pistols!$C:$C,Pistols!I:I,0,0)</f>
        <v>0</v>
      </c>
      <c r="G314" s="1">
        <f>_xlfn.XLOOKUP($A314,Pistols!$C:$C,Pistols!J:J,0,0)</f>
        <v>0</v>
      </c>
      <c r="H314" s="1">
        <f>_xlfn.XLOOKUP($A314,Pistols!$C:$C,Pistols!K:K,0,0)</f>
        <v>0</v>
      </c>
      <c r="I314" s="1">
        <f>_xlfn.XLOOKUP($A314,Pistols!$C:$C,Pistols!L:L,0,0)</f>
        <v>0</v>
      </c>
      <c r="J314" s="1">
        <f>_xlfn.XLOOKUP($A314,Pistols!$C:$C,Pistols!M:M,0,0)</f>
        <v>0</v>
      </c>
      <c r="K314" s="1">
        <f>_xlfn.XLOOKUP($A314,Pistols!$C:$C,Pistols!N:N,0,0)</f>
        <v>0</v>
      </c>
      <c r="L314" s="1">
        <f>_xlfn.XLOOKUP($A314,Revolvers!$C:$C,Revolvers!O:O,0,0)</f>
        <v>0</v>
      </c>
      <c r="M314" s="1">
        <f>_xlfn.XLOOKUP($A314,Revolvers!$C:$C,Revolvers!P:P,0,0)</f>
        <v>0</v>
      </c>
      <c r="N314" s="1">
        <f>_xlfn.XLOOKUP($A314,Revolvers!$C:$C,Revolvers!Q:Q,0,0)</f>
        <v>0</v>
      </c>
      <c r="O314" s="1">
        <f>_xlfn.XLOOKUP($A314,Revolvers!$C:$C,Revolvers!R:R,0,0)</f>
        <v>0</v>
      </c>
      <c r="P314" s="1">
        <f>_xlfn.XLOOKUP($A314,Revolvers!$C:$C,Revolvers!S:S,0,0)</f>
        <v>0</v>
      </c>
      <c r="Q314" s="1">
        <f>_xlfn.XLOOKUP($A314,Revolvers!$C:$C,Revolvers!T:T,0,0)</f>
        <v>0</v>
      </c>
      <c r="R314" s="1">
        <f>_xlfn.XLOOKUP($A314,Rifles!C:C,Rifles!H:H,0,0)</f>
        <v>3</v>
      </c>
      <c r="S314" s="1">
        <f>_xlfn.XLOOKUP($A314,Shotguns!C:C,Shotguns!H:H,0,0)</f>
        <v>0</v>
      </c>
      <c r="T314" s="1">
        <f t="shared" si="4"/>
        <v>3</v>
      </c>
    </row>
    <row r="315" spans="1:20" x14ac:dyDescent="0.25">
      <c r="A315" s="1">
        <f>Rifles!C315</f>
        <v>82301781</v>
      </c>
      <c r="B315" s="1" t="str">
        <f>_xlfn.XLOOKUP(A315, Rifles!$C315:$C732,Rifles!D315:D732,"N/A",0)</f>
        <v>WARNER, RICHARD L &amp; RENNELL, JEFFREY K</v>
      </c>
      <c r="C315" s="1" t="str">
        <f>_xlfn.XLOOKUP($A315, Rifles!$C$2:$C$419,Rifles!F$2:F$419,"N/A",0)</f>
        <v>TANNERSVILLE</v>
      </c>
      <c r="D315" s="1" t="str">
        <f>_xlfn.XLOOKUP($A315, Rifles!$C$2:$C$419,Rifles!G$2:G$419,"N/A",0)</f>
        <v>PA</v>
      </c>
      <c r="E315" s="1">
        <f>_xlfn.XLOOKUP($A315,Pistols!$C:$C,Pistols!H:H,0,0)</f>
        <v>0</v>
      </c>
      <c r="F315" s="1">
        <f>_xlfn.XLOOKUP($A315,Pistols!$C:$C,Pistols!I:I,0,0)</f>
        <v>0</v>
      </c>
      <c r="G315" s="1">
        <f>_xlfn.XLOOKUP($A315,Pistols!$C:$C,Pistols!J:J,0,0)</f>
        <v>0</v>
      </c>
      <c r="H315" s="1">
        <f>_xlfn.XLOOKUP($A315,Pistols!$C:$C,Pistols!K:K,0,0)</f>
        <v>0</v>
      </c>
      <c r="I315" s="1">
        <f>_xlfn.XLOOKUP($A315,Pistols!$C:$C,Pistols!L:L,0,0)</f>
        <v>0</v>
      </c>
      <c r="J315" s="1">
        <f>_xlfn.XLOOKUP($A315,Pistols!$C:$C,Pistols!M:M,0,0)</f>
        <v>0</v>
      </c>
      <c r="K315" s="1">
        <f>_xlfn.XLOOKUP($A315,Pistols!$C:$C,Pistols!N:N,0,0)</f>
        <v>0</v>
      </c>
      <c r="L315" s="1">
        <f>_xlfn.XLOOKUP($A315,Revolvers!$C:$C,Revolvers!O:O,0,0)</f>
        <v>0</v>
      </c>
      <c r="M315" s="1">
        <f>_xlfn.XLOOKUP($A315,Revolvers!$C:$C,Revolvers!P:P,0,0)</f>
        <v>0</v>
      </c>
      <c r="N315" s="1">
        <f>_xlfn.XLOOKUP($A315,Revolvers!$C:$C,Revolvers!Q:Q,0,0)</f>
        <v>0</v>
      </c>
      <c r="O315" s="1">
        <f>_xlfn.XLOOKUP($A315,Revolvers!$C:$C,Revolvers!R:R,0,0)</f>
        <v>0</v>
      </c>
      <c r="P315" s="1">
        <f>_xlfn.XLOOKUP($A315,Revolvers!$C:$C,Revolvers!S:S,0,0)</f>
        <v>0</v>
      </c>
      <c r="Q315" s="1">
        <f>_xlfn.XLOOKUP($A315,Revolvers!$C:$C,Revolvers!T:T,0,0)</f>
        <v>0</v>
      </c>
      <c r="R315" s="1">
        <f>_xlfn.XLOOKUP($A315,Rifles!C:C,Rifles!H:H,0,0)</f>
        <v>12</v>
      </c>
      <c r="S315" s="1">
        <f>_xlfn.XLOOKUP($A315,Shotguns!C:C,Shotguns!H:H,0,0)</f>
        <v>0</v>
      </c>
      <c r="T315" s="1">
        <f t="shared" si="4"/>
        <v>12</v>
      </c>
    </row>
    <row r="316" spans="1:20" x14ac:dyDescent="0.25">
      <c r="A316" s="1">
        <f>Rifles!C316</f>
        <v>82501703</v>
      </c>
      <c r="B316" s="1" t="str">
        <f>_xlfn.XLOOKUP(A316, Rifles!$C316:$C733,Rifles!D316:D733,"N/A",0)</f>
        <v>ZELENKY, ROBERT A</v>
      </c>
      <c r="C316" s="1" t="str">
        <f>_xlfn.XLOOKUP($A316, Rifles!$C$2:$C$419,Rifles!F$2:F$419,"N/A",0)</f>
        <v>GRASSFLAT</v>
      </c>
      <c r="D316" s="1" t="str">
        <f>_xlfn.XLOOKUP($A316, Rifles!$C$2:$C$419,Rifles!G$2:G$419,"N/A",0)</f>
        <v>PA</v>
      </c>
      <c r="E316" s="1">
        <f>_xlfn.XLOOKUP($A316,Pistols!$C:$C,Pistols!H:H,0,0)</f>
        <v>0</v>
      </c>
      <c r="F316" s="1">
        <f>_xlfn.XLOOKUP($A316,Pistols!$C:$C,Pistols!I:I,0,0)</f>
        <v>0</v>
      </c>
      <c r="G316" s="1">
        <f>_xlfn.XLOOKUP($A316,Pistols!$C:$C,Pistols!J:J,0,0)</f>
        <v>0</v>
      </c>
      <c r="H316" s="1">
        <f>_xlfn.XLOOKUP($A316,Pistols!$C:$C,Pistols!K:K,0,0)</f>
        <v>0</v>
      </c>
      <c r="I316" s="1">
        <f>_xlfn.XLOOKUP($A316,Pistols!$C:$C,Pistols!L:L,0,0)</f>
        <v>0</v>
      </c>
      <c r="J316" s="1">
        <f>_xlfn.XLOOKUP($A316,Pistols!$C:$C,Pistols!M:M,0,0)</f>
        <v>0</v>
      </c>
      <c r="K316" s="1">
        <f>_xlfn.XLOOKUP($A316,Pistols!$C:$C,Pistols!N:N,0,0)</f>
        <v>0</v>
      </c>
      <c r="L316" s="1">
        <f>_xlfn.XLOOKUP($A316,Revolvers!$C:$C,Revolvers!O:O,0,0)</f>
        <v>0</v>
      </c>
      <c r="M316" s="1">
        <f>_xlfn.XLOOKUP($A316,Revolvers!$C:$C,Revolvers!P:P,0,0)</f>
        <v>0</v>
      </c>
      <c r="N316" s="1">
        <f>_xlfn.XLOOKUP($A316,Revolvers!$C:$C,Revolvers!Q:Q,0,0)</f>
        <v>0</v>
      </c>
      <c r="O316" s="1">
        <f>_xlfn.XLOOKUP($A316,Revolvers!$C:$C,Revolvers!R:R,0,0)</f>
        <v>0</v>
      </c>
      <c r="P316" s="1">
        <f>_xlfn.XLOOKUP($A316,Revolvers!$C:$C,Revolvers!S:S,0,0)</f>
        <v>0</v>
      </c>
      <c r="Q316" s="1">
        <f>_xlfn.XLOOKUP($A316,Revolvers!$C:$C,Revolvers!T:T,0,0)</f>
        <v>0</v>
      </c>
      <c r="R316" s="1">
        <f>_xlfn.XLOOKUP($A316,Rifles!C:C,Rifles!H:H,0,0)</f>
        <v>12</v>
      </c>
      <c r="S316" s="1">
        <f>_xlfn.XLOOKUP($A316,Shotguns!C:C,Shotguns!H:H,0,0)</f>
        <v>0</v>
      </c>
      <c r="T316" s="1">
        <f t="shared" si="4"/>
        <v>12</v>
      </c>
    </row>
    <row r="317" spans="1:20" x14ac:dyDescent="0.25">
      <c r="A317" s="1">
        <f>Rifles!C317</f>
        <v>60500255</v>
      </c>
      <c r="B317" s="1" t="str">
        <f>_xlfn.XLOOKUP(A317, Rifles!$C317:$C734,Rifles!D317:D734,"N/A",0)</f>
        <v>DELMONICO, ERNEST ALBERT</v>
      </c>
      <c r="C317" s="1" t="str">
        <f>_xlfn.XLOOKUP($A317, Rifles!$C$2:$C$419,Rifles!F$2:F$419,"N/A",0)</f>
        <v>NORTH SCITUATE</v>
      </c>
      <c r="D317" s="1" t="str">
        <f>_xlfn.XLOOKUP($A317, Rifles!$C$2:$C$419,Rifles!G$2:G$419,"N/A",0)</f>
        <v>RI</v>
      </c>
      <c r="E317" s="1">
        <f>_xlfn.XLOOKUP($A317,Pistols!$C:$C,Pistols!H:H,0,0)</f>
        <v>0</v>
      </c>
      <c r="F317" s="1">
        <f>_xlfn.XLOOKUP($A317,Pistols!$C:$C,Pistols!I:I,0,0)</f>
        <v>0</v>
      </c>
      <c r="G317" s="1">
        <f>_xlfn.XLOOKUP($A317,Pistols!$C:$C,Pistols!J:J,0,0)</f>
        <v>0</v>
      </c>
      <c r="H317" s="1">
        <f>_xlfn.XLOOKUP($A317,Pistols!$C:$C,Pistols!K:K,0,0)</f>
        <v>0</v>
      </c>
      <c r="I317" s="1">
        <f>_xlfn.XLOOKUP($A317,Pistols!$C:$C,Pistols!L:L,0,0)</f>
        <v>0</v>
      </c>
      <c r="J317" s="1">
        <f>_xlfn.XLOOKUP($A317,Pistols!$C:$C,Pistols!M:M,0,0)</f>
        <v>0</v>
      </c>
      <c r="K317" s="1">
        <f>_xlfn.XLOOKUP($A317,Pistols!$C:$C,Pistols!N:N,0,0)</f>
        <v>0</v>
      </c>
      <c r="L317" s="1">
        <f>_xlfn.XLOOKUP($A317,Revolvers!$C:$C,Revolvers!O:O,0,0)</f>
        <v>0</v>
      </c>
      <c r="M317" s="1">
        <f>_xlfn.XLOOKUP($A317,Revolvers!$C:$C,Revolvers!P:P,0,0)</f>
        <v>0</v>
      </c>
      <c r="N317" s="1">
        <f>_xlfn.XLOOKUP($A317,Revolvers!$C:$C,Revolvers!Q:Q,0,0)</f>
        <v>0</v>
      </c>
      <c r="O317" s="1">
        <f>_xlfn.XLOOKUP($A317,Revolvers!$C:$C,Revolvers!R:R,0,0)</f>
        <v>0</v>
      </c>
      <c r="P317" s="1">
        <f>_xlfn.XLOOKUP($A317,Revolvers!$C:$C,Revolvers!S:S,0,0)</f>
        <v>0</v>
      </c>
      <c r="Q317" s="1">
        <f>_xlfn.XLOOKUP($A317,Revolvers!$C:$C,Revolvers!T:T,0,0)</f>
        <v>0</v>
      </c>
      <c r="R317" s="1">
        <f>_xlfn.XLOOKUP($A317,Rifles!C:C,Rifles!H:H,0,0)</f>
        <v>1</v>
      </c>
      <c r="S317" s="1">
        <f>_xlfn.XLOOKUP($A317,Shotguns!C:C,Shotguns!H:H,0,0)</f>
        <v>0</v>
      </c>
      <c r="T317" s="1">
        <f t="shared" si="4"/>
        <v>1</v>
      </c>
    </row>
    <row r="318" spans="1:20" x14ac:dyDescent="0.25">
      <c r="A318" s="1">
        <f>Rifles!C318</f>
        <v>15701554</v>
      </c>
      <c r="B318" s="1" t="str">
        <f>_xlfn.XLOOKUP(A318, Rifles!$C318:$C735,Rifles!D318:D735,"N/A",0)</f>
        <v>CHANG, BILLY WILLS</v>
      </c>
      <c r="C318" s="1" t="str">
        <f>_xlfn.XLOOKUP($A318, Rifles!$C$2:$C$419,Rifles!F$2:F$419,"N/A",0)</f>
        <v>ORANGEBURG</v>
      </c>
      <c r="D318" s="1" t="str">
        <f>_xlfn.XLOOKUP($A318, Rifles!$C$2:$C$419,Rifles!G$2:G$419,"N/A",0)</f>
        <v>SC</v>
      </c>
      <c r="E318" s="1">
        <f>_xlfn.XLOOKUP($A318,Pistols!$C:$C,Pistols!H:H,0,0)</f>
        <v>0</v>
      </c>
      <c r="F318" s="1">
        <f>_xlfn.XLOOKUP($A318,Pistols!$C:$C,Pistols!I:I,0,0)</f>
        <v>0</v>
      </c>
      <c r="G318" s="1">
        <f>_xlfn.XLOOKUP($A318,Pistols!$C:$C,Pistols!J:J,0,0)</f>
        <v>0</v>
      </c>
      <c r="H318" s="1">
        <f>_xlfn.XLOOKUP($A318,Pistols!$C:$C,Pistols!K:K,0,0)</f>
        <v>0</v>
      </c>
      <c r="I318" s="1">
        <f>_xlfn.XLOOKUP($A318,Pistols!$C:$C,Pistols!L:L,0,0)</f>
        <v>0</v>
      </c>
      <c r="J318" s="1">
        <f>_xlfn.XLOOKUP($A318,Pistols!$C:$C,Pistols!M:M,0,0)</f>
        <v>0</v>
      </c>
      <c r="K318" s="1">
        <f>_xlfn.XLOOKUP($A318,Pistols!$C:$C,Pistols!N:N,0,0)</f>
        <v>0</v>
      </c>
      <c r="L318" s="1">
        <f>_xlfn.XLOOKUP($A318,Revolvers!$C:$C,Revolvers!O:O,0,0)</f>
        <v>0</v>
      </c>
      <c r="M318" s="1">
        <f>_xlfn.XLOOKUP($A318,Revolvers!$C:$C,Revolvers!P:P,0,0)</f>
        <v>0</v>
      </c>
      <c r="N318" s="1">
        <f>_xlfn.XLOOKUP($A318,Revolvers!$C:$C,Revolvers!Q:Q,0,0)</f>
        <v>0</v>
      </c>
      <c r="O318" s="1">
        <f>_xlfn.XLOOKUP($A318,Revolvers!$C:$C,Revolvers!R:R,0,0)</f>
        <v>0</v>
      </c>
      <c r="P318" s="1">
        <f>_xlfn.XLOOKUP($A318,Revolvers!$C:$C,Revolvers!S:S,0,0)</f>
        <v>0</v>
      </c>
      <c r="Q318" s="1">
        <f>_xlfn.XLOOKUP($A318,Revolvers!$C:$C,Revolvers!T:T,0,0)</f>
        <v>0</v>
      </c>
      <c r="R318" s="1">
        <f>_xlfn.XLOOKUP($A318,Rifles!C:C,Rifles!H:H,0,0)</f>
        <v>5</v>
      </c>
      <c r="S318" s="1">
        <f>_xlfn.XLOOKUP($A318,Shotguns!C:C,Shotguns!H:H,0,0)</f>
        <v>0</v>
      </c>
      <c r="T318" s="1">
        <f t="shared" si="4"/>
        <v>5</v>
      </c>
    </row>
    <row r="319" spans="1:20" x14ac:dyDescent="0.25">
      <c r="A319" s="1">
        <f>Rifles!C319</f>
        <v>15701803</v>
      </c>
      <c r="B319" s="1" t="str">
        <f>_xlfn.XLOOKUP(A319, Rifles!$C319:$C736,Rifles!D319:D736,"N/A",0)</f>
        <v>JARRETT RIFLES INC</v>
      </c>
      <c r="C319" s="1" t="str">
        <f>_xlfn.XLOOKUP($A319, Rifles!$C$2:$C$419,Rifles!F$2:F$419,"N/A",0)</f>
        <v>JACKSON</v>
      </c>
      <c r="D319" s="1" t="str">
        <f>_xlfn.XLOOKUP($A319, Rifles!$C$2:$C$419,Rifles!G$2:G$419,"N/A",0)</f>
        <v>SC</v>
      </c>
      <c r="E319" s="1">
        <f>_xlfn.XLOOKUP($A319,Pistols!$C:$C,Pistols!H:H,0,0)</f>
        <v>0</v>
      </c>
      <c r="F319" s="1">
        <f>_xlfn.XLOOKUP($A319,Pistols!$C:$C,Pistols!I:I,0,0)</f>
        <v>0</v>
      </c>
      <c r="G319" s="1">
        <f>_xlfn.XLOOKUP($A319,Pistols!$C:$C,Pistols!J:J,0,0)</f>
        <v>0</v>
      </c>
      <c r="H319" s="1">
        <f>_xlfn.XLOOKUP($A319,Pistols!$C:$C,Pistols!K:K,0,0)</f>
        <v>0</v>
      </c>
      <c r="I319" s="1">
        <f>_xlfn.XLOOKUP($A319,Pistols!$C:$C,Pistols!L:L,0,0)</f>
        <v>0</v>
      </c>
      <c r="J319" s="1">
        <f>_xlfn.XLOOKUP($A319,Pistols!$C:$C,Pistols!M:M,0,0)</f>
        <v>0</v>
      </c>
      <c r="K319" s="1">
        <f>_xlfn.XLOOKUP($A319,Pistols!$C:$C,Pistols!N:N,0,0)</f>
        <v>0</v>
      </c>
      <c r="L319" s="1">
        <f>_xlfn.XLOOKUP($A319,Revolvers!$C:$C,Revolvers!O:O,0,0)</f>
        <v>0</v>
      </c>
      <c r="M319" s="1">
        <f>_xlfn.XLOOKUP($A319,Revolvers!$C:$C,Revolvers!P:P,0,0)</f>
        <v>0</v>
      </c>
      <c r="N319" s="1">
        <f>_xlfn.XLOOKUP($A319,Revolvers!$C:$C,Revolvers!Q:Q,0,0)</f>
        <v>0</v>
      </c>
      <c r="O319" s="1">
        <f>_xlfn.XLOOKUP($A319,Revolvers!$C:$C,Revolvers!R:R,0,0)</f>
        <v>0</v>
      </c>
      <c r="P319" s="1">
        <f>_xlfn.XLOOKUP($A319,Revolvers!$C:$C,Revolvers!S:S,0,0)</f>
        <v>0</v>
      </c>
      <c r="Q319" s="1">
        <f>_xlfn.XLOOKUP($A319,Revolvers!$C:$C,Revolvers!T:T,0,0)</f>
        <v>0</v>
      </c>
      <c r="R319" s="1">
        <f>_xlfn.XLOOKUP($A319,Rifles!C:C,Rifles!H:H,0,0)</f>
        <v>136</v>
      </c>
      <c r="S319" s="1">
        <f>_xlfn.XLOOKUP($A319,Shotguns!C:C,Shotguns!H:H,0,0)</f>
        <v>0</v>
      </c>
      <c r="T319" s="1">
        <f t="shared" si="4"/>
        <v>136</v>
      </c>
    </row>
    <row r="320" spans="1:20" x14ac:dyDescent="0.25">
      <c r="A320" s="1">
        <f>Rifles!C320</f>
        <v>15701450</v>
      </c>
      <c r="B320" s="1" t="str">
        <f>_xlfn.XLOOKUP(A320, Rifles!$C320:$C737,Rifles!D320:D737,"N/A",0)</f>
        <v>WHITE, DAVID E</v>
      </c>
      <c r="C320" s="1" t="str">
        <f>_xlfn.XLOOKUP($A320, Rifles!$C$2:$C$419,Rifles!F$2:F$419,"N/A",0)</f>
        <v>JONESVILLE</v>
      </c>
      <c r="D320" s="1" t="str">
        <f>_xlfn.XLOOKUP($A320, Rifles!$C$2:$C$419,Rifles!G$2:G$419,"N/A",0)</f>
        <v>SC</v>
      </c>
      <c r="E320" s="1">
        <f>_xlfn.XLOOKUP($A320,Pistols!$C:$C,Pistols!H:H,0,0)</f>
        <v>0</v>
      </c>
      <c r="F320" s="1">
        <f>_xlfn.XLOOKUP($A320,Pistols!$C:$C,Pistols!I:I,0,0)</f>
        <v>0</v>
      </c>
      <c r="G320" s="1">
        <f>_xlfn.XLOOKUP($A320,Pistols!$C:$C,Pistols!J:J,0,0)</f>
        <v>0</v>
      </c>
      <c r="H320" s="1">
        <f>_xlfn.XLOOKUP($A320,Pistols!$C:$C,Pistols!K:K,0,0)</f>
        <v>0</v>
      </c>
      <c r="I320" s="1">
        <f>_xlfn.XLOOKUP($A320,Pistols!$C:$C,Pistols!L:L,0,0)</f>
        <v>0</v>
      </c>
      <c r="J320" s="1">
        <f>_xlfn.XLOOKUP($A320,Pistols!$C:$C,Pistols!M:M,0,0)</f>
        <v>0</v>
      </c>
      <c r="K320" s="1">
        <f>_xlfn.XLOOKUP($A320,Pistols!$C:$C,Pistols!N:N,0,0)</f>
        <v>0</v>
      </c>
      <c r="L320" s="1">
        <f>_xlfn.XLOOKUP($A320,Revolvers!$C:$C,Revolvers!O:O,0,0)</f>
        <v>0</v>
      </c>
      <c r="M320" s="1">
        <f>_xlfn.XLOOKUP($A320,Revolvers!$C:$C,Revolvers!P:P,0,0)</f>
        <v>0</v>
      </c>
      <c r="N320" s="1">
        <f>_xlfn.XLOOKUP($A320,Revolvers!$C:$C,Revolvers!Q:Q,0,0)</f>
        <v>0</v>
      </c>
      <c r="O320" s="1">
        <f>_xlfn.XLOOKUP($A320,Revolvers!$C:$C,Revolvers!R:R,0,0)</f>
        <v>0</v>
      </c>
      <c r="P320" s="1">
        <f>_xlfn.XLOOKUP($A320,Revolvers!$C:$C,Revolvers!S:S,0,0)</f>
        <v>0</v>
      </c>
      <c r="Q320" s="1">
        <f>_xlfn.XLOOKUP($A320,Revolvers!$C:$C,Revolvers!T:T,0,0)</f>
        <v>0</v>
      </c>
      <c r="R320" s="1">
        <f>_xlfn.XLOOKUP($A320,Rifles!C:C,Rifles!H:H,0,0)</f>
        <v>1</v>
      </c>
      <c r="S320" s="1">
        <f>_xlfn.XLOOKUP($A320,Shotguns!C:C,Shotguns!H:H,0,0)</f>
        <v>0</v>
      </c>
      <c r="T320" s="1">
        <f t="shared" si="4"/>
        <v>1</v>
      </c>
    </row>
    <row r="321" spans="1:20" x14ac:dyDescent="0.25">
      <c r="A321" s="1">
        <f>Rifles!C321</f>
        <v>34600331</v>
      </c>
      <c r="B321" s="1" t="str">
        <f>_xlfn.XLOOKUP(A321, Rifles!$C321:$C738,Rifles!D321:D738,"N/A",0)</f>
        <v>A+LOAN SERVICE, LLC</v>
      </c>
      <c r="C321" s="1" t="str">
        <f>_xlfn.XLOOKUP($A321, Rifles!$C$2:$C$419,Rifles!F$2:F$419,"N/A",0)</f>
        <v>YANKTON</v>
      </c>
      <c r="D321" s="1" t="str">
        <f>_xlfn.XLOOKUP($A321, Rifles!$C$2:$C$419,Rifles!G$2:G$419,"N/A",0)</f>
        <v>SD</v>
      </c>
      <c r="E321" s="1">
        <f>_xlfn.XLOOKUP($A321,Pistols!$C:$C,Pistols!H:H,0,0)</f>
        <v>0</v>
      </c>
      <c r="F321" s="1">
        <f>_xlfn.XLOOKUP($A321,Pistols!$C:$C,Pistols!I:I,0,0)</f>
        <v>0</v>
      </c>
      <c r="G321" s="1">
        <f>_xlfn.XLOOKUP($A321,Pistols!$C:$C,Pistols!J:J,0,0)</f>
        <v>0</v>
      </c>
      <c r="H321" s="1">
        <f>_xlfn.XLOOKUP($A321,Pistols!$C:$C,Pistols!K:K,0,0)</f>
        <v>0</v>
      </c>
      <c r="I321" s="1">
        <f>_xlfn.XLOOKUP($A321,Pistols!$C:$C,Pistols!L:L,0,0)</f>
        <v>0</v>
      </c>
      <c r="J321" s="1">
        <f>_xlfn.XLOOKUP($A321,Pistols!$C:$C,Pistols!M:M,0,0)</f>
        <v>1</v>
      </c>
      <c r="K321" s="1">
        <f>_xlfn.XLOOKUP($A321,Pistols!$C:$C,Pistols!N:N,0,0)</f>
        <v>1</v>
      </c>
      <c r="L321" s="1">
        <f>_xlfn.XLOOKUP($A321,Revolvers!$C:$C,Revolvers!O:O,0,0)</f>
        <v>0</v>
      </c>
      <c r="M321" s="1">
        <f>_xlfn.XLOOKUP($A321,Revolvers!$C:$C,Revolvers!P:P,0,0)</f>
        <v>0</v>
      </c>
      <c r="N321" s="1">
        <f>_xlfn.XLOOKUP($A321,Revolvers!$C:$C,Revolvers!Q:Q,0,0)</f>
        <v>0</v>
      </c>
      <c r="O321" s="1">
        <f>_xlfn.XLOOKUP($A321,Revolvers!$C:$C,Revolvers!R:R,0,0)</f>
        <v>0</v>
      </c>
      <c r="P321" s="1">
        <f>_xlfn.XLOOKUP($A321,Revolvers!$C:$C,Revolvers!S:S,0,0)</f>
        <v>0</v>
      </c>
      <c r="Q321" s="1">
        <f>_xlfn.XLOOKUP($A321,Revolvers!$C:$C,Revolvers!T:T,0,0)</f>
        <v>0</v>
      </c>
      <c r="R321" s="1">
        <f>_xlfn.XLOOKUP($A321,Rifles!C:C,Rifles!H:H,0,0)</f>
        <v>7</v>
      </c>
      <c r="S321" s="1">
        <f>_xlfn.XLOOKUP($A321,Shotguns!C:C,Shotguns!H:H,0,0)</f>
        <v>0</v>
      </c>
      <c r="T321" s="1">
        <f t="shared" si="4"/>
        <v>8</v>
      </c>
    </row>
    <row r="322" spans="1:20" x14ac:dyDescent="0.25">
      <c r="A322" s="1">
        <f>Rifles!C322</f>
        <v>34600307</v>
      </c>
      <c r="B322" s="1" t="str">
        <f>_xlfn.XLOOKUP(A322, Rifles!$C322:$C739,Rifles!D322:D739,"N/A",0)</f>
        <v>DAKOTA ARMS, INC</v>
      </c>
      <c r="C322" s="1" t="str">
        <f>_xlfn.XLOOKUP($A322, Rifles!$C$2:$C$419,Rifles!F$2:F$419,"N/A",0)</f>
        <v>STURGIS</v>
      </c>
      <c r="D322" s="1" t="str">
        <f>_xlfn.XLOOKUP($A322, Rifles!$C$2:$C$419,Rifles!G$2:G$419,"N/A",0)</f>
        <v>SD</v>
      </c>
      <c r="E322" s="1">
        <f>_xlfn.XLOOKUP($A322,Pistols!$C:$C,Pistols!H:H,0,0)</f>
        <v>0</v>
      </c>
      <c r="F322" s="1">
        <f>_xlfn.XLOOKUP($A322,Pistols!$C:$C,Pistols!I:I,0,0)</f>
        <v>0</v>
      </c>
      <c r="G322" s="1">
        <f>_xlfn.XLOOKUP($A322,Pistols!$C:$C,Pistols!J:J,0,0)</f>
        <v>0</v>
      </c>
      <c r="H322" s="1">
        <f>_xlfn.XLOOKUP($A322,Pistols!$C:$C,Pistols!K:K,0,0)</f>
        <v>0</v>
      </c>
      <c r="I322" s="1">
        <f>_xlfn.XLOOKUP($A322,Pistols!$C:$C,Pistols!L:L,0,0)</f>
        <v>0</v>
      </c>
      <c r="J322" s="1">
        <f>_xlfn.XLOOKUP($A322,Pistols!$C:$C,Pistols!M:M,0,0)</f>
        <v>0</v>
      </c>
      <c r="K322" s="1">
        <f>_xlfn.XLOOKUP($A322,Pistols!$C:$C,Pistols!N:N,0,0)</f>
        <v>0</v>
      </c>
      <c r="L322" s="1">
        <f>_xlfn.XLOOKUP($A322,Revolvers!$C:$C,Revolvers!O:O,0,0)</f>
        <v>0</v>
      </c>
      <c r="M322" s="1">
        <f>_xlfn.XLOOKUP($A322,Revolvers!$C:$C,Revolvers!P:P,0,0)</f>
        <v>0</v>
      </c>
      <c r="N322" s="1">
        <f>_xlfn.XLOOKUP($A322,Revolvers!$C:$C,Revolvers!Q:Q,0,0)</f>
        <v>0</v>
      </c>
      <c r="O322" s="1">
        <f>_xlfn.XLOOKUP($A322,Revolvers!$C:$C,Revolvers!R:R,0,0)</f>
        <v>0</v>
      </c>
      <c r="P322" s="1">
        <f>_xlfn.XLOOKUP($A322,Revolvers!$C:$C,Revolvers!S:S,0,0)</f>
        <v>0</v>
      </c>
      <c r="Q322" s="1">
        <f>_xlfn.XLOOKUP($A322,Revolvers!$C:$C,Revolvers!T:T,0,0)</f>
        <v>0</v>
      </c>
      <c r="R322" s="1">
        <f>_xlfn.XLOOKUP($A322,Rifles!C:C,Rifles!H:H,0,0)</f>
        <v>471</v>
      </c>
      <c r="S322" s="1">
        <f>_xlfn.XLOOKUP($A322,Shotguns!C:C,Shotguns!H:H,0,0)</f>
        <v>35</v>
      </c>
      <c r="T322" s="1">
        <f t="shared" si="4"/>
        <v>506</v>
      </c>
    </row>
    <row r="323" spans="1:20" x14ac:dyDescent="0.25">
      <c r="A323" s="1">
        <f>Rifles!C323</f>
        <v>34600598</v>
      </c>
      <c r="B323" s="1" t="str">
        <f>_xlfn.XLOOKUP(A323, Rifles!$C323:$C740,Rifles!D323:D740,"N/A",0)</f>
        <v>DAKOTA ARMS, LLC</v>
      </c>
      <c r="C323" s="1" t="str">
        <f>_xlfn.XLOOKUP($A323, Rifles!$C$2:$C$419,Rifles!F$2:F$419,"N/A",0)</f>
        <v>STURGIS</v>
      </c>
      <c r="D323" s="1" t="str">
        <f>_xlfn.XLOOKUP($A323, Rifles!$C$2:$C$419,Rifles!G$2:G$419,"N/A",0)</f>
        <v>SD</v>
      </c>
      <c r="E323" s="1">
        <f>_xlfn.XLOOKUP($A323,Pistols!$C:$C,Pistols!H:H,0,0)</f>
        <v>0</v>
      </c>
      <c r="F323" s="1">
        <f>_xlfn.XLOOKUP($A323,Pistols!$C:$C,Pistols!I:I,0,0)</f>
        <v>0</v>
      </c>
      <c r="G323" s="1">
        <f>_xlfn.XLOOKUP($A323,Pistols!$C:$C,Pistols!J:J,0,0)</f>
        <v>0</v>
      </c>
      <c r="H323" s="1">
        <f>_xlfn.XLOOKUP($A323,Pistols!$C:$C,Pistols!K:K,0,0)</f>
        <v>0</v>
      </c>
      <c r="I323" s="1">
        <f>_xlfn.XLOOKUP($A323,Pistols!$C:$C,Pistols!L:L,0,0)</f>
        <v>0</v>
      </c>
      <c r="J323" s="1">
        <f>_xlfn.XLOOKUP($A323,Pistols!$C:$C,Pistols!M:M,0,0)</f>
        <v>0</v>
      </c>
      <c r="K323" s="1">
        <f>_xlfn.XLOOKUP($A323,Pistols!$C:$C,Pistols!N:N,0,0)</f>
        <v>0</v>
      </c>
      <c r="L323" s="1">
        <f>_xlfn.XLOOKUP($A323,Revolvers!$C:$C,Revolvers!O:O,0,0)</f>
        <v>0</v>
      </c>
      <c r="M323" s="1">
        <f>_xlfn.XLOOKUP($A323,Revolvers!$C:$C,Revolvers!P:P,0,0)</f>
        <v>0</v>
      </c>
      <c r="N323" s="1">
        <f>_xlfn.XLOOKUP($A323,Revolvers!$C:$C,Revolvers!Q:Q,0,0)</f>
        <v>0</v>
      </c>
      <c r="O323" s="1">
        <f>_xlfn.XLOOKUP($A323,Revolvers!$C:$C,Revolvers!R:R,0,0)</f>
        <v>0</v>
      </c>
      <c r="P323" s="1">
        <f>_xlfn.XLOOKUP($A323,Revolvers!$C:$C,Revolvers!S:S,0,0)</f>
        <v>0</v>
      </c>
      <c r="Q323" s="1">
        <f>_xlfn.XLOOKUP($A323,Revolvers!$C:$C,Revolvers!T:T,0,0)</f>
        <v>0</v>
      </c>
      <c r="R323" s="1">
        <f>_xlfn.XLOOKUP($A323,Rifles!C:C,Rifles!H:H,0,0)</f>
        <v>22</v>
      </c>
      <c r="S323" s="1">
        <f>_xlfn.XLOOKUP($A323,Shotguns!C:C,Shotguns!H:H,0,0)</f>
        <v>0</v>
      </c>
      <c r="T323" s="1">
        <f t="shared" ref="T323:T386" si="5">K323+P323+R323+S323</f>
        <v>22</v>
      </c>
    </row>
    <row r="324" spans="1:20" x14ac:dyDescent="0.25">
      <c r="A324" s="1">
        <f>Rifles!C324</f>
        <v>34600028</v>
      </c>
      <c r="B324" s="1" t="str">
        <f>_xlfn.XLOOKUP(A324, Rifles!$C324:$C741,Rifles!D324:D741,"N/A",0)</f>
        <v>FOUR HORSEMEN ARMS  LLC</v>
      </c>
      <c r="C324" s="1" t="str">
        <f>_xlfn.XLOOKUP($A324, Rifles!$C$2:$C$419,Rifles!F$2:F$419,"N/A",0)</f>
        <v>FAIRBURN</v>
      </c>
      <c r="D324" s="1" t="str">
        <f>_xlfn.XLOOKUP($A324, Rifles!$C$2:$C$419,Rifles!G$2:G$419,"N/A",0)</f>
        <v>SD</v>
      </c>
      <c r="E324" s="1">
        <f>_xlfn.XLOOKUP($A324,Pistols!$C:$C,Pistols!H:H,0,0)</f>
        <v>0</v>
      </c>
      <c r="F324" s="1">
        <f>_xlfn.XLOOKUP($A324,Pistols!$C:$C,Pistols!I:I,0,0)</f>
        <v>0</v>
      </c>
      <c r="G324" s="1">
        <f>_xlfn.XLOOKUP($A324,Pistols!$C:$C,Pistols!J:J,0,0)</f>
        <v>0</v>
      </c>
      <c r="H324" s="1">
        <f>_xlfn.XLOOKUP($A324,Pistols!$C:$C,Pistols!K:K,0,0)</f>
        <v>0</v>
      </c>
      <c r="I324" s="1">
        <f>_xlfn.XLOOKUP($A324,Pistols!$C:$C,Pistols!L:L,0,0)</f>
        <v>0</v>
      </c>
      <c r="J324" s="1">
        <f>_xlfn.XLOOKUP($A324,Pistols!$C:$C,Pistols!M:M,0,0)</f>
        <v>0</v>
      </c>
      <c r="K324" s="1">
        <f>_xlfn.XLOOKUP($A324,Pistols!$C:$C,Pistols!N:N,0,0)</f>
        <v>0</v>
      </c>
      <c r="L324" s="1">
        <f>_xlfn.XLOOKUP($A324,Revolvers!$C:$C,Revolvers!O:O,0,0)</f>
        <v>0</v>
      </c>
      <c r="M324" s="1">
        <f>_xlfn.XLOOKUP($A324,Revolvers!$C:$C,Revolvers!P:P,0,0)</f>
        <v>0</v>
      </c>
      <c r="N324" s="1">
        <f>_xlfn.XLOOKUP($A324,Revolvers!$C:$C,Revolvers!Q:Q,0,0)</f>
        <v>0</v>
      </c>
      <c r="O324" s="1">
        <f>_xlfn.XLOOKUP($A324,Revolvers!$C:$C,Revolvers!R:R,0,0)</f>
        <v>0</v>
      </c>
      <c r="P324" s="1">
        <f>_xlfn.XLOOKUP($A324,Revolvers!$C:$C,Revolvers!S:S,0,0)</f>
        <v>0</v>
      </c>
      <c r="Q324" s="1">
        <f>_xlfn.XLOOKUP($A324,Revolvers!$C:$C,Revolvers!T:T,0,0)</f>
        <v>0</v>
      </c>
      <c r="R324" s="1">
        <f>_xlfn.XLOOKUP($A324,Rifles!C:C,Rifles!H:H,0,0)</f>
        <v>15</v>
      </c>
      <c r="S324" s="1">
        <f>_xlfn.XLOOKUP($A324,Shotguns!C:C,Shotguns!H:H,0,0)</f>
        <v>0</v>
      </c>
      <c r="T324" s="1">
        <f t="shared" si="5"/>
        <v>15</v>
      </c>
    </row>
    <row r="325" spans="1:20" x14ac:dyDescent="0.25">
      <c r="A325" s="1">
        <f>Rifles!C325</f>
        <v>34633475</v>
      </c>
      <c r="B325" s="1" t="str">
        <f>_xlfn.XLOOKUP(A325, Rifles!$C325:$C742,Rifles!D325:D742,"N/A",0)</f>
        <v>H S PRECISION INC</v>
      </c>
      <c r="C325" s="1" t="str">
        <f>_xlfn.XLOOKUP($A325, Rifles!$C$2:$C$419,Rifles!F$2:F$419,"N/A",0)</f>
        <v>RAPID CITY</v>
      </c>
      <c r="D325" s="1" t="str">
        <f>_xlfn.XLOOKUP($A325, Rifles!$C$2:$C$419,Rifles!G$2:G$419,"N/A",0)</f>
        <v>SD</v>
      </c>
      <c r="E325" s="1">
        <f>_xlfn.XLOOKUP($A325,Pistols!$C:$C,Pistols!H:H,0,0)</f>
        <v>0</v>
      </c>
      <c r="F325" s="1">
        <f>_xlfn.XLOOKUP($A325,Pistols!$C:$C,Pistols!I:I,0,0)</f>
        <v>0</v>
      </c>
      <c r="G325" s="1">
        <f>_xlfn.XLOOKUP($A325,Pistols!$C:$C,Pistols!J:J,0,0)</f>
        <v>18</v>
      </c>
      <c r="H325" s="1">
        <f>_xlfn.XLOOKUP($A325,Pistols!$C:$C,Pistols!K:K,0,0)</f>
        <v>0</v>
      </c>
      <c r="I325" s="1">
        <f>_xlfn.XLOOKUP($A325,Pistols!$C:$C,Pistols!L:L,0,0)</f>
        <v>0</v>
      </c>
      <c r="J325" s="1">
        <f>_xlfn.XLOOKUP($A325,Pistols!$C:$C,Pistols!M:M,0,0)</f>
        <v>0</v>
      </c>
      <c r="K325" s="1">
        <f>_xlfn.XLOOKUP($A325,Pistols!$C:$C,Pistols!N:N,0,0)</f>
        <v>18</v>
      </c>
      <c r="L325" s="1">
        <f>_xlfn.XLOOKUP($A325,Revolvers!$C:$C,Revolvers!O:O,0,0)</f>
        <v>0</v>
      </c>
      <c r="M325" s="1">
        <f>_xlfn.XLOOKUP($A325,Revolvers!$C:$C,Revolvers!P:P,0,0)</f>
        <v>0</v>
      </c>
      <c r="N325" s="1">
        <f>_xlfn.XLOOKUP($A325,Revolvers!$C:$C,Revolvers!Q:Q,0,0)</f>
        <v>0</v>
      </c>
      <c r="O325" s="1">
        <f>_xlfn.XLOOKUP($A325,Revolvers!$C:$C,Revolvers!R:R,0,0)</f>
        <v>0</v>
      </c>
      <c r="P325" s="1">
        <f>_xlfn.XLOOKUP($A325,Revolvers!$C:$C,Revolvers!S:S,0,0)</f>
        <v>0</v>
      </c>
      <c r="Q325" s="1">
        <f>_xlfn.XLOOKUP($A325,Revolvers!$C:$C,Revolvers!T:T,0,0)</f>
        <v>0</v>
      </c>
      <c r="R325" s="1">
        <f>_xlfn.XLOOKUP($A325,Rifles!C:C,Rifles!H:H,0,0)</f>
        <v>1089</v>
      </c>
      <c r="S325" s="1">
        <f>_xlfn.XLOOKUP($A325,Shotguns!C:C,Shotguns!H:H,0,0)</f>
        <v>0</v>
      </c>
      <c r="T325" s="1">
        <f t="shared" si="5"/>
        <v>1107</v>
      </c>
    </row>
    <row r="326" spans="1:20" x14ac:dyDescent="0.25">
      <c r="A326" s="1">
        <f>Rifles!C326</f>
        <v>34600103</v>
      </c>
      <c r="B326" s="1" t="str">
        <f>_xlfn.XLOOKUP(A326, Rifles!$C326:$C743,Rifles!D326:D743,"N/A",0)</f>
        <v>SATTERLEE, STUART</v>
      </c>
      <c r="C326" s="1" t="str">
        <f>_xlfn.XLOOKUP($A326, Rifles!$C$2:$C$419,Rifles!F$2:F$419,"N/A",0)</f>
        <v>DEADWOOD</v>
      </c>
      <c r="D326" s="1" t="str">
        <f>_xlfn.XLOOKUP($A326, Rifles!$C$2:$C$419,Rifles!G$2:G$419,"N/A",0)</f>
        <v>SD</v>
      </c>
      <c r="E326" s="1">
        <f>_xlfn.XLOOKUP($A326,Pistols!$C:$C,Pistols!H:H,0,0)</f>
        <v>0</v>
      </c>
      <c r="F326" s="1">
        <f>_xlfn.XLOOKUP($A326,Pistols!$C:$C,Pistols!I:I,0,0)</f>
        <v>0</v>
      </c>
      <c r="G326" s="1">
        <f>_xlfn.XLOOKUP($A326,Pistols!$C:$C,Pistols!J:J,0,0)</f>
        <v>0</v>
      </c>
      <c r="H326" s="1">
        <f>_xlfn.XLOOKUP($A326,Pistols!$C:$C,Pistols!K:K,0,0)</f>
        <v>0</v>
      </c>
      <c r="I326" s="1">
        <f>_xlfn.XLOOKUP($A326,Pistols!$C:$C,Pistols!L:L,0,0)</f>
        <v>0</v>
      </c>
      <c r="J326" s="1">
        <f>_xlfn.XLOOKUP($A326,Pistols!$C:$C,Pistols!M:M,0,0)</f>
        <v>0</v>
      </c>
      <c r="K326" s="1">
        <f>_xlfn.XLOOKUP($A326,Pistols!$C:$C,Pistols!N:N,0,0)</f>
        <v>0</v>
      </c>
      <c r="L326" s="1">
        <f>_xlfn.XLOOKUP($A326,Revolvers!$C:$C,Revolvers!O:O,0,0)</f>
        <v>0</v>
      </c>
      <c r="M326" s="1">
        <f>_xlfn.XLOOKUP($A326,Revolvers!$C:$C,Revolvers!P:P,0,0)</f>
        <v>0</v>
      </c>
      <c r="N326" s="1">
        <f>_xlfn.XLOOKUP($A326,Revolvers!$C:$C,Revolvers!Q:Q,0,0)</f>
        <v>0</v>
      </c>
      <c r="O326" s="1">
        <f>_xlfn.XLOOKUP($A326,Revolvers!$C:$C,Revolvers!R:R,0,0)</f>
        <v>0</v>
      </c>
      <c r="P326" s="1">
        <f>_xlfn.XLOOKUP($A326,Revolvers!$C:$C,Revolvers!S:S,0,0)</f>
        <v>0</v>
      </c>
      <c r="Q326" s="1">
        <f>_xlfn.XLOOKUP($A326,Revolvers!$C:$C,Revolvers!T:T,0,0)</f>
        <v>0</v>
      </c>
      <c r="R326" s="1">
        <f>_xlfn.XLOOKUP($A326,Rifles!C:C,Rifles!H:H,0,0)</f>
        <v>4</v>
      </c>
      <c r="S326" s="1">
        <f>_xlfn.XLOOKUP($A326,Shotguns!C:C,Shotguns!H:H,0,0)</f>
        <v>0</v>
      </c>
      <c r="T326" s="1">
        <f t="shared" si="5"/>
        <v>4</v>
      </c>
    </row>
    <row r="327" spans="1:20" x14ac:dyDescent="0.25">
      <c r="A327" s="1">
        <f>Rifles!C327</f>
        <v>34600464</v>
      </c>
      <c r="B327" s="1" t="str">
        <f>_xlfn.XLOOKUP(A327, Rifles!$C327:$C744,Rifles!D327:D744,"N/A",0)</f>
        <v>SEARCY, BERNARD L</v>
      </c>
      <c r="C327" s="1" t="str">
        <f>_xlfn.XLOOKUP($A327, Rifles!$C$2:$C$419,Rifles!F$2:F$419,"N/A",0)</f>
        <v>STURGIS</v>
      </c>
      <c r="D327" s="1" t="str">
        <f>_xlfn.XLOOKUP($A327, Rifles!$C$2:$C$419,Rifles!G$2:G$419,"N/A",0)</f>
        <v>SD</v>
      </c>
      <c r="E327" s="1">
        <f>_xlfn.XLOOKUP($A327,Pistols!$C:$C,Pistols!H:H,0,0)</f>
        <v>0</v>
      </c>
      <c r="F327" s="1">
        <f>_xlfn.XLOOKUP($A327,Pistols!$C:$C,Pistols!I:I,0,0)</f>
        <v>0</v>
      </c>
      <c r="G327" s="1">
        <f>_xlfn.XLOOKUP($A327,Pistols!$C:$C,Pistols!J:J,0,0)</f>
        <v>0</v>
      </c>
      <c r="H327" s="1">
        <f>_xlfn.XLOOKUP($A327,Pistols!$C:$C,Pistols!K:K,0,0)</f>
        <v>0</v>
      </c>
      <c r="I327" s="1">
        <f>_xlfn.XLOOKUP($A327,Pistols!$C:$C,Pistols!L:L,0,0)</f>
        <v>0</v>
      </c>
      <c r="J327" s="1">
        <f>_xlfn.XLOOKUP($A327,Pistols!$C:$C,Pistols!M:M,0,0)</f>
        <v>0</v>
      </c>
      <c r="K327" s="1">
        <f>_xlfn.XLOOKUP($A327,Pistols!$C:$C,Pistols!N:N,0,0)</f>
        <v>0</v>
      </c>
      <c r="L327" s="1">
        <f>_xlfn.XLOOKUP($A327,Revolvers!$C:$C,Revolvers!O:O,0,0)</f>
        <v>0</v>
      </c>
      <c r="M327" s="1">
        <f>_xlfn.XLOOKUP($A327,Revolvers!$C:$C,Revolvers!P:P,0,0)</f>
        <v>0</v>
      </c>
      <c r="N327" s="1">
        <f>_xlfn.XLOOKUP($A327,Revolvers!$C:$C,Revolvers!Q:Q,0,0)</f>
        <v>0</v>
      </c>
      <c r="O327" s="1">
        <f>_xlfn.XLOOKUP($A327,Revolvers!$C:$C,Revolvers!R:R,0,0)</f>
        <v>0</v>
      </c>
      <c r="P327" s="1">
        <f>_xlfn.XLOOKUP($A327,Revolvers!$C:$C,Revolvers!S:S,0,0)</f>
        <v>0</v>
      </c>
      <c r="Q327" s="1">
        <f>_xlfn.XLOOKUP($A327,Revolvers!$C:$C,Revolvers!T:T,0,0)</f>
        <v>0</v>
      </c>
      <c r="R327" s="1">
        <f>_xlfn.XLOOKUP($A327,Rifles!C:C,Rifles!H:H,0,0)</f>
        <v>38</v>
      </c>
      <c r="S327" s="1">
        <f>_xlfn.XLOOKUP($A327,Shotguns!C:C,Shotguns!H:H,0,0)</f>
        <v>0</v>
      </c>
      <c r="T327" s="1">
        <f t="shared" si="5"/>
        <v>38</v>
      </c>
    </row>
    <row r="328" spans="1:20" x14ac:dyDescent="0.25">
      <c r="A328" s="1">
        <f>Rifles!C328</f>
        <v>16203124</v>
      </c>
      <c r="B328" s="1" t="str">
        <f>_xlfn.XLOOKUP(A328, Rifles!$C328:$C745,Rifles!D328:D745,"N/A",0)</f>
        <v>ALLEN'S GUN SHOP,  INC</v>
      </c>
      <c r="C328" s="1" t="str">
        <f>_xlfn.XLOOKUP($A328, Rifles!$C$2:$C$419,Rifles!F$2:F$419,"N/A",0)</f>
        <v>CLARKSVILLE</v>
      </c>
      <c r="D328" s="1" t="str">
        <f>_xlfn.XLOOKUP($A328, Rifles!$C$2:$C$419,Rifles!G$2:G$419,"N/A",0)</f>
        <v>TN</v>
      </c>
      <c r="E328" s="1">
        <f>_xlfn.XLOOKUP($A328,Pistols!$C:$C,Pistols!H:H,0,0)</f>
        <v>0</v>
      </c>
      <c r="F328" s="1">
        <f>_xlfn.XLOOKUP($A328,Pistols!$C:$C,Pistols!I:I,0,0)</f>
        <v>0</v>
      </c>
      <c r="G328" s="1">
        <f>_xlfn.XLOOKUP($A328,Pistols!$C:$C,Pistols!J:J,0,0)</f>
        <v>0</v>
      </c>
      <c r="H328" s="1">
        <f>_xlfn.XLOOKUP($A328,Pistols!$C:$C,Pistols!K:K,0,0)</f>
        <v>0</v>
      </c>
      <c r="I328" s="1">
        <f>_xlfn.XLOOKUP($A328,Pistols!$C:$C,Pistols!L:L,0,0)</f>
        <v>0</v>
      </c>
      <c r="J328" s="1">
        <f>_xlfn.XLOOKUP($A328,Pistols!$C:$C,Pistols!M:M,0,0)</f>
        <v>0</v>
      </c>
      <c r="K328" s="1">
        <f>_xlfn.XLOOKUP($A328,Pistols!$C:$C,Pistols!N:N,0,0)</f>
        <v>0</v>
      </c>
      <c r="L328" s="1">
        <f>_xlfn.XLOOKUP($A328,Revolvers!$C:$C,Revolvers!O:O,0,0)</f>
        <v>0</v>
      </c>
      <c r="M328" s="1">
        <f>_xlfn.XLOOKUP($A328,Revolvers!$C:$C,Revolvers!P:P,0,0)</f>
        <v>0</v>
      </c>
      <c r="N328" s="1">
        <f>_xlfn.XLOOKUP($A328,Revolvers!$C:$C,Revolvers!Q:Q,0,0)</f>
        <v>0</v>
      </c>
      <c r="O328" s="1">
        <f>_xlfn.XLOOKUP($A328,Revolvers!$C:$C,Revolvers!R:R,0,0)</f>
        <v>0</v>
      </c>
      <c r="P328" s="1">
        <f>_xlfn.XLOOKUP($A328,Revolvers!$C:$C,Revolvers!S:S,0,0)</f>
        <v>0</v>
      </c>
      <c r="Q328" s="1">
        <f>_xlfn.XLOOKUP($A328,Revolvers!$C:$C,Revolvers!T:T,0,0)</f>
        <v>0</v>
      </c>
      <c r="R328" s="1">
        <f>_xlfn.XLOOKUP($A328,Rifles!C:C,Rifles!H:H,0,0)</f>
        <v>7</v>
      </c>
      <c r="S328" s="1">
        <f>_xlfn.XLOOKUP($A328,Shotguns!C:C,Shotguns!H:H,0,0)</f>
        <v>0</v>
      </c>
      <c r="T328" s="1">
        <f t="shared" si="5"/>
        <v>7</v>
      </c>
    </row>
    <row r="329" spans="1:20" x14ac:dyDescent="0.25">
      <c r="A329" s="1">
        <f>Rifles!C329</f>
        <v>16203372</v>
      </c>
      <c r="B329" s="1" t="str">
        <f>_xlfn.XLOOKUP(A329, Rifles!$C329:$C746,Rifles!D329:D746,"N/A",0)</f>
        <v>ASKLAND, RUSSELL LEE</v>
      </c>
      <c r="C329" s="1" t="str">
        <f>_xlfn.XLOOKUP($A329, Rifles!$C$2:$C$419,Rifles!F$2:F$419,"N/A",0)</f>
        <v>PARROTTSVILLE</v>
      </c>
      <c r="D329" s="1" t="str">
        <f>_xlfn.XLOOKUP($A329, Rifles!$C$2:$C$419,Rifles!G$2:G$419,"N/A",0)</f>
        <v>TN</v>
      </c>
      <c r="E329" s="1">
        <f>_xlfn.XLOOKUP($A329,Pistols!$C:$C,Pistols!H:H,0,0)</f>
        <v>0</v>
      </c>
      <c r="F329" s="1">
        <f>_xlfn.XLOOKUP($A329,Pistols!$C:$C,Pistols!I:I,0,0)</f>
        <v>0</v>
      </c>
      <c r="G329" s="1">
        <f>_xlfn.XLOOKUP($A329,Pistols!$C:$C,Pistols!J:J,0,0)</f>
        <v>0</v>
      </c>
      <c r="H329" s="1">
        <f>_xlfn.XLOOKUP($A329,Pistols!$C:$C,Pistols!K:K,0,0)</f>
        <v>0</v>
      </c>
      <c r="I329" s="1">
        <f>_xlfn.XLOOKUP($A329,Pistols!$C:$C,Pistols!L:L,0,0)</f>
        <v>0</v>
      </c>
      <c r="J329" s="1">
        <f>_xlfn.XLOOKUP($A329,Pistols!$C:$C,Pistols!M:M,0,0)</f>
        <v>0</v>
      </c>
      <c r="K329" s="1">
        <f>_xlfn.XLOOKUP($A329,Pistols!$C:$C,Pistols!N:N,0,0)</f>
        <v>0</v>
      </c>
      <c r="L329" s="1">
        <f>_xlfn.XLOOKUP($A329,Revolvers!$C:$C,Revolvers!O:O,0,0)</f>
        <v>0</v>
      </c>
      <c r="M329" s="1">
        <f>_xlfn.XLOOKUP($A329,Revolvers!$C:$C,Revolvers!P:P,0,0)</f>
        <v>0</v>
      </c>
      <c r="N329" s="1">
        <f>_xlfn.XLOOKUP($A329,Revolvers!$C:$C,Revolvers!Q:Q,0,0)</f>
        <v>0</v>
      </c>
      <c r="O329" s="1">
        <f>_xlfn.XLOOKUP($A329,Revolvers!$C:$C,Revolvers!R:R,0,0)</f>
        <v>0</v>
      </c>
      <c r="P329" s="1">
        <f>_xlfn.XLOOKUP($A329,Revolvers!$C:$C,Revolvers!S:S,0,0)</f>
        <v>0</v>
      </c>
      <c r="Q329" s="1">
        <f>_xlfn.XLOOKUP($A329,Revolvers!$C:$C,Revolvers!T:T,0,0)</f>
        <v>0</v>
      </c>
      <c r="R329" s="1">
        <f>_xlfn.XLOOKUP($A329,Rifles!C:C,Rifles!H:H,0,0)</f>
        <v>4</v>
      </c>
      <c r="S329" s="1">
        <f>_xlfn.XLOOKUP($A329,Shotguns!C:C,Shotguns!H:H,0,0)</f>
        <v>0</v>
      </c>
      <c r="T329" s="1">
        <f t="shared" si="5"/>
        <v>4</v>
      </c>
    </row>
    <row r="330" spans="1:20" x14ac:dyDescent="0.25">
      <c r="A330" s="1">
        <f>Rifles!C330</f>
        <v>16236907</v>
      </c>
      <c r="B330" s="1" t="str">
        <f>_xlfn.XLOOKUP(A330, Rifles!$C330:$C747,Rifles!D330:D747,"N/A",0)</f>
        <v>BARRETT FIREARMS MFG INC</v>
      </c>
      <c r="C330" s="1" t="str">
        <f>_xlfn.XLOOKUP($A330, Rifles!$C$2:$C$419,Rifles!F$2:F$419,"N/A",0)</f>
        <v>MURFREESBORO</v>
      </c>
      <c r="D330" s="1" t="str">
        <f>_xlfn.XLOOKUP($A330, Rifles!$C$2:$C$419,Rifles!G$2:G$419,"N/A",0)</f>
        <v>TN</v>
      </c>
      <c r="E330" s="1">
        <f>_xlfn.XLOOKUP($A330,Pistols!$C:$C,Pistols!H:H,0,0)</f>
        <v>0</v>
      </c>
      <c r="F330" s="1">
        <f>_xlfn.XLOOKUP($A330,Pistols!$C:$C,Pistols!I:I,0,0)</f>
        <v>0</v>
      </c>
      <c r="G330" s="1">
        <f>_xlfn.XLOOKUP($A330,Pistols!$C:$C,Pistols!J:J,0,0)</f>
        <v>0</v>
      </c>
      <c r="H330" s="1">
        <f>_xlfn.XLOOKUP($A330,Pistols!$C:$C,Pistols!K:K,0,0)</f>
        <v>0</v>
      </c>
      <c r="I330" s="1">
        <f>_xlfn.XLOOKUP($A330,Pistols!$C:$C,Pistols!L:L,0,0)</f>
        <v>0</v>
      </c>
      <c r="J330" s="1">
        <f>_xlfn.XLOOKUP($A330,Pistols!$C:$C,Pistols!M:M,0,0)</f>
        <v>0</v>
      </c>
      <c r="K330" s="1">
        <f>_xlfn.XLOOKUP($A330,Pistols!$C:$C,Pistols!N:N,0,0)</f>
        <v>0</v>
      </c>
      <c r="L330" s="1">
        <f>_xlfn.XLOOKUP($A330,Revolvers!$C:$C,Revolvers!O:O,0,0)</f>
        <v>0</v>
      </c>
      <c r="M330" s="1">
        <f>_xlfn.XLOOKUP($A330,Revolvers!$C:$C,Revolvers!P:P,0,0)</f>
        <v>0</v>
      </c>
      <c r="N330" s="1">
        <f>_xlfn.XLOOKUP($A330,Revolvers!$C:$C,Revolvers!Q:Q,0,0)</f>
        <v>0</v>
      </c>
      <c r="O330" s="1">
        <f>_xlfn.XLOOKUP($A330,Revolvers!$C:$C,Revolvers!R:R,0,0)</f>
        <v>0</v>
      </c>
      <c r="P330" s="1">
        <f>_xlfn.XLOOKUP($A330,Revolvers!$C:$C,Revolvers!S:S,0,0)</f>
        <v>0</v>
      </c>
      <c r="Q330" s="1">
        <f>_xlfn.XLOOKUP($A330,Revolvers!$C:$C,Revolvers!T:T,0,0)</f>
        <v>0</v>
      </c>
      <c r="R330" s="1">
        <f>_xlfn.XLOOKUP($A330,Rifles!C:C,Rifles!H:H,0,0)</f>
        <v>4479</v>
      </c>
      <c r="S330" s="1">
        <f>_xlfn.XLOOKUP($A330,Shotguns!C:C,Shotguns!H:H,0,0)</f>
        <v>0</v>
      </c>
      <c r="T330" s="1">
        <f t="shared" si="5"/>
        <v>4479</v>
      </c>
    </row>
    <row r="331" spans="1:20" x14ac:dyDescent="0.25">
      <c r="A331" s="1">
        <f>Rifles!C331</f>
        <v>16201509</v>
      </c>
      <c r="B331" s="1" t="str">
        <f>_xlfn.XLOOKUP(A331, Rifles!$C331:$C748,Rifles!D331:D748,"N/A",0)</f>
        <v>COAL CREEK ARMORY INC</v>
      </c>
      <c r="C331" s="1" t="str">
        <f>_xlfn.XLOOKUP($A331, Rifles!$C$2:$C$419,Rifles!F$2:F$419,"N/A",0)</f>
        <v>KNOXVILLE</v>
      </c>
      <c r="D331" s="1" t="str">
        <f>_xlfn.XLOOKUP($A331, Rifles!$C$2:$C$419,Rifles!G$2:G$419,"N/A",0)</f>
        <v>TN</v>
      </c>
      <c r="E331" s="1">
        <f>_xlfn.XLOOKUP($A331,Pistols!$C:$C,Pistols!H:H,0,0)</f>
        <v>0</v>
      </c>
      <c r="F331" s="1">
        <f>_xlfn.XLOOKUP($A331,Pistols!$C:$C,Pistols!I:I,0,0)</f>
        <v>0</v>
      </c>
      <c r="G331" s="1">
        <f>_xlfn.XLOOKUP($A331,Pistols!$C:$C,Pistols!J:J,0,0)</f>
        <v>0</v>
      </c>
      <c r="H331" s="1">
        <f>_xlfn.XLOOKUP($A331,Pistols!$C:$C,Pistols!K:K,0,0)</f>
        <v>0</v>
      </c>
      <c r="I331" s="1">
        <f>_xlfn.XLOOKUP($A331,Pistols!$C:$C,Pistols!L:L,0,0)</f>
        <v>0</v>
      </c>
      <c r="J331" s="1">
        <f>_xlfn.XLOOKUP($A331,Pistols!$C:$C,Pistols!M:M,0,0)</f>
        <v>15</v>
      </c>
      <c r="K331" s="1">
        <f>_xlfn.XLOOKUP($A331,Pistols!$C:$C,Pistols!N:N,0,0)</f>
        <v>15</v>
      </c>
      <c r="L331" s="1">
        <f>_xlfn.XLOOKUP($A331,Revolvers!$C:$C,Revolvers!O:O,0,0)</f>
        <v>0</v>
      </c>
      <c r="M331" s="1">
        <f>_xlfn.XLOOKUP($A331,Revolvers!$C:$C,Revolvers!P:P,0,0)</f>
        <v>0</v>
      </c>
      <c r="N331" s="1">
        <f>_xlfn.XLOOKUP($A331,Revolvers!$C:$C,Revolvers!Q:Q,0,0)</f>
        <v>0</v>
      </c>
      <c r="O331" s="1">
        <f>_xlfn.XLOOKUP($A331,Revolvers!$C:$C,Revolvers!R:R,0,0)</f>
        <v>0</v>
      </c>
      <c r="P331" s="1">
        <f>_xlfn.XLOOKUP($A331,Revolvers!$C:$C,Revolvers!S:S,0,0)</f>
        <v>0</v>
      </c>
      <c r="Q331" s="1">
        <f>_xlfn.XLOOKUP($A331,Revolvers!$C:$C,Revolvers!T:T,0,0)</f>
        <v>0</v>
      </c>
      <c r="R331" s="1">
        <f>_xlfn.XLOOKUP($A331,Rifles!C:C,Rifles!H:H,0,0)</f>
        <v>1</v>
      </c>
      <c r="S331" s="1">
        <f>_xlfn.XLOOKUP($A331,Shotguns!C:C,Shotguns!H:H,0,0)</f>
        <v>0</v>
      </c>
      <c r="T331" s="1">
        <f t="shared" si="5"/>
        <v>16</v>
      </c>
    </row>
    <row r="332" spans="1:20" x14ac:dyDescent="0.25">
      <c r="A332" s="1">
        <f>Rifles!C332</f>
        <v>16201625</v>
      </c>
      <c r="B332" s="1" t="str">
        <f>_xlfn.XLOOKUP(A332, Rifles!$C332:$C749,Rifles!D332:D749,"N/A",0)</f>
        <v>CONCIALDI, JAMES ROBERT &amp; ANTON GEORGE</v>
      </c>
      <c r="C332" s="1" t="str">
        <f>_xlfn.XLOOKUP($A332, Rifles!$C$2:$C$419,Rifles!F$2:F$419,"N/A",0)</f>
        <v>PINSON</v>
      </c>
      <c r="D332" s="1" t="str">
        <f>_xlfn.XLOOKUP($A332, Rifles!$C$2:$C$419,Rifles!G$2:G$419,"N/A",0)</f>
        <v>TN</v>
      </c>
      <c r="E332" s="1">
        <f>_xlfn.XLOOKUP($A332,Pistols!$C:$C,Pistols!H:H,0,0)</f>
        <v>0</v>
      </c>
      <c r="F332" s="1">
        <f>_xlfn.XLOOKUP($A332,Pistols!$C:$C,Pistols!I:I,0,0)</f>
        <v>0</v>
      </c>
      <c r="G332" s="1">
        <f>_xlfn.XLOOKUP($A332,Pistols!$C:$C,Pistols!J:J,0,0)</f>
        <v>0</v>
      </c>
      <c r="H332" s="1">
        <f>_xlfn.XLOOKUP($A332,Pistols!$C:$C,Pistols!K:K,0,0)</f>
        <v>0</v>
      </c>
      <c r="I332" s="1">
        <f>_xlfn.XLOOKUP($A332,Pistols!$C:$C,Pistols!L:L,0,0)</f>
        <v>0</v>
      </c>
      <c r="J332" s="1">
        <f>_xlfn.XLOOKUP($A332,Pistols!$C:$C,Pistols!M:M,0,0)</f>
        <v>0</v>
      </c>
      <c r="K332" s="1">
        <f>_xlfn.XLOOKUP($A332,Pistols!$C:$C,Pistols!N:N,0,0)</f>
        <v>0</v>
      </c>
      <c r="L332" s="1">
        <f>_xlfn.XLOOKUP($A332,Revolvers!$C:$C,Revolvers!O:O,0,0)</f>
        <v>0</v>
      </c>
      <c r="M332" s="1">
        <f>_xlfn.XLOOKUP($A332,Revolvers!$C:$C,Revolvers!P:P,0,0)</f>
        <v>0</v>
      </c>
      <c r="N332" s="1">
        <f>_xlfn.XLOOKUP($A332,Revolvers!$C:$C,Revolvers!Q:Q,0,0)</f>
        <v>0</v>
      </c>
      <c r="O332" s="1">
        <f>_xlfn.XLOOKUP($A332,Revolvers!$C:$C,Revolvers!R:R,0,0)</f>
        <v>0</v>
      </c>
      <c r="P332" s="1">
        <f>_xlfn.XLOOKUP($A332,Revolvers!$C:$C,Revolvers!S:S,0,0)</f>
        <v>0</v>
      </c>
      <c r="Q332" s="1">
        <f>_xlfn.XLOOKUP($A332,Revolvers!$C:$C,Revolvers!T:T,0,0)</f>
        <v>0</v>
      </c>
      <c r="R332" s="1">
        <f>_xlfn.XLOOKUP($A332,Rifles!C:C,Rifles!H:H,0,0)</f>
        <v>1</v>
      </c>
      <c r="S332" s="1">
        <f>_xlfn.XLOOKUP($A332,Shotguns!C:C,Shotguns!H:H,0,0)</f>
        <v>0</v>
      </c>
      <c r="T332" s="1">
        <f t="shared" si="5"/>
        <v>1</v>
      </c>
    </row>
    <row r="333" spans="1:20" x14ac:dyDescent="0.25">
      <c r="A333" s="1">
        <f>Rifles!C333</f>
        <v>16203266</v>
      </c>
      <c r="B333" s="1" t="str">
        <f>_xlfn.XLOOKUP(A333, Rifles!$C333:$C750,Rifles!D333:D750,"N/A",0)</f>
        <v>MCGUIRE, JOHN B</v>
      </c>
      <c r="C333" s="1" t="str">
        <f>_xlfn.XLOOKUP($A333, Rifles!$C$2:$C$419,Rifles!F$2:F$419,"N/A",0)</f>
        <v>MC MINNVILLE</v>
      </c>
      <c r="D333" s="1" t="str">
        <f>_xlfn.XLOOKUP($A333, Rifles!$C$2:$C$419,Rifles!G$2:G$419,"N/A",0)</f>
        <v>TN</v>
      </c>
      <c r="E333" s="1">
        <f>_xlfn.XLOOKUP($A333,Pistols!$C:$C,Pistols!H:H,0,0)</f>
        <v>0</v>
      </c>
      <c r="F333" s="1">
        <f>_xlfn.XLOOKUP($A333,Pistols!$C:$C,Pistols!I:I,0,0)</f>
        <v>0</v>
      </c>
      <c r="G333" s="1">
        <f>_xlfn.XLOOKUP($A333,Pistols!$C:$C,Pistols!J:J,0,0)</f>
        <v>0</v>
      </c>
      <c r="H333" s="1">
        <f>_xlfn.XLOOKUP($A333,Pistols!$C:$C,Pistols!K:K,0,0)</f>
        <v>0</v>
      </c>
      <c r="I333" s="1">
        <f>_xlfn.XLOOKUP($A333,Pistols!$C:$C,Pistols!L:L,0,0)</f>
        <v>0</v>
      </c>
      <c r="J333" s="1">
        <f>_xlfn.XLOOKUP($A333,Pistols!$C:$C,Pistols!M:M,0,0)</f>
        <v>0</v>
      </c>
      <c r="K333" s="1">
        <f>_xlfn.XLOOKUP($A333,Pistols!$C:$C,Pistols!N:N,0,0)</f>
        <v>0</v>
      </c>
      <c r="L333" s="1">
        <f>_xlfn.XLOOKUP($A333,Revolvers!$C:$C,Revolvers!O:O,0,0)</f>
        <v>0</v>
      </c>
      <c r="M333" s="1">
        <f>_xlfn.XLOOKUP($A333,Revolvers!$C:$C,Revolvers!P:P,0,0)</f>
        <v>0</v>
      </c>
      <c r="N333" s="1">
        <f>_xlfn.XLOOKUP($A333,Revolvers!$C:$C,Revolvers!Q:Q,0,0)</f>
        <v>0</v>
      </c>
      <c r="O333" s="1">
        <f>_xlfn.XLOOKUP($A333,Revolvers!$C:$C,Revolvers!R:R,0,0)</f>
        <v>0</v>
      </c>
      <c r="P333" s="1">
        <f>_xlfn.XLOOKUP($A333,Revolvers!$C:$C,Revolvers!S:S,0,0)</f>
        <v>0</v>
      </c>
      <c r="Q333" s="1">
        <f>_xlfn.XLOOKUP($A333,Revolvers!$C:$C,Revolvers!T:T,0,0)</f>
        <v>0</v>
      </c>
      <c r="R333" s="1">
        <f>_xlfn.XLOOKUP($A333,Rifles!C:C,Rifles!H:H,0,0)</f>
        <v>4</v>
      </c>
      <c r="S333" s="1">
        <f>_xlfn.XLOOKUP($A333,Shotguns!C:C,Shotguns!H:H,0,0)</f>
        <v>0</v>
      </c>
      <c r="T333" s="1">
        <f t="shared" si="5"/>
        <v>4</v>
      </c>
    </row>
    <row r="334" spans="1:20" x14ac:dyDescent="0.25">
      <c r="A334" s="1">
        <f>Rifles!C334</f>
        <v>16200980</v>
      </c>
      <c r="B334" s="1" t="str">
        <f>_xlfn.XLOOKUP(A334, Rifles!$C334:$C751,Rifles!D334:D751,"N/A",0)</f>
        <v>MOUNTAIN CREEK GUNWORKS INC</v>
      </c>
      <c r="C334" s="1" t="str">
        <f>_xlfn.XLOOKUP($A334, Rifles!$C$2:$C$419,Rifles!F$2:F$419,"N/A",0)</f>
        <v>MC MINNVILLE</v>
      </c>
      <c r="D334" s="1" t="str">
        <f>_xlfn.XLOOKUP($A334, Rifles!$C$2:$C$419,Rifles!G$2:G$419,"N/A",0)</f>
        <v>TN</v>
      </c>
      <c r="E334" s="1">
        <f>_xlfn.XLOOKUP($A334,Pistols!$C:$C,Pistols!H:H,0,0)</f>
        <v>0</v>
      </c>
      <c r="F334" s="1">
        <f>_xlfn.XLOOKUP($A334,Pistols!$C:$C,Pistols!I:I,0,0)</f>
        <v>0</v>
      </c>
      <c r="G334" s="1">
        <f>_xlfn.XLOOKUP($A334,Pistols!$C:$C,Pistols!J:J,0,0)</f>
        <v>0</v>
      </c>
      <c r="H334" s="1">
        <f>_xlfn.XLOOKUP($A334,Pistols!$C:$C,Pistols!K:K,0,0)</f>
        <v>0</v>
      </c>
      <c r="I334" s="1">
        <f>_xlfn.XLOOKUP($A334,Pistols!$C:$C,Pistols!L:L,0,0)</f>
        <v>0</v>
      </c>
      <c r="J334" s="1">
        <f>_xlfn.XLOOKUP($A334,Pistols!$C:$C,Pistols!M:M,0,0)</f>
        <v>0</v>
      </c>
      <c r="K334" s="1">
        <f>_xlfn.XLOOKUP($A334,Pistols!$C:$C,Pistols!N:N,0,0)</f>
        <v>0</v>
      </c>
      <c r="L334" s="1">
        <f>_xlfn.XLOOKUP($A334,Revolvers!$C:$C,Revolvers!O:O,0,0)</f>
        <v>0</v>
      </c>
      <c r="M334" s="1">
        <f>_xlfn.XLOOKUP($A334,Revolvers!$C:$C,Revolvers!P:P,0,0)</f>
        <v>0</v>
      </c>
      <c r="N334" s="1">
        <f>_xlfn.XLOOKUP($A334,Revolvers!$C:$C,Revolvers!Q:Q,0,0)</f>
        <v>0</v>
      </c>
      <c r="O334" s="1">
        <f>_xlfn.XLOOKUP($A334,Revolvers!$C:$C,Revolvers!R:R,0,0)</f>
        <v>0</v>
      </c>
      <c r="P334" s="1">
        <f>_xlfn.XLOOKUP($A334,Revolvers!$C:$C,Revolvers!S:S,0,0)</f>
        <v>0</v>
      </c>
      <c r="Q334" s="1">
        <f>_xlfn.XLOOKUP($A334,Revolvers!$C:$C,Revolvers!T:T,0,0)</f>
        <v>0</v>
      </c>
      <c r="R334" s="1">
        <f>_xlfn.XLOOKUP($A334,Rifles!C:C,Rifles!H:H,0,0)</f>
        <v>31</v>
      </c>
      <c r="S334" s="1">
        <f>_xlfn.XLOOKUP($A334,Shotguns!C:C,Shotguns!H:H,0,0)</f>
        <v>0</v>
      </c>
      <c r="T334" s="1">
        <f t="shared" si="5"/>
        <v>31</v>
      </c>
    </row>
    <row r="335" spans="1:20" x14ac:dyDescent="0.25">
      <c r="A335" s="1">
        <f>Rifles!C335</f>
        <v>16201749</v>
      </c>
      <c r="B335" s="1" t="str">
        <f>_xlfn.XLOOKUP(A335, Rifles!$C335:$C752,Rifles!D335:D752,"N/A",0)</f>
        <v>OWEN, MILTON K</v>
      </c>
      <c r="C335" s="1" t="str">
        <f>_xlfn.XLOOKUP($A335, Rifles!$C$2:$C$419,Rifles!F$2:F$419,"N/A",0)</f>
        <v>MOSCOW</v>
      </c>
      <c r="D335" s="1" t="str">
        <f>_xlfn.XLOOKUP($A335, Rifles!$C$2:$C$419,Rifles!G$2:G$419,"N/A",0)</f>
        <v>TN</v>
      </c>
      <c r="E335" s="1">
        <f>_xlfn.XLOOKUP($A335,Pistols!$C:$C,Pistols!H:H,0,0)</f>
        <v>0</v>
      </c>
      <c r="F335" s="1">
        <f>_xlfn.XLOOKUP($A335,Pistols!$C:$C,Pistols!I:I,0,0)</f>
        <v>0</v>
      </c>
      <c r="G335" s="1">
        <f>_xlfn.XLOOKUP($A335,Pistols!$C:$C,Pistols!J:J,0,0)</f>
        <v>0</v>
      </c>
      <c r="H335" s="1">
        <f>_xlfn.XLOOKUP($A335,Pistols!$C:$C,Pistols!K:K,0,0)</f>
        <v>0</v>
      </c>
      <c r="I335" s="1">
        <f>_xlfn.XLOOKUP($A335,Pistols!$C:$C,Pistols!L:L,0,0)</f>
        <v>0</v>
      </c>
      <c r="J335" s="1">
        <f>_xlfn.XLOOKUP($A335,Pistols!$C:$C,Pistols!M:M,0,0)</f>
        <v>0</v>
      </c>
      <c r="K335" s="1">
        <f>_xlfn.XLOOKUP($A335,Pistols!$C:$C,Pistols!N:N,0,0)</f>
        <v>0</v>
      </c>
      <c r="L335" s="1">
        <f>_xlfn.XLOOKUP($A335,Revolvers!$C:$C,Revolvers!O:O,0,0)</f>
        <v>0</v>
      </c>
      <c r="M335" s="1">
        <f>_xlfn.XLOOKUP($A335,Revolvers!$C:$C,Revolvers!P:P,0,0)</f>
        <v>0</v>
      </c>
      <c r="N335" s="1">
        <f>_xlfn.XLOOKUP($A335,Revolvers!$C:$C,Revolvers!Q:Q,0,0)</f>
        <v>0</v>
      </c>
      <c r="O335" s="1">
        <f>_xlfn.XLOOKUP($A335,Revolvers!$C:$C,Revolvers!R:R,0,0)</f>
        <v>0</v>
      </c>
      <c r="P335" s="1">
        <f>_xlfn.XLOOKUP($A335,Revolvers!$C:$C,Revolvers!S:S,0,0)</f>
        <v>0</v>
      </c>
      <c r="Q335" s="1">
        <f>_xlfn.XLOOKUP($A335,Revolvers!$C:$C,Revolvers!T:T,0,0)</f>
        <v>0</v>
      </c>
      <c r="R335" s="1">
        <f>_xlfn.XLOOKUP($A335,Rifles!C:C,Rifles!H:H,0,0)</f>
        <v>1</v>
      </c>
      <c r="S335" s="1">
        <f>_xlfn.XLOOKUP($A335,Shotguns!C:C,Shotguns!H:H,0,0)</f>
        <v>0</v>
      </c>
      <c r="T335" s="1">
        <f t="shared" si="5"/>
        <v>1</v>
      </c>
    </row>
    <row r="336" spans="1:20" x14ac:dyDescent="0.25">
      <c r="A336" s="1">
        <f>Rifles!C336</f>
        <v>16201563</v>
      </c>
      <c r="B336" s="1" t="str">
        <f>_xlfn.XLOOKUP(A336, Rifles!$C336:$C753,Rifles!D336:D753,"N/A",0)</f>
        <v>RUIZ, JIMMY JOE</v>
      </c>
      <c r="C336" s="1" t="str">
        <f>_xlfn.XLOOKUP($A336, Rifles!$C$2:$C$419,Rifles!F$2:F$419,"N/A",0)</f>
        <v>KNOXVILLE</v>
      </c>
      <c r="D336" s="1" t="str">
        <f>_xlfn.XLOOKUP($A336, Rifles!$C$2:$C$419,Rifles!G$2:G$419,"N/A",0)</f>
        <v>TN</v>
      </c>
      <c r="E336" s="1">
        <f>_xlfn.XLOOKUP($A336,Pistols!$C:$C,Pistols!H:H,0,0)</f>
        <v>0</v>
      </c>
      <c r="F336" s="1">
        <f>_xlfn.XLOOKUP($A336,Pistols!$C:$C,Pistols!I:I,0,0)</f>
        <v>0</v>
      </c>
      <c r="G336" s="1">
        <f>_xlfn.XLOOKUP($A336,Pistols!$C:$C,Pistols!J:J,0,0)</f>
        <v>0</v>
      </c>
      <c r="H336" s="1">
        <f>_xlfn.XLOOKUP($A336,Pistols!$C:$C,Pistols!K:K,0,0)</f>
        <v>0</v>
      </c>
      <c r="I336" s="1">
        <f>_xlfn.XLOOKUP($A336,Pistols!$C:$C,Pistols!L:L,0,0)</f>
        <v>2</v>
      </c>
      <c r="J336" s="1">
        <f>_xlfn.XLOOKUP($A336,Pistols!$C:$C,Pistols!M:M,0,0)</f>
        <v>2</v>
      </c>
      <c r="K336" s="1">
        <f>_xlfn.XLOOKUP($A336,Pistols!$C:$C,Pistols!N:N,0,0)</f>
        <v>4</v>
      </c>
      <c r="L336" s="1">
        <f>_xlfn.XLOOKUP($A336,Revolvers!$C:$C,Revolvers!O:O,0,0)</f>
        <v>0</v>
      </c>
      <c r="M336" s="1">
        <f>_xlfn.XLOOKUP($A336,Revolvers!$C:$C,Revolvers!P:P,0,0)</f>
        <v>0</v>
      </c>
      <c r="N336" s="1">
        <f>_xlfn.XLOOKUP($A336,Revolvers!$C:$C,Revolvers!Q:Q,0,0)</f>
        <v>0</v>
      </c>
      <c r="O336" s="1">
        <f>_xlfn.XLOOKUP($A336,Revolvers!$C:$C,Revolvers!R:R,0,0)</f>
        <v>0</v>
      </c>
      <c r="P336" s="1">
        <f>_xlfn.XLOOKUP($A336,Revolvers!$C:$C,Revolvers!S:S,0,0)</f>
        <v>0</v>
      </c>
      <c r="Q336" s="1">
        <f>_xlfn.XLOOKUP($A336,Revolvers!$C:$C,Revolvers!T:T,0,0)</f>
        <v>0</v>
      </c>
      <c r="R336" s="1">
        <f>_xlfn.XLOOKUP($A336,Rifles!C:C,Rifles!H:H,0,0)</f>
        <v>27</v>
      </c>
      <c r="S336" s="1">
        <f>_xlfn.XLOOKUP($A336,Shotguns!C:C,Shotguns!H:H,0,0)</f>
        <v>0</v>
      </c>
      <c r="T336" s="1">
        <f t="shared" si="5"/>
        <v>31</v>
      </c>
    </row>
    <row r="337" spans="1:20" x14ac:dyDescent="0.25">
      <c r="A337" s="1">
        <f>Rifles!C337</f>
        <v>16201448</v>
      </c>
      <c r="B337" s="1" t="str">
        <f>_xlfn.XLOOKUP(A337, Rifles!$C337:$C754,Rifles!D337:D754,"N/A",0)</f>
        <v>SABRE DEFENCE INDUSTRIES LLC</v>
      </c>
      <c r="C337" s="1" t="str">
        <f>_xlfn.XLOOKUP($A337, Rifles!$C$2:$C$419,Rifles!F$2:F$419,"N/A",0)</f>
        <v>NASHVILLE</v>
      </c>
      <c r="D337" s="1" t="str">
        <f>_xlfn.XLOOKUP($A337, Rifles!$C$2:$C$419,Rifles!G$2:G$419,"N/A",0)</f>
        <v>TN</v>
      </c>
      <c r="E337" s="1">
        <f>_xlfn.XLOOKUP($A337,Pistols!$C:$C,Pistols!H:H,0,0)</f>
        <v>0</v>
      </c>
      <c r="F337" s="1">
        <f>_xlfn.XLOOKUP($A337,Pistols!$C:$C,Pistols!I:I,0,0)</f>
        <v>0</v>
      </c>
      <c r="G337" s="1">
        <f>_xlfn.XLOOKUP($A337,Pistols!$C:$C,Pistols!J:J,0,0)</f>
        <v>0</v>
      </c>
      <c r="H337" s="1">
        <f>_xlfn.XLOOKUP($A337,Pistols!$C:$C,Pistols!K:K,0,0)</f>
        <v>0</v>
      </c>
      <c r="I337" s="1">
        <f>_xlfn.XLOOKUP($A337,Pistols!$C:$C,Pistols!L:L,0,0)</f>
        <v>0</v>
      </c>
      <c r="J337" s="1">
        <f>_xlfn.XLOOKUP($A337,Pistols!$C:$C,Pistols!M:M,0,0)</f>
        <v>0</v>
      </c>
      <c r="K337" s="1">
        <f>_xlfn.XLOOKUP($A337,Pistols!$C:$C,Pistols!N:N,0,0)</f>
        <v>0</v>
      </c>
      <c r="L337" s="1">
        <f>_xlfn.XLOOKUP($A337,Revolvers!$C:$C,Revolvers!O:O,0,0)</f>
        <v>0</v>
      </c>
      <c r="M337" s="1">
        <f>_xlfn.XLOOKUP($A337,Revolvers!$C:$C,Revolvers!P:P,0,0)</f>
        <v>0</v>
      </c>
      <c r="N337" s="1">
        <f>_xlfn.XLOOKUP($A337,Revolvers!$C:$C,Revolvers!Q:Q,0,0)</f>
        <v>0</v>
      </c>
      <c r="O337" s="1">
        <f>_xlfn.XLOOKUP($A337,Revolvers!$C:$C,Revolvers!R:R,0,0)</f>
        <v>0</v>
      </c>
      <c r="P337" s="1">
        <f>_xlfn.XLOOKUP($A337,Revolvers!$C:$C,Revolvers!S:S,0,0)</f>
        <v>0</v>
      </c>
      <c r="Q337" s="1">
        <f>_xlfn.XLOOKUP($A337,Revolvers!$C:$C,Revolvers!T:T,0,0)</f>
        <v>0</v>
      </c>
      <c r="R337" s="1">
        <f>_xlfn.XLOOKUP($A337,Rifles!C:C,Rifles!H:H,0,0)</f>
        <v>3027</v>
      </c>
      <c r="S337" s="1">
        <f>_xlfn.XLOOKUP($A337,Shotguns!C:C,Shotguns!H:H,0,0)</f>
        <v>0</v>
      </c>
      <c r="T337" s="1">
        <f t="shared" si="5"/>
        <v>3027</v>
      </c>
    </row>
    <row r="338" spans="1:20" x14ac:dyDescent="0.25">
      <c r="A338" s="1">
        <f>Rifles!C338</f>
        <v>16201595</v>
      </c>
      <c r="B338" s="1" t="str">
        <f>_xlfn.XLOOKUP(A338, Rifles!$C338:$C755,Rifles!D338:D755,"N/A",0)</f>
        <v>TG INTERNATIONAL INC</v>
      </c>
      <c r="C338" s="1" t="str">
        <f>_xlfn.XLOOKUP($A338, Rifles!$C$2:$C$419,Rifles!F$2:F$419,"N/A",0)</f>
        <v>ALCOA</v>
      </c>
      <c r="D338" s="1" t="str">
        <f>_xlfn.XLOOKUP($A338, Rifles!$C$2:$C$419,Rifles!G$2:G$419,"N/A",0)</f>
        <v>TN</v>
      </c>
      <c r="E338" s="1">
        <f>_xlfn.XLOOKUP($A338,Pistols!$C:$C,Pistols!H:H,0,0)</f>
        <v>0</v>
      </c>
      <c r="F338" s="1">
        <f>_xlfn.XLOOKUP($A338,Pistols!$C:$C,Pistols!I:I,0,0)</f>
        <v>0</v>
      </c>
      <c r="G338" s="1">
        <f>_xlfn.XLOOKUP($A338,Pistols!$C:$C,Pistols!J:J,0,0)</f>
        <v>0</v>
      </c>
      <c r="H338" s="1">
        <f>_xlfn.XLOOKUP($A338,Pistols!$C:$C,Pistols!K:K,0,0)</f>
        <v>0</v>
      </c>
      <c r="I338" s="1">
        <f>_xlfn.XLOOKUP($A338,Pistols!$C:$C,Pistols!L:L,0,0)</f>
        <v>0</v>
      </c>
      <c r="J338" s="1">
        <f>_xlfn.XLOOKUP($A338,Pistols!$C:$C,Pistols!M:M,0,0)</f>
        <v>0</v>
      </c>
      <c r="K338" s="1">
        <f>_xlfn.XLOOKUP($A338,Pistols!$C:$C,Pistols!N:N,0,0)</f>
        <v>0</v>
      </c>
      <c r="L338" s="1">
        <f>_xlfn.XLOOKUP($A338,Revolvers!$C:$C,Revolvers!O:O,0,0)</f>
        <v>0</v>
      </c>
      <c r="M338" s="1">
        <f>_xlfn.XLOOKUP($A338,Revolvers!$C:$C,Revolvers!P:P,0,0)</f>
        <v>0</v>
      </c>
      <c r="N338" s="1">
        <f>_xlfn.XLOOKUP($A338,Revolvers!$C:$C,Revolvers!Q:Q,0,0)</f>
        <v>0</v>
      </c>
      <c r="O338" s="1">
        <f>_xlfn.XLOOKUP($A338,Revolvers!$C:$C,Revolvers!R:R,0,0)</f>
        <v>0</v>
      </c>
      <c r="P338" s="1">
        <f>_xlfn.XLOOKUP($A338,Revolvers!$C:$C,Revolvers!S:S,0,0)</f>
        <v>0</v>
      </c>
      <c r="Q338" s="1">
        <f>_xlfn.XLOOKUP($A338,Revolvers!$C:$C,Revolvers!T:T,0,0)</f>
        <v>0</v>
      </c>
      <c r="R338" s="1">
        <f>_xlfn.XLOOKUP($A338,Rifles!C:C,Rifles!H:H,0,0)</f>
        <v>1778</v>
      </c>
      <c r="S338" s="1">
        <f>_xlfn.XLOOKUP($A338,Shotguns!C:C,Shotguns!H:H,0,0)</f>
        <v>0</v>
      </c>
      <c r="T338" s="1">
        <f t="shared" si="5"/>
        <v>1778</v>
      </c>
    </row>
    <row r="339" spans="1:20" x14ac:dyDescent="0.25">
      <c r="A339" s="1">
        <f>Rifles!C339</f>
        <v>16202715</v>
      </c>
      <c r="B339" s="1" t="str">
        <f>_xlfn.XLOOKUP(A339, Rifles!$C339:$C756,Rifles!D339:D756,"N/A",0)</f>
        <v>USELTON ARMS INC</v>
      </c>
      <c r="C339" s="1" t="str">
        <f>_xlfn.XLOOKUP($A339, Rifles!$C$2:$C$419,Rifles!F$2:F$419,"N/A",0)</f>
        <v>FRANKLIN</v>
      </c>
      <c r="D339" s="1" t="str">
        <f>_xlfn.XLOOKUP($A339, Rifles!$C$2:$C$419,Rifles!G$2:G$419,"N/A",0)</f>
        <v>TN</v>
      </c>
      <c r="E339" s="1">
        <f>_xlfn.XLOOKUP($A339,Pistols!$C:$C,Pistols!H:H,0,0)</f>
        <v>0</v>
      </c>
      <c r="F339" s="1">
        <f>_xlfn.XLOOKUP($A339,Pistols!$C:$C,Pistols!I:I,0,0)</f>
        <v>0</v>
      </c>
      <c r="G339" s="1">
        <f>_xlfn.XLOOKUP($A339,Pistols!$C:$C,Pistols!J:J,0,0)</f>
        <v>0</v>
      </c>
      <c r="H339" s="1">
        <f>_xlfn.XLOOKUP($A339,Pistols!$C:$C,Pistols!K:K,0,0)</f>
        <v>0</v>
      </c>
      <c r="I339" s="1">
        <f>_xlfn.XLOOKUP($A339,Pistols!$C:$C,Pistols!L:L,0,0)</f>
        <v>0</v>
      </c>
      <c r="J339" s="1">
        <f>_xlfn.XLOOKUP($A339,Pistols!$C:$C,Pistols!M:M,0,0)</f>
        <v>24</v>
      </c>
      <c r="K339" s="1">
        <f>_xlfn.XLOOKUP($A339,Pistols!$C:$C,Pistols!N:N,0,0)</f>
        <v>24</v>
      </c>
      <c r="L339" s="1">
        <f>_xlfn.XLOOKUP($A339,Revolvers!$C:$C,Revolvers!O:O,0,0)</f>
        <v>0</v>
      </c>
      <c r="M339" s="1">
        <f>_xlfn.XLOOKUP($A339,Revolvers!$C:$C,Revolvers!P:P,0,0)</f>
        <v>0</v>
      </c>
      <c r="N339" s="1">
        <f>_xlfn.XLOOKUP($A339,Revolvers!$C:$C,Revolvers!Q:Q,0,0)</f>
        <v>0</v>
      </c>
      <c r="O339" s="1">
        <f>_xlfn.XLOOKUP($A339,Revolvers!$C:$C,Revolvers!R:R,0,0)</f>
        <v>0</v>
      </c>
      <c r="P339" s="1">
        <f>_xlfn.XLOOKUP($A339,Revolvers!$C:$C,Revolvers!S:S,0,0)</f>
        <v>0</v>
      </c>
      <c r="Q339" s="1">
        <f>_xlfn.XLOOKUP($A339,Revolvers!$C:$C,Revolvers!T:T,0,0)</f>
        <v>0</v>
      </c>
      <c r="R339" s="1">
        <f>_xlfn.XLOOKUP($A339,Rifles!C:C,Rifles!H:H,0,0)</f>
        <v>5</v>
      </c>
      <c r="S339" s="1">
        <f>_xlfn.XLOOKUP($A339,Shotguns!C:C,Shotguns!H:H,0,0)</f>
        <v>0</v>
      </c>
      <c r="T339" s="1">
        <f t="shared" si="5"/>
        <v>29</v>
      </c>
    </row>
    <row r="340" spans="1:20" x14ac:dyDescent="0.25">
      <c r="A340" s="1">
        <f>Rifles!C340</f>
        <v>57601572</v>
      </c>
      <c r="B340" s="1" t="str">
        <f>_xlfn.XLOOKUP(A340, Rifles!$C340:$C757,Rifles!D340:D757,"N/A",0)</f>
        <v>BAKER, CODY</v>
      </c>
      <c r="C340" s="1" t="str">
        <f>_xlfn.XLOOKUP($A340, Rifles!$C$2:$C$419,Rifles!F$2:F$419,"N/A",0)</f>
        <v>SOUTH HOUSTON</v>
      </c>
      <c r="D340" s="1" t="str">
        <f>_xlfn.XLOOKUP($A340, Rifles!$C$2:$C$419,Rifles!G$2:G$419,"N/A",0)</f>
        <v>TX</v>
      </c>
      <c r="E340" s="1">
        <f>_xlfn.XLOOKUP($A340,Pistols!$C:$C,Pistols!H:H,0,0)</f>
        <v>0</v>
      </c>
      <c r="F340" s="1">
        <f>_xlfn.XLOOKUP($A340,Pistols!$C:$C,Pistols!I:I,0,0)</f>
        <v>0</v>
      </c>
      <c r="G340" s="1">
        <f>_xlfn.XLOOKUP($A340,Pistols!$C:$C,Pistols!J:J,0,0)</f>
        <v>15</v>
      </c>
      <c r="H340" s="1">
        <f>_xlfn.XLOOKUP($A340,Pistols!$C:$C,Pistols!K:K,0,0)</f>
        <v>0</v>
      </c>
      <c r="I340" s="1">
        <f>_xlfn.XLOOKUP($A340,Pistols!$C:$C,Pistols!L:L,0,0)</f>
        <v>0</v>
      </c>
      <c r="J340" s="1">
        <f>_xlfn.XLOOKUP($A340,Pistols!$C:$C,Pistols!M:M,0,0)</f>
        <v>0</v>
      </c>
      <c r="K340" s="1">
        <f>_xlfn.XLOOKUP($A340,Pistols!$C:$C,Pistols!N:N,0,0)</f>
        <v>15</v>
      </c>
      <c r="L340" s="1">
        <f>_xlfn.XLOOKUP($A340,Revolvers!$C:$C,Revolvers!O:O,0,0)</f>
        <v>0</v>
      </c>
      <c r="M340" s="1">
        <f>_xlfn.XLOOKUP($A340,Revolvers!$C:$C,Revolvers!P:P,0,0)</f>
        <v>0</v>
      </c>
      <c r="N340" s="1">
        <f>_xlfn.XLOOKUP($A340,Revolvers!$C:$C,Revolvers!Q:Q,0,0)</f>
        <v>0</v>
      </c>
      <c r="O340" s="1">
        <f>_xlfn.XLOOKUP($A340,Revolvers!$C:$C,Revolvers!R:R,0,0)</f>
        <v>0</v>
      </c>
      <c r="P340" s="1">
        <f>_xlfn.XLOOKUP($A340,Revolvers!$C:$C,Revolvers!S:S,0,0)</f>
        <v>0</v>
      </c>
      <c r="Q340" s="1">
        <f>_xlfn.XLOOKUP($A340,Revolvers!$C:$C,Revolvers!T:T,0,0)</f>
        <v>0</v>
      </c>
      <c r="R340" s="1">
        <f>_xlfn.XLOOKUP($A340,Rifles!C:C,Rifles!H:H,0,0)</f>
        <v>295</v>
      </c>
      <c r="S340" s="1">
        <f>_xlfn.XLOOKUP($A340,Shotguns!C:C,Shotguns!H:H,0,0)</f>
        <v>0</v>
      </c>
      <c r="T340" s="1">
        <f t="shared" si="5"/>
        <v>310</v>
      </c>
    </row>
    <row r="341" spans="1:20" x14ac:dyDescent="0.25">
      <c r="A341" s="1">
        <f>Rifles!C341</f>
        <v>57402409</v>
      </c>
      <c r="B341" s="1" t="str">
        <f>_xlfn.XLOOKUP(A341, Rifles!$C341:$C758,Rifles!D341:D758,"N/A",0)</f>
        <v>BASS TO BUFFALO LP</v>
      </c>
      <c r="C341" s="1" t="str">
        <f>_xlfn.XLOOKUP($A341, Rifles!$C$2:$C$419,Rifles!F$2:F$419,"N/A",0)</f>
        <v>BEE CAVE</v>
      </c>
      <c r="D341" s="1" t="str">
        <f>_xlfn.XLOOKUP($A341, Rifles!$C$2:$C$419,Rifles!G$2:G$419,"N/A",0)</f>
        <v>TX</v>
      </c>
      <c r="E341" s="1">
        <f>_xlfn.XLOOKUP($A341,Pistols!$C:$C,Pistols!H:H,0,0)</f>
        <v>0</v>
      </c>
      <c r="F341" s="1">
        <f>_xlfn.XLOOKUP($A341,Pistols!$C:$C,Pistols!I:I,0,0)</f>
        <v>0</v>
      </c>
      <c r="G341" s="1">
        <f>_xlfn.XLOOKUP($A341,Pistols!$C:$C,Pistols!J:J,0,0)</f>
        <v>0</v>
      </c>
      <c r="H341" s="1">
        <f>_xlfn.XLOOKUP($A341,Pistols!$C:$C,Pistols!K:K,0,0)</f>
        <v>0</v>
      </c>
      <c r="I341" s="1">
        <f>_xlfn.XLOOKUP($A341,Pistols!$C:$C,Pistols!L:L,0,0)</f>
        <v>0</v>
      </c>
      <c r="J341" s="1">
        <f>_xlfn.XLOOKUP($A341,Pistols!$C:$C,Pistols!M:M,0,0)</f>
        <v>0</v>
      </c>
      <c r="K341" s="1">
        <f>_xlfn.XLOOKUP($A341,Pistols!$C:$C,Pistols!N:N,0,0)</f>
        <v>0</v>
      </c>
      <c r="L341" s="1">
        <f>_xlfn.XLOOKUP($A341,Revolvers!$C:$C,Revolvers!O:O,0,0)</f>
        <v>0</v>
      </c>
      <c r="M341" s="1">
        <f>_xlfn.XLOOKUP($A341,Revolvers!$C:$C,Revolvers!P:P,0,0)</f>
        <v>0</v>
      </c>
      <c r="N341" s="1">
        <f>_xlfn.XLOOKUP($A341,Revolvers!$C:$C,Revolvers!Q:Q,0,0)</f>
        <v>0</v>
      </c>
      <c r="O341" s="1">
        <f>_xlfn.XLOOKUP($A341,Revolvers!$C:$C,Revolvers!R:R,0,0)</f>
        <v>0</v>
      </c>
      <c r="P341" s="1">
        <f>_xlfn.XLOOKUP($A341,Revolvers!$C:$C,Revolvers!S:S,0,0)</f>
        <v>0</v>
      </c>
      <c r="Q341" s="1">
        <f>_xlfn.XLOOKUP($A341,Revolvers!$C:$C,Revolvers!T:T,0,0)</f>
        <v>0</v>
      </c>
      <c r="R341" s="1">
        <f>_xlfn.XLOOKUP($A341,Rifles!C:C,Rifles!H:H,0,0)</f>
        <v>4</v>
      </c>
      <c r="S341" s="1">
        <f>_xlfn.XLOOKUP($A341,Shotguns!C:C,Shotguns!H:H,0,0)</f>
        <v>0</v>
      </c>
      <c r="T341" s="1">
        <f t="shared" si="5"/>
        <v>4</v>
      </c>
    </row>
    <row r="342" spans="1:20" x14ac:dyDescent="0.25">
      <c r="A342" s="1">
        <f>Rifles!C342</f>
        <v>57601908</v>
      </c>
      <c r="B342" s="1" t="str">
        <f>_xlfn.XLOOKUP(A342, Rifles!$C342:$C759,Rifles!D342:D759,"N/A",0)</f>
        <v>BENNETT, HECTOR E</v>
      </c>
      <c r="C342" s="1" t="str">
        <f>_xlfn.XLOOKUP($A342, Rifles!$C$2:$C$419,Rifles!F$2:F$419,"N/A",0)</f>
        <v>HOUSTON</v>
      </c>
      <c r="D342" s="1" t="str">
        <f>_xlfn.XLOOKUP($A342, Rifles!$C$2:$C$419,Rifles!G$2:G$419,"N/A",0)</f>
        <v>TX</v>
      </c>
      <c r="E342" s="1">
        <f>_xlfn.XLOOKUP($A342,Pistols!$C:$C,Pistols!H:H,0,0)</f>
        <v>0</v>
      </c>
      <c r="F342" s="1">
        <f>_xlfn.XLOOKUP($A342,Pistols!$C:$C,Pistols!I:I,0,0)</f>
        <v>0</v>
      </c>
      <c r="G342" s="1">
        <f>_xlfn.XLOOKUP($A342,Pistols!$C:$C,Pistols!J:J,0,0)</f>
        <v>0</v>
      </c>
      <c r="H342" s="1">
        <f>_xlfn.XLOOKUP($A342,Pistols!$C:$C,Pistols!K:K,0,0)</f>
        <v>0</v>
      </c>
      <c r="I342" s="1">
        <f>_xlfn.XLOOKUP($A342,Pistols!$C:$C,Pistols!L:L,0,0)</f>
        <v>0</v>
      </c>
      <c r="J342" s="1">
        <f>_xlfn.XLOOKUP($A342,Pistols!$C:$C,Pistols!M:M,0,0)</f>
        <v>0</v>
      </c>
      <c r="K342" s="1">
        <f>_xlfn.XLOOKUP($A342,Pistols!$C:$C,Pistols!N:N,0,0)</f>
        <v>0</v>
      </c>
      <c r="L342" s="1">
        <f>_xlfn.XLOOKUP($A342,Revolvers!$C:$C,Revolvers!O:O,0,0)</f>
        <v>0</v>
      </c>
      <c r="M342" s="1">
        <f>_xlfn.XLOOKUP($A342,Revolvers!$C:$C,Revolvers!P:P,0,0)</f>
        <v>0</v>
      </c>
      <c r="N342" s="1">
        <f>_xlfn.XLOOKUP($A342,Revolvers!$C:$C,Revolvers!Q:Q,0,0)</f>
        <v>0</v>
      </c>
      <c r="O342" s="1">
        <f>_xlfn.XLOOKUP($A342,Revolvers!$C:$C,Revolvers!R:R,0,0)</f>
        <v>0</v>
      </c>
      <c r="P342" s="1">
        <f>_xlfn.XLOOKUP($A342,Revolvers!$C:$C,Revolvers!S:S,0,0)</f>
        <v>0</v>
      </c>
      <c r="Q342" s="1">
        <f>_xlfn.XLOOKUP($A342,Revolvers!$C:$C,Revolvers!T:T,0,0)</f>
        <v>0</v>
      </c>
      <c r="R342" s="1">
        <f>_xlfn.XLOOKUP($A342,Rifles!C:C,Rifles!H:H,0,0)</f>
        <v>30</v>
      </c>
      <c r="S342" s="1">
        <f>_xlfn.XLOOKUP($A342,Shotguns!C:C,Shotguns!H:H,0,0)</f>
        <v>0</v>
      </c>
      <c r="T342" s="1">
        <f t="shared" si="5"/>
        <v>30</v>
      </c>
    </row>
    <row r="343" spans="1:20" x14ac:dyDescent="0.25">
      <c r="A343" s="1">
        <f>Rifles!C343</f>
        <v>57600679</v>
      </c>
      <c r="B343" s="1" t="str">
        <f>_xlfn.XLOOKUP(A343, Rifles!$C343:$C760,Rifles!D343:D760,"N/A",0)</f>
        <v>BODINE, WILLIAM ETCYL</v>
      </c>
      <c r="C343" s="1" t="str">
        <f>_xlfn.XLOOKUP($A343, Rifles!$C$2:$C$419,Rifles!F$2:F$419,"N/A",0)</f>
        <v>PASADENA</v>
      </c>
      <c r="D343" s="1" t="str">
        <f>_xlfn.XLOOKUP($A343, Rifles!$C$2:$C$419,Rifles!G$2:G$419,"N/A",0)</f>
        <v>TX</v>
      </c>
      <c r="E343" s="1">
        <f>_xlfn.XLOOKUP($A343,Pistols!$C:$C,Pistols!H:H,0,0)</f>
        <v>0</v>
      </c>
      <c r="F343" s="1">
        <f>_xlfn.XLOOKUP($A343,Pistols!$C:$C,Pistols!I:I,0,0)</f>
        <v>0</v>
      </c>
      <c r="G343" s="1">
        <f>_xlfn.XLOOKUP($A343,Pistols!$C:$C,Pistols!J:J,0,0)</f>
        <v>0</v>
      </c>
      <c r="H343" s="1">
        <f>_xlfn.XLOOKUP($A343,Pistols!$C:$C,Pistols!K:K,0,0)</f>
        <v>0</v>
      </c>
      <c r="I343" s="1">
        <f>_xlfn.XLOOKUP($A343,Pistols!$C:$C,Pistols!L:L,0,0)</f>
        <v>0</v>
      </c>
      <c r="J343" s="1">
        <f>_xlfn.XLOOKUP($A343,Pistols!$C:$C,Pistols!M:M,0,0)</f>
        <v>0</v>
      </c>
      <c r="K343" s="1">
        <f>_xlfn.XLOOKUP($A343,Pistols!$C:$C,Pistols!N:N,0,0)</f>
        <v>0</v>
      </c>
      <c r="L343" s="1">
        <f>_xlfn.XLOOKUP($A343,Revolvers!$C:$C,Revolvers!O:O,0,0)</f>
        <v>0</v>
      </c>
      <c r="M343" s="1">
        <f>_xlfn.XLOOKUP($A343,Revolvers!$C:$C,Revolvers!P:P,0,0)</f>
        <v>0</v>
      </c>
      <c r="N343" s="1">
        <f>_xlfn.XLOOKUP($A343,Revolvers!$C:$C,Revolvers!Q:Q,0,0)</f>
        <v>0</v>
      </c>
      <c r="O343" s="1">
        <f>_xlfn.XLOOKUP($A343,Revolvers!$C:$C,Revolvers!R:R,0,0)</f>
        <v>0</v>
      </c>
      <c r="P343" s="1">
        <f>_xlfn.XLOOKUP($A343,Revolvers!$C:$C,Revolvers!S:S,0,0)</f>
        <v>0</v>
      </c>
      <c r="Q343" s="1">
        <f>_xlfn.XLOOKUP($A343,Revolvers!$C:$C,Revolvers!T:T,0,0)</f>
        <v>0</v>
      </c>
      <c r="R343" s="1">
        <f>_xlfn.XLOOKUP($A343,Rifles!C:C,Rifles!H:H,0,0)</f>
        <v>4</v>
      </c>
      <c r="S343" s="1">
        <f>_xlfn.XLOOKUP($A343,Shotguns!C:C,Shotguns!H:H,0,0)</f>
        <v>0</v>
      </c>
      <c r="T343" s="1">
        <f t="shared" si="5"/>
        <v>4</v>
      </c>
    </row>
    <row r="344" spans="1:20" x14ac:dyDescent="0.25">
      <c r="A344" s="1">
        <f>Rifles!C344</f>
        <v>57503107</v>
      </c>
      <c r="B344" s="1" t="str">
        <f>_xlfn.XLOOKUP(A344, Rifles!$C344:$C761,Rifles!D344:D761,"N/A",0)</f>
        <v>BRADY, ANDREW SCOTT</v>
      </c>
      <c r="C344" s="1" t="str">
        <f>_xlfn.XLOOKUP($A344, Rifles!$C$2:$C$419,Rifles!F$2:F$419,"N/A",0)</f>
        <v>DECATUR</v>
      </c>
      <c r="D344" s="1" t="str">
        <f>_xlfn.XLOOKUP($A344, Rifles!$C$2:$C$419,Rifles!G$2:G$419,"N/A",0)</f>
        <v>TX</v>
      </c>
      <c r="E344" s="1">
        <f>_xlfn.XLOOKUP($A344,Pistols!$C:$C,Pistols!H:H,0,0)</f>
        <v>0</v>
      </c>
      <c r="F344" s="1">
        <f>_xlfn.XLOOKUP($A344,Pistols!$C:$C,Pistols!I:I,0,0)</f>
        <v>0</v>
      </c>
      <c r="G344" s="1">
        <f>_xlfn.XLOOKUP($A344,Pistols!$C:$C,Pistols!J:J,0,0)</f>
        <v>0</v>
      </c>
      <c r="H344" s="1">
        <f>_xlfn.XLOOKUP($A344,Pistols!$C:$C,Pistols!K:K,0,0)</f>
        <v>0</v>
      </c>
      <c r="I344" s="1">
        <f>_xlfn.XLOOKUP($A344,Pistols!$C:$C,Pistols!L:L,0,0)</f>
        <v>0</v>
      </c>
      <c r="J344" s="1">
        <f>_xlfn.XLOOKUP($A344,Pistols!$C:$C,Pistols!M:M,0,0)</f>
        <v>0</v>
      </c>
      <c r="K344" s="1">
        <f>_xlfn.XLOOKUP($A344,Pistols!$C:$C,Pistols!N:N,0,0)</f>
        <v>0</v>
      </c>
      <c r="L344" s="1">
        <f>_xlfn.XLOOKUP($A344,Revolvers!$C:$C,Revolvers!O:O,0,0)</f>
        <v>0</v>
      </c>
      <c r="M344" s="1">
        <f>_xlfn.XLOOKUP($A344,Revolvers!$C:$C,Revolvers!P:P,0,0)</f>
        <v>0</v>
      </c>
      <c r="N344" s="1">
        <f>_xlfn.XLOOKUP($A344,Revolvers!$C:$C,Revolvers!Q:Q,0,0)</f>
        <v>0</v>
      </c>
      <c r="O344" s="1">
        <f>_xlfn.XLOOKUP($A344,Revolvers!$C:$C,Revolvers!R:R,0,0)</f>
        <v>0</v>
      </c>
      <c r="P344" s="1">
        <f>_xlfn.XLOOKUP($A344,Revolvers!$C:$C,Revolvers!S:S,0,0)</f>
        <v>0</v>
      </c>
      <c r="Q344" s="1">
        <f>_xlfn.XLOOKUP($A344,Revolvers!$C:$C,Revolvers!T:T,0,0)</f>
        <v>0</v>
      </c>
      <c r="R344" s="1">
        <f>_xlfn.XLOOKUP($A344,Rifles!C:C,Rifles!H:H,0,0)</f>
        <v>4</v>
      </c>
      <c r="S344" s="1">
        <f>_xlfn.XLOOKUP($A344,Shotguns!C:C,Shotguns!H:H,0,0)</f>
        <v>0</v>
      </c>
      <c r="T344" s="1">
        <f t="shared" si="5"/>
        <v>4</v>
      </c>
    </row>
    <row r="345" spans="1:20" x14ac:dyDescent="0.25">
      <c r="A345" s="1">
        <f>Rifles!C345</f>
        <v>57503167</v>
      </c>
      <c r="B345" s="1" t="str">
        <f>_xlfn.XLOOKUP(A345, Rifles!$C345:$C762,Rifles!D345:D762,"N/A",0)</f>
        <v>CAYLOR, MICHAEL EDWARD</v>
      </c>
      <c r="C345" s="1" t="str">
        <f>_xlfn.XLOOKUP($A345, Rifles!$C$2:$C$419,Rifles!F$2:F$419,"N/A",0)</f>
        <v>ANNA</v>
      </c>
      <c r="D345" s="1" t="str">
        <f>_xlfn.XLOOKUP($A345, Rifles!$C$2:$C$419,Rifles!G$2:G$419,"N/A",0)</f>
        <v>TX</v>
      </c>
      <c r="E345" s="1">
        <f>_xlfn.XLOOKUP($A345,Pistols!$C:$C,Pistols!H:H,0,0)</f>
        <v>0</v>
      </c>
      <c r="F345" s="1">
        <f>_xlfn.XLOOKUP($A345,Pistols!$C:$C,Pistols!I:I,0,0)</f>
        <v>0</v>
      </c>
      <c r="G345" s="1">
        <f>_xlfn.XLOOKUP($A345,Pistols!$C:$C,Pistols!J:J,0,0)</f>
        <v>0</v>
      </c>
      <c r="H345" s="1">
        <f>_xlfn.XLOOKUP($A345,Pistols!$C:$C,Pistols!K:K,0,0)</f>
        <v>0</v>
      </c>
      <c r="I345" s="1">
        <f>_xlfn.XLOOKUP($A345,Pistols!$C:$C,Pistols!L:L,0,0)</f>
        <v>0</v>
      </c>
      <c r="J345" s="1">
        <f>_xlfn.XLOOKUP($A345,Pistols!$C:$C,Pistols!M:M,0,0)</f>
        <v>0</v>
      </c>
      <c r="K345" s="1">
        <f>_xlfn.XLOOKUP($A345,Pistols!$C:$C,Pistols!N:N,0,0)</f>
        <v>0</v>
      </c>
      <c r="L345" s="1">
        <f>_xlfn.XLOOKUP($A345,Revolvers!$C:$C,Revolvers!O:O,0,0)</f>
        <v>0</v>
      </c>
      <c r="M345" s="1">
        <f>_xlfn.XLOOKUP($A345,Revolvers!$C:$C,Revolvers!P:P,0,0)</f>
        <v>0</v>
      </c>
      <c r="N345" s="1">
        <f>_xlfn.XLOOKUP($A345,Revolvers!$C:$C,Revolvers!Q:Q,0,0)</f>
        <v>0</v>
      </c>
      <c r="O345" s="1">
        <f>_xlfn.XLOOKUP($A345,Revolvers!$C:$C,Revolvers!R:R,0,0)</f>
        <v>0</v>
      </c>
      <c r="P345" s="1">
        <f>_xlfn.XLOOKUP($A345,Revolvers!$C:$C,Revolvers!S:S,0,0)</f>
        <v>0</v>
      </c>
      <c r="Q345" s="1">
        <f>_xlfn.XLOOKUP($A345,Revolvers!$C:$C,Revolvers!T:T,0,0)</f>
        <v>0</v>
      </c>
      <c r="R345" s="1">
        <f>_xlfn.XLOOKUP($A345,Rifles!C:C,Rifles!H:H,0,0)</f>
        <v>11</v>
      </c>
      <c r="S345" s="1">
        <f>_xlfn.XLOOKUP($A345,Shotguns!C:C,Shotguns!H:H,0,0)</f>
        <v>0</v>
      </c>
      <c r="T345" s="1">
        <f t="shared" si="5"/>
        <v>11</v>
      </c>
    </row>
    <row r="346" spans="1:20" x14ac:dyDescent="0.25">
      <c r="A346" s="1">
        <f>Rifles!C346</f>
        <v>57402209</v>
      </c>
      <c r="B346" s="1" t="str">
        <f>_xlfn.XLOOKUP(A346, Rifles!$C346:$C763,Rifles!D346:D763,"N/A",0)</f>
        <v>DISCREET ORDNANCE LLC</v>
      </c>
      <c r="C346" s="1" t="str">
        <f>_xlfn.XLOOKUP($A346, Rifles!$C$2:$C$419,Rifles!F$2:F$419,"N/A",0)</f>
        <v>ELM MOTT</v>
      </c>
      <c r="D346" s="1" t="str">
        <f>_xlfn.XLOOKUP($A346, Rifles!$C$2:$C$419,Rifles!G$2:G$419,"N/A",0)</f>
        <v>TX</v>
      </c>
      <c r="E346" s="1">
        <f>_xlfn.XLOOKUP($A346,Pistols!$C:$C,Pistols!H:H,0,0)</f>
        <v>0</v>
      </c>
      <c r="F346" s="1">
        <f>_xlfn.XLOOKUP($A346,Pistols!$C:$C,Pistols!I:I,0,0)</f>
        <v>0</v>
      </c>
      <c r="G346" s="1">
        <f>_xlfn.XLOOKUP($A346,Pistols!$C:$C,Pistols!J:J,0,0)</f>
        <v>0</v>
      </c>
      <c r="H346" s="1">
        <f>_xlfn.XLOOKUP($A346,Pistols!$C:$C,Pistols!K:K,0,0)</f>
        <v>0</v>
      </c>
      <c r="I346" s="1">
        <f>_xlfn.XLOOKUP($A346,Pistols!$C:$C,Pistols!L:L,0,0)</f>
        <v>0</v>
      </c>
      <c r="J346" s="1">
        <f>_xlfn.XLOOKUP($A346,Pistols!$C:$C,Pistols!M:M,0,0)</f>
        <v>0</v>
      </c>
      <c r="K346" s="1">
        <f>_xlfn.XLOOKUP($A346,Pistols!$C:$C,Pistols!N:N,0,0)</f>
        <v>0</v>
      </c>
      <c r="L346" s="1">
        <f>_xlfn.XLOOKUP($A346,Revolvers!$C:$C,Revolvers!O:O,0,0)</f>
        <v>0</v>
      </c>
      <c r="M346" s="1">
        <f>_xlfn.XLOOKUP($A346,Revolvers!$C:$C,Revolvers!P:P,0,0)</f>
        <v>0</v>
      </c>
      <c r="N346" s="1">
        <f>_xlfn.XLOOKUP($A346,Revolvers!$C:$C,Revolvers!Q:Q,0,0)</f>
        <v>0</v>
      </c>
      <c r="O346" s="1">
        <f>_xlfn.XLOOKUP($A346,Revolvers!$C:$C,Revolvers!R:R,0,0)</f>
        <v>0</v>
      </c>
      <c r="P346" s="1">
        <f>_xlfn.XLOOKUP($A346,Revolvers!$C:$C,Revolvers!S:S,0,0)</f>
        <v>0</v>
      </c>
      <c r="Q346" s="1">
        <f>_xlfn.XLOOKUP($A346,Revolvers!$C:$C,Revolvers!T:T,0,0)</f>
        <v>0</v>
      </c>
      <c r="R346" s="1">
        <f>_xlfn.XLOOKUP($A346,Rifles!C:C,Rifles!H:H,0,0)</f>
        <v>6</v>
      </c>
      <c r="S346" s="1">
        <f>_xlfn.XLOOKUP($A346,Shotguns!C:C,Shotguns!H:H,0,0)</f>
        <v>0</v>
      </c>
      <c r="T346" s="1">
        <f t="shared" si="5"/>
        <v>6</v>
      </c>
    </row>
    <row r="347" spans="1:20" x14ac:dyDescent="0.25">
      <c r="A347" s="1">
        <f>Rifles!C347</f>
        <v>57502687</v>
      </c>
      <c r="B347" s="1" t="str">
        <f>_xlfn.XLOOKUP(A347, Rifles!$C347:$C764,Rifles!D347:D764,"N/A",0)</f>
        <v>EAST TEXAS LAW ENFORCEMENT SERVICES LLC</v>
      </c>
      <c r="C347" s="1" t="str">
        <f>_xlfn.XLOOKUP($A347, Rifles!$C$2:$C$419,Rifles!F$2:F$419,"N/A",0)</f>
        <v>JACKSONVILLE</v>
      </c>
      <c r="D347" s="1" t="str">
        <f>_xlfn.XLOOKUP($A347, Rifles!$C$2:$C$419,Rifles!G$2:G$419,"N/A",0)</f>
        <v>TX</v>
      </c>
      <c r="E347" s="1">
        <f>_xlfn.XLOOKUP($A347,Pistols!$C:$C,Pistols!H:H,0,0)</f>
        <v>0</v>
      </c>
      <c r="F347" s="1">
        <f>_xlfn.XLOOKUP($A347,Pistols!$C:$C,Pistols!I:I,0,0)</f>
        <v>0</v>
      </c>
      <c r="G347" s="1">
        <f>_xlfn.XLOOKUP($A347,Pistols!$C:$C,Pistols!J:J,0,0)</f>
        <v>0</v>
      </c>
      <c r="H347" s="1">
        <f>_xlfn.XLOOKUP($A347,Pistols!$C:$C,Pistols!K:K,0,0)</f>
        <v>0</v>
      </c>
      <c r="I347" s="1">
        <f>_xlfn.XLOOKUP($A347,Pistols!$C:$C,Pistols!L:L,0,0)</f>
        <v>0</v>
      </c>
      <c r="J347" s="1">
        <f>_xlfn.XLOOKUP($A347,Pistols!$C:$C,Pistols!M:M,0,0)</f>
        <v>0</v>
      </c>
      <c r="K347" s="1">
        <f>_xlfn.XLOOKUP($A347,Pistols!$C:$C,Pistols!N:N,0,0)</f>
        <v>0</v>
      </c>
      <c r="L347" s="1">
        <f>_xlfn.XLOOKUP($A347,Revolvers!$C:$C,Revolvers!O:O,0,0)</f>
        <v>0</v>
      </c>
      <c r="M347" s="1">
        <f>_xlfn.XLOOKUP($A347,Revolvers!$C:$C,Revolvers!P:P,0,0)</f>
        <v>0</v>
      </c>
      <c r="N347" s="1">
        <f>_xlfn.XLOOKUP($A347,Revolvers!$C:$C,Revolvers!Q:Q,0,0)</f>
        <v>0</v>
      </c>
      <c r="O347" s="1">
        <f>_xlfn.XLOOKUP($A347,Revolvers!$C:$C,Revolvers!R:R,0,0)</f>
        <v>0</v>
      </c>
      <c r="P347" s="1">
        <f>_xlfn.XLOOKUP($A347,Revolvers!$C:$C,Revolvers!S:S,0,0)</f>
        <v>0</v>
      </c>
      <c r="Q347" s="1">
        <f>_xlfn.XLOOKUP($A347,Revolvers!$C:$C,Revolvers!T:T,0,0)</f>
        <v>0</v>
      </c>
      <c r="R347" s="1">
        <f>_xlfn.XLOOKUP($A347,Rifles!C:C,Rifles!H:H,0,0)</f>
        <v>10</v>
      </c>
      <c r="S347" s="1">
        <f>_xlfn.XLOOKUP($A347,Shotguns!C:C,Shotguns!H:H,0,0)</f>
        <v>0</v>
      </c>
      <c r="T347" s="1">
        <f t="shared" si="5"/>
        <v>10</v>
      </c>
    </row>
    <row r="348" spans="1:20" x14ac:dyDescent="0.25">
      <c r="A348" s="1">
        <f>Rifles!C348</f>
        <v>57600160</v>
      </c>
      <c r="B348" s="1" t="str">
        <f>_xlfn.XLOOKUP(A348, Rifles!$C348:$C765,Rifles!D348:D765,"N/A",0)</f>
        <v>FIREARMS INTERNATIONAL INC</v>
      </c>
      <c r="C348" s="1" t="str">
        <f>_xlfn.XLOOKUP($A348, Rifles!$C$2:$C$419,Rifles!F$2:F$419,"N/A",0)</f>
        <v>HOUSTON</v>
      </c>
      <c r="D348" s="1" t="str">
        <f>_xlfn.XLOOKUP($A348, Rifles!$C$2:$C$419,Rifles!G$2:G$419,"N/A",0)</f>
        <v>TX</v>
      </c>
      <c r="E348" s="1">
        <f>_xlfn.XLOOKUP($A348,Pistols!$C:$C,Pistols!H:H,0,0)</f>
        <v>0</v>
      </c>
      <c r="F348" s="1">
        <f>_xlfn.XLOOKUP($A348,Pistols!$C:$C,Pistols!I:I,0,0)</f>
        <v>0</v>
      </c>
      <c r="G348" s="1">
        <f>_xlfn.XLOOKUP($A348,Pistols!$C:$C,Pistols!J:J,0,0)</f>
        <v>0</v>
      </c>
      <c r="H348" s="1">
        <f>_xlfn.XLOOKUP($A348,Pistols!$C:$C,Pistols!K:K,0,0)</f>
        <v>0</v>
      </c>
      <c r="I348" s="1">
        <f>_xlfn.XLOOKUP($A348,Pistols!$C:$C,Pistols!L:L,0,0)</f>
        <v>0</v>
      </c>
      <c r="J348" s="1">
        <f>_xlfn.XLOOKUP($A348,Pistols!$C:$C,Pistols!M:M,0,0)</f>
        <v>18</v>
      </c>
      <c r="K348" s="1">
        <f>_xlfn.XLOOKUP($A348,Pistols!$C:$C,Pistols!N:N,0,0)</f>
        <v>18</v>
      </c>
      <c r="L348" s="1">
        <f>_xlfn.XLOOKUP($A348,Revolvers!$C:$C,Revolvers!O:O,0,0)</f>
        <v>0</v>
      </c>
      <c r="M348" s="1">
        <f>_xlfn.XLOOKUP($A348,Revolvers!$C:$C,Revolvers!P:P,0,0)</f>
        <v>0</v>
      </c>
      <c r="N348" s="1">
        <f>_xlfn.XLOOKUP($A348,Revolvers!$C:$C,Revolvers!Q:Q,0,0)</f>
        <v>0</v>
      </c>
      <c r="O348" s="1">
        <f>_xlfn.XLOOKUP($A348,Revolvers!$C:$C,Revolvers!R:R,0,0)</f>
        <v>0</v>
      </c>
      <c r="P348" s="1">
        <f>_xlfn.XLOOKUP($A348,Revolvers!$C:$C,Revolvers!S:S,0,0)</f>
        <v>0</v>
      </c>
      <c r="Q348" s="1">
        <f>_xlfn.XLOOKUP($A348,Revolvers!$C:$C,Revolvers!T:T,0,0)</f>
        <v>0</v>
      </c>
      <c r="R348" s="1">
        <f>_xlfn.XLOOKUP($A348,Rifles!C:C,Rifles!H:H,0,0)</f>
        <v>355</v>
      </c>
      <c r="S348" s="1">
        <f>_xlfn.XLOOKUP($A348,Shotguns!C:C,Shotguns!H:H,0,0)</f>
        <v>0</v>
      </c>
      <c r="T348" s="1">
        <f t="shared" si="5"/>
        <v>373</v>
      </c>
    </row>
    <row r="349" spans="1:20" x14ac:dyDescent="0.25">
      <c r="A349" s="1">
        <f>Rifles!C349</f>
        <v>57601816</v>
      </c>
      <c r="B349" s="1" t="str">
        <f>_xlfn.XLOOKUP(A349, Rifles!$C349:$C766,Rifles!D349:D766,"N/A",0)</f>
        <v>HACKETT, RICHARD</v>
      </c>
      <c r="C349" s="1" t="str">
        <f>_xlfn.XLOOKUP($A349, Rifles!$C$2:$C$419,Rifles!F$2:F$419,"N/A",0)</f>
        <v>CONROE</v>
      </c>
      <c r="D349" s="1" t="str">
        <f>_xlfn.XLOOKUP($A349, Rifles!$C$2:$C$419,Rifles!G$2:G$419,"N/A",0)</f>
        <v>TX</v>
      </c>
      <c r="E349" s="1">
        <f>_xlfn.XLOOKUP($A349,Pistols!$C:$C,Pistols!H:H,0,0)</f>
        <v>0</v>
      </c>
      <c r="F349" s="1">
        <f>_xlfn.XLOOKUP($A349,Pistols!$C:$C,Pistols!I:I,0,0)</f>
        <v>0</v>
      </c>
      <c r="G349" s="1">
        <f>_xlfn.XLOOKUP($A349,Pistols!$C:$C,Pistols!J:J,0,0)</f>
        <v>0</v>
      </c>
      <c r="H349" s="1">
        <f>_xlfn.XLOOKUP($A349,Pistols!$C:$C,Pistols!K:K,0,0)</f>
        <v>0</v>
      </c>
      <c r="I349" s="1">
        <f>_xlfn.XLOOKUP($A349,Pistols!$C:$C,Pistols!L:L,0,0)</f>
        <v>0</v>
      </c>
      <c r="J349" s="1">
        <f>_xlfn.XLOOKUP($A349,Pistols!$C:$C,Pistols!M:M,0,0)</f>
        <v>0</v>
      </c>
      <c r="K349" s="1">
        <f>_xlfn.XLOOKUP($A349,Pistols!$C:$C,Pistols!N:N,0,0)</f>
        <v>0</v>
      </c>
      <c r="L349" s="1">
        <f>_xlfn.XLOOKUP($A349,Revolvers!$C:$C,Revolvers!O:O,0,0)</f>
        <v>0</v>
      </c>
      <c r="M349" s="1">
        <f>_xlfn.XLOOKUP($A349,Revolvers!$C:$C,Revolvers!P:P,0,0)</f>
        <v>0</v>
      </c>
      <c r="N349" s="1">
        <f>_xlfn.XLOOKUP($A349,Revolvers!$C:$C,Revolvers!Q:Q,0,0)</f>
        <v>0</v>
      </c>
      <c r="O349" s="1">
        <f>_xlfn.XLOOKUP($A349,Revolvers!$C:$C,Revolvers!R:R,0,0)</f>
        <v>0</v>
      </c>
      <c r="P349" s="1">
        <f>_xlfn.XLOOKUP($A349,Revolvers!$C:$C,Revolvers!S:S,0,0)</f>
        <v>0</v>
      </c>
      <c r="Q349" s="1">
        <f>_xlfn.XLOOKUP($A349,Revolvers!$C:$C,Revolvers!T:T,0,0)</f>
        <v>0</v>
      </c>
      <c r="R349" s="1">
        <f>_xlfn.XLOOKUP($A349,Rifles!C:C,Rifles!H:H,0,0)</f>
        <v>10</v>
      </c>
      <c r="S349" s="1">
        <f>_xlfn.XLOOKUP($A349,Shotguns!C:C,Shotguns!H:H,0,0)</f>
        <v>0</v>
      </c>
      <c r="T349" s="1">
        <f t="shared" si="5"/>
        <v>10</v>
      </c>
    </row>
    <row r="350" spans="1:20" x14ac:dyDescent="0.25">
      <c r="A350" s="1">
        <f>Rifles!C350</f>
        <v>57502567</v>
      </c>
      <c r="B350" s="1" t="str">
        <f>_xlfn.XLOOKUP(A350, Rifles!$C350:$C767,Rifles!D350:D767,"N/A",0)</f>
        <v>HARRIS, MICHAEL L &amp; JERRY R</v>
      </c>
      <c r="C350" s="1" t="str">
        <f>_xlfn.XLOOKUP($A350, Rifles!$C$2:$C$419,Rifles!F$2:F$419,"N/A",0)</f>
        <v>ELYSIAN FIELDS</v>
      </c>
      <c r="D350" s="1" t="str">
        <f>_xlfn.XLOOKUP($A350, Rifles!$C$2:$C$419,Rifles!G$2:G$419,"N/A",0)</f>
        <v>TX</v>
      </c>
      <c r="E350" s="1">
        <f>_xlfn.XLOOKUP($A350,Pistols!$C:$C,Pistols!H:H,0,0)</f>
        <v>0</v>
      </c>
      <c r="F350" s="1">
        <f>_xlfn.XLOOKUP($A350,Pistols!$C:$C,Pistols!I:I,0,0)</f>
        <v>0</v>
      </c>
      <c r="G350" s="1">
        <f>_xlfn.XLOOKUP($A350,Pistols!$C:$C,Pistols!J:J,0,0)</f>
        <v>0</v>
      </c>
      <c r="H350" s="1">
        <f>_xlfn.XLOOKUP($A350,Pistols!$C:$C,Pistols!K:K,0,0)</f>
        <v>0</v>
      </c>
      <c r="I350" s="1">
        <f>_xlfn.XLOOKUP($A350,Pistols!$C:$C,Pistols!L:L,0,0)</f>
        <v>0</v>
      </c>
      <c r="J350" s="1">
        <f>_xlfn.XLOOKUP($A350,Pistols!$C:$C,Pistols!M:M,0,0)</f>
        <v>0</v>
      </c>
      <c r="K350" s="1">
        <f>_xlfn.XLOOKUP($A350,Pistols!$C:$C,Pistols!N:N,0,0)</f>
        <v>0</v>
      </c>
      <c r="L350" s="1">
        <f>_xlfn.XLOOKUP($A350,Revolvers!$C:$C,Revolvers!O:O,0,0)</f>
        <v>0</v>
      </c>
      <c r="M350" s="1">
        <f>_xlfn.XLOOKUP($A350,Revolvers!$C:$C,Revolvers!P:P,0,0)</f>
        <v>0</v>
      </c>
      <c r="N350" s="1">
        <f>_xlfn.XLOOKUP($A350,Revolvers!$C:$C,Revolvers!Q:Q,0,0)</f>
        <v>0</v>
      </c>
      <c r="O350" s="1">
        <f>_xlfn.XLOOKUP($A350,Revolvers!$C:$C,Revolvers!R:R,0,0)</f>
        <v>0</v>
      </c>
      <c r="P350" s="1">
        <f>_xlfn.XLOOKUP($A350,Revolvers!$C:$C,Revolvers!S:S,0,0)</f>
        <v>0</v>
      </c>
      <c r="Q350" s="1">
        <f>_xlfn.XLOOKUP($A350,Revolvers!$C:$C,Revolvers!T:T,0,0)</f>
        <v>0</v>
      </c>
      <c r="R350" s="1">
        <f>_xlfn.XLOOKUP($A350,Rifles!C:C,Rifles!H:H,0,0)</f>
        <v>9</v>
      </c>
      <c r="S350" s="1">
        <f>_xlfn.XLOOKUP($A350,Shotguns!C:C,Shotguns!H:H,0,0)</f>
        <v>0</v>
      </c>
      <c r="T350" s="1">
        <f t="shared" si="5"/>
        <v>9</v>
      </c>
    </row>
    <row r="351" spans="1:20" x14ac:dyDescent="0.25">
      <c r="A351" s="1">
        <f>Rifles!C351</f>
        <v>57401043</v>
      </c>
      <c r="B351" s="1" t="str">
        <f>_xlfn.XLOOKUP(A351, Rifles!$C351:$C768,Rifles!D351:D768,"N/A",0)</f>
        <v>HCR INC</v>
      </c>
      <c r="C351" s="1" t="str">
        <f>_xlfn.XLOOKUP($A351, Rifles!$C$2:$C$419,Rifles!F$2:F$419,"N/A",0)</f>
        <v>NEW BRAUNFELS</v>
      </c>
      <c r="D351" s="1" t="str">
        <f>_xlfn.XLOOKUP($A351, Rifles!$C$2:$C$419,Rifles!G$2:G$419,"N/A",0)</f>
        <v>TX</v>
      </c>
      <c r="E351" s="1">
        <f>_xlfn.XLOOKUP($A351,Pistols!$C:$C,Pistols!H:H,0,0)</f>
        <v>0</v>
      </c>
      <c r="F351" s="1">
        <f>_xlfn.XLOOKUP($A351,Pistols!$C:$C,Pistols!I:I,0,0)</f>
        <v>0</v>
      </c>
      <c r="G351" s="1">
        <f>_xlfn.XLOOKUP($A351,Pistols!$C:$C,Pistols!J:J,0,0)</f>
        <v>0</v>
      </c>
      <c r="H351" s="1">
        <f>_xlfn.XLOOKUP($A351,Pistols!$C:$C,Pistols!K:K,0,0)</f>
        <v>0</v>
      </c>
      <c r="I351" s="1">
        <f>_xlfn.XLOOKUP($A351,Pistols!$C:$C,Pistols!L:L,0,0)</f>
        <v>0</v>
      </c>
      <c r="J351" s="1">
        <f>_xlfn.XLOOKUP($A351,Pistols!$C:$C,Pistols!M:M,0,0)</f>
        <v>0</v>
      </c>
      <c r="K351" s="1">
        <f>_xlfn.XLOOKUP($A351,Pistols!$C:$C,Pistols!N:N,0,0)</f>
        <v>0</v>
      </c>
      <c r="L351" s="1">
        <f>_xlfn.XLOOKUP($A351,Revolvers!$C:$C,Revolvers!O:O,0,0)</f>
        <v>0</v>
      </c>
      <c r="M351" s="1">
        <f>_xlfn.XLOOKUP($A351,Revolvers!$C:$C,Revolvers!P:P,0,0)</f>
        <v>0</v>
      </c>
      <c r="N351" s="1">
        <f>_xlfn.XLOOKUP($A351,Revolvers!$C:$C,Revolvers!Q:Q,0,0)</f>
        <v>0</v>
      </c>
      <c r="O351" s="1">
        <f>_xlfn.XLOOKUP($A351,Revolvers!$C:$C,Revolvers!R:R,0,0)</f>
        <v>0</v>
      </c>
      <c r="P351" s="1">
        <f>_xlfn.XLOOKUP($A351,Revolvers!$C:$C,Revolvers!S:S,0,0)</f>
        <v>0</v>
      </c>
      <c r="Q351" s="1">
        <f>_xlfn.XLOOKUP($A351,Revolvers!$C:$C,Revolvers!T:T,0,0)</f>
        <v>0</v>
      </c>
      <c r="R351" s="1">
        <f>_xlfn.XLOOKUP($A351,Rifles!C:C,Rifles!H:H,0,0)</f>
        <v>47</v>
      </c>
      <c r="S351" s="1">
        <f>_xlfn.XLOOKUP($A351,Shotguns!C:C,Shotguns!H:H,0,0)</f>
        <v>0</v>
      </c>
      <c r="T351" s="1">
        <f t="shared" si="5"/>
        <v>47</v>
      </c>
    </row>
    <row r="352" spans="1:20" x14ac:dyDescent="0.25">
      <c r="A352" s="1">
        <f>Rifles!C352</f>
        <v>57636527</v>
      </c>
      <c r="B352" s="1" t="str">
        <f>_xlfn.XLOOKUP(A352, Rifles!$C352:$C769,Rifles!D352:D769,"N/A",0)</f>
        <v>HIGH STANDARD MANUFACTURING CO INC</v>
      </c>
      <c r="C352" s="1" t="str">
        <f>_xlfn.XLOOKUP($A352, Rifles!$C$2:$C$419,Rifles!F$2:F$419,"N/A",0)</f>
        <v>HOUSTON</v>
      </c>
      <c r="D352" s="1" t="str">
        <f>_xlfn.XLOOKUP($A352, Rifles!$C$2:$C$419,Rifles!G$2:G$419,"N/A",0)</f>
        <v>TX</v>
      </c>
      <c r="E352" s="1">
        <f>_xlfn.XLOOKUP($A352,Pistols!$C:$C,Pistols!H:H,0,0)</f>
        <v>63</v>
      </c>
      <c r="F352" s="1">
        <f>_xlfn.XLOOKUP($A352,Pistols!$C:$C,Pistols!I:I,0,0)</f>
        <v>0</v>
      </c>
      <c r="G352" s="1">
        <f>_xlfn.XLOOKUP($A352,Pistols!$C:$C,Pistols!J:J,0,0)</f>
        <v>0</v>
      </c>
      <c r="H352" s="1">
        <f>_xlfn.XLOOKUP($A352,Pistols!$C:$C,Pistols!K:K,0,0)</f>
        <v>0</v>
      </c>
      <c r="I352" s="1">
        <f>_xlfn.XLOOKUP($A352,Pistols!$C:$C,Pistols!L:L,0,0)</f>
        <v>0</v>
      </c>
      <c r="J352" s="1">
        <f>_xlfn.XLOOKUP($A352,Pistols!$C:$C,Pistols!M:M,0,0)</f>
        <v>0</v>
      </c>
      <c r="K352" s="1">
        <f>_xlfn.XLOOKUP($A352,Pistols!$C:$C,Pistols!N:N,0,0)</f>
        <v>63</v>
      </c>
      <c r="L352" s="1">
        <f>_xlfn.XLOOKUP($A352,Revolvers!$C:$C,Revolvers!O:O,0,0)</f>
        <v>0</v>
      </c>
      <c r="M352" s="1">
        <f>_xlfn.XLOOKUP($A352,Revolvers!$C:$C,Revolvers!P:P,0,0)</f>
        <v>0</v>
      </c>
      <c r="N352" s="1">
        <f>_xlfn.XLOOKUP($A352,Revolvers!$C:$C,Revolvers!Q:Q,0,0)</f>
        <v>0</v>
      </c>
      <c r="O352" s="1">
        <f>_xlfn.XLOOKUP($A352,Revolvers!$C:$C,Revolvers!R:R,0,0)</f>
        <v>0</v>
      </c>
      <c r="P352" s="1">
        <f>_xlfn.XLOOKUP($A352,Revolvers!$C:$C,Revolvers!S:S,0,0)</f>
        <v>0</v>
      </c>
      <c r="Q352" s="1">
        <f>_xlfn.XLOOKUP($A352,Revolvers!$C:$C,Revolvers!T:T,0,0)</f>
        <v>0</v>
      </c>
      <c r="R352" s="1">
        <f>_xlfn.XLOOKUP($A352,Rifles!C:C,Rifles!H:H,0,0)</f>
        <v>1162</v>
      </c>
      <c r="S352" s="1">
        <f>_xlfn.XLOOKUP($A352,Shotguns!C:C,Shotguns!H:H,0,0)</f>
        <v>0</v>
      </c>
      <c r="T352" s="1">
        <f t="shared" si="5"/>
        <v>1225</v>
      </c>
    </row>
    <row r="353" spans="1:20" x14ac:dyDescent="0.25">
      <c r="A353" s="1">
        <f>Rifles!C353</f>
        <v>57601671</v>
      </c>
      <c r="B353" s="1" t="str">
        <f>_xlfn.XLOOKUP(A353, Rifles!$C353:$C770,Rifles!D353:D770,"N/A",0)</f>
        <v>HOLLAND GUNWORKS, LLC</v>
      </c>
      <c r="C353" s="1" t="str">
        <f>_xlfn.XLOOKUP($A353, Rifles!$C$2:$C$419,Rifles!F$2:F$419,"N/A",0)</f>
        <v>LEAGUE CITY</v>
      </c>
      <c r="D353" s="1" t="str">
        <f>_xlfn.XLOOKUP($A353, Rifles!$C$2:$C$419,Rifles!G$2:G$419,"N/A",0)</f>
        <v>TX</v>
      </c>
      <c r="E353" s="1">
        <f>_xlfn.XLOOKUP($A353,Pistols!$C:$C,Pistols!H:H,0,0)</f>
        <v>0</v>
      </c>
      <c r="F353" s="1">
        <f>_xlfn.XLOOKUP($A353,Pistols!$C:$C,Pistols!I:I,0,0)</f>
        <v>0</v>
      </c>
      <c r="G353" s="1">
        <f>_xlfn.XLOOKUP($A353,Pistols!$C:$C,Pistols!J:J,0,0)</f>
        <v>0</v>
      </c>
      <c r="H353" s="1">
        <f>_xlfn.XLOOKUP($A353,Pistols!$C:$C,Pistols!K:K,0,0)</f>
        <v>0</v>
      </c>
      <c r="I353" s="1">
        <f>_xlfn.XLOOKUP($A353,Pistols!$C:$C,Pistols!L:L,0,0)</f>
        <v>0</v>
      </c>
      <c r="J353" s="1">
        <f>_xlfn.XLOOKUP($A353,Pistols!$C:$C,Pistols!M:M,0,0)</f>
        <v>0</v>
      </c>
      <c r="K353" s="1">
        <f>_xlfn.XLOOKUP($A353,Pistols!$C:$C,Pistols!N:N,0,0)</f>
        <v>0</v>
      </c>
      <c r="L353" s="1">
        <f>_xlfn.XLOOKUP($A353,Revolvers!$C:$C,Revolvers!O:O,0,0)</f>
        <v>0</v>
      </c>
      <c r="M353" s="1">
        <f>_xlfn.XLOOKUP($A353,Revolvers!$C:$C,Revolvers!P:P,0,0)</f>
        <v>0</v>
      </c>
      <c r="N353" s="1">
        <f>_xlfn.XLOOKUP($A353,Revolvers!$C:$C,Revolvers!Q:Q,0,0)</f>
        <v>0</v>
      </c>
      <c r="O353" s="1">
        <f>_xlfn.XLOOKUP($A353,Revolvers!$C:$C,Revolvers!R:R,0,0)</f>
        <v>0</v>
      </c>
      <c r="P353" s="1">
        <f>_xlfn.XLOOKUP($A353,Revolvers!$C:$C,Revolvers!S:S,0,0)</f>
        <v>0</v>
      </c>
      <c r="Q353" s="1">
        <f>_xlfn.XLOOKUP($A353,Revolvers!$C:$C,Revolvers!T:T,0,0)</f>
        <v>0</v>
      </c>
      <c r="R353" s="1">
        <f>_xlfn.XLOOKUP($A353,Rifles!C:C,Rifles!H:H,0,0)</f>
        <v>49</v>
      </c>
      <c r="S353" s="1">
        <f>_xlfn.XLOOKUP($A353,Shotguns!C:C,Shotguns!H:H,0,0)</f>
        <v>0</v>
      </c>
      <c r="T353" s="1">
        <f t="shared" si="5"/>
        <v>49</v>
      </c>
    </row>
    <row r="354" spans="1:20" x14ac:dyDescent="0.25">
      <c r="A354" s="1">
        <f>Rifles!C354</f>
        <v>57634159</v>
      </c>
      <c r="B354" s="1" t="str">
        <f>_xlfn.XLOOKUP(A354, Rifles!$C354:$C771,Rifles!D354:D771,"N/A",0)</f>
        <v>JESS BRILEY MANUFACTURING COMPANY</v>
      </c>
      <c r="C354" s="1" t="str">
        <f>_xlfn.XLOOKUP($A354, Rifles!$C$2:$C$419,Rifles!F$2:F$419,"N/A",0)</f>
        <v>HOUSTON</v>
      </c>
      <c r="D354" s="1" t="str">
        <f>_xlfn.XLOOKUP($A354, Rifles!$C$2:$C$419,Rifles!G$2:G$419,"N/A",0)</f>
        <v>TX</v>
      </c>
      <c r="E354" s="1">
        <f>_xlfn.XLOOKUP($A354,Pistols!$C:$C,Pistols!H:H,0,0)</f>
        <v>0</v>
      </c>
      <c r="F354" s="1">
        <f>_xlfn.XLOOKUP($A354,Pistols!$C:$C,Pistols!I:I,0,0)</f>
        <v>0</v>
      </c>
      <c r="G354" s="1">
        <f>_xlfn.XLOOKUP($A354,Pistols!$C:$C,Pistols!J:J,0,0)</f>
        <v>0</v>
      </c>
      <c r="H354" s="1">
        <f>_xlfn.XLOOKUP($A354,Pistols!$C:$C,Pistols!K:K,0,0)</f>
        <v>0</v>
      </c>
      <c r="I354" s="1">
        <f>_xlfn.XLOOKUP($A354,Pistols!$C:$C,Pistols!L:L,0,0)</f>
        <v>0</v>
      </c>
      <c r="J354" s="1">
        <f>_xlfn.XLOOKUP($A354,Pistols!$C:$C,Pistols!M:M,0,0)</f>
        <v>2</v>
      </c>
      <c r="K354" s="1">
        <f>_xlfn.XLOOKUP($A354,Pistols!$C:$C,Pistols!N:N,0,0)</f>
        <v>2</v>
      </c>
      <c r="L354" s="1">
        <f>_xlfn.XLOOKUP($A354,Revolvers!$C:$C,Revolvers!O:O,0,0)</f>
        <v>0</v>
      </c>
      <c r="M354" s="1">
        <f>_xlfn.XLOOKUP($A354,Revolvers!$C:$C,Revolvers!P:P,0,0)</f>
        <v>0</v>
      </c>
      <c r="N354" s="1">
        <f>_xlfn.XLOOKUP($A354,Revolvers!$C:$C,Revolvers!Q:Q,0,0)</f>
        <v>0</v>
      </c>
      <c r="O354" s="1">
        <f>_xlfn.XLOOKUP($A354,Revolvers!$C:$C,Revolvers!R:R,0,0)</f>
        <v>0</v>
      </c>
      <c r="P354" s="1">
        <f>_xlfn.XLOOKUP($A354,Revolvers!$C:$C,Revolvers!S:S,0,0)</f>
        <v>0</v>
      </c>
      <c r="Q354" s="1">
        <f>_xlfn.XLOOKUP($A354,Revolvers!$C:$C,Revolvers!T:T,0,0)</f>
        <v>0</v>
      </c>
      <c r="R354" s="1">
        <f>_xlfn.XLOOKUP($A354,Rifles!C:C,Rifles!H:H,0,0)</f>
        <v>1</v>
      </c>
      <c r="S354" s="1">
        <f>_xlfn.XLOOKUP($A354,Shotguns!C:C,Shotguns!H:H,0,0)</f>
        <v>0</v>
      </c>
      <c r="T354" s="1">
        <f t="shared" si="5"/>
        <v>3</v>
      </c>
    </row>
    <row r="355" spans="1:20" x14ac:dyDescent="0.25">
      <c r="A355" s="1">
        <f>Rifles!C355</f>
        <v>57601289</v>
      </c>
      <c r="B355" s="1" t="str">
        <f>_xlfn.XLOOKUP(A355, Rifles!$C355:$C772,Rifles!D355:D772,"N/A",0)</f>
        <v>KENCO ARMS LLC</v>
      </c>
      <c r="C355" s="1" t="str">
        <f>_xlfn.XLOOKUP($A355, Rifles!$C$2:$C$419,Rifles!F$2:F$419,"N/A",0)</f>
        <v>CONROE</v>
      </c>
      <c r="D355" s="1" t="str">
        <f>_xlfn.XLOOKUP($A355, Rifles!$C$2:$C$419,Rifles!G$2:G$419,"N/A",0)</f>
        <v>TX</v>
      </c>
      <c r="E355" s="1">
        <f>_xlfn.XLOOKUP($A355,Pistols!$C:$C,Pistols!H:H,0,0)</f>
        <v>0</v>
      </c>
      <c r="F355" s="1">
        <f>_xlfn.XLOOKUP($A355,Pistols!$C:$C,Pistols!I:I,0,0)</f>
        <v>0</v>
      </c>
      <c r="G355" s="1">
        <f>_xlfn.XLOOKUP($A355,Pistols!$C:$C,Pistols!J:J,0,0)</f>
        <v>0</v>
      </c>
      <c r="H355" s="1">
        <f>_xlfn.XLOOKUP($A355,Pistols!$C:$C,Pistols!K:K,0,0)</f>
        <v>0</v>
      </c>
      <c r="I355" s="1">
        <f>_xlfn.XLOOKUP($A355,Pistols!$C:$C,Pistols!L:L,0,0)</f>
        <v>0</v>
      </c>
      <c r="J355" s="1">
        <f>_xlfn.XLOOKUP($A355,Pistols!$C:$C,Pistols!M:M,0,0)</f>
        <v>0</v>
      </c>
      <c r="K355" s="1">
        <f>_xlfn.XLOOKUP($A355,Pistols!$C:$C,Pistols!N:N,0,0)</f>
        <v>0</v>
      </c>
      <c r="L355" s="1">
        <f>_xlfn.XLOOKUP($A355,Revolvers!$C:$C,Revolvers!O:O,0,0)</f>
        <v>0</v>
      </c>
      <c r="M355" s="1">
        <f>_xlfn.XLOOKUP($A355,Revolvers!$C:$C,Revolvers!P:P,0,0)</f>
        <v>0</v>
      </c>
      <c r="N355" s="1">
        <f>_xlfn.XLOOKUP($A355,Revolvers!$C:$C,Revolvers!Q:Q,0,0)</f>
        <v>0</v>
      </c>
      <c r="O355" s="1">
        <f>_xlfn.XLOOKUP($A355,Revolvers!$C:$C,Revolvers!R:R,0,0)</f>
        <v>0</v>
      </c>
      <c r="P355" s="1">
        <f>_xlfn.XLOOKUP($A355,Revolvers!$C:$C,Revolvers!S:S,0,0)</f>
        <v>0</v>
      </c>
      <c r="Q355" s="1">
        <f>_xlfn.XLOOKUP($A355,Revolvers!$C:$C,Revolvers!T:T,0,0)</f>
        <v>0</v>
      </c>
      <c r="R355" s="1">
        <f>_xlfn.XLOOKUP($A355,Rifles!C:C,Rifles!H:H,0,0)</f>
        <v>17</v>
      </c>
      <c r="S355" s="1">
        <f>_xlfn.XLOOKUP($A355,Shotguns!C:C,Shotguns!H:H,0,0)</f>
        <v>0</v>
      </c>
      <c r="T355" s="1">
        <f t="shared" si="5"/>
        <v>17</v>
      </c>
    </row>
    <row r="356" spans="1:20" x14ac:dyDescent="0.25">
      <c r="A356" s="1">
        <f>Rifles!C356</f>
        <v>57601443</v>
      </c>
      <c r="B356" s="1" t="str">
        <f>_xlfn.XLOOKUP(A356, Rifles!$C356:$C773,Rifles!D356:D773,"N/A",0)</f>
        <v>KLEIBER ENTERPRISES INC</v>
      </c>
      <c r="C356" s="1" t="str">
        <f>_xlfn.XLOOKUP($A356, Rifles!$C$2:$C$419,Rifles!F$2:F$419,"N/A",0)</f>
        <v>HOUSTON</v>
      </c>
      <c r="D356" s="1" t="str">
        <f>_xlfn.XLOOKUP($A356, Rifles!$C$2:$C$419,Rifles!G$2:G$419,"N/A",0)</f>
        <v>TX</v>
      </c>
      <c r="E356" s="1">
        <f>_xlfn.XLOOKUP($A356,Pistols!$C:$C,Pistols!H:H,0,0)</f>
        <v>0</v>
      </c>
      <c r="F356" s="1">
        <f>_xlfn.XLOOKUP($A356,Pistols!$C:$C,Pistols!I:I,0,0)</f>
        <v>0</v>
      </c>
      <c r="G356" s="1">
        <f>_xlfn.XLOOKUP($A356,Pistols!$C:$C,Pistols!J:J,0,0)</f>
        <v>0</v>
      </c>
      <c r="H356" s="1">
        <f>_xlfn.XLOOKUP($A356,Pistols!$C:$C,Pistols!K:K,0,0)</f>
        <v>0</v>
      </c>
      <c r="I356" s="1">
        <f>_xlfn.XLOOKUP($A356,Pistols!$C:$C,Pistols!L:L,0,0)</f>
        <v>0</v>
      </c>
      <c r="J356" s="1">
        <f>_xlfn.XLOOKUP($A356,Pistols!$C:$C,Pistols!M:M,0,0)</f>
        <v>0</v>
      </c>
      <c r="K356" s="1">
        <f>_xlfn.XLOOKUP($A356,Pistols!$C:$C,Pistols!N:N,0,0)</f>
        <v>0</v>
      </c>
      <c r="L356" s="1">
        <f>_xlfn.XLOOKUP($A356,Revolvers!$C:$C,Revolvers!O:O,0,0)</f>
        <v>0</v>
      </c>
      <c r="M356" s="1">
        <f>_xlfn.XLOOKUP($A356,Revolvers!$C:$C,Revolvers!P:P,0,0)</f>
        <v>0</v>
      </c>
      <c r="N356" s="1">
        <f>_xlfn.XLOOKUP($A356,Revolvers!$C:$C,Revolvers!Q:Q,0,0)</f>
        <v>0</v>
      </c>
      <c r="O356" s="1">
        <f>_xlfn.XLOOKUP($A356,Revolvers!$C:$C,Revolvers!R:R,0,0)</f>
        <v>0</v>
      </c>
      <c r="P356" s="1">
        <f>_xlfn.XLOOKUP($A356,Revolvers!$C:$C,Revolvers!S:S,0,0)</f>
        <v>0</v>
      </c>
      <c r="Q356" s="1">
        <f>_xlfn.XLOOKUP($A356,Revolvers!$C:$C,Revolvers!T:T,0,0)</f>
        <v>0</v>
      </c>
      <c r="R356" s="1">
        <f>_xlfn.XLOOKUP($A356,Rifles!C:C,Rifles!H:H,0,0)</f>
        <v>14</v>
      </c>
      <c r="S356" s="1">
        <f>_xlfn.XLOOKUP($A356,Shotguns!C:C,Shotguns!H:H,0,0)</f>
        <v>0</v>
      </c>
      <c r="T356" s="1">
        <f t="shared" si="5"/>
        <v>14</v>
      </c>
    </row>
    <row r="357" spans="1:20" x14ac:dyDescent="0.25">
      <c r="A357" s="1">
        <f>Rifles!C357</f>
        <v>57501866</v>
      </c>
      <c r="B357" s="1" t="str">
        <f>_xlfn.XLOOKUP(A357, Rifles!$C357:$C774,Rifles!D357:D774,"N/A",0)</f>
        <v>KLINE, RANDY M</v>
      </c>
      <c r="C357" s="1" t="str">
        <f>_xlfn.XLOOKUP($A357, Rifles!$C$2:$C$419,Rifles!F$2:F$419,"N/A",0)</f>
        <v>MANSFIELD</v>
      </c>
      <c r="D357" s="1" t="str">
        <f>_xlfn.XLOOKUP($A357, Rifles!$C$2:$C$419,Rifles!G$2:G$419,"N/A",0)</f>
        <v>TX</v>
      </c>
      <c r="E357" s="1">
        <f>_xlfn.XLOOKUP($A357,Pistols!$C:$C,Pistols!H:H,0,0)</f>
        <v>0</v>
      </c>
      <c r="F357" s="1">
        <f>_xlfn.XLOOKUP($A357,Pistols!$C:$C,Pistols!I:I,0,0)</f>
        <v>0</v>
      </c>
      <c r="G357" s="1">
        <f>_xlfn.XLOOKUP($A357,Pistols!$C:$C,Pistols!J:J,0,0)</f>
        <v>0</v>
      </c>
      <c r="H357" s="1">
        <f>_xlfn.XLOOKUP($A357,Pistols!$C:$C,Pistols!K:K,0,0)</f>
        <v>0</v>
      </c>
      <c r="I357" s="1">
        <f>_xlfn.XLOOKUP($A357,Pistols!$C:$C,Pistols!L:L,0,0)</f>
        <v>0</v>
      </c>
      <c r="J357" s="1">
        <f>_xlfn.XLOOKUP($A357,Pistols!$C:$C,Pistols!M:M,0,0)</f>
        <v>0</v>
      </c>
      <c r="K357" s="1">
        <f>_xlfn.XLOOKUP($A357,Pistols!$C:$C,Pistols!N:N,0,0)</f>
        <v>0</v>
      </c>
      <c r="L357" s="1">
        <f>_xlfn.XLOOKUP($A357,Revolvers!$C:$C,Revolvers!O:O,0,0)</f>
        <v>0</v>
      </c>
      <c r="M357" s="1">
        <f>_xlfn.XLOOKUP($A357,Revolvers!$C:$C,Revolvers!P:P,0,0)</f>
        <v>0</v>
      </c>
      <c r="N357" s="1">
        <f>_xlfn.XLOOKUP($A357,Revolvers!$C:$C,Revolvers!Q:Q,0,0)</f>
        <v>0</v>
      </c>
      <c r="O357" s="1">
        <f>_xlfn.XLOOKUP($A357,Revolvers!$C:$C,Revolvers!R:R,0,0)</f>
        <v>0</v>
      </c>
      <c r="P357" s="1">
        <f>_xlfn.XLOOKUP($A357,Revolvers!$C:$C,Revolvers!S:S,0,0)</f>
        <v>0</v>
      </c>
      <c r="Q357" s="1">
        <f>_xlfn.XLOOKUP($A357,Revolvers!$C:$C,Revolvers!T:T,0,0)</f>
        <v>0</v>
      </c>
      <c r="R357" s="1">
        <f>_xlfn.XLOOKUP($A357,Rifles!C:C,Rifles!H:H,0,0)</f>
        <v>11</v>
      </c>
      <c r="S357" s="1">
        <f>_xlfn.XLOOKUP($A357,Shotguns!C:C,Shotguns!H:H,0,0)</f>
        <v>0</v>
      </c>
      <c r="T357" s="1">
        <f t="shared" si="5"/>
        <v>11</v>
      </c>
    </row>
    <row r="358" spans="1:20" x14ac:dyDescent="0.25">
      <c r="A358" s="1">
        <f>Rifles!C358</f>
        <v>57542125</v>
      </c>
      <c r="B358" s="1" t="str">
        <f>_xlfn.XLOOKUP(A358, Rifles!$C358:$C775,Rifles!D358:D775,"N/A",0)</f>
        <v>LAU, MICHAEL RICHARD</v>
      </c>
      <c r="C358" s="1" t="str">
        <f>_xlfn.XLOOKUP($A358, Rifles!$C$2:$C$419,Rifles!F$2:F$419,"N/A",0)</f>
        <v>MINGUS</v>
      </c>
      <c r="D358" s="1" t="str">
        <f>_xlfn.XLOOKUP($A358, Rifles!$C$2:$C$419,Rifles!G$2:G$419,"N/A",0)</f>
        <v>TX</v>
      </c>
      <c r="E358" s="1">
        <f>_xlfn.XLOOKUP($A358,Pistols!$C:$C,Pistols!H:H,0,0)</f>
        <v>0</v>
      </c>
      <c r="F358" s="1">
        <f>_xlfn.XLOOKUP($A358,Pistols!$C:$C,Pistols!I:I,0,0)</f>
        <v>0</v>
      </c>
      <c r="G358" s="1">
        <f>_xlfn.XLOOKUP($A358,Pistols!$C:$C,Pistols!J:J,0,0)</f>
        <v>0</v>
      </c>
      <c r="H358" s="1">
        <f>_xlfn.XLOOKUP($A358,Pistols!$C:$C,Pistols!K:K,0,0)</f>
        <v>0</v>
      </c>
      <c r="I358" s="1">
        <f>_xlfn.XLOOKUP($A358,Pistols!$C:$C,Pistols!L:L,0,0)</f>
        <v>0</v>
      </c>
      <c r="J358" s="1">
        <f>_xlfn.XLOOKUP($A358,Pistols!$C:$C,Pistols!M:M,0,0)</f>
        <v>0</v>
      </c>
      <c r="K358" s="1">
        <f>_xlfn.XLOOKUP($A358,Pistols!$C:$C,Pistols!N:N,0,0)</f>
        <v>0</v>
      </c>
      <c r="L358" s="1">
        <f>_xlfn.XLOOKUP($A358,Revolvers!$C:$C,Revolvers!O:O,0,0)</f>
        <v>0</v>
      </c>
      <c r="M358" s="1">
        <f>_xlfn.XLOOKUP($A358,Revolvers!$C:$C,Revolvers!P:P,0,0)</f>
        <v>0</v>
      </c>
      <c r="N358" s="1">
        <f>_xlfn.XLOOKUP($A358,Revolvers!$C:$C,Revolvers!Q:Q,0,0)</f>
        <v>0</v>
      </c>
      <c r="O358" s="1">
        <f>_xlfn.XLOOKUP($A358,Revolvers!$C:$C,Revolvers!R:R,0,0)</f>
        <v>0</v>
      </c>
      <c r="P358" s="1">
        <f>_xlfn.XLOOKUP($A358,Revolvers!$C:$C,Revolvers!S:S,0,0)</f>
        <v>0</v>
      </c>
      <c r="Q358" s="1">
        <f>_xlfn.XLOOKUP($A358,Revolvers!$C:$C,Revolvers!T:T,0,0)</f>
        <v>0</v>
      </c>
      <c r="R358" s="1">
        <f>_xlfn.XLOOKUP($A358,Rifles!C:C,Rifles!H:H,0,0)</f>
        <v>29</v>
      </c>
      <c r="S358" s="1">
        <f>_xlfn.XLOOKUP($A358,Shotguns!C:C,Shotguns!H:H,0,0)</f>
        <v>0</v>
      </c>
      <c r="T358" s="1">
        <f t="shared" si="5"/>
        <v>29</v>
      </c>
    </row>
    <row r="359" spans="1:20" x14ac:dyDescent="0.25">
      <c r="A359" s="1">
        <f>Rifles!C359</f>
        <v>57637564</v>
      </c>
      <c r="B359" s="1" t="str">
        <f>_xlfn.XLOOKUP(A359, Rifles!$C359:$C776,Rifles!D359:D776,"N/A",0)</f>
        <v>LONE STAR RIFLE CO INC</v>
      </c>
      <c r="C359" s="1" t="str">
        <f>_xlfn.XLOOKUP($A359, Rifles!$C$2:$C$419,Rifles!F$2:F$419,"N/A",0)</f>
        <v>CONROE</v>
      </c>
      <c r="D359" s="1" t="str">
        <f>_xlfn.XLOOKUP($A359, Rifles!$C$2:$C$419,Rifles!G$2:G$419,"N/A",0)</f>
        <v>TX</v>
      </c>
      <c r="E359" s="1">
        <f>_xlfn.XLOOKUP($A359,Pistols!$C:$C,Pistols!H:H,0,0)</f>
        <v>0</v>
      </c>
      <c r="F359" s="1">
        <f>_xlfn.XLOOKUP($A359,Pistols!$C:$C,Pistols!I:I,0,0)</f>
        <v>0</v>
      </c>
      <c r="G359" s="1">
        <f>_xlfn.XLOOKUP($A359,Pistols!$C:$C,Pistols!J:J,0,0)</f>
        <v>0</v>
      </c>
      <c r="H359" s="1">
        <f>_xlfn.XLOOKUP($A359,Pistols!$C:$C,Pistols!K:K,0,0)</f>
        <v>0</v>
      </c>
      <c r="I359" s="1">
        <f>_xlfn.XLOOKUP($A359,Pistols!$C:$C,Pistols!L:L,0,0)</f>
        <v>0</v>
      </c>
      <c r="J359" s="1">
        <f>_xlfn.XLOOKUP($A359,Pistols!$C:$C,Pistols!M:M,0,0)</f>
        <v>0</v>
      </c>
      <c r="K359" s="1">
        <f>_xlfn.XLOOKUP($A359,Pistols!$C:$C,Pistols!N:N,0,0)</f>
        <v>0</v>
      </c>
      <c r="L359" s="1">
        <f>_xlfn.XLOOKUP($A359,Revolvers!$C:$C,Revolvers!O:O,0,0)</f>
        <v>0</v>
      </c>
      <c r="M359" s="1">
        <f>_xlfn.XLOOKUP($A359,Revolvers!$C:$C,Revolvers!P:P,0,0)</f>
        <v>0</v>
      </c>
      <c r="N359" s="1">
        <f>_xlfn.XLOOKUP($A359,Revolvers!$C:$C,Revolvers!Q:Q,0,0)</f>
        <v>0</v>
      </c>
      <c r="O359" s="1">
        <f>_xlfn.XLOOKUP($A359,Revolvers!$C:$C,Revolvers!R:R,0,0)</f>
        <v>0</v>
      </c>
      <c r="P359" s="1">
        <f>_xlfn.XLOOKUP($A359,Revolvers!$C:$C,Revolvers!S:S,0,0)</f>
        <v>0</v>
      </c>
      <c r="Q359" s="1">
        <f>_xlfn.XLOOKUP($A359,Revolvers!$C:$C,Revolvers!T:T,0,0)</f>
        <v>0</v>
      </c>
      <c r="R359" s="1">
        <f>_xlfn.XLOOKUP($A359,Rifles!C:C,Rifles!H:H,0,0)</f>
        <v>19</v>
      </c>
      <c r="S359" s="1">
        <f>_xlfn.XLOOKUP($A359,Shotguns!C:C,Shotguns!H:H,0,0)</f>
        <v>0</v>
      </c>
      <c r="T359" s="1">
        <f t="shared" si="5"/>
        <v>19</v>
      </c>
    </row>
    <row r="360" spans="1:20" x14ac:dyDescent="0.25">
      <c r="A360" s="1">
        <f>Rifles!C360</f>
        <v>57502754</v>
      </c>
      <c r="B360" s="1" t="str">
        <f>_xlfn.XLOOKUP(A360, Rifles!$C360:$C777,Rifles!D360:D777,"N/A",0)</f>
        <v>MICHENER, DAVID BENJAMIN</v>
      </c>
      <c r="C360" s="1" t="str">
        <f>_xlfn.XLOOKUP($A360, Rifles!$C$2:$C$419,Rifles!F$2:F$419,"N/A",0)</f>
        <v>FORT WORTH</v>
      </c>
      <c r="D360" s="1" t="str">
        <f>_xlfn.XLOOKUP($A360, Rifles!$C$2:$C$419,Rifles!G$2:G$419,"N/A",0)</f>
        <v>TX</v>
      </c>
      <c r="E360" s="1">
        <f>_xlfn.XLOOKUP($A360,Pistols!$C:$C,Pistols!H:H,0,0)</f>
        <v>0</v>
      </c>
      <c r="F360" s="1">
        <f>_xlfn.XLOOKUP($A360,Pistols!$C:$C,Pistols!I:I,0,0)</f>
        <v>0</v>
      </c>
      <c r="G360" s="1">
        <f>_xlfn.XLOOKUP($A360,Pistols!$C:$C,Pistols!J:J,0,0)</f>
        <v>20</v>
      </c>
      <c r="H360" s="1">
        <f>_xlfn.XLOOKUP($A360,Pistols!$C:$C,Pistols!K:K,0,0)</f>
        <v>0</v>
      </c>
      <c r="I360" s="1">
        <f>_xlfn.XLOOKUP($A360,Pistols!$C:$C,Pistols!L:L,0,0)</f>
        <v>0</v>
      </c>
      <c r="J360" s="1">
        <f>_xlfn.XLOOKUP($A360,Pistols!$C:$C,Pistols!M:M,0,0)</f>
        <v>0</v>
      </c>
      <c r="K360" s="1">
        <f>_xlfn.XLOOKUP($A360,Pistols!$C:$C,Pistols!N:N,0,0)</f>
        <v>20</v>
      </c>
      <c r="L360" s="1">
        <f>_xlfn.XLOOKUP($A360,Revolvers!$C:$C,Revolvers!O:O,0,0)</f>
        <v>0</v>
      </c>
      <c r="M360" s="1">
        <f>_xlfn.XLOOKUP($A360,Revolvers!$C:$C,Revolvers!P:P,0,0)</f>
        <v>0</v>
      </c>
      <c r="N360" s="1">
        <f>_xlfn.XLOOKUP($A360,Revolvers!$C:$C,Revolvers!Q:Q,0,0)</f>
        <v>0</v>
      </c>
      <c r="O360" s="1">
        <f>_xlfn.XLOOKUP($A360,Revolvers!$C:$C,Revolvers!R:R,0,0)</f>
        <v>0</v>
      </c>
      <c r="P360" s="1">
        <f>_xlfn.XLOOKUP($A360,Revolvers!$C:$C,Revolvers!S:S,0,0)</f>
        <v>0</v>
      </c>
      <c r="Q360" s="1">
        <f>_xlfn.XLOOKUP($A360,Revolvers!$C:$C,Revolvers!T:T,0,0)</f>
        <v>0</v>
      </c>
      <c r="R360" s="1">
        <f>_xlfn.XLOOKUP($A360,Rifles!C:C,Rifles!H:H,0,0)</f>
        <v>88</v>
      </c>
      <c r="S360" s="1">
        <f>_xlfn.XLOOKUP($A360,Shotguns!C:C,Shotguns!H:H,0,0)</f>
        <v>0</v>
      </c>
      <c r="T360" s="1">
        <f t="shared" si="5"/>
        <v>108</v>
      </c>
    </row>
    <row r="361" spans="1:20" x14ac:dyDescent="0.25">
      <c r="A361" s="1">
        <f>Rifles!C361</f>
        <v>57600812</v>
      </c>
      <c r="B361" s="1" t="str">
        <f>_xlfn.XLOOKUP(A361, Rifles!$C361:$C778,Rifles!D361:D778,"N/A",0)</f>
        <v>NORMAN, KEITH HAYDEN</v>
      </c>
      <c r="C361" s="1" t="str">
        <f>_xlfn.XLOOKUP($A361, Rifles!$C$2:$C$419,Rifles!F$2:F$419,"N/A",0)</f>
        <v>MONTGOMERY</v>
      </c>
      <c r="D361" s="1" t="str">
        <f>_xlfn.XLOOKUP($A361, Rifles!$C$2:$C$419,Rifles!G$2:G$419,"N/A",0)</f>
        <v>TX</v>
      </c>
      <c r="E361" s="1">
        <f>_xlfn.XLOOKUP($A361,Pistols!$C:$C,Pistols!H:H,0,0)</f>
        <v>0</v>
      </c>
      <c r="F361" s="1">
        <f>_xlfn.XLOOKUP($A361,Pistols!$C:$C,Pistols!I:I,0,0)</f>
        <v>0</v>
      </c>
      <c r="G361" s="1">
        <f>_xlfn.XLOOKUP($A361,Pistols!$C:$C,Pistols!J:J,0,0)</f>
        <v>0</v>
      </c>
      <c r="H361" s="1">
        <f>_xlfn.XLOOKUP($A361,Pistols!$C:$C,Pistols!K:K,0,0)</f>
        <v>0</v>
      </c>
      <c r="I361" s="1">
        <f>_xlfn.XLOOKUP($A361,Pistols!$C:$C,Pistols!L:L,0,0)</f>
        <v>0</v>
      </c>
      <c r="J361" s="1">
        <f>_xlfn.XLOOKUP($A361,Pistols!$C:$C,Pistols!M:M,0,0)</f>
        <v>0</v>
      </c>
      <c r="K361" s="1">
        <f>_xlfn.XLOOKUP($A361,Pistols!$C:$C,Pistols!N:N,0,0)</f>
        <v>0</v>
      </c>
      <c r="L361" s="1">
        <f>_xlfn.XLOOKUP($A361,Revolvers!$C:$C,Revolvers!O:O,0,0)</f>
        <v>0</v>
      </c>
      <c r="M361" s="1">
        <f>_xlfn.XLOOKUP($A361,Revolvers!$C:$C,Revolvers!P:P,0,0)</f>
        <v>0</v>
      </c>
      <c r="N361" s="1">
        <f>_xlfn.XLOOKUP($A361,Revolvers!$C:$C,Revolvers!Q:Q,0,0)</f>
        <v>0</v>
      </c>
      <c r="O361" s="1">
        <f>_xlfn.XLOOKUP($A361,Revolvers!$C:$C,Revolvers!R:R,0,0)</f>
        <v>0</v>
      </c>
      <c r="P361" s="1">
        <f>_xlfn.XLOOKUP($A361,Revolvers!$C:$C,Revolvers!S:S,0,0)</f>
        <v>0</v>
      </c>
      <c r="Q361" s="1">
        <f>_xlfn.XLOOKUP($A361,Revolvers!$C:$C,Revolvers!T:T,0,0)</f>
        <v>0</v>
      </c>
      <c r="R361" s="1">
        <f>_xlfn.XLOOKUP($A361,Rifles!C:C,Rifles!H:H,0,0)</f>
        <v>18</v>
      </c>
      <c r="S361" s="1">
        <f>_xlfn.XLOOKUP($A361,Shotguns!C:C,Shotguns!H:H,0,0)</f>
        <v>1</v>
      </c>
      <c r="T361" s="1">
        <f t="shared" si="5"/>
        <v>19</v>
      </c>
    </row>
    <row r="362" spans="1:20" x14ac:dyDescent="0.25">
      <c r="A362" s="1">
        <f>Rifles!C362</f>
        <v>57503632</v>
      </c>
      <c r="B362" s="1" t="str">
        <f>_xlfn.XLOOKUP(A362, Rifles!$C362:$C779,Rifles!D362:D779,"N/A",0)</f>
        <v>PATTERSON, BILLY JOE</v>
      </c>
      <c r="C362" s="1" t="str">
        <f>_xlfn.XLOOKUP($A362, Rifles!$C$2:$C$419,Rifles!F$2:F$419,"N/A",0)</f>
        <v>DECATUR</v>
      </c>
      <c r="D362" s="1" t="str">
        <f>_xlfn.XLOOKUP($A362, Rifles!$C$2:$C$419,Rifles!G$2:G$419,"N/A",0)</f>
        <v>TX</v>
      </c>
      <c r="E362" s="1">
        <f>_xlfn.XLOOKUP($A362,Pistols!$C:$C,Pistols!H:H,0,0)</f>
        <v>0</v>
      </c>
      <c r="F362" s="1">
        <f>_xlfn.XLOOKUP($A362,Pistols!$C:$C,Pistols!I:I,0,0)</f>
        <v>0</v>
      </c>
      <c r="G362" s="1">
        <f>_xlfn.XLOOKUP($A362,Pistols!$C:$C,Pistols!J:J,0,0)</f>
        <v>0</v>
      </c>
      <c r="H362" s="1">
        <f>_xlfn.XLOOKUP($A362,Pistols!$C:$C,Pistols!K:K,0,0)</f>
        <v>0</v>
      </c>
      <c r="I362" s="1">
        <f>_xlfn.XLOOKUP($A362,Pistols!$C:$C,Pistols!L:L,0,0)</f>
        <v>0</v>
      </c>
      <c r="J362" s="1">
        <f>_xlfn.XLOOKUP($A362,Pistols!$C:$C,Pistols!M:M,0,0)</f>
        <v>0</v>
      </c>
      <c r="K362" s="1">
        <f>_xlfn.XLOOKUP($A362,Pistols!$C:$C,Pistols!N:N,0,0)</f>
        <v>0</v>
      </c>
      <c r="L362" s="1">
        <f>_xlfn.XLOOKUP($A362,Revolvers!$C:$C,Revolvers!O:O,0,0)</f>
        <v>0</v>
      </c>
      <c r="M362" s="1">
        <f>_xlfn.XLOOKUP($A362,Revolvers!$C:$C,Revolvers!P:P,0,0)</f>
        <v>0</v>
      </c>
      <c r="N362" s="1">
        <f>_xlfn.XLOOKUP($A362,Revolvers!$C:$C,Revolvers!Q:Q,0,0)</f>
        <v>0</v>
      </c>
      <c r="O362" s="1">
        <f>_xlfn.XLOOKUP($A362,Revolvers!$C:$C,Revolvers!R:R,0,0)</f>
        <v>0</v>
      </c>
      <c r="P362" s="1">
        <f>_xlfn.XLOOKUP($A362,Revolvers!$C:$C,Revolvers!S:S,0,0)</f>
        <v>0</v>
      </c>
      <c r="Q362" s="1">
        <f>_xlfn.XLOOKUP($A362,Revolvers!$C:$C,Revolvers!T:T,0,0)</f>
        <v>0</v>
      </c>
      <c r="R362" s="1">
        <f>_xlfn.XLOOKUP($A362,Rifles!C:C,Rifles!H:H,0,0)</f>
        <v>4</v>
      </c>
      <c r="S362" s="1">
        <f>_xlfn.XLOOKUP($A362,Shotguns!C:C,Shotguns!H:H,0,0)</f>
        <v>0</v>
      </c>
      <c r="T362" s="1">
        <f t="shared" si="5"/>
        <v>4</v>
      </c>
    </row>
    <row r="363" spans="1:20" x14ac:dyDescent="0.25">
      <c r="A363" s="1">
        <f>Rifles!C363</f>
        <v>57601505</v>
      </c>
      <c r="B363" s="1" t="str">
        <f>_xlfn.XLOOKUP(A363, Rifles!$C363:$C780,Rifles!D363:D780,"N/A",0)</f>
        <v>PETRI, CHARLES ARTHUR</v>
      </c>
      <c r="C363" s="1" t="str">
        <f>_xlfn.XLOOKUP($A363, Rifles!$C$2:$C$419,Rifles!F$2:F$419,"N/A",0)</f>
        <v>CHESTER</v>
      </c>
      <c r="D363" s="1" t="str">
        <f>_xlfn.XLOOKUP($A363, Rifles!$C$2:$C$419,Rifles!G$2:G$419,"N/A",0)</f>
        <v>TX</v>
      </c>
      <c r="E363" s="1">
        <f>_xlfn.XLOOKUP($A363,Pistols!$C:$C,Pistols!H:H,0,0)</f>
        <v>0</v>
      </c>
      <c r="F363" s="1">
        <f>_xlfn.XLOOKUP($A363,Pistols!$C:$C,Pistols!I:I,0,0)</f>
        <v>0</v>
      </c>
      <c r="G363" s="1">
        <f>_xlfn.XLOOKUP($A363,Pistols!$C:$C,Pistols!J:J,0,0)</f>
        <v>0</v>
      </c>
      <c r="H363" s="1">
        <f>_xlfn.XLOOKUP($A363,Pistols!$C:$C,Pistols!K:K,0,0)</f>
        <v>0</v>
      </c>
      <c r="I363" s="1">
        <f>_xlfn.XLOOKUP($A363,Pistols!$C:$C,Pistols!L:L,0,0)</f>
        <v>0</v>
      </c>
      <c r="J363" s="1">
        <f>_xlfn.XLOOKUP($A363,Pistols!$C:$C,Pistols!M:M,0,0)</f>
        <v>0</v>
      </c>
      <c r="K363" s="1">
        <f>_xlfn.XLOOKUP($A363,Pistols!$C:$C,Pistols!N:N,0,0)</f>
        <v>0</v>
      </c>
      <c r="L363" s="1">
        <f>_xlfn.XLOOKUP($A363,Revolvers!$C:$C,Revolvers!O:O,0,0)</f>
        <v>0</v>
      </c>
      <c r="M363" s="1">
        <f>_xlfn.XLOOKUP($A363,Revolvers!$C:$C,Revolvers!P:P,0,0)</f>
        <v>0</v>
      </c>
      <c r="N363" s="1">
        <f>_xlfn.XLOOKUP($A363,Revolvers!$C:$C,Revolvers!Q:Q,0,0)</f>
        <v>0</v>
      </c>
      <c r="O363" s="1">
        <f>_xlfn.XLOOKUP($A363,Revolvers!$C:$C,Revolvers!R:R,0,0)</f>
        <v>0</v>
      </c>
      <c r="P363" s="1">
        <f>_xlfn.XLOOKUP($A363,Revolvers!$C:$C,Revolvers!S:S,0,0)</f>
        <v>0</v>
      </c>
      <c r="Q363" s="1">
        <f>_xlfn.XLOOKUP($A363,Revolvers!$C:$C,Revolvers!T:T,0,0)</f>
        <v>0</v>
      </c>
      <c r="R363" s="1">
        <f>_xlfn.XLOOKUP($A363,Rifles!C:C,Rifles!H:H,0,0)</f>
        <v>24</v>
      </c>
      <c r="S363" s="1">
        <f>_xlfn.XLOOKUP($A363,Shotguns!C:C,Shotguns!H:H,0,0)</f>
        <v>0</v>
      </c>
      <c r="T363" s="1">
        <f t="shared" si="5"/>
        <v>24</v>
      </c>
    </row>
    <row r="364" spans="1:20" x14ac:dyDescent="0.25">
      <c r="A364" s="1">
        <f>Rifles!C364</f>
        <v>57402334</v>
      </c>
      <c r="B364" s="1" t="str">
        <f>_xlfn.XLOOKUP(A364, Rifles!$C364:$C781,Rifles!D364:D781,"N/A",0)</f>
        <v>PITCHFORD CUSTOM GUNWORKS, LLC</v>
      </c>
      <c r="C364" s="1" t="str">
        <f>_xlfn.XLOOKUP($A364, Rifles!$C$2:$C$419,Rifles!F$2:F$419,"N/A",0)</f>
        <v>WALLER</v>
      </c>
      <c r="D364" s="1" t="str">
        <f>_xlfn.XLOOKUP($A364, Rifles!$C$2:$C$419,Rifles!G$2:G$419,"N/A",0)</f>
        <v>TX</v>
      </c>
      <c r="E364" s="1">
        <f>_xlfn.XLOOKUP($A364,Pistols!$C:$C,Pistols!H:H,0,0)</f>
        <v>0</v>
      </c>
      <c r="F364" s="1">
        <f>_xlfn.XLOOKUP($A364,Pistols!$C:$C,Pistols!I:I,0,0)</f>
        <v>0</v>
      </c>
      <c r="G364" s="1">
        <f>_xlfn.XLOOKUP($A364,Pistols!$C:$C,Pistols!J:J,0,0)</f>
        <v>0</v>
      </c>
      <c r="H364" s="1">
        <f>_xlfn.XLOOKUP($A364,Pistols!$C:$C,Pistols!K:K,0,0)</f>
        <v>0</v>
      </c>
      <c r="I364" s="1">
        <f>_xlfn.XLOOKUP($A364,Pistols!$C:$C,Pistols!L:L,0,0)</f>
        <v>0</v>
      </c>
      <c r="J364" s="1">
        <f>_xlfn.XLOOKUP($A364,Pistols!$C:$C,Pistols!M:M,0,0)</f>
        <v>0</v>
      </c>
      <c r="K364" s="1">
        <f>_xlfn.XLOOKUP($A364,Pistols!$C:$C,Pistols!N:N,0,0)</f>
        <v>0</v>
      </c>
      <c r="L364" s="1">
        <f>_xlfn.XLOOKUP($A364,Revolvers!$C:$C,Revolvers!O:O,0,0)</f>
        <v>0</v>
      </c>
      <c r="M364" s="1">
        <f>_xlfn.XLOOKUP($A364,Revolvers!$C:$C,Revolvers!P:P,0,0)</f>
        <v>0</v>
      </c>
      <c r="N364" s="1">
        <f>_xlfn.XLOOKUP($A364,Revolvers!$C:$C,Revolvers!Q:Q,0,0)</f>
        <v>0</v>
      </c>
      <c r="O364" s="1">
        <f>_xlfn.XLOOKUP($A364,Revolvers!$C:$C,Revolvers!R:R,0,0)</f>
        <v>0</v>
      </c>
      <c r="P364" s="1">
        <f>_xlfn.XLOOKUP($A364,Revolvers!$C:$C,Revolvers!S:S,0,0)</f>
        <v>0</v>
      </c>
      <c r="Q364" s="1">
        <f>_xlfn.XLOOKUP($A364,Revolvers!$C:$C,Revolvers!T:T,0,0)</f>
        <v>0</v>
      </c>
      <c r="R364" s="1">
        <f>_xlfn.XLOOKUP($A364,Rifles!C:C,Rifles!H:H,0,0)</f>
        <v>6</v>
      </c>
      <c r="S364" s="1">
        <f>_xlfn.XLOOKUP($A364,Shotguns!C:C,Shotguns!H:H,0,0)</f>
        <v>0</v>
      </c>
      <c r="T364" s="1">
        <f t="shared" si="5"/>
        <v>6</v>
      </c>
    </row>
    <row r="365" spans="1:20" x14ac:dyDescent="0.25">
      <c r="A365" s="1">
        <f>Rifles!C365</f>
        <v>57501654</v>
      </c>
      <c r="B365" s="1" t="str">
        <f>_xlfn.XLOOKUP(A365, Rifles!$C365:$C782,Rifles!D365:D782,"N/A",0)</f>
        <v>RODGERS, JIMMY E &amp; RODGERS, TERESE B</v>
      </c>
      <c r="C365" s="1" t="str">
        <f>_xlfn.XLOOKUP($A365, Rifles!$C$2:$C$419,Rifles!F$2:F$419,"N/A",0)</f>
        <v>LONGVIEW</v>
      </c>
      <c r="D365" s="1" t="str">
        <f>_xlfn.XLOOKUP($A365, Rifles!$C$2:$C$419,Rifles!G$2:G$419,"N/A",0)</f>
        <v>TX</v>
      </c>
      <c r="E365" s="1">
        <f>_xlfn.XLOOKUP($A365,Pistols!$C:$C,Pistols!H:H,0,0)</f>
        <v>0</v>
      </c>
      <c r="F365" s="1">
        <f>_xlfn.XLOOKUP($A365,Pistols!$C:$C,Pistols!I:I,0,0)</f>
        <v>0</v>
      </c>
      <c r="G365" s="1">
        <f>_xlfn.XLOOKUP($A365,Pistols!$C:$C,Pistols!J:J,0,0)</f>
        <v>1</v>
      </c>
      <c r="H365" s="1">
        <f>_xlfn.XLOOKUP($A365,Pistols!$C:$C,Pistols!K:K,0,0)</f>
        <v>0</v>
      </c>
      <c r="I365" s="1">
        <f>_xlfn.XLOOKUP($A365,Pistols!$C:$C,Pistols!L:L,0,0)</f>
        <v>3</v>
      </c>
      <c r="J365" s="1">
        <f>_xlfn.XLOOKUP($A365,Pistols!$C:$C,Pistols!M:M,0,0)</f>
        <v>0</v>
      </c>
      <c r="K365" s="1">
        <f>_xlfn.XLOOKUP($A365,Pistols!$C:$C,Pistols!N:N,0,0)</f>
        <v>4</v>
      </c>
      <c r="L365" s="1">
        <f>_xlfn.XLOOKUP($A365,Revolvers!$C:$C,Revolvers!O:O,0,0)</f>
        <v>0</v>
      </c>
      <c r="M365" s="1">
        <f>_xlfn.XLOOKUP($A365,Revolvers!$C:$C,Revolvers!P:P,0,0)</f>
        <v>0</v>
      </c>
      <c r="N365" s="1">
        <f>_xlfn.XLOOKUP($A365,Revolvers!$C:$C,Revolvers!Q:Q,0,0)</f>
        <v>0</v>
      </c>
      <c r="O365" s="1">
        <f>_xlfn.XLOOKUP($A365,Revolvers!$C:$C,Revolvers!R:R,0,0)</f>
        <v>0</v>
      </c>
      <c r="P365" s="1">
        <f>_xlfn.XLOOKUP($A365,Revolvers!$C:$C,Revolvers!S:S,0,0)</f>
        <v>0</v>
      </c>
      <c r="Q365" s="1">
        <f>_xlfn.XLOOKUP($A365,Revolvers!$C:$C,Revolvers!T:T,0,0)</f>
        <v>0</v>
      </c>
      <c r="R365" s="1">
        <f>_xlfn.XLOOKUP($A365,Rifles!C:C,Rifles!H:H,0,0)</f>
        <v>21</v>
      </c>
      <c r="S365" s="1">
        <f>_xlfn.XLOOKUP($A365,Shotguns!C:C,Shotguns!H:H,0,0)</f>
        <v>11</v>
      </c>
      <c r="T365" s="1">
        <f t="shared" si="5"/>
        <v>36</v>
      </c>
    </row>
    <row r="366" spans="1:20" x14ac:dyDescent="0.25">
      <c r="A366" s="1">
        <f>Rifles!C366</f>
        <v>57601494</v>
      </c>
      <c r="B366" s="1" t="str">
        <f>_xlfn.XLOOKUP(A366, Rifles!$C366:$C783,Rifles!D366:D783,"N/A",0)</f>
        <v>S&amp;M ARMS LLC</v>
      </c>
      <c r="C366" s="1" t="str">
        <f>_xlfn.XLOOKUP($A366, Rifles!$C$2:$C$419,Rifles!F$2:F$419,"N/A",0)</f>
        <v>HOUSTON</v>
      </c>
      <c r="D366" s="1" t="str">
        <f>_xlfn.XLOOKUP($A366, Rifles!$C$2:$C$419,Rifles!G$2:G$419,"N/A",0)</f>
        <v>TX</v>
      </c>
      <c r="E366" s="1">
        <f>_xlfn.XLOOKUP($A366,Pistols!$C:$C,Pistols!H:H,0,0)</f>
        <v>0</v>
      </c>
      <c r="F366" s="1">
        <f>_xlfn.XLOOKUP($A366,Pistols!$C:$C,Pistols!I:I,0,0)</f>
        <v>0</v>
      </c>
      <c r="G366" s="1">
        <f>_xlfn.XLOOKUP($A366,Pistols!$C:$C,Pistols!J:J,0,0)</f>
        <v>0</v>
      </c>
      <c r="H366" s="1">
        <f>_xlfn.XLOOKUP($A366,Pistols!$C:$C,Pistols!K:K,0,0)</f>
        <v>0</v>
      </c>
      <c r="I366" s="1">
        <f>_xlfn.XLOOKUP($A366,Pistols!$C:$C,Pistols!L:L,0,0)</f>
        <v>0</v>
      </c>
      <c r="J366" s="1">
        <f>_xlfn.XLOOKUP($A366,Pistols!$C:$C,Pistols!M:M,0,0)</f>
        <v>0</v>
      </c>
      <c r="K366" s="1">
        <f>_xlfn.XLOOKUP($A366,Pistols!$C:$C,Pistols!N:N,0,0)</f>
        <v>0</v>
      </c>
      <c r="L366" s="1">
        <f>_xlfn.XLOOKUP($A366,Revolvers!$C:$C,Revolvers!O:O,0,0)</f>
        <v>0</v>
      </c>
      <c r="M366" s="1">
        <f>_xlfn.XLOOKUP($A366,Revolvers!$C:$C,Revolvers!P:P,0,0)</f>
        <v>0</v>
      </c>
      <c r="N366" s="1">
        <f>_xlfn.XLOOKUP($A366,Revolvers!$C:$C,Revolvers!Q:Q,0,0)</f>
        <v>0</v>
      </c>
      <c r="O366" s="1">
        <f>_xlfn.XLOOKUP($A366,Revolvers!$C:$C,Revolvers!R:R,0,0)</f>
        <v>0</v>
      </c>
      <c r="P366" s="1">
        <f>_xlfn.XLOOKUP($A366,Revolvers!$C:$C,Revolvers!S:S,0,0)</f>
        <v>0</v>
      </c>
      <c r="Q366" s="1">
        <f>_xlfn.XLOOKUP($A366,Revolvers!$C:$C,Revolvers!T:T,0,0)</f>
        <v>0</v>
      </c>
      <c r="R366" s="1">
        <f>_xlfn.XLOOKUP($A366,Rifles!C:C,Rifles!H:H,0,0)</f>
        <v>1</v>
      </c>
      <c r="S366" s="1">
        <f>_xlfn.XLOOKUP($A366,Shotguns!C:C,Shotguns!H:H,0,0)</f>
        <v>1</v>
      </c>
      <c r="T366" s="1">
        <f t="shared" si="5"/>
        <v>2</v>
      </c>
    </row>
    <row r="367" spans="1:20" x14ac:dyDescent="0.25">
      <c r="A367" s="1">
        <f>Rifles!C367</f>
        <v>57601591</v>
      </c>
      <c r="B367" s="1" t="str">
        <f>_xlfn.XLOOKUP(A367, Rifles!$C367:$C784,Rifles!D367:D784,"N/A",0)</f>
        <v>SOUTH TEXAS ARMORY LLC</v>
      </c>
      <c r="C367" s="1" t="str">
        <f>_xlfn.XLOOKUP($A367, Rifles!$C$2:$C$419,Rifles!F$2:F$419,"N/A",0)</f>
        <v>HOUSTON</v>
      </c>
      <c r="D367" s="1" t="str">
        <f>_xlfn.XLOOKUP($A367, Rifles!$C$2:$C$419,Rifles!G$2:G$419,"N/A",0)</f>
        <v>TX</v>
      </c>
      <c r="E367" s="1">
        <f>_xlfn.XLOOKUP($A367,Pistols!$C:$C,Pistols!H:H,0,0)</f>
        <v>0</v>
      </c>
      <c r="F367" s="1">
        <f>_xlfn.XLOOKUP($A367,Pistols!$C:$C,Pistols!I:I,0,0)</f>
        <v>0</v>
      </c>
      <c r="G367" s="1">
        <f>_xlfn.XLOOKUP($A367,Pistols!$C:$C,Pistols!J:J,0,0)</f>
        <v>0</v>
      </c>
      <c r="H367" s="1">
        <f>_xlfn.XLOOKUP($A367,Pistols!$C:$C,Pistols!K:K,0,0)</f>
        <v>0</v>
      </c>
      <c r="I367" s="1">
        <f>_xlfn.XLOOKUP($A367,Pistols!$C:$C,Pistols!L:L,0,0)</f>
        <v>0</v>
      </c>
      <c r="J367" s="1">
        <f>_xlfn.XLOOKUP($A367,Pistols!$C:$C,Pistols!M:M,0,0)</f>
        <v>0</v>
      </c>
      <c r="K367" s="1">
        <f>_xlfn.XLOOKUP($A367,Pistols!$C:$C,Pistols!N:N,0,0)</f>
        <v>0</v>
      </c>
      <c r="L367" s="1">
        <f>_xlfn.XLOOKUP($A367,Revolvers!$C:$C,Revolvers!O:O,0,0)</f>
        <v>0</v>
      </c>
      <c r="M367" s="1">
        <f>_xlfn.XLOOKUP($A367,Revolvers!$C:$C,Revolvers!P:P,0,0)</f>
        <v>0</v>
      </c>
      <c r="N367" s="1">
        <f>_xlfn.XLOOKUP($A367,Revolvers!$C:$C,Revolvers!Q:Q,0,0)</f>
        <v>0</v>
      </c>
      <c r="O367" s="1">
        <f>_xlfn.XLOOKUP($A367,Revolvers!$C:$C,Revolvers!R:R,0,0)</f>
        <v>0</v>
      </c>
      <c r="P367" s="1">
        <f>_xlfn.XLOOKUP($A367,Revolvers!$C:$C,Revolvers!S:S,0,0)</f>
        <v>0</v>
      </c>
      <c r="Q367" s="1">
        <f>_xlfn.XLOOKUP($A367,Revolvers!$C:$C,Revolvers!T:T,0,0)</f>
        <v>0</v>
      </c>
      <c r="R367" s="1">
        <f>_xlfn.XLOOKUP($A367,Rifles!C:C,Rifles!H:H,0,0)</f>
        <v>31</v>
      </c>
      <c r="S367" s="1">
        <f>_xlfn.XLOOKUP($A367,Shotguns!C:C,Shotguns!H:H,0,0)</f>
        <v>0</v>
      </c>
      <c r="T367" s="1">
        <f t="shared" si="5"/>
        <v>31</v>
      </c>
    </row>
    <row r="368" spans="1:20" x14ac:dyDescent="0.25">
      <c r="A368" s="1">
        <f>Rifles!C368</f>
        <v>57601795</v>
      </c>
      <c r="B368" s="1" t="str">
        <f>_xlfn.XLOOKUP(A368, Rifles!$C368:$C785,Rifles!D368:D785,"N/A",0)</f>
        <v>WHITE, MELTON RAY</v>
      </c>
      <c r="C368" s="1" t="str">
        <f>_xlfn.XLOOKUP($A368, Rifles!$C$2:$C$419,Rifles!F$2:F$419,"N/A",0)</f>
        <v>HOUSTON</v>
      </c>
      <c r="D368" s="1" t="str">
        <f>_xlfn.XLOOKUP($A368, Rifles!$C$2:$C$419,Rifles!G$2:G$419,"N/A",0)</f>
        <v>TX</v>
      </c>
      <c r="E368" s="1">
        <f>_xlfn.XLOOKUP($A368,Pistols!$C:$C,Pistols!H:H,0,0)</f>
        <v>0</v>
      </c>
      <c r="F368" s="1">
        <f>_xlfn.XLOOKUP($A368,Pistols!$C:$C,Pistols!I:I,0,0)</f>
        <v>0</v>
      </c>
      <c r="G368" s="1">
        <f>_xlfn.XLOOKUP($A368,Pistols!$C:$C,Pistols!J:J,0,0)</f>
        <v>0</v>
      </c>
      <c r="H368" s="1">
        <f>_xlfn.XLOOKUP($A368,Pistols!$C:$C,Pistols!K:K,0,0)</f>
        <v>0</v>
      </c>
      <c r="I368" s="1">
        <f>_xlfn.XLOOKUP($A368,Pistols!$C:$C,Pistols!L:L,0,0)</f>
        <v>0</v>
      </c>
      <c r="J368" s="1">
        <f>_xlfn.XLOOKUP($A368,Pistols!$C:$C,Pistols!M:M,0,0)</f>
        <v>0</v>
      </c>
      <c r="K368" s="1">
        <f>_xlfn.XLOOKUP($A368,Pistols!$C:$C,Pistols!N:N,0,0)</f>
        <v>0</v>
      </c>
      <c r="L368" s="1">
        <f>_xlfn.XLOOKUP($A368,Revolvers!$C:$C,Revolvers!O:O,0,0)</f>
        <v>0</v>
      </c>
      <c r="M368" s="1">
        <f>_xlfn.XLOOKUP($A368,Revolvers!$C:$C,Revolvers!P:P,0,0)</f>
        <v>0</v>
      </c>
      <c r="N368" s="1">
        <f>_xlfn.XLOOKUP($A368,Revolvers!$C:$C,Revolvers!Q:Q,0,0)</f>
        <v>0</v>
      </c>
      <c r="O368" s="1">
        <f>_xlfn.XLOOKUP($A368,Revolvers!$C:$C,Revolvers!R:R,0,0)</f>
        <v>0</v>
      </c>
      <c r="P368" s="1">
        <f>_xlfn.XLOOKUP($A368,Revolvers!$C:$C,Revolvers!S:S,0,0)</f>
        <v>0</v>
      </c>
      <c r="Q368" s="1">
        <f>_xlfn.XLOOKUP($A368,Revolvers!$C:$C,Revolvers!T:T,0,0)</f>
        <v>0</v>
      </c>
      <c r="R368" s="1">
        <f>_xlfn.XLOOKUP($A368,Rifles!C:C,Rifles!H:H,0,0)</f>
        <v>5</v>
      </c>
      <c r="S368" s="1">
        <f>_xlfn.XLOOKUP($A368,Shotguns!C:C,Shotguns!H:H,0,0)</f>
        <v>0</v>
      </c>
      <c r="T368" s="1">
        <f t="shared" si="5"/>
        <v>5</v>
      </c>
    </row>
    <row r="369" spans="1:20" x14ac:dyDescent="0.25">
      <c r="A369" s="1">
        <f>Rifles!C369</f>
        <v>57502590</v>
      </c>
      <c r="B369" s="1" t="str">
        <f>_xlfn.XLOOKUP(A369, Rifles!$C369:$C786,Rifles!D369:D786,"N/A",0)</f>
        <v>WISE LITE ARMS INC</v>
      </c>
      <c r="C369" s="1" t="str">
        <f>_xlfn.XLOOKUP($A369, Rifles!$C$2:$C$419,Rifles!F$2:F$419,"N/A",0)</f>
        <v>BOYD</v>
      </c>
      <c r="D369" s="1" t="str">
        <f>_xlfn.XLOOKUP($A369, Rifles!$C$2:$C$419,Rifles!G$2:G$419,"N/A",0)</f>
        <v>TX</v>
      </c>
      <c r="E369" s="1">
        <f>_xlfn.XLOOKUP($A369,Pistols!$C:$C,Pistols!H:H,0,0)</f>
        <v>0</v>
      </c>
      <c r="F369" s="1">
        <f>_xlfn.XLOOKUP($A369,Pistols!$C:$C,Pistols!I:I,0,0)</f>
        <v>0</v>
      </c>
      <c r="G369" s="1">
        <f>_xlfn.XLOOKUP($A369,Pistols!$C:$C,Pistols!J:J,0,0)</f>
        <v>389</v>
      </c>
      <c r="H369" s="1">
        <f>_xlfn.XLOOKUP($A369,Pistols!$C:$C,Pistols!K:K,0,0)</f>
        <v>0</v>
      </c>
      <c r="I369" s="1">
        <f>_xlfn.XLOOKUP($A369,Pistols!$C:$C,Pistols!L:L,0,0)</f>
        <v>53</v>
      </c>
      <c r="J369" s="1">
        <f>_xlfn.XLOOKUP($A369,Pistols!$C:$C,Pistols!M:M,0,0)</f>
        <v>0</v>
      </c>
      <c r="K369" s="1">
        <f>_xlfn.XLOOKUP($A369,Pistols!$C:$C,Pistols!N:N,0,0)</f>
        <v>442</v>
      </c>
      <c r="L369" s="1">
        <f>_xlfn.XLOOKUP($A369,Revolvers!$C:$C,Revolvers!O:O,0,0)</f>
        <v>0</v>
      </c>
      <c r="M369" s="1">
        <f>_xlfn.XLOOKUP($A369,Revolvers!$C:$C,Revolvers!P:P,0,0)</f>
        <v>0</v>
      </c>
      <c r="N369" s="1">
        <f>_xlfn.XLOOKUP($A369,Revolvers!$C:$C,Revolvers!Q:Q,0,0)</f>
        <v>0</v>
      </c>
      <c r="O369" s="1">
        <f>_xlfn.XLOOKUP($A369,Revolvers!$C:$C,Revolvers!R:R,0,0)</f>
        <v>0</v>
      </c>
      <c r="P369" s="1">
        <f>_xlfn.XLOOKUP($A369,Revolvers!$C:$C,Revolvers!S:S,0,0)</f>
        <v>0</v>
      </c>
      <c r="Q369" s="1">
        <f>_xlfn.XLOOKUP($A369,Revolvers!$C:$C,Revolvers!T:T,0,0)</f>
        <v>0</v>
      </c>
      <c r="R369" s="1">
        <f>_xlfn.XLOOKUP($A369,Rifles!C:C,Rifles!H:H,0,0)</f>
        <v>589</v>
      </c>
      <c r="S369" s="1">
        <f>_xlfn.XLOOKUP($A369,Shotguns!C:C,Shotguns!H:H,0,0)</f>
        <v>0</v>
      </c>
      <c r="T369" s="1">
        <f t="shared" si="5"/>
        <v>1031</v>
      </c>
    </row>
    <row r="370" spans="1:20" x14ac:dyDescent="0.25">
      <c r="A370" s="1">
        <f>Rifles!C370</f>
        <v>98787363</v>
      </c>
      <c r="B370" s="1" t="str">
        <f>_xlfn.XLOOKUP(A370, Rifles!$C370:$C787,Rifles!D370:D787,"N/A",0)</f>
        <v>ARMS TECHNOLOGY INC</v>
      </c>
      <c r="C370" s="1" t="str">
        <f>_xlfn.XLOOKUP($A370, Rifles!$C$2:$C$419,Rifles!F$2:F$419,"N/A",0)</f>
        <v>SALT LAKE CITY</v>
      </c>
      <c r="D370" s="1" t="str">
        <f>_xlfn.XLOOKUP($A370, Rifles!$C$2:$C$419,Rifles!G$2:G$419,"N/A",0)</f>
        <v>UT</v>
      </c>
      <c r="E370" s="1">
        <f>_xlfn.XLOOKUP($A370,Pistols!$C:$C,Pistols!H:H,0,0)</f>
        <v>19721</v>
      </c>
      <c r="F370" s="1">
        <f>_xlfn.XLOOKUP($A370,Pistols!$C:$C,Pistols!I:I,0,0)</f>
        <v>0</v>
      </c>
      <c r="G370" s="1">
        <f>_xlfn.XLOOKUP($A370,Pistols!$C:$C,Pistols!J:J,0,0)</f>
        <v>0</v>
      </c>
      <c r="H370" s="1">
        <f>_xlfn.XLOOKUP($A370,Pistols!$C:$C,Pistols!K:K,0,0)</f>
        <v>0</v>
      </c>
      <c r="I370" s="1">
        <f>_xlfn.XLOOKUP($A370,Pistols!$C:$C,Pistols!L:L,0,0)</f>
        <v>0</v>
      </c>
      <c r="J370" s="1">
        <f>_xlfn.XLOOKUP($A370,Pistols!$C:$C,Pistols!M:M,0,0)</f>
        <v>0</v>
      </c>
      <c r="K370" s="1">
        <f>_xlfn.XLOOKUP($A370,Pistols!$C:$C,Pistols!N:N,0,0)</f>
        <v>19721</v>
      </c>
      <c r="L370" s="1">
        <f>_xlfn.XLOOKUP($A370,Revolvers!$C:$C,Revolvers!O:O,0,0)</f>
        <v>0</v>
      </c>
      <c r="M370" s="1">
        <f>_xlfn.XLOOKUP($A370,Revolvers!$C:$C,Revolvers!P:P,0,0)</f>
        <v>0</v>
      </c>
      <c r="N370" s="1">
        <f>_xlfn.XLOOKUP($A370,Revolvers!$C:$C,Revolvers!Q:Q,0,0)</f>
        <v>0</v>
      </c>
      <c r="O370" s="1">
        <f>_xlfn.XLOOKUP($A370,Revolvers!$C:$C,Revolvers!R:R,0,0)</f>
        <v>0</v>
      </c>
      <c r="P370" s="1">
        <f>_xlfn.XLOOKUP($A370,Revolvers!$C:$C,Revolvers!S:S,0,0)</f>
        <v>0</v>
      </c>
      <c r="Q370" s="1">
        <f>_xlfn.XLOOKUP($A370,Revolvers!$C:$C,Revolvers!T:T,0,0)</f>
        <v>0</v>
      </c>
      <c r="R370" s="1">
        <f>_xlfn.XLOOKUP($A370,Rifles!C:C,Rifles!H:H,0,0)</f>
        <v>1400</v>
      </c>
      <c r="S370" s="1">
        <f>_xlfn.XLOOKUP($A370,Shotguns!C:C,Shotguns!H:H,0,0)</f>
        <v>0</v>
      </c>
      <c r="T370" s="1">
        <f t="shared" si="5"/>
        <v>21121</v>
      </c>
    </row>
    <row r="371" spans="1:20" x14ac:dyDescent="0.25">
      <c r="A371" s="1">
        <f>Rifles!C371</f>
        <v>98700716</v>
      </c>
      <c r="B371" s="1" t="str">
        <f>_xlfn.XLOOKUP(A371, Rifles!$C371:$C788,Rifles!D371:D788,"N/A",0)</f>
        <v>CHILD, LELAND VERL</v>
      </c>
      <c r="C371" s="1" t="str">
        <f>_xlfn.XLOOKUP($A371, Rifles!$C$2:$C$419,Rifles!F$2:F$419,"N/A",0)</f>
        <v>WEST HAVEN</v>
      </c>
      <c r="D371" s="1" t="str">
        <f>_xlfn.XLOOKUP($A371, Rifles!$C$2:$C$419,Rifles!G$2:G$419,"N/A",0)</f>
        <v>UT</v>
      </c>
      <c r="E371" s="1">
        <f>_xlfn.XLOOKUP($A371,Pistols!$C:$C,Pistols!H:H,0,0)</f>
        <v>0</v>
      </c>
      <c r="F371" s="1">
        <f>_xlfn.XLOOKUP($A371,Pistols!$C:$C,Pistols!I:I,0,0)</f>
        <v>0</v>
      </c>
      <c r="G371" s="1">
        <f>_xlfn.XLOOKUP($A371,Pistols!$C:$C,Pistols!J:J,0,0)</f>
        <v>0</v>
      </c>
      <c r="H371" s="1">
        <f>_xlfn.XLOOKUP($A371,Pistols!$C:$C,Pistols!K:K,0,0)</f>
        <v>0</v>
      </c>
      <c r="I371" s="1">
        <f>_xlfn.XLOOKUP($A371,Pistols!$C:$C,Pistols!L:L,0,0)</f>
        <v>0</v>
      </c>
      <c r="J371" s="1">
        <f>_xlfn.XLOOKUP($A371,Pistols!$C:$C,Pistols!M:M,0,0)</f>
        <v>0</v>
      </c>
      <c r="K371" s="1">
        <f>_xlfn.XLOOKUP($A371,Pistols!$C:$C,Pistols!N:N,0,0)</f>
        <v>0</v>
      </c>
      <c r="L371" s="1">
        <f>_xlfn.XLOOKUP($A371,Revolvers!$C:$C,Revolvers!O:O,0,0)</f>
        <v>0</v>
      </c>
      <c r="M371" s="1">
        <f>_xlfn.XLOOKUP($A371,Revolvers!$C:$C,Revolvers!P:P,0,0)</f>
        <v>0</v>
      </c>
      <c r="N371" s="1">
        <f>_xlfn.XLOOKUP($A371,Revolvers!$C:$C,Revolvers!Q:Q,0,0)</f>
        <v>0</v>
      </c>
      <c r="O371" s="1">
        <f>_xlfn.XLOOKUP($A371,Revolvers!$C:$C,Revolvers!R:R,0,0)</f>
        <v>0</v>
      </c>
      <c r="P371" s="1">
        <f>_xlfn.XLOOKUP($A371,Revolvers!$C:$C,Revolvers!S:S,0,0)</f>
        <v>0</v>
      </c>
      <c r="Q371" s="1">
        <f>_xlfn.XLOOKUP($A371,Revolvers!$C:$C,Revolvers!T:T,0,0)</f>
        <v>0</v>
      </c>
      <c r="R371" s="1">
        <f>_xlfn.XLOOKUP($A371,Rifles!C:C,Rifles!H:H,0,0)</f>
        <v>42</v>
      </c>
      <c r="S371" s="1">
        <f>_xlfn.XLOOKUP($A371,Shotguns!C:C,Shotguns!H:H,0,0)</f>
        <v>0</v>
      </c>
      <c r="T371" s="1">
        <f t="shared" si="5"/>
        <v>42</v>
      </c>
    </row>
    <row r="372" spans="1:20" x14ac:dyDescent="0.25">
      <c r="A372" s="1">
        <f>Rifles!C372</f>
        <v>98700554</v>
      </c>
      <c r="B372" s="1" t="str">
        <f>_xlfn.XLOOKUP(A372, Rifles!$C372:$C789,Rifles!D372:D789,"N/A",0)</f>
        <v>ECHOLS, D'ARCY</v>
      </c>
      <c r="C372" s="1" t="str">
        <f>_xlfn.XLOOKUP($A372, Rifles!$C$2:$C$419,Rifles!F$2:F$419,"N/A",0)</f>
        <v>MILLVILLE</v>
      </c>
      <c r="D372" s="1" t="str">
        <f>_xlfn.XLOOKUP($A372, Rifles!$C$2:$C$419,Rifles!G$2:G$419,"N/A",0)</f>
        <v>UT</v>
      </c>
      <c r="E372" s="1">
        <f>_xlfn.XLOOKUP($A372,Pistols!$C:$C,Pistols!H:H,0,0)</f>
        <v>0</v>
      </c>
      <c r="F372" s="1">
        <f>_xlfn.XLOOKUP($A372,Pistols!$C:$C,Pistols!I:I,0,0)</f>
        <v>0</v>
      </c>
      <c r="G372" s="1">
        <f>_xlfn.XLOOKUP($A372,Pistols!$C:$C,Pistols!J:J,0,0)</f>
        <v>0</v>
      </c>
      <c r="H372" s="1">
        <f>_xlfn.XLOOKUP($A372,Pistols!$C:$C,Pistols!K:K,0,0)</f>
        <v>0</v>
      </c>
      <c r="I372" s="1">
        <f>_xlfn.XLOOKUP($A372,Pistols!$C:$C,Pistols!L:L,0,0)</f>
        <v>0</v>
      </c>
      <c r="J372" s="1">
        <f>_xlfn.XLOOKUP($A372,Pistols!$C:$C,Pistols!M:M,0,0)</f>
        <v>0</v>
      </c>
      <c r="K372" s="1">
        <f>_xlfn.XLOOKUP($A372,Pistols!$C:$C,Pistols!N:N,0,0)</f>
        <v>0</v>
      </c>
      <c r="L372" s="1">
        <f>_xlfn.XLOOKUP($A372,Revolvers!$C:$C,Revolvers!O:O,0,0)</f>
        <v>0</v>
      </c>
      <c r="M372" s="1">
        <f>_xlfn.XLOOKUP($A372,Revolvers!$C:$C,Revolvers!P:P,0,0)</f>
        <v>0</v>
      </c>
      <c r="N372" s="1">
        <f>_xlfn.XLOOKUP($A372,Revolvers!$C:$C,Revolvers!Q:Q,0,0)</f>
        <v>0</v>
      </c>
      <c r="O372" s="1">
        <f>_xlfn.XLOOKUP($A372,Revolvers!$C:$C,Revolvers!R:R,0,0)</f>
        <v>0</v>
      </c>
      <c r="P372" s="1">
        <f>_xlfn.XLOOKUP($A372,Revolvers!$C:$C,Revolvers!S:S,0,0)</f>
        <v>0</v>
      </c>
      <c r="Q372" s="1">
        <f>_xlfn.XLOOKUP($A372,Revolvers!$C:$C,Revolvers!T:T,0,0)</f>
        <v>0</v>
      </c>
      <c r="R372" s="1">
        <f>_xlfn.XLOOKUP($A372,Rifles!C:C,Rifles!H:H,0,0)</f>
        <v>5</v>
      </c>
      <c r="S372" s="1">
        <f>_xlfn.XLOOKUP($A372,Shotguns!C:C,Shotguns!H:H,0,0)</f>
        <v>0</v>
      </c>
      <c r="T372" s="1">
        <f t="shared" si="5"/>
        <v>5</v>
      </c>
    </row>
    <row r="373" spans="1:20" x14ac:dyDescent="0.25">
      <c r="A373" s="1">
        <f>Rifles!C373</f>
        <v>98700869</v>
      </c>
      <c r="B373" s="1" t="str">
        <f>_xlfn.XLOOKUP(A373, Rifles!$C373:$C790,Rifles!D373:D790,"N/A",0)</f>
        <v>FEDORUK, MITCHELL A</v>
      </c>
      <c r="C373" s="1" t="str">
        <f>_xlfn.XLOOKUP($A373, Rifles!$C$2:$C$419,Rifles!F$2:F$419,"N/A",0)</f>
        <v>GRANTSVILLE</v>
      </c>
      <c r="D373" s="1" t="str">
        <f>_xlfn.XLOOKUP($A373, Rifles!$C$2:$C$419,Rifles!G$2:G$419,"N/A",0)</f>
        <v>UT</v>
      </c>
      <c r="E373" s="1">
        <f>_xlfn.XLOOKUP($A373,Pistols!$C:$C,Pistols!H:H,0,0)</f>
        <v>0</v>
      </c>
      <c r="F373" s="1">
        <f>_xlfn.XLOOKUP($A373,Pistols!$C:$C,Pistols!I:I,0,0)</f>
        <v>3</v>
      </c>
      <c r="G373" s="1">
        <f>_xlfn.XLOOKUP($A373,Pistols!$C:$C,Pistols!J:J,0,0)</f>
        <v>0</v>
      </c>
      <c r="H373" s="1">
        <f>_xlfn.XLOOKUP($A373,Pistols!$C:$C,Pistols!K:K,0,0)</f>
        <v>0</v>
      </c>
      <c r="I373" s="1">
        <f>_xlfn.XLOOKUP($A373,Pistols!$C:$C,Pistols!L:L,0,0)</f>
        <v>0</v>
      </c>
      <c r="J373" s="1">
        <f>_xlfn.XLOOKUP($A373,Pistols!$C:$C,Pistols!M:M,0,0)</f>
        <v>0</v>
      </c>
      <c r="K373" s="1">
        <f>_xlfn.XLOOKUP($A373,Pistols!$C:$C,Pistols!N:N,0,0)</f>
        <v>3</v>
      </c>
      <c r="L373" s="1">
        <f>_xlfn.XLOOKUP($A373,Revolvers!$C:$C,Revolvers!O:O,0,0)</f>
        <v>0</v>
      </c>
      <c r="M373" s="1">
        <f>_xlfn.XLOOKUP($A373,Revolvers!$C:$C,Revolvers!P:P,0,0)</f>
        <v>0</v>
      </c>
      <c r="N373" s="1">
        <f>_xlfn.XLOOKUP($A373,Revolvers!$C:$C,Revolvers!Q:Q,0,0)</f>
        <v>0</v>
      </c>
      <c r="O373" s="1">
        <f>_xlfn.XLOOKUP($A373,Revolvers!$C:$C,Revolvers!R:R,0,0)</f>
        <v>0</v>
      </c>
      <c r="P373" s="1">
        <f>_xlfn.XLOOKUP($A373,Revolvers!$C:$C,Revolvers!S:S,0,0)</f>
        <v>0</v>
      </c>
      <c r="Q373" s="1">
        <f>_xlfn.XLOOKUP($A373,Revolvers!$C:$C,Revolvers!T:T,0,0)</f>
        <v>0</v>
      </c>
      <c r="R373" s="1">
        <f>_xlfn.XLOOKUP($A373,Rifles!C:C,Rifles!H:H,0,0)</f>
        <v>3</v>
      </c>
      <c r="S373" s="1">
        <f>_xlfn.XLOOKUP($A373,Shotguns!C:C,Shotguns!H:H,0,0)</f>
        <v>0</v>
      </c>
      <c r="T373" s="1">
        <f t="shared" si="5"/>
        <v>6</v>
      </c>
    </row>
    <row r="374" spans="1:20" x14ac:dyDescent="0.25">
      <c r="A374" s="1">
        <f>Rifles!C374</f>
        <v>98706281</v>
      </c>
      <c r="B374" s="1" t="str">
        <f>_xlfn.XLOOKUP(A374, Rifles!$C374:$C791,Rifles!D374:D791,"N/A",0)</f>
        <v>LAR MANUFACTURING INC</v>
      </c>
      <c r="C374" s="1" t="str">
        <f>_xlfn.XLOOKUP($A374, Rifles!$C$2:$C$419,Rifles!F$2:F$419,"N/A",0)</f>
        <v>WEST JORDAN</v>
      </c>
      <c r="D374" s="1" t="str">
        <f>_xlfn.XLOOKUP($A374, Rifles!$C$2:$C$419,Rifles!G$2:G$419,"N/A",0)</f>
        <v>UT</v>
      </c>
      <c r="E374" s="1">
        <f>_xlfn.XLOOKUP($A374,Pistols!$C:$C,Pistols!H:H,0,0)</f>
        <v>0</v>
      </c>
      <c r="F374" s="1">
        <f>_xlfn.XLOOKUP($A374,Pistols!$C:$C,Pistols!I:I,0,0)</f>
        <v>0</v>
      </c>
      <c r="G374" s="1">
        <f>_xlfn.XLOOKUP($A374,Pistols!$C:$C,Pistols!J:J,0,0)</f>
        <v>0</v>
      </c>
      <c r="H374" s="1">
        <f>_xlfn.XLOOKUP($A374,Pistols!$C:$C,Pistols!K:K,0,0)</f>
        <v>0</v>
      </c>
      <c r="I374" s="1">
        <f>_xlfn.XLOOKUP($A374,Pistols!$C:$C,Pistols!L:L,0,0)</f>
        <v>0</v>
      </c>
      <c r="J374" s="1">
        <f>_xlfn.XLOOKUP($A374,Pistols!$C:$C,Pistols!M:M,0,0)</f>
        <v>0</v>
      </c>
      <c r="K374" s="1">
        <f>_xlfn.XLOOKUP($A374,Pistols!$C:$C,Pistols!N:N,0,0)</f>
        <v>0</v>
      </c>
      <c r="L374" s="1">
        <f>_xlfn.XLOOKUP($A374,Revolvers!$C:$C,Revolvers!O:O,0,0)</f>
        <v>0</v>
      </c>
      <c r="M374" s="1">
        <f>_xlfn.XLOOKUP($A374,Revolvers!$C:$C,Revolvers!P:P,0,0)</f>
        <v>0</v>
      </c>
      <c r="N374" s="1">
        <f>_xlfn.XLOOKUP($A374,Revolvers!$C:$C,Revolvers!Q:Q,0,0)</f>
        <v>0</v>
      </c>
      <c r="O374" s="1">
        <f>_xlfn.XLOOKUP($A374,Revolvers!$C:$C,Revolvers!R:R,0,0)</f>
        <v>0</v>
      </c>
      <c r="P374" s="1">
        <f>_xlfn.XLOOKUP($A374,Revolvers!$C:$C,Revolvers!S:S,0,0)</f>
        <v>0</v>
      </c>
      <c r="Q374" s="1">
        <f>_xlfn.XLOOKUP($A374,Revolvers!$C:$C,Revolvers!T:T,0,0)</f>
        <v>0</v>
      </c>
      <c r="R374" s="1">
        <f>_xlfn.XLOOKUP($A374,Rifles!C:C,Rifles!H:H,0,0)</f>
        <v>229</v>
      </c>
      <c r="S374" s="1">
        <f>_xlfn.XLOOKUP($A374,Shotguns!C:C,Shotguns!H:H,0,0)</f>
        <v>0</v>
      </c>
      <c r="T374" s="1">
        <f t="shared" si="5"/>
        <v>229</v>
      </c>
    </row>
    <row r="375" spans="1:20" x14ac:dyDescent="0.25">
      <c r="A375" s="1">
        <f>Rifles!C375</f>
        <v>98700275</v>
      </c>
      <c r="B375" s="1" t="str">
        <f>_xlfn.XLOOKUP(A375, Rifles!$C375:$C792,Rifles!D375:D792,"N/A",0)</f>
        <v>OLAS, JOEL CHARLES</v>
      </c>
      <c r="C375" s="1" t="str">
        <f>_xlfn.XLOOKUP($A375, Rifles!$C$2:$C$419,Rifles!F$2:F$419,"N/A",0)</f>
        <v>SPRINGVILLE</v>
      </c>
      <c r="D375" s="1" t="str">
        <f>_xlfn.XLOOKUP($A375, Rifles!$C$2:$C$419,Rifles!G$2:G$419,"N/A",0)</f>
        <v>UT</v>
      </c>
      <c r="E375" s="1">
        <f>_xlfn.XLOOKUP($A375,Pistols!$C:$C,Pistols!H:H,0,0)</f>
        <v>0</v>
      </c>
      <c r="F375" s="1">
        <f>_xlfn.XLOOKUP($A375,Pistols!$C:$C,Pistols!I:I,0,0)</f>
        <v>0</v>
      </c>
      <c r="G375" s="1">
        <f>_xlfn.XLOOKUP($A375,Pistols!$C:$C,Pistols!J:J,0,0)</f>
        <v>0</v>
      </c>
      <c r="H375" s="1">
        <f>_xlfn.XLOOKUP($A375,Pistols!$C:$C,Pistols!K:K,0,0)</f>
        <v>0</v>
      </c>
      <c r="I375" s="1">
        <f>_xlfn.XLOOKUP($A375,Pistols!$C:$C,Pistols!L:L,0,0)</f>
        <v>0</v>
      </c>
      <c r="J375" s="1">
        <f>_xlfn.XLOOKUP($A375,Pistols!$C:$C,Pistols!M:M,0,0)</f>
        <v>0</v>
      </c>
      <c r="K375" s="1">
        <f>_xlfn.XLOOKUP($A375,Pistols!$C:$C,Pistols!N:N,0,0)</f>
        <v>0</v>
      </c>
      <c r="L375" s="1">
        <f>_xlfn.XLOOKUP($A375,Revolvers!$C:$C,Revolvers!O:O,0,0)</f>
        <v>0</v>
      </c>
      <c r="M375" s="1">
        <f>_xlfn.XLOOKUP($A375,Revolvers!$C:$C,Revolvers!P:P,0,0)</f>
        <v>0</v>
      </c>
      <c r="N375" s="1">
        <f>_xlfn.XLOOKUP($A375,Revolvers!$C:$C,Revolvers!Q:Q,0,0)</f>
        <v>0</v>
      </c>
      <c r="O375" s="1">
        <f>_xlfn.XLOOKUP($A375,Revolvers!$C:$C,Revolvers!R:R,0,0)</f>
        <v>0</v>
      </c>
      <c r="P375" s="1">
        <f>_xlfn.XLOOKUP($A375,Revolvers!$C:$C,Revolvers!S:S,0,0)</f>
        <v>0</v>
      </c>
      <c r="Q375" s="1">
        <f>_xlfn.XLOOKUP($A375,Revolvers!$C:$C,Revolvers!T:T,0,0)</f>
        <v>0</v>
      </c>
      <c r="R375" s="1">
        <f>_xlfn.XLOOKUP($A375,Rifles!C:C,Rifles!H:H,0,0)</f>
        <v>3</v>
      </c>
      <c r="S375" s="1">
        <f>_xlfn.XLOOKUP($A375,Shotguns!C:C,Shotguns!H:H,0,0)</f>
        <v>0</v>
      </c>
      <c r="T375" s="1">
        <f t="shared" si="5"/>
        <v>3</v>
      </c>
    </row>
    <row r="376" spans="1:20" x14ac:dyDescent="0.25">
      <c r="A376" s="1">
        <f>Rifles!C376</f>
        <v>98734761</v>
      </c>
      <c r="B376" s="1" t="str">
        <f>_xlfn.XLOOKUP(A376, Rifles!$C376:$C793,Rifles!D376:D793,"N/A",0)</f>
        <v>SHADOW VALLEY ARMS CO, LLC</v>
      </c>
      <c r="C376" s="1" t="str">
        <f>_xlfn.XLOOKUP($A376, Rifles!$C$2:$C$419,Rifles!F$2:F$419,"N/A",0)</f>
        <v>OGDEN</v>
      </c>
      <c r="D376" s="1" t="str">
        <f>_xlfn.XLOOKUP($A376, Rifles!$C$2:$C$419,Rifles!G$2:G$419,"N/A",0)</f>
        <v>UT</v>
      </c>
      <c r="E376" s="1">
        <f>_xlfn.XLOOKUP($A376,Pistols!$C:$C,Pistols!H:H,0,0)</f>
        <v>0</v>
      </c>
      <c r="F376" s="1">
        <f>_xlfn.XLOOKUP($A376,Pistols!$C:$C,Pistols!I:I,0,0)</f>
        <v>0</v>
      </c>
      <c r="G376" s="1">
        <f>_xlfn.XLOOKUP($A376,Pistols!$C:$C,Pistols!J:J,0,0)</f>
        <v>0</v>
      </c>
      <c r="H376" s="1">
        <f>_xlfn.XLOOKUP($A376,Pistols!$C:$C,Pistols!K:K,0,0)</f>
        <v>0</v>
      </c>
      <c r="I376" s="1">
        <f>_xlfn.XLOOKUP($A376,Pistols!$C:$C,Pistols!L:L,0,0)</f>
        <v>0</v>
      </c>
      <c r="J376" s="1">
        <f>_xlfn.XLOOKUP($A376,Pistols!$C:$C,Pistols!M:M,0,0)</f>
        <v>0</v>
      </c>
      <c r="K376" s="1">
        <f>_xlfn.XLOOKUP($A376,Pistols!$C:$C,Pistols!N:N,0,0)</f>
        <v>0</v>
      </c>
      <c r="L376" s="1">
        <f>_xlfn.XLOOKUP($A376,Revolvers!$C:$C,Revolvers!O:O,0,0)</f>
        <v>0</v>
      </c>
      <c r="M376" s="1">
        <f>_xlfn.XLOOKUP($A376,Revolvers!$C:$C,Revolvers!P:P,0,0)</f>
        <v>0</v>
      </c>
      <c r="N376" s="1">
        <f>_xlfn.XLOOKUP($A376,Revolvers!$C:$C,Revolvers!Q:Q,0,0)</f>
        <v>0</v>
      </c>
      <c r="O376" s="1">
        <f>_xlfn.XLOOKUP($A376,Revolvers!$C:$C,Revolvers!R:R,0,0)</f>
        <v>0</v>
      </c>
      <c r="P376" s="1">
        <f>_xlfn.XLOOKUP($A376,Revolvers!$C:$C,Revolvers!S:S,0,0)</f>
        <v>0</v>
      </c>
      <c r="Q376" s="1">
        <f>_xlfn.XLOOKUP($A376,Revolvers!$C:$C,Revolvers!T:T,0,0)</f>
        <v>0</v>
      </c>
      <c r="R376" s="1">
        <f>_xlfn.XLOOKUP($A376,Rifles!C:C,Rifles!H:H,0,0)</f>
        <v>9</v>
      </c>
      <c r="S376" s="1">
        <f>_xlfn.XLOOKUP($A376,Shotguns!C:C,Shotguns!H:H,0,0)</f>
        <v>0</v>
      </c>
      <c r="T376" s="1">
        <f t="shared" si="5"/>
        <v>9</v>
      </c>
    </row>
    <row r="377" spans="1:20" x14ac:dyDescent="0.25">
      <c r="A377" s="1">
        <f>Rifles!C377</f>
        <v>98734724</v>
      </c>
      <c r="B377" s="1" t="str">
        <f>_xlfn.XLOOKUP(A377, Rifles!$C377:$C794,Rifles!D377:D794,"N/A",0)</f>
        <v>ZDF IMPORT/EXPORT, LLC</v>
      </c>
      <c r="C377" s="1" t="str">
        <f>_xlfn.XLOOKUP($A377, Rifles!$C$2:$C$419,Rifles!F$2:F$419,"N/A",0)</f>
        <v>SALT LAKE CITY</v>
      </c>
      <c r="D377" s="1" t="str">
        <f>_xlfn.XLOOKUP($A377, Rifles!$C$2:$C$419,Rifles!G$2:G$419,"N/A",0)</f>
        <v>UT</v>
      </c>
      <c r="E377" s="1">
        <f>_xlfn.XLOOKUP($A377,Pistols!$C:$C,Pistols!H:H,0,0)</f>
        <v>0</v>
      </c>
      <c r="F377" s="1">
        <f>_xlfn.XLOOKUP($A377,Pistols!$C:$C,Pistols!I:I,0,0)</f>
        <v>0</v>
      </c>
      <c r="G377" s="1">
        <f>_xlfn.XLOOKUP($A377,Pistols!$C:$C,Pistols!J:J,0,0)</f>
        <v>0</v>
      </c>
      <c r="H377" s="1">
        <f>_xlfn.XLOOKUP($A377,Pistols!$C:$C,Pistols!K:K,0,0)</f>
        <v>0</v>
      </c>
      <c r="I377" s="1">
        <f>_xlfn.XLOOKUP($A377,Pistols!$C:$C,Pistols!L:L,0,0)</f>
        <v>0</v>
      </c>
      <c r="J377" s="1">
        <f>_xlfn.XLOOKUP($A377,Pistols!$C:$C,Pistols!M:M,0,0)</f>
        <v>0</v>
      </c>
      <c r="K377" s="1">
        <f>_xlfn.XLOOKUP($A377,Pistols!$C:$C,Pistols!N:N,0,0)</f>
        <v>0</v>
      </c>
      <c r="L377" s="1">
        <f>_xlfn.XLOOKUP($A377,Revolvers!$C:$C,Revolvers!O:O,0,0)</f>
        <v>0</v>
      </c>
      <c r="M377" s="1">
        <f>_xlfn.XLOOKUP($A377,Revolvers!$C:$C,Revolvers!P:P,0,0)</f>
        <v>0</v>
      </c>
      <c r="N377" s="1">
        <f>_xlfn.XLOOKUP($A377,Revolvers!$C:$C,Revolvers!Q:Q,0,0)</f>
        <v>0</v>
      </c>
      <c r="O377" s="1">
        <f>_xlfn.XLOOKUP($A377,Revolvers!$C:$C,Revolvers!R:R,0,0)</f>
        <v>0</v>
      </c>
      <c r="P377" s="1">
        <f>_xlfn.XLOOKUP($A377,Revolvers!$C:$C,Revolvers!S:S,0,0)</f>
        <v>0</v>
      </c>
      <c r="Q377" s="1">
        <f>_xlfn.XLOOKUP($A377,Revolvers!$C:$C,Revolvers!T:T,0,0)</f>
        <v>0</v>
      </c>
      <c r="R377" s="1">
        <f>_xlfn.XLOOKUP($A377,Rifles!C:C,Rifles!H:H,0,0)</f>
        <v>918</v>
      </c>
      <c r="S377" s="1">
        <f>_xlfn.XLOOKUP($A377,Shotguns!C:C,Shotguns!H:H,0,0)</f>
        <v>0</v>
      </c>
      <c r="T377" s="1">
        <f t="shared" si="5"/>
        <v>918</v>
      </c>
    </row>
    <row r="378" spans="1:20" x14ac:dyDescent="0.25">
      <c r="A378" s="1">
        <f>Rifles!C378</f>
        <v>15403245</v>
      </c>
      <c r="B378" s="1" t="str">
        <f>_xlfn.XLOOKUP(A378, Rifles!$C378:$C795,Rifles!D378:D795,"N/A",0)</f>
        <v>ALEXANDER INDUSTRIES INC</v>
      </c>
      <c r="C378" s="1" t="str">
        <f>_xlfn.XLOOKUP($A378, Rifles!$C$2:$C$419,Rifles!F$2:F$419,"N/A",0)</f>
        <v>RADFORD</v>
      </c>
      <c r="D378" s="1" t="str">
        <f>_xlfn.XLOOKUP($A378, Rifles!$C$2:$C$419,Rifles!G$2:G$419,"N/A",0)</f>
        <v>VA</v>
      </c>
      <c r="E378" s="1">
        <f>_xlfn.XLOOKUP($A378,Pistols!$C:$C,Pistols!H:H,0,0)</f>
        <v>0</v>
      </c>
      <c r="F378" s="1">
        <f>_xlfn.XLOOKUP($A378,Pistols!$C:$C,Pistols!I:I,0,0)</f>
        <v>0</v>
      </c>
      <c r="G378" s="1">
        <f>_xlfn.XLOOKUP($A378,Pistols!$C:$C,Pistols!J:J,0,0)</f>
        <v>0</v>
      </c>
      <c r="H378" s="1">
        <f>_xlfn.XLOOKUP($A378,Pistols!$C:$C,Pistols!K:K,0,0)</f>
        <v>0</v>
      </c>
      <c r="I378" s="1">
        <f>_xlfn.XLOOKUP($A378,Pistols!$C:$C,Pistols!L:L,0,0)</f>
        <v>0</v>
      </c>
      <c r="J378" s="1">
        <f>_xlfn.XLOOKUP($A378,Pistols!$C:$C,Pistols!M:M,0,0)</f>
        <v>0</v>
      </c>
      <c r="K378" s="1">
        <f>_xlfn.XLOOKUP($A378,Pistols!$C:$C,Pistols!N:N,0,0)</f>
        <v>0</v>
      </c>
      <c r="L378" s="1">
        <f>_xlfn.XLOOKUP($A378,Revolvers!$C:$C,Revolvers!O:O,0,0)</f>
        <v>0</v>
      </c>
      <c r="M378" s="1">
        <f>_xlfn.XLOOKUP($A378,Revolvers!$C:$C,Revolvers!P:P,0,0)</f>
        <v>0</v>
      </c>
      <c r="N378" s="1">
        <f>_xlfn.XLOOKUP($A378,Revolvers!$C:$C,Revolvers!Q:Q,0,0)</f>
        <v>0</v>
      </c>
      <c r="O378" s="1">
        <f>_xlfn.XLOOKUP($A378,Revolvers!$C:$C,Revolvers!R:R,0,0)</f>
        <v>0</v>
      </c>
      <c r="P378" s="1">
        <f>_xlfn.XLOOKUP($A378,Revolvers!$C:$C,Revolvers!S:S,0,0)</f>
        <v>0</v>
      </c>
      <c r="Q378" s="1">
        <f>_xlfn.XLOOKUP($A378,Revolvers!$C:$C,Revolvers!T:T,0,0)</f>
        <v>0</v>
      </c>
      <c r="R378" s="1">
        <f>_xlfn.XLOOKUP($A378,Rifles!C:C,Rifles!H:H,0,0)</f>
        <v>276</v>
      </c>
      <c r="S378" s="1">
        <f>_xlfn.XLOOKUP($A378,Shotguns!C:C,Shotguns!H:H,0,0)</f>
        <v>0</v>
      </c>
      <c r="T378" s="1">
        <f t="shared" si="5"/>
        <v>276</v>
      </c>
    </row>
    <row r="379" spans="1:20" x14ac:dyDescent="0.25">
      <c r="A379" s="1">
        <f>Rifles!C379</f>
        <v>15401921</v>
      </c>
      <c r="B379" s="1" t="str">
        <f>_xlfn.XLOOKUP(A379, Rifles!$C379:$C796,Rifles!D379:D796,"N/A",0)</f>
        <v>ARES DEFENSE SYSTEMS INC</v>
      </c>
      <c r="C379" s="1" t="str">
        <f>_xlfn.XLOOKUP($A379, Rifles!$C$2:$C$419,Rifles!F$2:F$419,"N/A",0)</f>
        <v>RADFORD</v>
      </c>
      <c r="D379" s="1" t="str">
        <f>_xlfn.XLOOKUP($A379, Rifles!$C$2:$C$419,Rifles!G$2:G$419,"N/A",0)</f>
        <v>VA</v>
      </c>
      <c r="E379" s="1">
        <f>_xlfn.XLOOKUP($A379,Pistols!$C:$C,Pistols!H:H,0,0)</f>
        <v>0</v>
      </c>
      <c r="F379" s="1">
        <f>_xlfn.XLOOKUP($A379,Pistols!$C:$C,Pistols!I:I,0,0)</f>
        <v>0</v>
      </c>
      <c r="G379" s="1">
        <f>_xlfn.XLOOKUP($A379,Pistols!$C:$C,Pistols!J:J,0,0)</f>
        <v>0</v>
      </c>
      <c r="H379" s="1">
        <f>_xlfn.XLOOKUP($A379,Pistols!$C:$C,Pistols!K:K,0,0)</f>
        <v>0</v>
      </c>
      <c r="I379" s="1">
        <f>_xlfn.XLOOKUP($A379,Pistols!$C:$C,Pistols!L:L,0,0)</f>
        <v>0</v>
      </c>
      <c r="J379" s="1">
        <f>_xlfn.XLOOKUP($A379,Pistols!$C:$C,Pistols!M:M,0,0)</f>
        <v>0</v>
      </c>
      <c r="K379" s="1">
        <f>_xlfn.XLOOKUP($A379,Pistols!$C:$C,Pistols!N:N,0,0)</f>
        <v>0</v>
      </c>
      <c r="L379" s="1">
        <f>_xlfn.XLOOKUP($A379,Revolvers!$C:$C,Revolvers!O:O,0,0)</f>
        <v>0</v>
      </c>
      <c r="M379" s="1">
        <f>_xlfn.XLOOKUP($A379,Revolvers!$C:$C,Revolvers!P:P,0,0)</f>
        <v>0</v>
      </c>
      <c r="N379" s="1">
        <f>_xlfn.XLOOKUP($A379,Revolvers!$C:$C,Revolvers!Q:Q,0,0)</f>
        <v>0</v>
      </c>
      <c r="O379" s="1">
        <f>_xlfn.XLOOKUP($A379,Revolvers!$C:$C,Revolvers!R:R,0,0)</f>
        <v>0</v>
      </c>
      <c r="P379" s="1">
        <f>_xlfn.XLOOKUP($A379,Revolvers!$C:$C,Revolvers!S:S,0,0)</f>
        <v>0</v>
      </c>
      <c r="Q379" s="1">
        <f>_xlfn.XLOOKUP($A379,Revolvers!$C:$C,Revolvers!T:T,0,0)</f>
        <v>0</v>
      </c>
      <c r="R379" s="1">
        <f>_xlfn.XLOOKUP($A379,Rifles!C:C,Rifles!H:H,0,0)</f>
        <v>5</v>
      </c>
      <c r="S379" s="1">
        <f>_xlfn.XLOOKUP($A379,Shotguns!C:C,Shotguns!H:H,0,0)</f>
        <v>0</v>
      </c>
      <c r="T379" s="1">
        <f t="shared" si="5"/>
        <v>5</v>
      </c>
    </row>
    <row r="380" spans="1:20" x14ac:dyDescent="0.25">
      <c r="A380" s="1">
        <f>Rifles!C380</f>
        <v>15403944</v>
      </c>
      <c r="B380" s="1" t="str">
        <f>_xlfn.XLOOKUP(A380, Rifles!$C380:$C797,Rifles!D380:D797,"N/A",0)</f>
        <v>BRIENT, ROBERT HARLOW JR</v>
      </c>
      <c r="C380" s="1" t="str">
        <f>_xlfn.XLOOKUP($A380, Rifles!$C$2:$C$419,Rifles!F$2:F$419,"N/A",0)</f>
        <v>SCOTTSBURG</v>
      </c>
      <c r="D380" s="1" t="str">
        <f>_xlfn.XLOOKUP($A380, Rifles!$C$2:$C$419,Rifles!G$2:G$419,"N/A",0)</f>
        <v>VA</v>
      </c>
      <c r="E380" s="1">
        <f>_xlfn.XLOOKUP($A380,Pistols!$C:$C,Pistols!H:H,0,0)</f>
        <v>6</v>
      </c>
      <c r="F380" s="1">
        <f>_xlfn.XLOOKUP($A380,Pistols!$C:$C,Pistols!I:I,0,0)</f>
        <v>0</v>
      </c>
      <c r="G380" s="1">
        <f>_xlfn.XLOOKUP($A380,Pistols!$C:$C,Pistols!J:J,0,0)</f>
        <v>0</v>
      </c>
      <c r="H380" s="1">
        <f>_xlfn.XLOOKUP($A380,Pistols!$C:$C,Pistols!K:K,0,0)</f>
        <v>0</v>
      </c>
      <c r="I380" s="1">
        <f>_xlfn.XLOOKUP($A380,Pistols!$C:$C,Pistols!L:L,0,0)</f>
        <v>0</v>
      </c>
      <c r="J380" s="1">
        <f>_xlfn.XLOOKUP($A380,Pistols!$C:$C,Pistols!M:M,0,0)</f>
        <v>12</v>
      </c>
      <c r="K380" s="1">
        <f>_xlfn.XLOOKUP($A380,Pistols!$C:$C,Pistols!N:N,0,0)</f>
        <v>18</v>
      </c>
      <c r="L380" s="1">
        <f>_xlfn.XLOOKUP($A380,Revolvers!$C:$C,Revolvers!O:O,0,0)</f>
        <v>0</v>
      </c>
      <c r="M380" s="1">
        <f>_xlfn.XLOOKUP($A380,Revolvers!$C:$C,Revolvers!P:P,0,0)</f>
        <v>0</v>
      </c>
      <c r="N380" s="1">
        <f>_xlfn.XLOOKUP($A380,Revolvers!$C:$C,Revolvers!Q:Q,0,0)</f>
        <v>0</v>
      </c>
      <c r="O380" s="1">
        <f>_xlfn.XLOOKUP($A380,Revolvers!$C:$C,Revolvers!R:R,0,0)</f>
        <v>0</v>
      </c>
      <c r="P380" s="1">
        <f>_xlfn.XLOOKUP($A380,Revolvers!$C:$C,Revolvers!S:S,0,0)</f>
        <v>0</v>
      </c>
      <c r="Q380" s="1">
        <f>_xlfn.XLOOKUP($A380,Revolvers!$C:$C,Revolvers!T:T,0,0)</f>
        <v>0</v>
      </c>
      <c r="R380" s="1">
        <f>_xlfn.XLOOKUP($A380,Rifles!C:C,Rifles!H:H,0,0)</f>
        <v>22</v>
      </c>
      <c r="S380" s="1">
        <f>_xlfn.XLOOKUP($A380,Shotguns!C:C,Shotguns!H:H,0,0)</f>
        <v>16</v>
      </c>
      <c r="T380" s="1">
        <f t="shared" si="5"/>
        <v>56</v>
      </c>
    </row>
    <row r="381" spans="1:20" x14ac:dyDescent="0.25">
      <c r="A381" s="1">
        <f>Rifles!C381</f>
        <v>15403538</v>
      </c>
      <c r="B381" s="1" t="str">
        <f>_xlfn.XLOOKUP(A381, Rifles!$C381:$C798,Rifles!D381:D798,"N/A",0)</f>
        <v>BROUGHMAN,  ROBERT ALLAN</v>
      </c>
      <c r="C381" s="1" t="str">
        <f>_xlfn.XLOOKUP($A381, Rifles!$C$2:$C$419,Rifles!F$2:F$419,"N/A",0)</f>
        <v>COVINGTON</v>
      </c>
      <c r="D381" s="1" t="str">
        <f>_xlfn.XLOOKUP($A381, Rifles!$C$2:$C$419,Rifles!G$2:G$419,"N/A",0)</f>
        <v>VA</v>
      </c>
      <c r="E381" s="1">
        <f>_xlfn.XLOOKUP($A381,Pistols!$C:$C,Pistols!H:H,0,0)</f>
        <v>0</v>
      </c>
      <c r="F381" s="1">
        <f>_xlfn.XLOOKUP($A381,Pistols!$C:$C,Pistols!I:I,0,0)</f>
        <v>0</v>
      </c>
      <c r="G381" s="1">
        <f>_xlfn.XLOOKUP($A381,Pistols!$C:$C,Pistols!J:J,0,0)</f>
        <v>0</v>
      </c>
      <c r="H381" s="1">
        <f>_xlfn.XLOOKUP($A381,Pistols!$C:$C,Pistols!K:K,0,0)</f>
        <v>0</v>
      </c>
      <c r="I381" s="1">
        <f>_xlfn.XLOOKUP($A381,Pistols!$C:$C,Pistols!L:L,0,0)</f>
        <v>0</v>
      </c>
      <c r="J381" s="1">
        <f>_xlfn.XLOOKUP($A381,Pistols!$C:$C,Pistols!M:M,0,0)</f>
        <v>0</v>
      </c>
      <c r="K381" s="1">
        <f>_xlfn.XLOOKUP($A381,Pistols!$C:$C,Pistols!N:N,0,0)</f>
        <v>0</v>
      </c>
      <c r="L381" s="1">
        <f>_xlfn.XLOOKUP($A381,Revolvers!$C:$C,Revolvers!O:O,0,0)</f>
        <v>0</v>
      </c>
      <c r="M381" s="1">
        <f>_xlfn.XLOOKUP($A381,Revolvers!$C:$C,Revolvers!P:P,0,0)</f>
        <v>0</v>
      </c>
      <c r="N381" s="1">
        <f>_xlfn.XLOOKUP($A381,Revolvers!$C:$C,Revolvers!Q:Q,0,0)</f>
        <v>0</v>
      </c>
      <c r="O381" s="1">
        <f>_xlfn.XLOOKUP($A381,Revolvers!$C:$C,Revolvers!R:R,0,0)</f>
        <v>0</v>
      </c>
      <c r="P381" s="1">
        <f>_xlfn.XLOOKUP($A381,Revolvers!$C:$C,Revolvers!S:S,0,0)</f>
        <v>0</v>
      </c>
      <c r="Q381" s="1">
        <f>_xlfn.XLOOKUP($A381,Revolvers!$C:$C,Revolvers!T:T,0,0)</f>
        <v>0</v>
      </c>
      <c r="R381" s="1">
        <f>_xlfn.XLOOKUP($A381,Rifles!C:C,Rifles!H:H,0,0)</f>
        <v>6</v>
      </c>
      <c r="S381" s="1">
        <f>_xlfn.XLOOKUP($A381,Shotguns!C:C,Shotguns!H:H,0,0)</f>
        <v>0</v>
      </c>
      <c r="T381" s="1">
        <f t="shared" si="5"/>
        <v>6</v>
      </c>
    </row>
    <row r="382" spans="1:20" x14ac:dyDescent="0.25">
      <c r="A382" s="1">
        <f>Rifles!C382</f>
        <v>15401454</v>
      </c>
      <c r="B382" s="1" t="str">
        <f>_xlfn.XLOOKUP(A382, Rifles!$C382:$C799,Rifles!D382:D799,"N/A",0)</f>
        <v>CLEMENTS, CHARLES DAVID</v>
      </c>
      <c r="C382" s="1" t="str">
        <f>_xlfn.XLOOKUP($A382, Rifles!$C$2:$C$419,Rifles!F$2:F$419,"N/A",0)</f>
        <v>WOODLAWN</v>
      </c>
      <c r="D382" s="1" t="str">
        <f>_xlfn.XLOOKUP($A382, Rifles!$C$2:$C$419,Rifles!G$2:G$419,"N/A",0)</f>
        <v>VA</v>
      </c>
      <c r="E382" s="1">
        <f>_xlfn.XLOOKUP($A382,Pistols!$C:$C,Pistols!H:H,0,0)</f>
        <v>0</v>
      </c>
      <c r="F382" s="1">
        <f>_xlfn.XLOOKUP($A382,Pistols!$C:$C,Pistols!I:I,0,0)</f>
        <v>0</v>
      </c>
      <c r="G382" s="1">
        <f>_xlfn.XLOOKUP($A382,Pistols!$C:$C,Pistols!J:J,0,0)</f>
        <v>0</v>
      </c>
      <c r="H382" s="1">
        <f>_xlfn.XLOOKUP($A382,Pistols!$C:$C,Pistols!K:K,0,0)</f>
        <v>0</v>
      </c>
      <c r="I382" s="1">
        <f>_xlfn.XLOOKUP($A382,Pistols!$C:$C,Pistols!L:L,0,0)</f>
        <v>0</v>
      </c>
      <c r="J382" s="1">
        <f>_xlfn.XLOOKUP($A382,Pistols!$C:$C,Pistols!M:M,0,0)</f>
        <v>0</v>
      </c>
      <c r="K382" s="1">
        <f>_xlfn.XLOOKUP($A382,Pistols!$C:$C,Pistols!N:N,0,0)</f>
        <v>0</v>
      </c>
      <c r="L382" s="1">
        <f>_xlfn.XLOOKUP($A382,Revolvers!$C:$C,Revolvers!O:O,0,0)</f>
        <v>0</v>
      </c>
      <c r="M382" s="1">
        <f>_xlfn.XLOOKUP($A382,Revolvers!$C:$C,Revolvers!P:P,0,0)</f>
        <v>0</v>
      </c>
      <c r="N382" s="1">
        <f>_xlfn.XLOOKUP($A382,Revolvers!$C:$C,Revolvers!Q:Q,0,0)</f>
        <v>0</v>
      </c>
      <c r="O382" s="1">
        <f>_xlfn.XLOOKUP($A382,Revolvers!$C:$C,Revolvers!R:R,0,0)</f>
        <v>0</v>
      </c>
      <c r="P382" s="1">
        <f>_xlfn.XLOOKUP($A382,Revolvers!$C:$C,Revolvers!S:S,0,0)</f>
        <v>0</v>
      </c>
      <c r="Q382" s="1">
        <f>_xlfn.XLOOKUP($A382,Revolvers!$C:$C,Revolvers!T:T,0,0)</f>
        <v>0</v>
      </c>
      <c r="R382" s="1">
        <f>_xlfn.XLOOKUP($A382,Rifles!C:C,Rifles!H:H,0,0)</f>
        <v>2</v>
      </c>
      <c r="S382" s="1">
        <f>_xlfn.XLOOKUP($A382,Shotguns!C:C,Shotguns!H:H,0,0)</f>
        <v>0</v>
      </c>
      <c r="T382" s="1">
        <f t="shared" si="5"/>
        <v>2</v>
      </c>
    </row>
    <row r="383" spans="1:20" x14ac:dyDescent="0.25">
      <c r="A383" s="1">
        <f>Rifles!C383</f>
        <v>15404237</v>
      </c>
      <c r="B383" s="1" t="str">
        <f>_xlfn.XLOOKUP(A383, Rifles!$C383:$C800,Rifles!D383:D800,"N/A",0)</f>
        <v>DOMINION SHOOTING RANGE INC</v>
      </c>
      <c r="C383" s="1" t="str">
        <f>_xlfn.XLOOKUP($A383, Rifles!$C$2:$C$419,Rifles!F$2:F$419,"N/A",0)</f>
        <v>RICHMOND</v>
      </c>
      <c r="D383" s="1" t="str">
        <f>_xlfn.XLOOKUP($A383, Rifles!$C$2:$C$419,Rifles!G$2:G$419,"N/A",0)</f>
        <v>VA</v>
      </c>
      <c r="E383" s="1">
        <f>_xlfn.XLOOKUP($A383,Pistols!$C:$C,Pistols!H:H,0,0)</f>
        <v>0</v>
      </c>
      <c r="F383" s="1">
        <f>_xlfn.XLOOKUP($A383,Pistols!$C:$C,Pistols!I:I,0,0)</f>
        <v>0</v>
      </c>
      <c r="G383" s="1">
        <f>_xlfn.XLOOKUP($A383,Pistols!$C:$C,Pistols!J:J,0,0)</f>
        <v>0</v>
      </c>
      <c r="H383" s="1">
        <f>_xlfn.XLOOKUP($A383,Pistols!$C:$C,Pistols!K:K,0,0)</f>
        <v>0</v>
      </c>
      <c r="I383" s="1">
        <f>_xlfn.XLOOKUP($A383,Pistols!$C:$C,Pistols!L:L,0,0)</f>
        <v>0</v>
      </c>
      <c r="J383" s="1">
        <f>_xlfn.XLOOKUP($A383,Pistols!$C:$C,Pistols!M:M,0,0)</f>
        <v>0</v>
      </c>
      <c r="K383" s="1">
        <f>_xlfn.XLOOKUP($A383,Pistols!$C:$C,Pistols!N:N,0,0)</f>
        <v>0</v>
      </c>
      <c r="L383" s="1">
        <f>_xlfn.XLOOKUP($A383,Revolvers!$C:$C,Revolvers!O:O,0,0)</f>
        <v>0</v>
      </c>
      <c r="M383" s="1">
        <f>_xlfn.XLOOKUP($A383,Revolvers!$C:$C,Revolvers!P:P,0,0)</f>
        <v>0</v>
      </c>
      <c r="N383" s="1">
        <f>_xlfn.XLOOKUP($A383,Revolvers!$C:$C,Revolvers!Q:Q,0,0)</f>
        <v>0</v>
      </c>
      <c r="O383" s="1">
        <f>_xlfn.XLOOKUP($A383,Revolvers!$C:$C,Revolvers!R:R,0,0)</f>
        <v>0</v>
      </c>
      <c r="P383" s="1">
        <f>_xlfn.XLOOKUP($A383,Revolvers!$C:$C,Revolvers!S:S,0,0)</f>
        <v>0</v>
      </c>
      <c r="Q383" s="1">
        <f>_xlfn.XLOOKUP($A383,Revolvers!$C:$C,Revolvers!T:T,0,0)</f>
        <v>0</v>
      </c>
      <c r="R383" s="1">
        <f>_xlfn.XLOOKUP($A383,Rifles!C:C,Rifles!H:H,0,0)</f>
        <v>1</v>
      </c>
      <c r="S383" s="1">
        <f>_xlfn.XLOOKUP($A383,Shotguns!C:C,Shotguns!H:H,0,0)</f>
        <v>0</v>
      </c>
      <c r="T383" s="1">
        <f t="shared" si="5"/>
        <v>1</v>
      </c>
    </row>
    <row r="384" spans="1:20" x14ac:dyDescent="0.25">
      <c r="A384" s="1">
        <f>Rifles!C384</f>
        <v>15403847</v>
      </c>
      <c r="B384" s="1" t="str">
        <f>_xlfn.XLOOKUP(A384, Rifles!$C384:$C801,Rifles!D384:D801,"N/A",0)</f>
        <v>FRANKLIN, GEORGE RICHARD</v>
      </c>
      <c r="C384" s="1" t="str">
        <f>_xlfn.XLOOKUP($A384, Rifles!$C$2:$C$419,Rifles!F$2:F$419,"N/A",0)</f>
        <v>VINTON</v>
      </c>
      <c r="D384" s="1" t="str">
        <f>_xlfn.XLOOKUP($A384, Rifles!$C$2:$C$419,Rifles!G$2:G$419,"N/A",0)</f>
        <v>VA</v>
      </c>
      <c r="E384" s="1">
        <f>_xlfn.XLOOKUP($A384,Pistols!$C:$C,Pistols!H:H,0,0)</f>
        <v>0</v>
      </c>
      <c r="F384" s="1">
        <f>_xlfn.XLOOKUP($A384,Pistols!$C:$C,Pistols!I:I,0,0)</f>
        <v>0</v>
      </c>
      <c r="G384" s="1">
        <f>_xlfn.XLOOKUP($A384,Pistols!$C:$C,Pistols!J:J,0,0)</f>
        <v>0</v>
      </c>
      <c r="H384" s="1">
        <f>_xlfn.XLOOKUP($A384,Pistols!$C:$C,Pistols!K:K,0,0)</f>
        <v>0</v>
      </c>
      <c r="I384" s="1">
        <f>_xlfn.XLOOKUP($A384,Pistols!$C:$C,Pistols!L:L,0,0)</f>
        <v>0</v>
      </c>
      <c r="J384" s="1">
        <f>_xlfn.XLOOKUP($A384,Pistols!$C:$C,Pistols!M:M,0,0)</f>
        <v>0</v>
      </c>
      <c r="K384" s="1">
        <f>_xlfn.XLOOKUP($A384,Pistols!$C:$C,Pistols!N:N,0,0)</f>
        <v>0</v>
      </c>
      <c r="L384" s="1">
        <f>_xlfn.XLOOKUP($A384,Revolvers!$C:$C,Revolvers!O:O,0,0)</f>
        <v>0</v>
      </c>
      <c r="M384" s="1">
        <f>_xlfn.XLOOKUP($A384,Revolvers!$C:$C,Revolvers!P:P,0,0)</f>
        <v>0</v>
      </c>
      <c r="N384" s="1">
        <f>_xlfn.XLOOKUP($A384,Revolvers!$C:$C,Revolvers!Q:Q,0,0)</f>
        <v>0</v>
      </c>
      <c r="O384" s="1">
        <f>_xlfn.XLOOKUP($A384,Revolvers!$C:$C,Revolvers!R:R,0,0)</f>
        <v>0</v>
      </c>
      <c r="P384" s="1">
        <f>_xlfn.XLOOKUP($A384,Revolvers!$C:$C,Revolvers!S:S,0,0)</f>
        <v>0</v>
      </c>
      <c r="Q384" s="1">
        <f>_xlfn.XLOOKUP($A384,Revolvers!$C:$C,Revolvers!T:T,0,0)</f>
        <v>0</v>
      </c>
      <c r="R384" s="1">
        <f>_xlfn.XLOOKUP($A384,Rifles!C:C,Rifles!H:H,0,0)</f>
        <v>30</v>
      </c>
      <c r="S384" s="1">
        <f>_xlfn.XLOOKUP($A384,Shotguns!C:C,Shotguns!H:H,0,0)</f>
        <v>0</v>
      </c>
      <c r="T384" s="1">
        <f t="shared" si="5"/>
        <v>30</v>
      </c>
    </row>
    <row r="385" spans="1:20" x14ac:dyDescent="0.25">
      <c r="A385" s="1">
        <f>Rifles!C385</f>
        <v>15404180</v>
      </c>
      <c r="B385" s="1" t="str">
        <f>_xlfn.XLOOKUP(A385, Rifles!$C385:$C802,Rifles!D385:D802,"N/A",0)</f>
        <v>FRONT ROYAL PAWNBROKERS, INC</v>
      </c>
      <c r="C385" s="1" t="str">
        <f>_xlfn.XLOOKUP($A385, Rifles!$C$2:$C$419,Rifles!F$2:F$419,"N/A",0)</f>
        <v>FRONT ROYAL</v>
      </c>
      <c r="D385" s="1" t="str">
        <f>_xlfn.XLOOKUP($A385, Rifles!$C$2:$C$419,Rifles!G$2:G$419,"N/A",0)</f>
        <v>VA</v>
      </c>
      <c r="E385" s="1">
        <f>_xlfn.XLOOKUP($A385,Pistols!$C:$C,Pistols!H:H,0,0)</f>
        <v>0</v>
      </c>
      <c r="F385" s="1">
        <f>_xlfn.XLOOKUP($A385,Pistols!$C:$C,Pistols!I:I,0,0)</f>
        <v>0</v>
      </c>
      <c r="G385" s="1">
        <f>_xlfn.XLOOKUP($A385,Pistols!$C:$C,Pistols!J:J,0,0)</f>
        <v>0</v>
      </c>
      <c r="H385" s="1">
        <f>_xlfn.XLOOKUP($A385,Pistols!$C:$C,Pistols!K:K,0,0)</f>
        <v>0</v>
      </c>
      <c r="I385" s="1">
        <f>_xlfn.XLOOKUP($A385,Pistols!$C:$C,Pistols!L:L,0,0)</f>
        <v>0</v>
      </c>
      <c r="J385" s="1">
        <f>_xlfn.XLOOKUP($A385,Pistols!$C:$C,Pistols!M:M,0,0)</f>
        <v>1</v>
      </c>
      <c r="K385" s="1">
        <f>_xlfn.XLOOKUP($A385,Pistols!$C:$C,Pistols!N:N,0,0)</f>
        <v>1</v>
      </c>
      <c r="L385" s="1">
        <f>_xlfn.XLOOKUP($A385,Revolvers!$C:$C,Revolvers!O:O,0,0)</f>
        <v>0</v>
      </c>
      <c r="M385" s="1">
        <f>_xlfn.XLOOKUP($A385,Revolvers!$C:$C,Revolvers!P:P,0,0)</f>
        <v>0</v>
      </c>
      <c r="N385" s="1">
        <f>_xlfn.XLOOKUP($A385,Revolvers!$C:$C,Revolvers!Q:Q,0,0)</f>
        <v>0</v>
      </c>
      <c r="O385" s="1">
        <f>_xlfn.XLOOKUP($A385,Revolvers!$C:$C,Revolvers!R:R,0,0)</f>
        <v>0</v>
      </c>
      <c r="P385" s="1">
        <f>_xlfn.XLOOKUP($A385,Revolvers!$C:$C,Revolvers!S:S,0,0)</f>
        <v>0</v>
      </c>
      <c r="Q385" s="1">
        <f>_xlfn.XLOOKUP($A385,Revolvers!$C:$C,Revolvers!T:T,0,0)</f>
        <v>0</v>
      </c>
      <c r="R385" s="1">
        <f>_xlfn.XLOOKUP($A385,Rifles!C:C,Rifles!H:H,0,0)</f>
        <v>1</v>
      </c>
      <c r="S385" s="1">
        <f>_xlfn.XLOOKUP($A385,Shotguns!C:C,Shotguns!H:H,0,0)</f>
        <v>0</v>
      </c>
      <c r="T385" s="1">
        <f t="shared" si="5"/>
        <v>2</v>
      </c>
    </row>
    <row r="386" spans="1:20" x14ac:dyDescent="0.25">
      <c r="A386" s="1">
        <f>Rifles!C386</f>
        <v>15403688</v>
      </c>
      <c r="B386" s="1" t="str">
        <f>_xlfn.XLOOKUP(A386, Rifles!$C386:$C803,Rifles!D386:D803,"N/A",0)</f>
        <v>GAINES, SHAWN PATRICK</v>
      </c>
      <c r="C386" s="1" t="str">
        <f>_xlfn.XLOOKUP($A386, Rifles!$C$2:$C$419,Rifles!F$2:F$419,"N/A",0)</f>
        <v>RUSTBURG</v>
      </c>
      <c r="D386" s="1" t="str">
        <f>_xlfn.XLOOKUP($A386, Rifles!$C$2:$C$419,Rifles!G$2:G$419,"N/A",0)</f>
        <v>VA</v>
      </c>
      <c r="E386" s="1">
        <f>_xlfn.XLOOKUP($A386,Pistols!$C:$C,Pistols!H:H,0,0)</f>
        <v>0</v>
      </c>
      <c r="F386" s="1">
        <f>_xlfn.XLOOKUP($A386,Pistols!$C:$C,Pistols!I:I,0,0)</f>
        <v>0</v>
      </c>
      <c r="G386" s="1">
        <f>_xlfn.XLOOKUP($A386,Pistols!$C:$C,Pistols!J:J,0,0)</f>
        <v>0</v>
      </c>
      <c r="H386" s="1">
        <f>_xlfn.XLOOKUP($A386,Pistols!$C:$C,Pistols!K:K,0,0)</f>
        <v>0</v>
      </c>
      <c r="I386" s="1">
        <f>_xlfn.XLOOKUP($A386,Pistols!$C:$C,Pistols!L:L,0,0)</f>
        <v>0</v>
      </c>
      <c r="J386" s="1">
        <f>_xlfn.XLOOKUP($A386,Pistols!$C:$C,Pistols!M:M,0,0)</f>
        <v>0</v>
      </c>
      <c r="K386" s="1">
        <f>_xlfn.XLOOKUP($A386,Pistols!$C:$C,Pistols!N:N,0,0)</f>
        <v>0</v>
      </c>
      <c r="L386" s="1">
        <f>_xlfn.XLOOKUP($A386,Revolvers!$C:$C,Revolvers!O:O,0,0)</f>
        <v>0</v>
      </c>
      <c r="M386" s="1">
        <f>_xlfn.XLOOKUP($A386,Revolvers!$C:$C,Revolvers!P:P,0,0)</f>
        <v>0</v>
      </c>
      <c r="N386" s="1">
        <f>_xlfn.XLOOKUP($A386,Revolvers!$C:$C,Revolvers!Q:Q,0,0)</f>
        <v>0</v>
      </c>
      <c r="O386" s="1">
        <f>_xlfn.XLOOKUP($A386,Revolvers!$C:$C,Revolvers!R:R,0,0)</f>
        <v>0</v>
      </c>
      <c r="P386" s="1">
        <f>_xlfn.XLOOKUP($A386,Revolvers!$C:$C,Revolvers!S:S,0,0)</f>
        <v>0</v>
      </c>
      <c r="Q386" s="1">
        <f>_xlfn.XLOOKUP($A386,Revolvers!$C:$C,Revolvers!T:T,0,0)</f>
        <v>0</v>
      </c>
      <c r="R386" s="1">
        <f>_xlfn.XLOOKUP($A386,Rifles!C:C,Rifles!H:H,0,0)</f>
        <v>3</v>
      </c>
      <c r="S386" s="1">
        <f>_xlfn.XLOOKUP($A386,Shotguns!C:C,Shotguns!H:H,0,0)</f>
        <v>0</v>
      </c>
      <c r="T386" s="1">
        <f t="shared" si="5"/>
        <v>3</v>
      </c>
    </row>
    <row r="387" spans="1:20" x14ac:dyDescent="0.25">
      <c r="A387" s="1">
        <f>Rifles!C387</f>
        <v>15402649</v>
      </c>
      <c r="B387" s="1" t="str">
        <f>_xlfn.XLOOKUP(A387, Rifles!$C387:$C804,Rifles!D387:D804,"N/A",0)</f>
        <v>SHAW, ROBERT WAYNE</v>
      </c>
      <c r="C387" s="1" t="str">
        <f>_xlfn.XLOOKUP($A387, Rifles!$C$2:$C$419,Rifles!F$2:F$419,"N/A",0)</f>
        <v>STEPHENS CITY</v>
      </c>
      <c r="D387" s="1" t="str">
        <f>_xlfn.XLOOKUP($A387, Rifles!$C$2:$C$419,Rifles!G$2:G$419,"N/A",0)</f>
        <v>VA</v>
      </c>
      <c r="E387" s="1">
        <f>_xlfn.XLOOKUP($A387,Pistols!$C:$C,Pistols!H:H,0,0)</f>
        <v>0</v>
      </c>
      <c r="F387" s="1">
        <f>_xlfn.XLOOKUP($A387,Pistols!$C:$C,Pistols!I:I,0,0)</f>
        <v>0</v>
      </c>
      <c r="G387" s="1">
        <f>_xlfn.XLOOKUP($A387,Pistols!$C:$C,Pistols!J:J,0,0)</f>
        <v>0</v>
      </c>
      <c r="H387" s="1">
        <f>_xlfn.XLOOKUP($A387,Pistols!$C:$C,Pistols!K:K,0,0)</f>
        <v>0</v>
      </c>
      <c r="I387" s="1">
        <f>_xlfn.XLOOKUP($A387,Pistols!$C:$C,Pistols!L:L,0,0)</f>
        <v>0</v>
      </c>
      <c r="J387" s="1">
        <f>_xlfn.XLOOKUP($A387,Pistols!$C:$C,Pistols!M:M,0,0)</f>
        <v>0</v>
      </c>
      <c r="K387" s="1">
        <f>_xlfn.XLOOKUP($A387,Pistols!$C:$C,Pistols!N:N,0,0)</f>
        <v>0</v>
      </c>
      <c r="L387" s="1">
        <f>_xlfn.XLOOKUP($A387,Revolvers!$C:$C,Revolvers!O:O,0,0)</f>
        <v>0</v>
      </c>
      <c r="M387" s="1">
        <f>_xlfn.XLOOKUP($A387,Revolvers!$C:$C,Revolvers!P:P,0,0)</f>
        <v>0</v>
      </c>
      <c r="N387" s="1">
        <f>_xlfn.XLOOKUP($A387,Revolvers!$C:$C,Revolvers!Q:Q,0,0)</f>
        <v>0</v>
      </c>
      <c r="O387" s="1">
        <f>_xlfn.XLOOKUP($A387,Revolvers!$C:$C,Revolvers!R:R,0,0)</f>
        <v>0</v>
      </c>
      <c r="P387" s="1">
        <f>_xlfn.XLOOKUP($A387,Revolvers!$C:$C,Revolvers!S:S,0,0)</f>
        <v>0</v>
      </c>
      <c r="Q387" s="1">
        <f>_xlfn.XLOOKUP($A387,Revolvers!$C:$C,Revolvers!T:T,0,0)</f>
        <v>0</v>
      </c>
      <c r="R387" s="1">
        <f>_xlfn.XLOOKUP($A387,Rifles!C:C,Rifles!H:H,0,0)</f>
        <v>7</v>
      </c>
      <c r="S387" s="1">
        <f>_xlfn.XLOOKUP($A387,Shotguns!C:C,Shotguns!H:H,0,0)</f>
        <v>0</v>
      </c>
      <c r="T387" s="1">
        <f t="shared" ref="T387:T419" si="6">K387+P387+R387+S387</f>
        <v>7</v>
      </c>
    </row>
    <row r="388" spans="1:20" x14ac:dyDescent="0.25">
      <c r="A388" s="1">
        <f>Rifles!C388</f>
        <v>15403791</v>
      </c>
      <c r="B388" s="1" t="str">
        <f>_xlfn.XLOOKUP(A388, Rifles!$C388:$C805,Rifles!D388:D805,"N/A",0)</f>
        <v>SPYGLASS TACTICAL FIREARMS LLC</v>
      </c>
      <c r="C388" s="1" t="str">
        <f>_xlfn.XLOOKUP($A388, Rifles!$C$2:$C$419,Rifles!F$2:F$419,"N/A",0)</f>
        <v>BERRYVILLE</v>
      </c>
      <c r="D388" s="1" t="str">
        <f>_xlfn.XLOOKUP($A388, Rifles!$C$2:$C$419,Rifles!G$2:G$419,"N/A",0)</f>
        <v>VA</v>
      </c>
      <c r="E388" s="1">
        <f>_xlfn.XLOOKUP($A388,Pistols!$C:$C,Pistols!H:H,0,0)</f>
        <v>0</v>
      </c>
      <c r="F388" s="1">
        <f>_xlfn.XLOOKUP($A388,Pistols!$C:$C,Pistols!I:I,0,0)</f>
        <v>0</v>
      </c>
      <c r="G388" s="1">
        <f>_xlfn.XLOOKUP($A388,Pistols!$C:$C,Pistols!J:J,0,0)</f>
        <v>0</v>
      </c>
      <c r="H388" s="1">
        <f>_xlfn.XLOOKUP($A388,Pistols!$C:$C,Pistols!K:K,0,0)</f>
        <v>0</v>
      </c>
      <c r="I388" s="1">
        <f>_xlfn.XLOOKUP($A388,Pistols!$C:$C,Pistols!L:L,0,0)</f>
        <v>0</v>
      </c>
      <c r="J388" s="1">
        <f>_xlfn.XLOOKUP($A388,Pistols!$C:$C,Pistols!M:M,0,0)</f>
        <v>0</v>
      </c>
      <c r="K388" s="1">
        <f>_xlfn.XLOOKUP($A388,Pistols!$C:$C,Pistols!N:N,0,0)</f>
        <v>0</v>
      </c>
      <c r="L388" s="1">
        <f>_xlfn.XLOOKUP($A388,Revolvers!$C:$C,Revolvers!O:O,0,0)</f>
        <v>0</v>
      </c>
      <c r="M388" s="1">
        <f>_xlfn.XLOOKUP($A388,Revolvers!$C:$C,Revolvers!P:P,0,0)</f>
        <v>0</v>
      </c>
      <c r="N388" s="1">
        <f>_xlfn.XLOOKUP($A388,Revolvers!$C:$C,Revolvers!Q:Q,0,0)</f>
        <v>0</v>
      </c>
      <c r="O388" s="1">
        <f>_xlfn.XLOOKUP($A388,Revolvers!$C:$C,Revolvers!R:R,0,0)</f>
        <v>0</v>
      </c>
      <c r="P388" s="1">
        <f>_xlfn.XLOOKUP($A388,Revolvers!$C:$C,Revolvers!S:S,0,0)</f>
        <v>0</v>
      </c>
      <c r="Q388" s="1">
        <f>_xlfn.XLOOKUP($A388,Revolvers!$C:$C,Revolvers!T:T,0,0)</f>
        <v>0</v>
      </c>
      <c r="R388" s="1">
        <f>_xlfn.XLOOKUP($A388,Rifles!C:C,Rifles!H:H,0,0)</f>
        <v>1</v>
      </c>
      <c r="S388" s="1">
        <f>_xlfn.XLOOKUP($A388,Shotguns!C:C,Shotguns!H:H,0,0)</f>
        <v>0</v>
      </c>
      <c r="T388" s="1">
        <f t="shared" si="6"/>
        <v>1</v>
      </c>
    </row>
    <row r="389" spans="1:20" x14ac:dyDescent="0.25">
      <c r="A389" s="1">
        <f>Rifles!C389</f>
        <v>15403189</v>
      </c>
      <c r="B389" s="1" t="str">
        <f>_xlfn.XLOOKUP(A389, Rifles!$C389:$C806,Rifles!D389:D806,"N/A",0)</f>
        <v>TANSTAAFL MACHINE TOOL SERVICE INC</v>
      </c>
      <c r="C389" s="1" t="str">
        <f>_xlfn.XLOOKUP($A389, Rifles!$C$2:$C$419,Rifles!F$2:F$419,"N/A",0)</f>
        <v>MECHANICSVILLE</v>
      </c>
      <c r="D389" s="1" t="str">
        <f>_xlfn.XLOOKUP($A389, Rifles!$C$2:$C$419,Rifles!G$2:G$419,"N/A",0)</f>
        <v>VA</v>
      </c>
      <c r="E389" s="1">
        <f>_xlfn.XLOOKUP($A389,Pistols!$C:$C,Pistols!H:H,0,0)</f>
        <v>0</v>
      </c>
      <c r="F389" s="1">
        <f>_xlfn.XLOOKUP($A389,Pistols!$C:$C,Pistols!I:I,0,0)</f>
        <v>0</v>
      </c>
      <c r="G389" s="1">
        <f>_xlfn.XLOOKUP($A389,Pistols!$C:$C,Pistols!J:J,0,0)</f>
        <v>0</v>
      </c>
      <c r="H389" s="1">
        <f>_xlfn.XLOOKUP($A389,Pistols!$C:$C,Pistols!K:K,0,0)</f>
        <v>0</v>
      </c>
      <c r="I389" s="1">
        <f>_xlfn.XLOOKUP($A389,Pistols!$C:$C,Pistols!L:L,0,0)</f>
        <v>0</v>
      </c>
      <c r="J389" s="1">
        <f>_xlfn.XLOOKUP($A389,Pistols!$C:$C,Pistols!M:M,0,0)</f>
        <v>0</v>
      </c>
      <c r="K389" s="1">
        <f>_xlfn.XLOOKUP($A389,Pistols!$C:$C,Pistols!N:N,0,0)</f>
        <v>0</v>
      </c>
      <c r="L389" s="1">
        <f>_xlfn.XLOOKUP($A389,Revolvers!$C:$C,Revolvers!O:O,0,0)</f>
        <v>0</v>
      </c>
      <c r="M389" s="1">
        <f>_xlfn.XLOOKUP($A389,Revolvers!$C:$C,Revolvers!P:P,0,0)</f>
        <v>0</v>
      </c>
      <c r="N389" s="1">
        <f>_xlfn.XLOOKUP($A389,Revolvers!$C:$C,Revolvers!Q:Q,0,0)</f>
        <v>0</v>
      </c>
      <c r="O389" s="1">
        <f>_xlfn.XLOOKUP($A389,Revolvers!$C:$C,Revolvers!R:R,0,0)</f>
        <v>0</v>
      </c>
      <c r="P389" s="1">
        <f>_xlfn.XLOOKUP($A389,Revolvers!$C:$C,Revolvers!S:S,0,0)</f>
        <v>0</v>
      </c>
      <c r="Q389" s="1">
        <f>_xlfn.XLOOKUP($A389,Revolvers!$C:$C,Revolvers!T:T,0,0)</f>
        <v>0</v>
      </c>
      <c r="R389" s="1">
        <f>_xlfn.XLOOKUP($A389,Rifles!C:C,Rifles!H:H,0,0)</f>
        <v>5</v>
      </c>
      <c r="S389" s="1">
        <f>_xlfn.XLOOKUP($A389,Shotguns!C:C,Shotguns!H:H,0,0)</f>
        <v>0</v>
      </c>
      <c r="T389" s="1">
        <f t="shared" si="6"/>
        <v>5</v>
      </c>
    </row>
    <row r="390" spans="1:20" x14ac:dyDescent="0.25">
      <c r="A390" s="1">
        <f>Rifles!C390</f>
        <v>15402741</v>
      </c>
      <c r="B390" s="1" t="str">
        <f>_xlfn.XLOOKUP(A390, Rifles!$C390:$C807,Rifles!D390:D807,"N/A",0)</f>
        <v>UNITED ARMAMENT LLC</v>
      </c>
      <c r="C390" s="1" t="str">
        <f>_xlfn.XLOOKUP($A390, Rifles!$C$2:$C$419,Rifles!F$2:F$419,"N/A",0)</f>
        <v>RICHMOND</v>
      </c>
      <c r="D390" s="1" t="str">
        <f>_xlfn.XLOOKUP($A390, Rifles!$C$2:$C$419,Rifles!G$2:G$419,"N/A",0)</f>
        <v>VA</v>
      </c>
      <c r="E390" s="1">
        <f>_xlfn.XLOOKUP($A390,Pistols!$C:$C,Pistols!H:H,0,0)</f>
        <v>0</v>
      </c>
      <c r="F390" s="1">
        <f>_xlfn.XLOOKUP($A390,Pistols!$C:$C,Pistols!I:I,0,0)</f>
        <v>0</v>
      </c>
      <c r="G390" s="1">
        <f>_xlfn.XLOOKUP($A390,Pistols!$C:$C,Pistols!J:J,0,0)</f>
        <v>0</v>
      </c>
      <c r="H390" s="1">
        <f>_xlfn.XLOOKUP($A390,Pistols!$C:$C,Pistols!K:K,0,0)</f>
        <v>0</v>
      </c>
      <c r="I390" s="1">
        <f>_xlfn.XLOOKUP($A390,Pistols!$C:$C,Pistols!L:L,0,0)</f>
        <v>0</v>
      </c>
      <c r="J390" s="1">
        <f>_xlfn.XLOOKUP($A390,Pistols!$C:$C,Pistols!M:M,0,0)</f>
        <v>0</v>
      </c>
      <c r="K390" s="1">
        <f>_xlfn.XLOOKUP($A390,Pistols!$C:$C,Pistols!N:N,0,0)</f>
        <v>0</v>
      </c>
      <c r="L390" s="1">
        <f>_xlfn.XLOOKUP($A390,Revolvers!$C:$C,Revolvers!O:O,0,0)</f>
        <v>0</v>
      </c>
      <c r="M390" s="1">
        <f>_xlfn.XLOOKUP($A390,Revolvers!$C:$C,Revolvers!P:P,0,0)</f>
        <v>0</v>
      </c>
      <c r="N390" s="1">
        <f>_xlfn.XLOOKUP($A390,Revolvers!$C:$C,Revolvers!Q:Q,0,0)</f>
        <v>0</v>
      </c>
      <c r="O390" s="1">
        <f>_xlfn.XLOOKUP($A390,Revolvers!$C:$C,Revolvers!R:R,0,0)</f>
        <v>0</v>
      </c>
      <c r="P390" s="1">
        <f>_xlfn.XLOOKUP($A390,Revolvers!$C:$C,Revolvers!S:S,0,0)</f>
        <v>0</v>
      </c>
      <c r="Q390" s="1">
        <f>_xlfn.XLOOKUP($A390,Revolvers!$C:$C,Revolvers!T:T,0,0)</f>
        <v>0</v>
      </c>
      <c r="R390" s="1">
        <f>_xlfn.XLOOKUP($A390,Rifles!C:C,Rifles!H:H,0,0)</f>
        <v>6</v>
      </c>
      <c r="S390" s="1">
        <f>_xlfn.XLOOKUP($A390,Shotguns!C:C,Shotguns!H:H,0,0)</f>
        <v>1</v>
      </c>
      <c r="T390" s="1">
        <f t="shared" si="6"/>
        <v>7</v>
      </c>
    </row>
    <row r="391" spans="1:20" x14ac:dyDescent="0.25">
      <c r="A391" s="1">
        <f>Rifles!C391</f>
        <v>15404043</v>
      </c>
      <c r="B391" s="1" t="str">
        <f>_xlfn.XLOOKUP(A391, Rifles!$C391:$C808,Rifles!D391:D808,"N/A",0)</f>
        <v>WEST CUSTOM RIFLES INC</v>
      </c>
      <c r="C391" s="1" t="str">
        <f>_xlfn.XLOOKUP($A391, Rifles!$C$2:$C$419,Rifles!F$2:F$419,"N/A",0)</f>
        <v>VINTON</v>
      </c>
      <c r="D391" s="1" t="str">
        <f>_xlfn.XLOOKUP($A391, Rifles!$C$2:$C$419,Rifles!G$2:G$419,"N/A",0)</f>
        <v>VA</v>
      </c>
      <c r="E391" s="1">
        <f>_xlfn.XLOOKUP($A391,Pistols!$C:$C,Pistols!H:H,0,0)</f>
        <v>0</v>
      </c>
      <c r="F391" s="1">
        <f>_xlfn.XLOOKUP($A391,Pistols!$C:$C,Pistols!I:I,0,0)</f>
        <v>0</v>
      </c>
      <c r="G391" s="1">
        <f>_xlfn.XLOOKUP($A391,Pistols!$C:$C,Pistols!J:J,0,0)</f>
        <v>0</v>
      </c>
      <c r="H391" s="1">
        <f>_xlfn.XLOOKUP($A391,Pistols!$C:$C,Pistols!K:K,0,0)</f>
        <v>0</v>
      </c>
      <c r="I391" s="1">
        <f>_xlfn.XLOOKUP($A391,Pistols!$C:$C,Pistols!L:L,0,0)</f>
        <v>0</v>
      </c>
      <c r="J391" s="1">
        <f>_xlfn.XLOOKUP($A391,Pistols!$C:$C,Pistols!M:M,0,0)</f>
        <v>0</v>
      </c>
      <c r="K391" s="1">
        <f>_xlfn.XLOOKUP($A391,Pistols!$C:$C,Pistols!N:N,0,0)</f>
        <v>0</v>
      </c>
      <c r="L391" s="1">
        <f>_xlfn.XLOOKUP($A391,Revolvers!$C:$C,Revolvers!O:O,0,0)</f>
        <v>0</v>
      </c>
      <c r="M391" s="1">
        <f>_xlfn.XLOOKUP($A391,Revolvers!$C:$C,Revolvers!P:P,0,0)</f>
        <v>0</v>
      </c>
      <c r="N391" s="1">
        <f>_xlfn.XLOOKUP($A391,Revolvers!$C:$C,Revolvers!Q:Q,0,0)</f>
        <v>0</v>
      </c>
      <c r="O391" s="1">
        <f>_xlfn.XLOOKUP($A391,Revolvers!$C:$C,Revolvers!R:R,0,0)</f>
        <v>0</v>
      </c>
      <c r="P391" s="1">
        <f>_xlfn.XLOOKUP($A391,Revolvers!$C:$C,Revolvers!S:S,0,0)</f>
        <v>0</v>
      </c>
      <c r="Q391" s="1">
        <f>_xlfn.XLOOKUP($A391,Revolvers!$C:$C,Revolvers!T:T,0,0)</f>
        <v>0</v>
      </c>
      <c r="R391" s="1">
        <f>_xlfn.XLOOKUP($A391,Rifles!C:C,Rifles!H:H,0,0)</f>
        <v>1</v>
      </c>
      <c r="S391" s="1">
        <f>_xlfn.XLOOKUP($A391,Shotguns!C:C,Shotguns!H:H,0,0)</f>
        <v>0</v>
      </c>
      <c r="T391" s="1">
        <f t="shared" si="6"/>
        <v>1</v>
      </c>
    </row>
    <row r="392" spans="1:20" x14ac:dyDescent="0.25">
      <c r="A392" s="1">
        <f>Rifles!C392</f>
        <v>60300433</v>
      </c>
      <c r="B392" s="1" t="str">
        <f>_xlfn.XLOOKUP(A392, Rifles!$C392:$C809,Rifles!D392:D809,"N/A",0)</f>
        <v>AREOTEK INDUSTRIES LLC</v>
      </c>
      <c r="C392" s="1" t="str">
        <f>_xlfn.XLOOKUP($A392, Rifles!$C$2:$C$419,Rifles!F$2:F$419,"N/A",0)</f>
        <v>MORRISVILLE</v>
      </c>
      <c r="D392" s="1" t="str">
        <f>_xlfn.XLOOKUP($A392, Rifles!$C$2:$C$419,Rifles!G$2:G$419,"N/A",0)</f>
        <v>VT</v>
      </c>
      <c r="E392" s="1">
        <f>_xlfn.XLOOKUP($A392,Pistols!$C:$C,Pistols!H:H,0,0)</f>
        <v>0</v>
      </c>
      <c r="F392" s="1">
        <f>_xlfn.XLOOKUP($A392,Pistols!$C:$C,Pistols!I:I,0,0)</f>
        <v>0</v>
      </c>
      <c r="G392" s="1">
        <f>_xlfn.XLOOKUP($A392,Pistols!$C:$C,Pistols!J:J,0,0)</f>
        <v>0</v>
      </c>
      <c r="H392" s="1">
        <f>_xlfn.XLOOKUP($A392,Pistols!$C:$C,Pistols!K:K,0,0)</f>
        <v>0</v>
      </c>
      <c r="I392" s="1">
        <f>_xlfn.XLOOKUP($A392,Pistols!$C:$C,Pistols!L:L,0,0)</f>
        <v>0</v>
      </c>
      <c r="J392" s="1">
        <f>_xlfn.XLOOKUP($A392,Pistols!$C:$C,Pistols!M:M,0,0)</f>
        <v>0</v>
      </c>
      <c r="K392" s="1">
        <f>_xlfn.XLOOKUP($A392,Pistols!$C:$C,Pistols!N:N,0,0)</f>
        <v>0</v>
      </c>
      <c r="L392" s="1">
        <f>_xlfn.XLOOKUP($A392,Revolvers!$C:$C,Revolvers!O:O,0,0)</f>
        <v>0</v>
      </c>
      <c r="M392" s="1">
        <f>_xlfn.XLOOKUP($A392,Revolvers!$C:$C,Revolvers!P:P,0,0)</f>
        <v>0</v>
      </c>
      <c r="N392" s="1">
        <f>_xlfn.XLOOKUP($A392,Revolvers!$C:$C,Revolvers!Q:Q,0,0)</f>
        <v>0</v>
      </c>
      <c r="O392" s="1">
        <f>_xlfn.XLOOKUP($A392,Revolvers!$C:$C,Revolvers!R:R,0,0)</f>
        <v>0</v>
      </c>
      <c r="P392" s="1">
        <f>_xlfn.XLOOKUP($A392,Revolvers!$C:$C,Revolvers!S:S,0,0)</f>
        <v>0</v>
      </c>
      <c r="Q392" s="1">
        <f>_xlfn.XLOOKUP($A392,Revolvers!$C:$C,Revolvers!T:T,0,0)</f>
        <v>0</v>
      </c>
      <c r="R392" s="1">
        <f>_xlfn.XLOOKUP($A392,Rifles!C:C,Rifles!H:H,0,0)</f>
        <v>4469</v>
      </c>
      <c r="S392" s="1">
        <f>_xlfn.XLOOKUP($A392,Shotguns!C:C,Shotguns!H:H,0,0)</f>
        <v>0</v>
      </c>
      <c r="T392" s="1">
        <f t="shared" si="6"/>
        <v>4469</v>
      </c>
    </row>
    <row r="393" spans="1:20" x14ac:dyDescent="0.25">
      <c r="A393" s="1">
        <f>Rifles!C393</f>
        <v>60333217</v>
      </c>
      <c r="B393" s="1" t="str">
        <f>_xlfn.XLOOKUP(A393, Rifles!$C393:$C810,Rifles!D393:D810,"N/A",0)</f>
        <v>CENTURY ARMS INC</v>
      </c>
      <c r="C393" s="1" t="str">
        <f>_xlfn.XLOOKUP($A393, Rifles!$C$2:$C$419,Rifles!F$2:F$419,"N/A",0)</f>
        <v>GEORGIA</v>
      </c>
      <c r="D393" s="1" t="str">
        <f>_xlfn.XLOOKUP($A393, Rifles!$C$2:$C$419,Rifles!G$2:G$419,"N/A",0)</f>
        <v>VT</v>
      </c>
      <c r="E393" s="1">
        <f>_xlfn.XLOOKUP($A393,Pistols!$C:$C,Pistols!H:H,0,0)</f>
        <v>0</v>
      </c>
      <c r="F393" s="1">
        <f>_xlfn.XLOOKUP($A393,Pistols!$C:$C,Pistols!I:I,0,0)</f>
        <v>0</v>
      </c>
      <c r="G393" s="1">
        <f>_xlfn.XLOOKUP($A393,Pistols!$C:$C,Pistols!J:J,0,0)</f>
        <v>0</v>
      </c>
      <c r="H393" s="1">
        <f>_xlfn.XLOOKUP($A393,Pistols!$C:$C,Pistols!K:K,0,0)</f>
        <v>0</v>
      </c>
      <c r="I393" s="1">
        <f>_xlfn.XLOOKUP($A393,Pistols!$C:$C,Pistols!L:L,0,0)</f>
        <v>0</v>
      </c>
      <c r="J393" s="1">
        <f>_xlfn.XLOOKUP($A393,Pistols!$C:$C,Pistols!M:M,0,0)</f>
        <v>1084</v>
      </c>
      <c r="K393" s="1">
        <f>_xlfn.XLOOKUP($A393,Pistols!$C:$C,Pistols!N:N,0,0)</f>
        <v>1084</v>
      </c>
      <c r="L393" s="1">
        <f>_xlfn.XLOOKUP($A393,Revolvers!$C:$C,Revolvers!O:O,0,0)</f>
        <v>0</v>
      </c>
      <c r="M393" s="1">
        <f>_xlfn.XLOOKUP($A393,Revolvers!$C:$C,Revolvers!P:P,0,0)</f>
        <v>0</v>
      </c>
      <c r="N393" s="1">
        <f>_xlfn.XLOOKUP($A393,Revolvers!$C:$C,Revolvers!Q:Q,0,0)</f>
        <v>0</v>
      </c>
      <c r="O393" s="1">
        <f>_xlfn.XLOOKUP($A393,Revolvers!$C:$C,Revolvers!R:R,0,0)</f>
        <v>0</v>
      </c>
      <c r="P393" s="1">
        <f>_xlfn.XLOOKUP($A393,Revolvers!$C:$C,Revolvers!S:S,0,0)</f>
        <v>0</v>
      </c>
      <c r="Q393" s="1">
        <f>_xlfn.XLOOKUP($A393,Revolvers!$C:$C,Revolvers!T:T,0,0)</f>
        <v>0</v>
      </c>
      <c r="R393" s="1">
        <f>_xlfn.XLOOKUP($A393,Rifles!C:C,Rifles!H:H,0,0)</f>
        <v>24185</v>
      </c>
      <c r="S393" s="1">
        <f>_xlfn.XLOOKUP($A393,Shotguns!C:C,Shotguns!H:H,0,0)</f>
        <v>0</v>
      </c>
      <c r="T393" s="1">
        <f t="shared" si="6"/>
        <v>25269</v>
      </c>
    </row>
    <row r="394" spans="1:20" x14ac:dyDescent="0.25">
      <c r="A394" s="1">
        <f>Rifles!C394</f>
        <v>60300350</v>
      </c>
      <c r="B394" s="1" t="str">
        <f>_xlfn.XLOOKUP(A394, Rifles!$C394:$C811,Rifles!D394:D811,"N/A",0)</f>
        <v>MANUFACTURING SOLUTIONS INC</v>
      </c>
      <c r="C394" s="1" t="str">
        <f>_xlfn.XLOOKUP($A394, Rifles!$C$2:$C$419,Rifles!F$2:F$419,"N/A",0)</f>
        <v>HYDE PARK</v>
      </c>
      <c r="D394" s="1" t="str">
        <f>_xlfn.XLOOKUP($A394, Rifles!$C$2:$C$419,Rifles!G$2:G$419,"N/A",0)</f>
        <v>VT</v>
      </c>
      <c r="E394" s="1">
        <f>_xlfn.XLOOKUP($A394,Pistols!$C:$C,Pistols!H:H,0,0)</f>
        <v>0</v>
      </c>
      <c r="F394" s="1">
        <f>_xlfn.XLOOKUP($A394,Pistols!$C:$C,Pistols!I:I,0,0)</f>
        <v>0</v>
      </c>
      <c r="G394" s="1">
        <f>_xlfn.XLOOKUP($A394,Pistols!$C:$C,Pistols!J:J,0,0)</f>
        <v>0</v>
      </c>
      <c r="H394" s="1">
        <f>_xlfn.XLOOKUP($A394,Pistols!$C:$C,Pistols!K:K,0,0)</f>
        <v>0</v>
      </c>
      <c r="I394" s="1">
        <f>_xlfn.XLOOKUP($A394,Pistols!$C:$C,Pistols!L:L,0,0)</f>
        <v>0</v>
      </c>
      <c r="J394" s="1">
        <f>_xlfn.XLOOKUP($A394,Pistols!$C:$C,Pistols!M:M,0,0)</f>
        <v>0</v>
      </c>
      <c r="K394" s="1">
        <f>_xlfn.XLOOKUP($A394,Pistols!$C:$C,Pistols!N:N,0,0)</f>
        <v>0</v>
      </c>
      <c r="L394" s="1">
        <f>_xlfn.XLOOKUP($A394,Revolvers!$C:$C,Revolvers!O:O,0,0)</f>
        <v>0</v>
      </c>
      <c r="M394" s="1">
        <f>_xlfn.XLOOKUP($A394,Revolvers!$C:$C,Revolvers!P:P,0,0)</f>
        <v>0</v>
      </c>
      <c r="N394" s="1">
        <f>_xlfn.XLOOKUP($A394,Revolvers!$C:$C,Revolvers!Q:Q,0,0)</f>
        <v>0</v>
      </c>
      <c r="O394" s="1">
        <f>_xlfn.XLOOKUP($A394,Revolvers!$C:$C,Revolvers!R:R,0,0)</f>
        <v>0</v>
      </c>
      <c r="P394" s="1">
        <f>_xlfn.XLOOKUP($A394,Revolvers!$C:$C,Revolvers!S:S,0,0)</f>
        <v>0</v>
      </c>
      <c r="Q394" s="1">
        <f>_xlfn.XLOOKUP($A394,Revolvers!$C:$C,Revolvers!T:T,0,0)</f>
        <v>0</v>
      </c>
      <c r="R394" s="1">
        <f>_xlfn.XLOOKUP($A394,Rifles!C:C,Rifles!H:H,0,0)</f>
        <v>4469</v>
      </c>
      <c r="S394" s="1">
        <f>_xlfn.XLOOKUP($A394,Shotguns!C:C,Shotguns!H:H,0,0)</f>
        <v>0</v>
      </c>
      <c r="T394" s="1">
        <f t="shared" si="6"/>
        <v>4469</v>
      </c>
    </row>
    <row r="395" spans="1:20" x14ac:dyDescent="0.25">
      <c r="A395" s="1">
        <f>Rifles!C395</f>
        <v>99101098</v>
      </c>
      <c r="B395" s="1" t="str">
        <f>_xlfn.XLOOKUP(A395, Rifles!$C395:$C812,Rifles!D395:D812,"N/A",0)</f>
        <v>AERO PRECISION INC</v>
      </c>
      <c r="C395" s="1" t="str">
        <f>_xlfn.XLOOKUP($A395, Rifles!$C$2:$C$419,Rifles!F$2:F$419,"N/A",0)</f>
        <v>TACOMA</v>
      </c>
      <c r="D395" s="1" t="str">
        <f>_xlfn.XLOOKUP($A395, Rifles!$C$2:$C$419,Rifles!G$2:G$419,"N/A",0)</f>
        <v>WA</v>
      </c>
      <c r="E395" s="1">
        <f>_xlfn.XLOOKUP($A395,Pistols!$C:$C,Pistols!H:H,0,0)</f>
        <v>0</v>
      </c>
      <c r="F395" s="1">
        <f>_xlfn.XLOOKUP($A395,Pistols!$C:$C,Pistols!I:I,0,0)</f>
        <v>0</v>
      </c>
      <c r="G395" s="1">
        <f>_xlfn.XLOOKUP($A395,Pistols!$C:$C,Pistols!J:J,0,0)</f>
        <v>0</v>
      </c>
      <c r="H395" s="1">
        <f>_xlfn.XLOOKUP($A395,Pistols!$C:$C,Pistols!K:K,0,0)</f>
        <v>0</v>
      </c>
      <c r="I395" s="1">
        <f>_xlfn.XLOOKUP($A395,Pistols!$C:$C,Pistols!L:L,0,0)</f>
        <v>0</v>
      </c>
      <c r="J395" s="1">
        <f>_xlfn.XLOOKUP($A395,Pistols!$C:$C,Pistols!M:M,0,0)</f>
        <v>0</v>
      </c>
      <c r="K395" s="1">
        <f>_xlfn.XLOOKUP($A395,Pistols!$C:$C,Pistols!N:N,0,0)</f>
        <v>0</v>
      </c>
      <c r="L395" s="1">
        <f>_xlfn.XLOOKUP($A395,Revolvers!$C:$C,Revolvers!O:O,0,0)</f>
        <v>0</v>
      </c>
      <c r="M395" s="1">
        <f>_xlfn.XLOOKUP($A395,Revolvers!$C:$C,Revolvers!P:P,0,0)</f>
        <v>0</v>
      </c>
      <c r="N395" s="1">
        <f>_xlfn.XLOOKUP($A395,Revolvers!$C:$C,Revolvers!Q:Q,0,0)</f>
        <v>0</v>
      </c>
      <c r="O395" s="1">
        <f>_xlfn.XLOOKUP($A395,Revolvers!$C:$C,Revolvers!R:R,0,0)</f>
        <v>0</v>
      </c>
      <c r="P395" s="1">
        <f>_xlfn.XLOOKUP($A395,Revolvers!$C:$C,Revolvers!S:S,0,0)</f>
        <v>0</v>
      </c>
      <c r="Q395" s="1">
        <f>_xlfn.XLOOKUP($A395,Revolvers!$C:$C,Revolvers!T:T,0,0)</f>
        <v>0</v>
      </c>
      <c r="R395" s="1">
        <f>_xlfn.XLOOKUP($A395,Rifles!C:C,Rifles!H:H,0,0)</f>
        <v>9993</v>
      </c>
      <c r="S395" s="1">
        <f>_xlfn.XLOOKUP($A395,Shotguns!C:C,Shotguns!H:H,0,0)</f>
        <v>0</v>
      </c>
      <c r="T395" s="1">
        <f t="shared" si="6"/>
        <v>9993</v>
      </c>
    </row>
    <row r="396" spans="1:20" x14ac:dyDescent="0.25">
      <c r="A396" s="1">
        <f>Rifles!C396</f>
        <v>99101775</v>
      </c>
      <c r="B396" s="1" t="str">
        <f>_xlfn.XLOOKUP(A396, Rifles!$C396:$C813,Rifles!D396:D813,"N/A",0)</f>
        <v>BLACKWELL INDUSTRIES INC</v>
      </c>
      <c r="C396" s="1" t="str">
        <f>_xlfn.XLOOKUP($A396, Rifles!$C$2:$C$419,Rifles!F$2:F$419,"N/A",0)</f>
        <v>RENTON</v>
      </c>
      <c r="D396" s="1" t="str">
        <f>_xlfn.XLOOKUP($A396, Rifles!$C$2:$C$419,Rifles!G$2:G$419,"N/A",0)</f>
        <v>WA</v>
      </c>
      <c r="E396" s="1">
        <f>_xlfn.XLOOKUP($A396,Pistols!$C:$C,Pistols!H:H,0,0)</f>
        <v>0</v>
      </c>
      <c r="F396" s="1">
        <f>_xlfn.XLOOKUP($A396,Pistols!$C:$C,Pistols!I:I,0,0)</f>
        <v>0</v>
      </c>
      <c r="G396" s="1">
        <f>_xlfn.XLOOKUP($A396,Pistols!$C:$C,Pistols!J:J,0,0)</f>
        <v>0</v>
      </c>
      <c r="H396" s="1">
        <f>_xlfn.XLOOKUP($A396,Pistols!$C:$C,Pistols!K:K,0,0)</f>
        <v>0</v>
      </c>
      <c r="I396" s="1">
        <f>_xlfn.XLOOKUP($A396,Pistols!$C:$C,Pistols!L:L,0,0)</f>
        <v>0</v>
      </c>
      <c r="J396" s="1">
        <f>_xlfn.XLOOKUP($A396,Pistols!$C:$C,Pistols!M:M,0,0)</f>
        <v>0</v>
      </c>
      <c r="K396" s="1">
        <f>_xlfn.XLOOKUP($A396,Pistols!$C:$C,Pistols!N:N,0,0)</f>
        <v>0</v>
      </c>
      <c r="L396" s="1">
        <f>_xlfn.XLOOKUP($A396,Revolvers!$C:$C,Revolvers!O:O,0,0)</f>
        <v>0</v>
      </c>
      <c r="M396" s="1">
        <f>_xlfn.XLOOKUP($A396,Revolvers!$C:$C,Revolvers!P:P,0,0)</f>
        <v>0</v>
      </c>
      <c r="N396" s="1">
        <f>_xlfn.XLOOKUP($A396,Revolvers!$C:$C,Revolvers!Q:Q,0,0)</f>
        <v>0</v>
      </c>
      <c r="O396" s="1">
        <f>_xlfn.XLOOKUP($A396,Revolvers!$C:$C,Revolvers!R:R,0,0)</f>
        <v>0</v>
      </c>
      <c r="P396" s="1">
        <f>_xlfn.XLOOKUP($A396,Revolvers!$C:$C,Revolvers!S:S,0,0)</f>
        <v>0</v>
      </c>
      <c r="Q396" s="1">
        <f>_xlfn.XLOOKUP($A396,Revolvers!$C:$C,Revolvers!T:T,0,0)</f>
        <v>0</v>
      </c>
      <c r="R396" s="1">
        <f>_xlfn.XLOOKUP($A396,Rifles!C:C,Rifles!H:H,0,0)</f>
        <v>12</v>
      </c>
      <c r="S396" s="1">
        <f>_xlfn.XLOOKUP($A396,Shotguns!C:C,Shotguns!H:H,0,0)</f>
        <v>0</v>
      </c>
      <c r="T396" s="1">
        <f t="shared" si="6"/>
        <v>12</v>
      </c>
    </row>
    <row r="397" spans="1:20" x14ac:dyDescent="0.25">
      <c r="A397" s="1">
        <f>Rifles!C397</f>
        <v>99102026</v>
      </c>
      <c r="B397" s="1" t="str">
        <f>_xlfn.XLOOKUP(A397, Rifles!$C397:$C814,Rifles!D397:D814,"N/A",0)</f>
        <v>HUMPHRYS, DEAN W</v>
      </c>
      <c r="C397" s="1" t="str">
        <f>_xlfn.XLOOKUP($A397, Rifles!$C$2:$C$419,Rifles!F$2:F$419,"N/A",0)</f>
        <v>RICHLAND</v>
      </c>
      <c r="D397" s="1" t="str">
        <f>_xlfn.XLOOKUP($A397, Rifles!$C$2:$C$419,Rifles!G$2:G$419,"N/A",0)</f>
        <v>WA</v>
      </c>
      <c r="E397" s="1">
        <f>_xlfn.XLOOKUP($A397,Pistols!$C:$C,Pistols!H:H,0,0)</f>
        <v>0</v>
      </c>
      <c r="F397" s="1">
        <f>_xlfn.XLOOKUP($A397,Pistols!$C:$C,Pistols!I:I,0,0)</f>
        <v>0</v>
      </c>
      <c r="G397" s="1">
        <f>_xlfn.XLOOKUP($A397,Pistols!$C:$C,Pistols!J:J,0,0)</f>
        <v>0</v>
      </c>
      <c r="H397" s="1">
        <f>_xlfn.XLOOKUP($A397,Pistols!$C:$C,Pistols!K:K,0,0)</f>
        <v>0</v>
      </c>
      <c r="I397" s="1">
        <f>_xlfn.XLOOKUP($A397,Pistols!$C:$C,Pistols!L:L,0,0)</f>
        <v>0</v>
      </c>
      <c r="J397" s="1">
        <f>_xlfn.XLOOKUP($A397,Pistols!$C:$C,Pistols!M:M,0,0)</f>
        <v>4</v>
      </c>
      <c r="K397" s="1">
        <f>_xlfn.XLOOKUP($A397,Pistols!$C:$C,Pistols!N:N,0,0)</f>
        <v>4</v>
      </c>
      <c r="L397" s="1">
        <f>_xlfn.XLOOKUP($A397,Revolvers!$C:$C,Revolvers!O:O,0,0)</f>
        <v>0</v>
      </c>
      <c r="M397" s="1">
        <f>_xlfn.XLOOKUP($A397,Revolvers!$C:$C,Revolvers!P:P,0,0)</f>
        <v>0</v>
      </c>
      <c r="N397" s="1">
        <f>_xlfn.XLOOKUP($A397,Revolvers!$C:$C,Revolvers!Q:Q,0,0)</f>
        <v>0</v>
      </c>
      <c r="O397" s="1">
        <f>_xlfn.XLOOKUP($A397,Revolvers!$C:$C,Revolvers!R:R,0,0)</f>
        <v>0</v>
      </c>
      <c r="P397" s="1">
        <f>_xlfn.XLOOKUP($A397,Revolvers!$C:$C,Revolvers!S:S,0,0)</f>
        <v>0</v>
      </c>
      <c r="Q397" s="1">
        <f>_xlfn.XLOOKUP($A397,Revolvers!$C:$C,Revolvers!T:T,0,0)</f>
        <v>0</v>
      </c>
      <c r="R397" s="1">
        <f>_xlfn.XLOOKUP($A397,Rifles!C:C,Rifles!H:H,0,0)</f>
        <v>2</v>
      </c>
      <c r="S397" s="1">
        <f>_xlfn.XLOOKUP($A397,Shotguns!C:C,Shotguns!H:H,0,0)</f>
        <v>0</v>
      </c>
      <c r="T397" s="1">
        <f t="shared" si="6"/>
        <v>6</v>
      </c>
    </row>
    <row r="398" spans="1:20" x14ac:dyDescent="0.25">
      <c r="A398" s="1">
        <f>Rifles!C398</f>
        <v>99137453</v>
      </c>
      <c r="B398" s="1" t="str">
        <f>_xlfn.XLOOKUP(A398, Rifles!$C398:$C815,Rifles!D398:D815,"N/A",0)</f>
        <v>JOHNSON, VALERIE ANNE</v>
      </c>
      <c r="C398" s="1" t="str">
        <f>_xlfn.XLOOKUP($A398, Rifles!$C$2:$C$419,Rifles!F$2:F$419,"N/A",0)</f>
        <v>ELMA</v>
      </c>
      <c r="D398" s="1" t="str">
        <f>_xlfn.XLOOKUP($A398, Rifles!$C$2:$C$419,Rifles!G$2:G$419,"N/A",0)</f>
        <v>WA</v>
      </c>
      <c r="E398" s="1">
        <f>_xlfn.XLOOKUP($A398,Pistols!$C:$C,Pistols!H:H,0,0)</f>
        <v>0</v>
      </c>
      <c r="F398" s="1">
        <f>_xlfn.XLOOKUP($A398,Pistols!$C:$C,Pistols!I:I,0,0)</f>
        <v>0</v>
      </c>
      <c r="G398" s="1">
        <f>_xlfn.XLOOKUP($A398,Pistols!$C:$C,Pistols!J:J,0,0)</f>
        <v>0</v>
      </c>
      <c r="H398" s="1">
        <f>_xlfn.XLOOKUP($A398,Pistols!$C:$C,Pistols!K:K,0,0)</f>
        <v>0</v>
      </c>
      <c r="I398" s="1">
        <f>_xlfn.XLOOKUP($A398,Pistols!$C:$C,Pistols!L:L,0,0)</f>
        <v>0</v>
      </c>
      <c r="J398" s="1">
        <f>_xlfn.XLOOKUP($A398,Pistols!$C:$C,Pistols!M:M,0,0)</f>
        <v>0</v>
      </c>
      <c r="K398" s="1">
        <f>_xlfn.XLOOKUP($A398,Pistols!$C:$C,Pistols!N:N,0,0)</f>
        <v>0</v>
      </c>
      <c r="L398" s="1">
        <f>_xlfn.XLOOKUP($A398,Revolvers!$C:$C,Revolvers!O:O,0,0)</f>
        <v>0</v>
      </c>
      <c r="M398" s="1">
        <f>_xlfn.XLOOKUP($A398,Revolvers!$C:$C,Revolvers!P:P,0,0)</f>
        <v>0</v>
      </c>
      <c r="N398" s="1">
        <f>_xlfn.XLOOKUP($A398,Revolvers!$C:$C,Revolvers!Q:Q,0,0)</f>
        <v>0</v>
      </c>
      <c r="O398" s="1">
        <f>_xlfn.XLOOKUP($A398,Revolvers!$C:$C,Revolvers!R:R,0,0)</f>
        <v>0</v>
      </c>
      <c r="P398" s="1">
        <f>_xlfn.XLOOKUP($A398,Revolvers!$C:$C,Revolvers!S:S,0,0)</f>
        <v>0</v>
      </c>
      <c r="Q398" s="1">
        <f>_xlfn.XLOOKUP($A398,Revolvers!$C:$C,Revolvers!T:T,0,0)</f>
        <v>0</v>
      </c>
      <c r="R398" s="1">
        <f>_xlfn.XLOOKUP($A398,Rifles!C:C,Rifles!H:H,0,0)</f>
        <v>11</v>
      </c>
      <c r="S398" s="1">
        <f>_xlfn.XLOOKUP($A398,Shotguns!C:C,Shotguns!H:H,0,0)</f>
        <v>0</v>
      </c>
      <c r="T398" s="1">
        <f t="shared" si="6"/>
        <v>11</v>
      </c>
    </row>
    <row r="399" spans="1:20" x14ac:dyDescent="0.25">
      <c r="A399" s="1">
        <f>Rifles!C399</f>
        <v>99101627</v>
      </c>
      <c r="B399" s="1" t="str">
        <f>_xlfn.XLOOKUP(A399, Rifles!$C399:$C816,Rifles!D399:D816,"N/A",0)</f>
        <v>K &amp; S INVESTMENTS LLC</v>
      </c>
      <c r="C399" s="1" t="str">
        <f>_xlfn.XLOOKUP($A399, Rifles!$C$2:$C$419,Rifles!F$2:F$419,"N/A",0)</f>
        <v>ISSAQUAH</v>
      </c>
      <c r="D399" s="1" t="str">
        <f>_xlfn.XLOOKUP($A399, Rifles!$C$2:$C$419,Rifles!G$2:G$419,"N/A",0)</f>
        <v>WA</v>
      </c>
      <c r="E399" s="1">
        <f>_xlfn.XLOOKUP($A399,Pistols!$C:$C,Pistols!H:H,0,0)</f>
        <v>0</v>
      </c>
      <c r="F399" s="1">
        <f>_xlfn.XLOOKUP($A399,Pistols!$C:$C,Pistols!I:I,0,0)</f>
        <v>0</v>
      </c>
      <c r="G399" s="1">
        <f>_xlfn.XLOOKUP($A399,Pistols!$C:$C,Pistols!J:J,0,0)</f>
        <v>0</v>
      </c>
      <c r="H399" s="1">
        <f>_xlfn.XLOOKUP($A399,Pistols!$C:$C,Pistols!K:K,0,0)</f>
        <v>0</v>
      </c>
      <c r="I399" s="1">
        <f>_xlfn.XLOOKUP($A399,Pistols!$C:$C,Pistols!L:L,0,0)</f>
        <v>0</v>
      </c>
      <c r="J399" s="1">
        <f>_xlfn.XLOOKUP($A399,Pistols!$C:$C,Pistols!M:M,0,0)</f>
        <v>0</v>
      </c>
      <c r="K399" s="1">
        <f>_xlfn.XLOOKUP($A399,Pistols!$C:$C,Pistols!N:N,0,0)</f>
        <v>0</v>
      </c>
      <c r="L399" s="1">
        <f>_xlfn.XLOOKUP($A399,Revolvers!$C:$C,Revolvers!O:O,0,0)</f>
        <v>0</v>
      </c>
      <c r="M399" s="1">
        <f>_xlfn.XLOOKUP($A399,Revolvers!$C:$C,Revolvers!P:P,0,0)</f>
        <v>0</v>
      </c>
      <c r="N399" s="1">
        <f>_xlfn.XLOOKUP($A399,Revolvers!$C:$C,Revolvers!Q:Q,0,0)</f>
        <v>0</v>
      </c>
      <c r="O399" s="1">
        <f>_xlfn.XLOOKUP($A399,Revolvers!$C:$C,Revolvers!R:R,0,0)</f>
        <v>0</v>
      </c>
      <c r="P399" s="1">
        <f>_xlfn.XLOOKUP($A399,Revolvers!$C:$C,Revolvers!S:S,0,0)</f>
        <v>0</v>
      </c>
      <c r="Q399" s="1">
        <f>_xlfn.XLOOKUP($A399,Revolvers!$C:$C,Revolvers!T:T,0,0)</f>
        <v>0</v>
      </c>
      <c r="R399" s="1">
        <f>_xlfn.XLOOKUP($A399,Rifles!C:C,Rifles!H:H,0,0)</f>
        <v>18</v>
      </c>
      <c r="S399" s="1">
        <f>_xlfn.XLOOKUP($A399,Shotguns!C:C,Shotguns!H:H,0,0)</f>
        <v>0</v>
      </c>
      <c r="T399" s="1">
        <f t="shared" si="6"/>
        <v>18</v>
      </c>
    </row>
    <row r="400" spans="1:20" x14ac:dyDescent="0.25">
      <c r="A400" s="1">
        <f>Rifles!C400</f>
        <v>99100750</v>
      </c>
      <c r="B400" s="1" t="str">
        <f>_xlfn.XLOOKUP(A400, Rifles!$C400:$C817,Rifles!D400:D817,"N/A",0)</f>
        <v>MEGA MACHINE SHOP INC</v>
      </c>
      <c r="C400" s="1" t="str">
        <f>_xlfn.XLOOKUP($A400, Rifles!$C$2:$C$419,Rifles!F$2:F$419,"N/A",0)</f>
        <v>TUMWATER</v>
      </c>
      <c r="D400" s="1" t="str">
        <f>_xlfn.XLOOKUP($A400, Rifles!$C$2:$C$419,Rifles!G$2:G$419,"N/A",0)</f>
        <v>WA</v>
      </c>
      <c r="E400" s="1">
        <f>_xlfn.XLOOKUP($A400,Pistols!$C:$C,Pistols!H:H,0,0)</f>
        <v>0</v>
      </c>
      <c r="F400" s="1">
        <f>_xlfn.XLOOKUP($A400,Pistols!$C:$C,Pistols!I:I,0,0)</f>
        <v>0</v>
      </c>
      <c r="G400" s="1">
        <f>_xlfn.XLOOKUP($A400,Pistols!$C:$C,Pistols!J:J,0,0)</f>
        <v>0</v>
      </c>
      <c r="H400" s="1">
        <f>_xlfn.XLOOKUP($A400,Pistols!$C:$C,Pistols!K:K,0,0)</f>
        <v>0</v>
      </c>
      <c r="I400" s="1">
        <f>_xlfn.XLOOKUP($A400,Pistols!$C:$C,Pistols!L:L,0,0)</f>
        <v>0</v>
      </c>
      <c r="J400" s="1">
        <f>_xlfn.XLOOKUP($A400,Pistols!$C:$C,Pistols!M:M,0,0)</f>
        <v>0</v>
      </c>
      <c r="K400" s="1">
        <f>_xlfn.XLOOKUP($A400,Pistols!$C:$C,Pistols!N:N,0,0)</f>
        <v>0</v>
      </c>
      <c r="L400" s="1">
        <f>_xlfn.XLOOKUP($A400,Revolvers!$C:$C,Revolvers!O:O,0,0)</f>
        <v>0</v>
      </c>
      <c r="M400" s="1">
        <f>_xlfn.XLOOKUP($A400,Revolvers!$C:$C,Revolvers!P:P,0,0)</f>
        <v>0</v>
      </c>
      <c r="N400" s="1">
        <f>_xlfn.XLOOKUP($A400,Revolvers!$C:$C,Revolvers!Q:Q,0,0)</f>
        <v>0</v>
      </c>
      <c r="O400" s="1">
        <f>_xlfn.XLOOKUP($A400,Revolvers!$C:$C,Revolvers!R:R,0,0)</f>
        <v>0</v>
      </c>
      <c r="P400" s="1">
        <f>_xlfn.XLOOKUP($A400,Revolvers!$C:$C,Revolvers!S:S,0,0)</f>
        <v>0</v>
      </c>
      <c r="Q400" s="1">
        <f>_xlfn.XLOOKUP($A400,Revolvers!$C:$C,Revolvers!T:T,0,0)</f>
        <v>0</v>
      </c>
      <c r="R400" s="1">
        <f>_xlfn.XLOOKUP($A400,Rifles!C:C,Rifles!H:H,0,0)</f>
        <v>1786</v>
      </c>
      <c r="S400" s="1">
        <f>_xlfn.XLOOKUP($A400,Shotguns!C:C,Shotguns!H:H,0,0)</f>
        <v>0</v>
      </c>
      <c r="T400" s="1">
        <f t="shared" si="6"/>
        <v>1786</v>
      </c>
    </row>
    <row r="401" spans="1:20" x14ac:dyDescent="0.25">
      <c r="A401" s="1">
        <f>Rifles!C401</f>
        <v>99114520</v>
      </c>
      <c r="B401" s="1" t="str">
        <f>_xlfn.XLOOKUP(A401, Rifles!$C401:$C818,Rifles!D401:D818,"N/A",0)</f>
        <v>OLYMPIC ARMS INC</v>
      </c>
      <c r="C401" s="1" t="str">
        <f>_xlfn.XLOOKUP($A401, Rifles!$C$2:$C$419,Rifles!F$2:F$419,"N/A",0)</f>
        <v>OLYMPIA</v>
      </c>
      <c r="D401" s="1" t="str">
        <f>_xlfn.XLOOKUP($A401, Rifles!$C$2:$C$419,Rifles!G$2:G$419,"N/A",0)</f>
        <v>WA</v>
      </c>
      <c r="E401" s="1">
        <f>_xlfn.XLOOKUP($A401,Pistols!$C:$C,Pistols!H:H,0,0)</f>
        <v>0</v>
      </c>
      <c r="F401" s="1">
        <f>_xlfn.XLOOKUP($A401,Pistols!$C:$C,Pistols!I:I,0,0)</f>
        <v>287</v>
      </c>
      <c r="G401" s="1">
        <f>_xlfn.XLOOKUP($A401,Pistols!$C:$C,Pistols!J:J,0,0)</f>
        <v>0</v>
      </c>
      <c r="H401" s="1">
        <f>_xlfn.XLOOKUP($A401,Pistols!$C:$C,Pistols!K:K,0,0)</f>
        <v>0</v>
      </c>
      <c r="I401" s="1">
        <f>_xlfn.XLOOKUP($A401,Pistols!$C:$C,Pistols!L:L,0,0)</f>
        <v>0</v>
      </c>
      <c r="J401" s="1">
        <f>_xlfn.XLOOKUP($A401,Pistols!$C:$C,Pistols!M:M,0,0)</f>
        <v>293</v>
      </c>
      <c r="K401" s="1">
        <f>_xlfn.XLOOKUP($A401,Pistols!$C:$C,Pistols!N:N,0,0)</f>
        <v>580</v>
      </c>
      <c r="L401" s="1">
        <f>_xlfn.XLOOKUP($A401,Revolvers!$C:$C,Revolvers!O:O,0,0)</f>
        <v>0</v>
      </c>
      <c r="M401" s="1">
        <f>_xlfn.XLOOKUP($A401,Revolvers!$C:$C,Revolvers!P:P,0,0)</f>
        <v>0</v>
      </c>
      <c r="N401" s="1">
        <f>_xlfn.XLOOKUP($A401,Revolvers!$C:$C,Revolvers!Q:Q,0,0)</f>
        <v>0</v>
      </c>
      <c r="O401" s="1">
        <f>_xlfn.XLOOKUP($A401,Revolvers!$C:$C,Revolvers!R:R,0,0)</f>
        <v>0</v>
      </c>
      <c r="P401" s="1">
        <f>_xlfn.XLOOKUP($A401,Revolvers!$C:$C,Revolvers!S:S,0,0)</f>
        <v>0</v>
      </c>
      <c r="Q401" s="1">
        <f>_xlfn.XLOOKUP($A401,Revolvers!$C:$C,Revolvers!T:T,0,0)</f>
        <v>0</v>
      </c>
      <c r="R401" s="1">
        <f>_xlfn.XLOOKUP($A401,Rifles!C:C,Rifles!H:H,0,0)</f>
        <v>7594</v>
      </c>
      <c r="S401" s="1">
        <f>_xlfn.XLOOKUP($A401,Shotguns!C:C,Shotguns!H:H,0,0)</f>
        <v>0</v>
      </c>
      <c r="T401" s="1">
        <f t="shared" si="6"/>
        <v>8174</v>
      </c>
    </row>
    <row r="402" spans="1:20" x14ac:dyDescent="0.25">
      <c r="A402" s="1">
        <f>Rifles!C402</f>
        <v>99101448</v>
      </c>
      <c r="B402" s="1" t="str">
        <f>_xlfn.XLOOKUP(A402, Rifles!$C402:$C819,Rifles!D402:D819,"N/A",0)</f>
        <v>SUTTON, JOHN T</v>
      </c>
      <c r="C402" s="1" t="str">
        <f>_xlfn.XLOOKUP($A402, Rifles!$C$2:$C$419,Rifles!F$2:F$419,"N/A",0)</f>
        <v>MUKILTEO</v>
      </c>
      <c r="D402" s="1" t="str">
        <f>_xlfn.XLOOKUP($A402, Rifles!$C$2:$C$419,Rifles!G$2:G$419,"N/A",0)</f>
        <v>WA</v>
      </c>
      <c r="E402" s="1">
        <f>_xlfn.XLOOKUP($A402,Pistols!$C:$C,Pistols!H:H,0,0)</f>
        <v>0</v>
      </c>
      <c r="F402" s="1">
        <f>_xlfn.XLOOKUP($A402,Pistols!$C:$C,Pistols!I:I,0,0)</f>
        <v>0</v>
      </c>
      <c r="G402" s="1">
        <f>_xlfn.XLOOKUP($A402,Pistols!$C:$C,Pistols!J:J,0,0)</f>
        <v>3</v>
      </c>
      <c r="H402" s="1">
        <f>_xlfn.XLOOKUP($A402,Pistols!$C:$C,Pistols!K:K,0,0)</f>
        <v>0</v>
      </c>
      <c r="I402" s="1">
        <f>_xlfn.XLOOKUP($A402,Pistols!$C:$C,Pistols!L:L,0,0)</f>
        <v>0</v>
      </c>
      <c r="J402" s="1">
        <f>_xlfn.XLOOKUP($A402,Pistols!$C:$C,Pistols!M:M,0,0)</f>
        <v>0</v>
      </c>
      <c r="K402" s="1">
        <f>_xlfn.XLOOKUP($A402,Pistols!$C:$C,Pistols!N:N,0,0)</f>
        <v>3</v>
      </c>
      <c r="L402" s="1">
        <f>_xlfn.XLOOKUP($A402,Revolvers!$C:$C,Revolvers!O:O,0,0)</f>
        <v>0</v>
      </c>
      <c r="M402" s="1">
        <f>_xlfn.XLOOKUP($A402,Revolvers!$C:$C,Revolvers!P:P,0,0)</f>
        <v>0</v>
      </c>
      <c r="N402" s="1">
        <f>_xlfn.XLOOKUP($A402,Revolvers!$C:$C,Revolvers!Q:Q,0,0)</f>
        <v>0</v>
      </c>
      <c r="O402" s="1">
        <f>_xlfn.XLOOKUP($A402,Revolvers!$C:$C,Revolvers!R:R,0,0)</f>
        <v>0</v>
      </c>
      <c r="P402" s="1">
        <f>_xlfn.XLOOKUP($A402,Revolvers!$C:$C,Revolvers!S:S,0,0)</f>
        <v>0</v>
      </c>
      <c r="Q402" s="1">
        <f>_xlfn.XLOOKUP($A402,Revolvers!$C:$C,Revolvers!T:T,0,0)</f>
        <v>0</v>
      </c>
      <c r="R402" s="1">
        <f>_xlfn.XLOOKUP($A402,Rifles!C:C,Rifles!H:H,0,0)</f>
        <v>36</v>
      </c>
      <c r="S402" s="1">
        <f>_xlfn.XLOOKUP($A402,Shotguns!C:C,Shotguns!H:H,0,0)</f>
        <v>0</v>
      </c>
      <c r="T402" s="1">
        <f t="shared" si="6"/>
        <v>39</v>
      </c>
    </row>
    <row r="403" spans="1:20" x14ac:dyDescent="0.25">
      <c r="A403" s="1">
        <f>Rifles!C403</f>
        <v>99101554</v>
      </c>
      <c r="B403" s="1" t="str">
        <f>_xlfn.XLOOKUP(A403, Rifles!$C403:$C820,Rifles!D403:D820,"N/A",0)</f>
        <v>WILCOXEN, DAVID E SR</v>
      </c>
      <c r="C403" s="1" t="str">
        <f>_xlfn.XLOOKUP($A403, Rifles!$C$2:$C$419,Rifles!F$2:F$419,"N/A",0)</f>
        <v>EVERSON</v>
      </c>
      <c r="D403" s="1" t="str">
        <f>_xlfn.XLOOKUP($A403, Rifles!$C$2:$C$419,Rifles!G$2:G$419,"N/A",0)</f>
        <v>WA</v>
      </c>
      <c r="E403" s="1">
        <f>_xlfn.XLOOKUP($A403,Pistols!$C:$C,Pistols!H:H,0,0)</f>
        <v>0</v>
      </c>
      <c r="F403" s="1">
        <f>_xlfn.XLOOKUP($A403,Pistols!$C:$C,Pistols!I:I,0,0)</f>
        <v>0</v>
      </c>
      <c r="G403" s="1">
        <f>_xlfn.XLOOKUP($A403,Pistols!$C:$C,Pistols!J:J,0,0)</f>
        <v>0</v>
      </c>
      <c r="H403" s="1">
        <f>_xlfn.XLOOKUP($A403,Pistols!$C:$C,Pistols!K:K,0,0)</f>
        <v>0</v>
      </c>
      <c r="I403" s="1">
        <f>_xlfn.XLOOKUP($A403,Pistols!$C:$C,Pistols!L:L,0,0)</f>
        <v>0</v>
      </c>
      <c r="J403" s="1">
        <f>_xlfn.XLOOKUP($A403,Pistols!$C:$C,Pistols!M:M,0,0)</f>
        <v>0</v>
      </c>
      <c r="K403" s="1">
        <f>_xlfn.XLOOKUP($A403,Pistols!$C:$C,Pistols!N:N,0,0)</f>
        <v>0</v>
      </c>
      <c r="L403" s="1">
        <f>_xlfn.XLOOKUP($A403,Revolvers!$C:$C,Revolvers!O:O,0,0)</f>
        <v>0</v>
      </c>
      <c r="M403" s="1">
        <f>_xlfn.XLOOKUP($A403,Revolvers!$C:$C,Revolvers!P:P,0,0)</f>
        <v>0</v>
      </c>
      <c r="N403" s="1">
        <f>_xlfn.XLOOKUP($A403,Revolvers!$C:$C,Revolvers!Q:Q,0,0)</f>
        <v>0</v>
      </c>
      <c r="O403" s="1">
        <f>_xlfn.XLOOKUP($A403,Revolvers!$C:$C,Revolvers!R:R,0,0)</f>
        <v>0</v>
      </c>
      <c r="P403" s="1">
        <f>_xlfn.XLOOKUP($A403,Revolvers!$C:$C,Revolvers!S:S,0,0)</f>
        <v>0</v>
      </c>
      <c r="Q403" s="1">
        <f>_xlfn.XLOOKUP($A403,Revolvers!$C:$C,Revolvers!T:T,0,0)</f>
        <v>0</v>
      </c>
      <c r="R403" s="1">
        <f>_xlfn.XLOOKUP($A403,Rifles!C:C,Rifles!H:H,0,0)</f>
        <v>1</v>
      </c>
      <c r="S403" s="1">
        <f>_xlfn.XLOOKUP($A403,Shotguns!C:C,Shotguns!H:H,0,0)</f>
        <v>0</v>
      </c>
      <c r="T403" s="1">
        <f t="shared" si="6"/>
        <v>1</v>
      </c>
    </row>
    <row r="404" spans="1:20" x14ac:dyDescent="0.25">
      <c r="A404" s="1">
        <f>Rifles!C404</f>
        <v>33900732</v>
      </c>
      <c r="B404" s="1" t="str">
        <f>_xlfn.XLOOKUP(A404, Rifles!$C404:$C821,Rifles!D404:D821,"N/A",0)</f>
        <v>EAST RIDGE GUN CO INC</v>
      </c>
      <c r="C404" s="1" t="str">
        <f>_xlfn.XLOOKUP($A404, Rifles!$C$2:$C$419,Rifles!F$2:F$419,"N/A",0)</f>
        <v>BANCROFT</v>
      </c>
      <c r="D404" s="1" t="str">
        <f>_xlfn.XLOOKUP($A404, Rifles!$C$2:$C$419,Rifles!G$2:G$419,"N/A",0)</f>
        <v>WI</v>
      </c>
      <c r="E404" s="1">
        <f>_xlfn.XLOOKUP($A404,Pistols!$C:$C,Pistols!H:H,0,0)</f>
        <v>0</v>
      </c>
      <c r="F404" s="1">
        <f>_xlfn.XLOOKUP($A404,Pistols!$C:$C,Pistols!I:I,0,0)</f>
        <v>0</v>
      </c>
      <c r="G404" s="1">
        <f>_xlfn.XLOOKUP($A404,Pistols!$C:$C,Pistols!J:J,0,0)</f>
        <v>0</v>
      </c>
      <c r="H404" s="1">
        <f>_xlfn.XLOOKUP($A404,Pistols!$C:$C,Pistols!K:K,0,0)</f>
        <v>0</v>
      </c>
      <c r="I404" s="1">
        <f>_xlfn.XLOOKUP($A404,Pistols!$C:$C,Pistols!L:L,0,0)</f>
        <v>0</v>
      </c>
      <c r="J404" s="1">
        <f>_xlfn.XLOOKUP($A404,Pistols!$C:$C,Pistols!M:M,0,0)</f>
        <v>0</v>
      </c>
      <c r="K404" s="1">
        <f>_xlfn.XLOOKUP($A404,Pistols!$C:$C,Pistols!N:N,0,0)</f>
        <v>0</v>
      </c>
      <c r="L404" s="1">
        <f>_xlfn.XLOOKUP($A404,Revolvers!$C:$C,Revolvers!O:O,0,0)</f>
        <v>0</v>
      </c>
      <c r="M404" s="1">
        <f>_xlfn.XLOOKUP($A404,Revolvers!$C:$C,Revolvers!P:P,0,0)</f>
        <v>0</v>
      </c>
      <c r="N404" s="1">
        <f>_xlfn.XLOOKUP($A404,Revolvers!$C:$C,Revolvers!Q:Q,0,0)</f>
        <v>0</v>
      </c>
      <c r="O404" s="1">
        <f>_xlfn.XLOOKUP($A404,Revolvers!$C:$C,Revolvers!R:R,0,0)</f>
        <v>0</v>
      </c>
      <c r="P404" s="1">
        <f>_xlfn.XLOOKUP($A404,Revolvers!$C:$C,Revolvers!S:S,0,0)</f>
        <v>0</v>
      </c>
      <c r="Q404" s="1">
        <f>_xlfn.XLOOKUP($A404,Revolvers!$C:$C,Revolvers!T:T,0,0)</f>
        <v>0</v>
      </c>
      <c r="R404" s="1">
        <f>_xlfn.XLOOKUP($A404,Rifles!C:C,Rifles!H:H,0,0)</f>
        <v>46</v>
      </c>
      <c r="S404" s="1">
        <f>_xlfn.XLOOKUP($A404,Shotguns!C:C,Shotguns!H:H,0,0)</f>
        <v>0</v>
      </c>
      <c r="T404" s="1">
        <f t="shared" si="6"/>
        <v>46</v>
      </c>
    </row>
    <row r="405" spans="1:20" x14ac:dyDescent="0.25">
      <c r="A405" s="1">
        <f>Rifles!C405</f>
        <v>33901982</v>
      </c>
      <c r="B405" s="1" t="str">
        <f>_xlfn.XLOOKUP(A405, Rifles!$C405:$C822,Rifles!D405:D822,"N/A",0)</f>
        <v>GARY'S GUNS INC</v>
      </c>
      <c r="C405" s="1" t="str">
        <f>_xlfn.XLOOKUP($A405, Rifles!$C$2:$C$419,Rifles!F$2:F$419,"N/A",0)</f>
        <v>WAUKESHA</v>
      </c>
      <c r="D405" s="1" t="str">
        <f>_xlfn.XLOOKUP($A405, Rifles!$C$2:$C$419,Rifles!G$2:G$419,"N/A",0)</f>
        <v>WI</v>
      </c>
      <c r="E405" s="1">
        <f>_xlfn.XLOOKUP($A405,Pistols!$C:$C,Pistols!H:H,0,0)</f>
        <v>0</v>
      </c>
      <c r="F405" s="1">
        <f>_xlfn.XLOOKUP($A405,Pistols!$C:$C,Pistols!I:I,0,0)</f>
        <v>0</v>
      </c>
      <c r="G405" s="1">
        <f>_xlfn.XLOOKUP($A405,Pistols!$C:$C,Pistols!J:J,0,0)</f>
        <v>0</v>
      </c>
      <c r="H405" s="1">
        <f>_xlfn.XLOOKUP($A405,Pistols!$C:$C,Pistols!K:K,0,0)</f>
        <v>0</v>
      </c>
      <c r="I405" s="1">
        <f>_xlfn.XLOOKUP($A405,Pistols!$C:$C,Pistols!L:L,0,0)</f>
        <v>0</v>
      </c>
      <c r="J405" s="1">
        <f>_xlfn.XLOOKUP($A405,Pistols!$C:$C,Pistols!M:M,0,0)</f>
        <v>0</v>
      </c>
      <c r="K405" s="1">
        <f>_xlfn.XLOOKUP($A405,Pistols!$C:$C,Pistols!N:N,0,0)</f>
        <v>0</v>
      </c>
      <c r="L405" s="1">
        <f>_xlfn.XLOOKUP($A405,Revolvers!$C:$C,Revolvers!O:O,0,0)</f>
        <v>0</v>
      </c>
      <c r="M405" s="1">
        <f>_xlfn.XLOOKUP($A405,Revolvers!$C:$C,Revolvers!P:P,0,0)</f>
        <v>0</v>
      </c>
      <c r="N405" s="1">
        <f>_xlfn.XLOOKUP($A405,Revolvers!$C:$C,Revolvers!Q:Q,0,0)</f>
        <v>0</v>
      </c>
      <c r="O405" s="1">
        <f>_xlfn.XLOOKUP($A405,Revolvers!$C:$C,Revolvers!R:R,0,0)</f>
        <v>0</v>
      </c>
      <c r="P405" s="1">
        <f>_xlfn.XLOOKUP($A405,Revolvers!$C:$C,Revolvers!S:S,0,0)</f>
        <v>0</v>
      </c>
      <c r="Q405" s="1">
        <f>_xlfn.XLOOKUP($A405,Revolvers!$C:$C,Revolvers!T:T,0,0)</f>
        <v>0</v>
      </c>
      <c r="R405" s="1">
        <f>_xlfn.XLOOKUP($A405,Rifles!C:C,Rifles!H:H,0,0)</f>
        <v>19</v>
      </c>
      <c r="S405" s="1">
        <f>_xlfn.XLOOKUP($A405,Shotguns!C:C,Shotguns!H:H,0,0)</f>
        <v>0</v>
      </c>
      <c r="T405" s="1">
        <f t="shared" si="6"/>
        <v>19</v>
      </c>
    </row>
    <row r="406" spans="1:20" x14ac:dyDescent="0.25">
      <c r="A406" s="1">
        <f>Rifles!C406</f>
        <v>33901266</v>
      </c>
      <c r="B406" s="1" t="str">
        <f>_xlfn.XLOOKUP(A406, Rifles!$C406:$C823,Rifles!D406:D823,"N/A",0)</f>
        <v>HAYWOOD, LEROY EDWARD</v>
      </c>
      <c r="C406" s="1" t="str">
        <f>_xlfn.XLOOKUP($A406, Rifles!$C$2:$C$419,Rifles!F$2:F$419,"N/A",0)</f>
        <v>ELAND</v>
      </c>
      <c r="D406" s="1" t="str">
        <f>_xlfn.XLOOKUP($A406, Rifles!$C$2:$C$419,Rifles!G$2:G$419,"N/A",0)</f>
        <v>WI</v>
      </c>
      <c r="E406" s="1">
        <f>_xlfn.XLOOKUP($A406,Pistols!$C:$C,Pistols!H:H,0,0)</f>
        <v>0</v>
      </c>
      <c r="F406" s="1">
        <f>_xlfn.XLOOKUP($A406,Pistols!$C:$C,Pistols!I:I,0,0)</f>
        <v>0</v>
      </c>
      <c r="G406" s="1">
        <f>_xlfn.XLOOKUP($A406,Pistols!$C:$C,Pistols!J:J,0,0)</f>
        <v>0</v>
      </c>
      <c r="H406" s="1">
        <f>_xlfn.XLOOKUP($A406,Pistols!$C:$C,Pistols!K:K,0,0)</f>
        <v>0</v>
      </c>
      <c r="I406" s="1">
        <f>_xlfn.XLOOKUP($A406,Pistols!$C:$C,Pistols!L:L,0,0)</f>
        <v>0</v>
      </c>
      <c r="J406" s="1">
        <f>_xlfn.XLOOKUP($A406,Pistols!$C:$C,Pistols!M:M,0,0)</f>
        <v>0</v>
      </c>
      <c r="K406" s="1">
        <f>_xlfn.XLOOKUP($A406,Pistols!$C:$C,Pistols!N:N,0,0)</f>
        <v>0</v>
      </c>
      <c r="L406" s="1">
        <f>_xlfn.XLOOKUP($A406,Revolvers!$C:$C,Revolvers!O:O,0,0)</f>
        <v>0</v>
      </c>
      <c r="M406" s="1">
        <f>_xlfn.XLOOKUP($A406,Revolvers!$C:$C,Revolvers!P:P,0,0)</f>
        <v>0</v>
      </c>
      <c r="N406" s="1">
        <f>_xlfn.XLOOKUP($A406,Revolvers!$C:$C,Revolvers!Q:Q,0,0)</f>
        <v>0</v>
      </c>
      <c r="O406" s="1">
        <f>_xlfn.XLOOKUP($A406,Revolvers!$C:$C,Revolvers!R:R,0,0)</f>
        <v>0</v>
      </c>
      <c r="P406" s="1">
        <f>_xlfn.XLOOKUP($A406,Revolvers!$C:$C,Revolvers!S:S,0,0)</f>
        <v>0</v>
      </c>
      <c r="Q406" s="1">
        <f>_xlfn.XLOOKUP($A406,Revolvers!$C:$C,Revolvers!T:T,0,0)</f>
        <v>0</v>
      </c>
      <c r="R406" s="1">
        <f>_xlfn.XLOOKUP($A406,Rifles!C:C,Rifles!H:H,0,0)</f>
        <v>25</v>
      </c>
      <c r="S406" s="1">
        <f>_xlfn.XLOOKUP($A406,Shotguns!C:C,Shotguns!H:H,0,0)</f>
        <v>0</v>
      </c>
      <c r="T406" s="1">
        <f t="shared" si="6"/>
        <v>25</v>
      </c>
    </row>
    <row r="407" spans="1:20" x14ac:dyDescent="0.25">
      <c r="A407" s="1">
        <f>Rifles!C407</f>
        <v>33903006</v>
      </c>
      <c r="B407" s="1" t="str">
        <f>_xlfn.XLOOKUP(A407, Rifles!$C407:$C824,Rifles!D407:D824,"N/A",0)</f>
        <v>KUREK, DAVID C</v>
      </c>
      <c r="C407" s="1" t="str">
        <f>_xlfn.XLOOKUP($A407, Rifles!$C$2:$C$419,Rifles!F$2:F$419,"N/A",0)</f>
        <v>REESEVILLE</v>
      </c>
      <c r="D407" s="1" t="str">
        <f>_xlfn.XLOOKUP($A407, Rifles!$C$2:$C$419,Rifles!G$2:G$419,"N/A",0)</f>
        <v>WI</v>
      </c>
      <c r="E407" s="1">
        <f>_xlfn.XLOOKUP($A407,Pistols!$C:$C,Pistols!H:H,0,0)</f>
        <v>0</v>
      </c>
      <c r="F407" s="1">
        <f>_xlfn.XLOOKUP($A407,Pistols!$C:$C,Pistols!I:I,0,0)</f>
        <v>0</v>
      </c>
      <c r="G407" s="1">
        <f>_xlfn.XLOOKUP($A407,Pistols!$C:$C,Pistols!J:J,0,0)</f>
        <v>0</v>
      </c>
      <c r="H407" s="1">
        <f>_xlfn.XLOOKUP($A407,Pistols!$C:$C,Pistols!K:K,0,0)</f>
        <v>0</v>
      </c>
      <c r="I407" s="1">
        <f>_xlfn.XLOOKUP($A407,Pistols!$C:$C,Pistols!L:L,0,0)</f>
        <v>0</v>
      </c>
      <c r="J407" s="1">
        <f>_xlfn.XLOOKUP($A407,Pistols!$C:$C,Pistols!M:M,0,0)</f>
        <v>0</v>
      </c>
      <c r="K407" s="1">
        <f>_xlfn.XLOOKUP($A407,Pistols!$C:$C,Pistols!N:N,0,0)</f>
        <v>0</v>
      </c>
      <c r="L407" s="1">
        <f>_xlfn.XLOOKUP($A407,Revolvers!$C:$C,Revolvers!O:O,0,0)</f>
        <v>0</v>
      </c>
      <c r="M407" s="1">
        <f>_xlfn.XLOOKUP($A407,Revolvers!$C:$C,Revolvers!P:P,0,0)</f>
        <v>0</v>
      </c>
      <c r="N407" s="1">
        <f>_xlfn.XLOOKUP($A407,Revolvers!$C:$C,Revolvers!Q:Q,0,0)</f>
        <v>0</v>
      </c>
      <c r="O407" s="1">
        <f>_xlfn.XLOOKUP($A407,Revolvers!$C:$C,Revolvers!R:R,0,0)</f>
        <v>0</v>
      </c>
      <c r="P407" s="1">
        <f>_xlfn.XLOOKUP($A407,Revolvers!$C:$C,Revolvers!S:S,0,0)</f>
        <v>0</v>
      </c>
      <c r="Q407" s="1">
        <f>_xlfn.XLOOKUP($A407,Revolvers!$C:$C,Revolvers!T:T,0,0)</f>
        <v>0</v>
      </c>
      <c r="R407" s="1">
        <f>_xlfn.XLOOKUP($A407,Rifles!C:C,Rifles!H:H,0,0)</f>
        <v>4</v>
      </c>
      <c r="S407" s="1">
        <f>_xlfn.XLOOKUP($A407,Shotguns!C:C,Shotguns!H:H,0,0)</f>
        <v>0</v>
      </c>
      <c r="T407" s="1">
        <f t="shared" si="6"/>
        <v>4</v>
      </c>
    </row>
    <row r="408" spans="1:20" x14ac:dyDescent="0.25">
      <c r="A408" s="1">
        <f>Rifles!C408</f>
        <v>33901699</v>
      </c>
      <c r="B408" s="1" t="str">
        <f>_xlfn.XLOOKUP(A408, Rifles!$C408:$C825,Rifles!D408:D825,"N/A",0)</f>
        <v>LAUER, DEBRA A</v>
      </c>
      <c r="C408" s="1" t="str">
        <f>_xlfn.XLOOKUP($A408, Rifles!$C$2:$C$419,Rifles!F$2:F$419,"N/A",0)</f>
        <v>CHIPPEWA FALLS</v>
      </c>
      <c r="D408" s="1" t="str">
        <f>_xlfn.XLOOKUP($A408, Rifles!$C$2:$C$419,Rifles!G$2:G$419,"N/A",0)</f>
        <v>WI</v>
      </c>
      <c r="E408" s="1">
        <f>_xlfn.XLOOKUP($A408,Pistols!$C:$C,Pistols!H:H,0,0)</f>
        <v>0</v>
      </c>
      <c r="F408" s="1">
        <f>_xlfn.XLOOKUP($A408,Pistols!$C:$C,Pistols!I:I,0,0)</f>
        <v>0</v>
      </c>
      <c r="G408" s="1">
        <f>_xlfn.XLOOKUP($A408,Pistols!$C:$C,Pistols!J:J,0,0)</f>
        <v>0</v>
      </c>
      <c r="H408" s="1">
        <f>_xlfn.XLOOKUP($A408,Pistols!$C:$C,Pistols!K:K,0,0)</f>
        <v>0</v>
      </c>
      <c r="I408" s="1">
        <f>_xlfn.XLOOKUP($A408,Pistols!$C:$C,Pistols!L:L,0,0)</f>
        <v>0</v>
      </c>
      <c r="J408" s="1">
        <f>_xlfn.XLOOKUP($A408,Pistols!$C:$C,Pistols!M:M,0,0)</f>
        <v>0</v>
      </c>
      <c r="K408" s="1">
        <f>_xlfn.XLOOKUP($A408,Pistols!$C:$C,Pistols!N:N,0,0)</f>
        <v>0</v>
      </c>
      <c r="L408" s="1">
        <f>_xlfn.XLOOKUP($A408,Revolvers!$C:$C,Revolvers!O:O,0,0)</f>
        <v>0</v>
      </c>
      <c r="M408" s="1">
        <f>_xlfn.XLOOKUP($A408,Revolvers!$C:$C,Revolvers!P:P,0,0)</f>
        <v>0</v>
      </c>
      <c r="N408" s="1">
        <f>_xlfn.XLOOKUP($A408,Revolvers!$C:$C,Revolvers!Q:Q,0,0)</f>
        <v>0</v>
      </c>
      <c r="O408" s="1">
        <f>_xlfn.XLOOKUP($A408,Revolvers!$C:$C,Revolvers!R:R,0,0)</f>
        <v>0</v>
      </c>
      <c r="P408" s="1">
        <f>_xlfn.XLOOKUP($A408,Revolvers!$C:$C,Revolvers!S:S,0,0)</f>
        <v>0</v>
      </c>
      <c r="Q408" s="1">
        <f>_xlfn.XLOOKUP($A408,Revolvers!$C:$C,Revolvers!T:T,0,0)</f>
        <v>0</v>
      </c>
      <c r="R408" s="1">
        <f>_xlfn.XLOOKUP($A408,Rifles!C:C,Rifles!H:H,0,0)</f>
        <v>50</v>
      </c>
      <c r="S408" s="1">
        <f>_xlfn.XLOOKUP($A408,Shotguns!C:C,Shotguns!H:H,0,0)</f>
        <v>0</v>
      </c>
      <c r="T408" s="1">
        <f t="shared" si="6"/>
        <v>50</v>
      </c>
    </row>
    <row r="409" spans="1:20" x14ac:dyDescent="0.25">
      <c r="A409" s="1">
        <f>Rifles!C409</f>
        <v>33900697</v>
      </c>
      <c r="B409" s="1" t="str">
        <f>_xlfn.XLOOKUP(A409, Rifles!$C409:$C826,Rifles!D409:D826,"N/A",0)</f>
        <v>LAUER, STEVEN MICHAEL</v>
      </c>
      <c r="C409" s="1" t="str">
        <f>_xlfn.XLOOKUP($A409, Rifles!$C$2:$C$419,Rifles!F$2:F$419,"N/A",0)</f>
        <v>CHIPPEWA FALLS</v>
      </c>
      <c r="D409" s="1" t="str">
        <f>_xlfn.XLOOKUP($A409, Rifles!$C$2:$C$419,Rifles!G$2:G$419,"N/A",0)</f>
        <v>WI</v>
      </c>
      <c r="E409" s="1">
        <f>_xlfn.XLOOKUP($A409,Pistols!$C:$C,Pistols!H:H,0,0)</f>
        <v>0</v>
      </c>
      <c r="F409" s="1">
        <f>_xlfn.XLOOKUP($A409,Pistols!$C:$C,Pistols!I:I,0,0)</f>
        <v>0</v>
      </c>
      <c r="G409" s="1">
        <f>_xlfn.XLOOKUP($A409,Pistols!$C:$C,Pistols!J:J,0,0)</f>
        <v>0</v>
      </c>
      <c r="H409" s="1">
        <f>_xlfn.XLOOKUP($A409,Pistols!$C:$C,Pistols!K:K,0,0)</f>
        <v>0</v>
      </c>
      <c r="I409" s="1">
        <f>_xlfn.XLOOKUP($A409,Pistols!$C:$C,Pistols!L:L,0,0)</f>
        <v>0</v>
      </c>
      <c r="J409" s="1">
        <f>_xlfn.XLOOKUP($A409,Pistols!$C:$C,Pistols!M:M,0,0)</f>
        <v>125</v>
      </c>
      <c r="K409" s="1">
        <f>_xlfn.XLOOKUP($A409,Pistols!$C:$C,Pistols!N:N,0,0)</f>
        <v>125</v>
      </c>
      <c r="L409" s="1">
        <f>_xlfn.XLOOKUP($A409,Revolvers!$C:$C,Revolvers!O:O,0,0)</f>
        <v>0</v>
      </c>
      <c r="M409" s="1">
        <f>_xlfn.XLOOKUP($A409,Revolvers!$C:$C,Revolvers!P:P,0,0)</f>
        <v>0</v>
      </c>
      <c r="N409" s="1">
        <f>_xlfn.XLOOKUP($A409,Revolvers!$C:$C,Revolvers!Q:Q,0,0)</f>
        <v>0</v>
      </c>
      <c r="O409" s="1">
        <f>_xlfn.XLOOKUP($A409,Revolvers!$C:$C,Revolvers!R:R,0,0)</f>
        <v>0</v>
      </c>
      <c r="P409" s="1">
        <f>_xlfn.XLOOKUP($A409,Revolvers!$C:$C,Revolvers!S:S,0,0)</f>
        <v>0</v>
      </c>
      <c r="Q409" s="1">
        <f>_xlfn.XLOOKUP($A409,Revolvers!$C:$C,Revolvers!T:T,0,0)</f>
        <v>0</v>
      </c>
      <c r="R409" s="1">
        <f>_xlfn.XLOOKUP($A409,Rifles!C:C,Rifles!H:H,0,0)</f>
        <v>1386</v>
      </c>
      <c r="S409" s="1">
        <f>_xlfn.XLOOKUP($A409,Shotguns!C:C,Shotguns!H:H,0,0)</f>
        <v>0</v>
      </c>
      <c r="T409" s="1">
        <f t="shared" si="6"/>
        <v>1511</v>
      </c>
    </row>
    <row r="410" spans="1:20" x14ac:dyDescent="0.25">
      <c r="A410" s="1">
        <f>Rifles!C410</f>
        <v>33903205</v>
      </c>
      <c r="B410" s="1" t="str">
        <f>_xlfn.XLOOKUP(A410, Rifles!$C410:$C827,Rifles!D410:D827,"N/A",0)</f>
        <v>RASMUSSEN, JOSEPH P</v>
      </c>
      <c r="C410" s="1" t="str">
        <f>_xlfn.XLOOKUP($A410, Rifles!$C$2:$C$419,Rifles!F$2:F$419,"N/A",0)</f>
        <v>PHILLIPS</v>
      </c>
      <c r="D410" s="1" t="str">
        <f>_xlfn.XLOOKUP($A410, Rifles!$C$2:$C$419,Rifles!G$2:G$419,"N/A",0)</f>
        <v>WI</v>
      </c>
      <c r="E410" s="1">
        <f>_xlfn.XLOOKUP($A410,Pistols!$C:$C,Pistols!H:H,0,0)</f>
        <v>0</v>
      </c>
      <c r="F410" s="1">
        <f>_xlfn.XLOOKUP($A410,Pistols!$C:$C,Pistols!I:I,0,0)</f>
        <v>0</v>
      </c>
      <c r="G410" s="1">
        <f>_xlfn.XLOOKUP($A410,Pistols!$C:$C,Pistols!J:J,0,0)</f>
        <v>0</v>
      </c>
      <c r="H410" s="1">
        <f>_xlfn.XLOOKUP($A410,Pistols!$C:$C,Pistols!K:K,0,0)</f>
        <v>0</v>
      </c>
      <c r="I410" s="1">
        <f>_xlfn.XLOOKUP($A410,Pistols!$C:$C,Pistols!L:L,0,0)</f>
        <v>0</v>
      </c>
      <c r="J410" s="1">
        <f>_xlfn.XLOOKUP($A410,Pistols!$C:$C,Pistols!M:M,0,0)</f>
        <v>0</v>
      </c>
      <c r="K410" s="1">
        <f>_xlfn.XLOOKUP($A410,Pistols!$C:$C,Pistols!N:N,0,0)</f>
        <v>0</v>
      </c>
      <c r="L410" s="1">
        <f>_xlfn.XLOOKUP($A410,Revolvers!$C:$C,Revolvers!O:O,0,0)</f>
        <v>0</v>
      </c>
      <c r="M410" s="1">
        <f>_xlfn.XLOOKUP($A410,Revolvers!$C:$C,Revolvers!P:P,0,0)</f>
        <v>0</v>
      </c>
      <c r="N410" s="1">
        <f>_xlfn.XLOOKUP($A410,Revolvers!$C:$C,Revolvers!Q:Q,0,0)</f>
        <v>0</v>
      </c>
      <c r="O410" s="1">
        <f>_xlfn.XLOOKUP($A410,Revolvers!$C:$C,Revolvers!R:R,0,0)</f>
        <v>0</v>
      </c>
      <c r="P410" s="1">
        <f>_xlfn.XLOOKUP($A410,Revolvers!$C:$C,Revolvers!S:S,0,0)</f>
        <v>0</v>
      </c>
      <c r="Q410" s="1">
        <f>_xlfn.XLOOKUP($A410,Revolvers!$C:$C,Revolvers!T:T,0,0)</f>
        <v>0</v>
      </c>
      <c r="R410" s="1">
        <f>_xlfn.XLOOKUP($A410,Rifles!C:C,Rifles!H:H,0,0)</f>
        <v>23</v>
      </c>
      <c r="S410" s="1">
        <f>_xlfn.XLOOKUP($A410,Shotguns!C:C,Shotguns!H:H,0,0)</f>
        <v>0</v>
      </c>
      <c r="T410" s="1">
        <f t="shared" si="6"/>
        <v>23</v>
      </c>
    </row>
    <row r="411" spans="1:20" x14ac:dyDescent="0.25">
      <c r="A411" s="1">
        <f>Rifles!C411</f>
        <v>33902927</v>
      </c>
      <c r="B411" s="1" t="str">
        <f>_xlfn.XLOOKUP(A411, Rifles!$C411:$C828,Rifles!D411:D828,"N/A",0)</f>
        <v>TWITO, ERIC DONALD</v>
      </c>
      <c r="C411" s="1" t="str">
        <f>_xlfn.XLOOKUP($A411, Rifles!$C$2:$C$419,Rifles!F$2:F$419,"N/A",0)</f>
        <v>ARBOR VITAE</v>
      </c>
      <c r="D411" s="1" t="str">
        <f>_xlfn.XLOOKUP($A411, Rifles!$C$2:$C$419,Rifles!G$2:G$419,"N/A",0)</f>
        <v>WI</v>
      </c>
      <c r="E411" s="1">
        <f>_xlfn.XLOOKUP($A411,Pistols!$C:$C,Pistols!H:H,0,0)</f>
        <v>0</v>
      </c>
      <c r="F411" s="1">
        <f>_xlfn.XLOOKUP($A411,Pistols!$C:$C,Pistols!I:I,0,0)</f>
        <v>0</v>
      </c>
      <c r="G411" s="1">
        <f>_xlfn.XLOOKUP($A411,Pistols!$C:$C,Pistols!J:J,0,0)</f>
        <v>0</v>
      </c>
      <c r="H411" s="1">
        <f>_xlfn.XLOOKUP($A411,Pistols!$C:$C,Pistols!K:K,0,0)</f>
        <v>0</v>
      </c>
      <c r="I411" s="1">
        <f>_xlfn.XLOOKUP($A411,Pistols!$C:$C,Pistols!L:L,0,0)</f>
        <v>0</v>
      </c>
      <c r="J411" s="1">
        <f>_xlfn.XLOOKUP($A411,Pistols!$C:$C,Pistols!M:M,0,0)</f>
        <v>0</v>
      </c>
      <c r="K411" s="1">
        <f>_xlfn.XLOOKUP($A411,Pistols!$C:$C,Pistols!N:N,0,0)</f>
        <v>0</v>
      </c>
      <c r="L411" s="1">
        <f>_xlfn.XLOOKUP($A411,Revolvers!$C:$C,Revolvers!O:O,0,0)</f>
        <v>0</v>
      </c>
      <c r="M411" s="1">
        <f>_xlfn.XLOOKUP($A411,Revolvers!$C:$C,Revolvers!P:P,0,0)</f>
        <v>0</v>
      </c>
      <c r="N411" s="1">
        <f>_xlfn.XLOOKUP($A411,Revolvers!$C:$C,Revolvers!Q:Q,0,0)</f>
        <v>0</v>
      </c>
      <c r="O411" s="1">
        <f>_xlfn.XLOOKUP($A411,Revolvers!$C:$C,Revolvers!R:R,0,0)</f>
        <v>0</v>
      </c>
      <c r="P411" s="1">
        <f>_xlfn.XLOOKUP($A411,Revolvers!$C:$C,Revolvers!S:S,0,0)</f>
        <v>0</v>
      </c>
      <c r="Q411" s="1">
        <f>_xlfn.XLOOKUP($A411,Revolvers!$C:$C,Revolvers!T:T,0,0)</f>
        <v>0</v>
      </c>
      <c r="R411" s="1">
        <f>_xlfn.XLOOKUP($A411,Rifles!C:C,Rifles!H:H,0,0)</f>
        <v>2</v>
      </c>
      <c r="S411" s="1">
        <f>_xlfn.XLOOKUP($A411,Shotguns!C:C,Shotguns!H:H,0,0)</f>
        <v>0</v>
      </c>
      <c r="T411" s="1">
        <f t="shared" si="6"/>
        <v>2</v>
      </c>
    </row>
    <row r="412" spans="1:20" x14ac:dyDescent="0.25">
      <c r="A412" s="1">
        <f>Rifles!C412</f>
        <v>45501161</v>
      </c>
      <c r="B412" s="1" t="str">
        <f>_xlfn.XLOOKUP(A412, Rifles!$C412:$C829,Rifles!D412:D829,"N/A",0)</f>
        <v>COLSMANN, ERNEST</v>
      </c>
      <c r="C412" s="1" t="str">
        <f>_xlfn.XLOOKUP($A412, Rifles!$C$2:$C$419,Rifles!F$2:F$419,"N/A",0)</f>
        <v>MORGANTOWN</v>
      </c>
      <c r="D412" s="1" t="str">
        <f>_xlfn.XLOOKUP($A412, Rifles!$C$2:$C$419,Rifles!G$2:G$419,"N/A",0)</f>
        <v>WV</v>
      </c>
      <c r="E412" s="1">
        <f>_xlfn.XLOOKUP($A412,Pistols!$C:$C,Pistols!H:H,0,0)</f>
        <v>0</v>
      </c>
      <c r="F412" s="1">
        <f>_xlfn.XLOOKUP($A412,Pistols!$C:$C,Pistols!I:I,0,0)</f>
        <v>0</v>
      </c>
      <c r="G412" s="1">
        <f>_xlfn.XLOOKUP($A412,Pistols!$C:$C,Pistols!J:J,0,0)</f>
        <v>0</v>
      </c>
      <c r="H412" s="1">
        <f>_xlfn.XLOOKUP($A412,Pistols!$C:$C,Pistols!K:K,0,0)</f>
        <v>0</v>
      </c>
      <c r="I412" s="1">
        <f>_xlfn.XLOOKUP($A412,Pistols!$C:$C,Pistols!L:L,0,0)</f>
        <v>0</v>
      </c>
      <c r="J412" s="1">
        <f>_xlfn.XLOOKUP($A412,Pistols!$C:$C,Pistols!M:M,0,0)</f>
        <v>0</v>
      </c>
      <c r="K412" s="1">
        <f>_xlfn.XLOOKUP($A412,Pistols!$C:$C,Pistols!N:N,0,0)</f>
        <v>0</v>
      </c>
      <c r="L412" s="1">
        <f>_xlfn.XLOOKUP($A412,Revolvers!$C:$C,Revolvers!O:O,0,0)</f>
        <v>0</v>
      </c>
      <c r="M412" s="1">
        <f>_xlfn.XLOOKUP($A412,Revolvers!$C:$C,Revolvers!P:P,0,0)</f>
        <v>0</v>
      </c>
      <c r="N412" s="1">
        <f>_xlfn.XLOOKUP($A412,Revolvers!$C:$C,Revolvers!Q:Q,0,0)</f>
        <v>0</v>
      </c>
      <c r="O412" s="1">
        <f>_xlfn.XLOOKUP($A412,Revolvers!$C:$C,Revolvers!R:R,0,0)</f>
        <v>0</v>
      </c>
      <c r="P412" s="1">
        <f>_xlfn.XLOOKUP($A412,Revolvers!$C:$C,Revolvers!S:S,0,0)</f>
        <v>0</v>
      </c>
      <c r="Q412" s="1">
        <f>_xlfn.XLOOKUP($A412,Revolvers!$C:$C,Revolvers!T:T,0,0)</f>
        <v>0</v>
      </c>
      <c r="R412" s="1">
        <f>_xlfn.XLOOKUP($A412,Rifles!C:C,Rifles!H:H,0,0)</f>
        <v>3</v>
      </c>
      <c r="S412" s="1">
        <f>_xlfn.XLOOKUP($A412,Shotguns!C:C,Shotguns!H:H,0,0)</f>
        <v>0</v>
      </c>
      <c r="T412" s="1">
        <f t="shared" si="6"/>
        <v>3</v>
      </c>
    </row>
    <row r="413" spans="1:20" x14ac:dyDescent="0.25">
      <c r="A413" s="1">
        <f>Rifles!C413</f>
        <v>45500998</v>
      </c>
      <c r="B413" s="1" t="str">
        <f>_xlfn.XLOOKUP(A413, Rifles!$C413:$C830,Rifles!D413:D830,"N/A",0)</f>
        <v>HOSTETTER, MARK A</v>
      </c>
      <c r="C413" s="1" t="str">
        <f>_xlfn.XLOOKUP($A413, Rifles!$C$2:$C$419,Rifles!F$2:F$419,"N/A",0)</f>
        <v>FALLING WATERS</v>
      </c>
      <c r="D413" s="1" t="str">
        <f>_xlfn.XLOOKUP($A413, Rifles!$C$2:$C$419,Rifles!G$2:G$419,"N/A",0)</f>
        <v>WV</v>
      </c>
      <c r="E413" s="1">
        <f>_xlfn.XLOOKUP($A413,Pistols!$C:$C,Pistols!H:H,0,0)</f>
        <v>0</v>
      </c>
      <c r="F413" s="1">
        <f>_xlfn.XLOOKUP($A413,Pistols!$C:$C,Pistols!I:I,0,0)</f>
        <v>0</v>
      </c>
      <c r="G413" s="1">
        <f>_xlfn.XLOOKUP($A413,Pistols!$C:$C,Pistols!J:J,0,0)</f>
        <v>0</v>
      </c>
      <c r="H413" s="1">
        <f>_xlfn.XLOOKUP($A413,Pistols!$C:$C,Pistols!K:K,0,0)</f>
        <v>0</v>
      </c>
      <c r="I413" s="1">
        <f>_xlfn.XLOOKUP($A413,Pistols!$C:$C,Pistols!L:L,0,0)</f>
        <v>0</v>
      </c>
      <c r="J413" s="1">
        <f>_xlfn.XLOOKUP($A413,Pistols!$C:$C,Pistols!M:M,0,0)</f>
        <v>0</v>
      </c>
      <c r="K413" s="1">
        <f>_xlfn.XLOOKUP($A413,Pistols!$C:$C,Pistols!N:N,0,0)</f>
        <v>0</v>
      </c>
      <c r="L413" s="1">
        <f>_xlfn.XLOOKUP($A413,Revolvers!$C:$C,Revolvers!O:O,0,0)</f>
        <v>0</v>
      </c>
      <c r="M413" s="1">
        <f>_xlfn.XLOOKUP($A413,Revolvers!$C:$C,Revolvers!P:P,0,0)</f>
        <v>0</v>
      </c>
      <c r="N413" s="1">
        <f>_xlfn.XLOOKUP($A413,Revolvers!$C:$C,Revolvers!Q:Q,0,0)</f>
        <v>0</v>
      </c>
      <c r="O413" s="1">
        <f>_xlfn.XLOOKUP($A413,Revolvers!$C:$C,Revolvers!R:R,0,0)</f>
        <v>0</v>
      </c>
      <c r="P413" s="1">
        <f>_xlfn.XLOOKUP($A413,Revolvers!$C:$C,Revolvers!S:S,0,0)</f>
        <v>0</v>
      </c>
      <c r="Q413" s="1">
        <f>_xlfn.XLOOKUP($A413,Revolvers!$C:$C,Revolvers!T:T,0,0)</f>
        <v>0</v>
      </c>
      <c r="R413" s="1">
        <f>_xlfn.XLOOKUP($A413,Rifles!C:C,Rifles!H:H,0,0)</f>
        <v>1</v>
      </c>
      <c r="S413" s="1">
        <f>_xlfn.XLOOKUP($A413,Shotguns!C:C,Shotguns!H:H,0,0)</f>
        <v>0</v>
      </c>
      <c r="T413" s="1">
        <f t="shared" si="6"/>
        <v>1</v>
      </c>
    </row>
    <row r="414" spans="1:20" x14ac:dyDescent="0.25">
      <c r="A414" s="1">
        <f>Rifles!C414</f>
        <v>45536010</v>
      </c>
      <c r="B414" s="1" t="str">
        <f>_xlfn.XLOOKUP(A414, Rifles!$C414:$C831,Rifles!D414:D831,"N/A",0)</f>
        <v>PRECISION WEAPONS CORP</v>
      </c>
      <c r="C414" s="1" t="str">
        <f>_xlfn.XLOOKUP($A414, Rifles!$C$2:$C$419,Rifles!F$2:F$419,"N/A",0)</f>
        <v>BRADLEY</v>
      </c>
      <c r="D414" s="1" t="str">
        <f>_xlfn.XLOOKUP($A414, Rifles!$C$2:$C$419,Rifles!G$2:G$419,"N/A",0)</f>
        <v>WV</v>
      </c>
      <c r="E414" s="1">
        <f>_xlfn.XLOOKUP($A414,Pistols!$C:$C,Pistols!H:H,0,0)</f>
        <v>0</v>
      </c>
      <c r="F414" s="1">
        <f>_xlfn.XLOOKUP($A414,Pistols!$C:$C,Pistols!I:I,0,0)</f>
        <v>0</v>
      </c>
      <c r="G414" s="1">
        <f>_xlfn.XLOOKUP($A414,Pistols!$C:$C,Pistols!J:J,0,0)</f>
        <v>0</v>
      </c>
      <c r="H414" s="1">
        <f>_xlfn.XLOOKUP($A414,Pistols!$C:$C,Pistols!K:K,0,0)</f>
        <v>0</v>
      </c>
      <c r="I414" s="1">
        <f>_xlfn.XLOOKUP($A414,Pistols!$C:$C,Pistols!L:L,0,0)</f>
        <v>0</v>
      </c>
      <c r="J414" s="1">
        <f>_xlfn.XLOOKUP($A414,Pistols!$C:$C,Pistols!M:M,0,0)</f>
        <v>0</v>
      </c>
      <c r="K414" s="1">
        <f>_xlfn.XLOOKUP($A414,Pistols!$C:$C,Pistols!N:N,0,0)</f>
        <v>0</v>
      </c>
      <c r="L414" s="1">
        <f>_xlfn.XLOOKUP($A414,Revolvers!$C:$C,Revolvers!O:O,0,0)</f>
        <v>0</v>
      </c>
      <c r="M414" s="1">
        <f>_xlfn.XLOOKUP($A414,Revolvers!$C:$C,Revolvers!P:P,0,0)</f>
        <v>0</v>
      </c>
      <c r="N414" s="1">
        <f>_xlfn.XLOOKUP($A414,Revolvers!$C:$C,Revolvers!Q:Q,0,0)</f>
        <v>0</v>
      </c>
      <c r="O414" s="1">
        <f>_xlfn.XLOOKUP($A414,Revolvers!$C:$C,Revolvers!R:R,0,0)</f>
        <v>0</v>
      </c>
      <c r="P414" s="1">
        <f>_xlfn.XLOOKUP($A414,Revolvers!$C:$C,Revolvers!S:S,0,0)</f>
        <v>0</v>
      </c>
      <c r="Q414" s="1">
        <f>_xlfn.XLOOKUP($A414,Revolvers!$C:$C,Revolvers!T:T,0,0)</f>
        <v>0</v>
      </c>
      <c r="R414" s="1">
        <f>_xlfn.XLOOKUP($A414,Rifles!C:C,Rifles!H:H,0,0)</f>
        <v>4</v>
      </c>
      <c r="S414" s="1">
        <f>_xlfn.XLOOKUP($A414,Shotguns!C:C,Shotguns!H:H,0,0)</f>
        <v>1</v>
      </c>
      <c r="T414" s="1">
        <f t="shared" si="6"/>
        <v>5</v>
      </c>
    </row>
    <row r="415" spans="1:20" x14ac:dyDescent="0.25">
      <c r="A415" s="1">
        <f>Rifles!C415</f>
        <v>58300517</v>
      </c>
      <c r="B415" s="1" t="str">
        <f>_xlfn.XLOOKUP(A415, Rifles!$C415:$C832,Rifles!D415:D832,"N/A",0)</f>
        <v>BALLARD RIFLE &amp; CARTRIDGE CO</v>
      </c>
      <c r="C415" s="1" t="str">
        <f>_xlfn.XLOOKUP($A415, Rifles!$C$2:$C$419,Rifles!F$2:F$419,"N/A",0)</f>
        <v>CODY</v>
      </c>
      <c r="D415" s="1" t="str">
        <f>_xlfn.XLOOKUP($A415, Rifles!$C$2:$C$419,Rifles!G$2:G$419,"N/A",0)</f>
        <v>WY</v>
      </c>
      <c r="E415" s="1">
        <f>_xlfn.XLOOKUP($A415,Pistols!$C:$C,Pistols!H:H,0,0)</f>
        <v>0</v>
      </c>
      <c r="F415" s="1">
        <f>_xlfn.XLOOKUP($A415,Pistols!$C:$C,Pistols!I:I,0,0)</f>
        <v>0</v>
      </c>
      <c r="G415" s="1">
        <f>_xlfn.XLOOKUP($A415,Pistols!$C:$C,Pistols!J:J,0,0)</f>
        <v>0</v>
      </c>
      <c r="H415" s="1">
        <f>_xlfn.XLOOKUP($A415,Pistols!$C:$C,Pistols!K:K,0,0)</f>
        <v>0</v>
      </c>
      <c r="I415" s="1">
        <f>_xlfn.XLOOKUP($A415,Pistols!$C:$C,Pistols!L:L,0,0)</f>
        <v>0</v>
      </c>
      <c r="J415" s="1">
        <f>_xlfn.XLOOKUP($A415,Pistols!$C:$C,Pistols!M:M,0,0)</f>
        <v>0</v>
      </c>
      <c r="K415" s="1">
        <f>_xlfn.XLOOKUP($A415,Pistols!$C:$C,Pistols!N:N,0,0)</f>
        <v>0</v>
      </c>
      <c r="L415" s="1">
        <f>_xlfn.XLOOKUP($A415,Revolvers!$C:$C,Revolvers!O:O,0,0)</f>
        <v>0</v>
      </c>
      <c r="M415" s="1">
        <f>_xlfn.XLOOKUP($A415,Revolvers!$C:$C,Revolvers!P:P,0,0)</f>
        <v>0</v>
      </c>
      <c r="N415" s="1">
        <f>_xlfn.XLOOKUP($A415,Revolvers!$C:$C,Revolvers!Q:Q,0,0)</f>
        <v>0</v>
      </c>
      <c r="O415" s="1">
        <f>_xlfn.XLOOKUP($A415,Revolvers!$C:$C,Revolvers!R:R,0,0)</f>
        <v>0</v>
      </c>
      <c r="P415" s="1">
        <f>_xlfn.XLOOKUP($A415,Revolvers!$C:$C,Revolvers!S:S,0,0)</f>
        <v>0</v>
      </c>
      <c r="Q415" s="1">
        <f>_xlfn.XLOOKUP($A415,Revolvers!$C:$C,Revolvers!T:T,0,0)</f>
        <v>0</v>
      </c>
      <c r="R415" s="1">
        <f>_xlfn.XLOOKUP($A415,Rifles!C:C,Rifles!H:H,0,0)</f>
        <v>49</v>
      </c>
      <c r="S415" s="1">
        <f>_xlfn.XLOOKUP($A415,Shotguns!C:C,Shotguns!H:H,0,0)</f>
        <v>0</v>
      </c>
      <c r="T415" s="1">
        <f t="shared" si="6"/>
        <v>49</v>
      </c>
    </row>
    <row r="416" spans="1:20" x14ac:dyDescent="0.25">
      <c r="A416" s="1">
        <f>Rifles!C416</f>
        <v>58300532</v>
      </c>
      <c r="B416" s="1" t="str">
        <f>_xlfn.XLOOKUP(A416, Rifles!$C416:$C833,Rifles!D416:D833,"N/A",0)</f>
        <v>ELBE ARMS CO INC</v>
      </c>
      <c r="C416" s="1" t="str">
        <f>_xlfn.XLOOKUP($A416, Rifles!$C$2:$C$419,Rifles!F$2:F$419,"N/A",0)</f>
        <v>CHEYENNE</v>
      </c>
      <c r="D416" s="1" t="str">
        <f>_xlfn.XLOOKUP($A416, Rifles!$C$2:$C$419,Rifles!G$2:G$419,"N/A",0)</f>
        <v>WY</v>
      </c>
      <c r="E416" s="1">
        <f>_xlfn.XLOOKUP($A416,Pistols!$C:$C,Pistols!H:H,0,0)</f>
        <v>0</v>
      </c>
      <c r="F416" s="1">
        <f>_xlfn.XLOOKUP($A416,Pistols!$C:$C,Pistols!I:I,0,0)</f>
        <v>0</v>
      </c>
      <c r="G416" s="1">
        <f>_xlfn.XLOOKUP($A416,Pistols!$C:$C,Pistols!J:J,0,0)</f>
        <v>0</v>
      </c>
      <c r="H416" s="1">
        <f>_xlfn.XLOOKUP($A416,Pistols!$C:$C,Pistols!K:K,0,0)</f>
        <v>0</v>
      </c>
      <c r="I416" s="1">
        <f>_xlfn.XLOOKUP($A416,Pistols!$C:$C,Pistols!L:L,0,0)</f>
        <v>0</v>
      </c>
      <c r="J416" s="1">
        <f>_xlfn.XLOOKUP($A416,Pistols!$C:$C,Pistols!M:M,0,0)</f>
        <v>0</v>
      </c>
      <c r="K416" s="1">
        <f>_xlfn.XLOOKUP($A416,Pistols!$C:$C,Pistols!N:N,0,0)</f>
        <v>0</v>
      </c>
      <c r="L416" s="1">
        <f>_xlfn.XLOOKUP($A416,Revolvers!$C:$C,Revolvers!O:O,0,0)</f>
        <v>0</v>
      </c>
      <c r="M416" s="1">
        <f>_xlfn.XLOOKUP($A416,Revolvers!$C:$C,Revolvers!P:P,0,0)</f>
        <v>0</v>
      </c>
      <c r="N416" s="1">
        <f>_xlfn.XLOOKUP($A416,Revolvers!$C:$C,Revolvers!Q:Q,0,0)</f>
        <v>0</v>
      </c>
      <c r="O416" s="1">
        <f>_xlfn.XLOOKUP($A416,Revolvers!$C:$C,Revolvers!R:R,0,0)</f>
        <v>0</v>
      </c>
      <c r="P416" s="1">
        <f>_xlfn.XLOOKUP($A416,Revolvers!$C:$C,Revolvers!S:S,0,0)</f>
        <v>0</v>
      </c>
      <c r="Q416" s="1">
        <f>_xlfn.XLOOKUP($A416,Revolvers!$C:$C,Revolvers!T:T,0,0)</f>
        <v>0</v>
      </c>
      <c r="R416" s="1">
        <f>_xlfn.XLOOKUP($A416,Rifles!C:C,Rifles!H:H,0,0)</f>
        <v>2</v>
      </c>
      <c r="S416" s="1">
        <f>_xlfn.XLOOKUP($A416,Shotguns!C:C,Shotguns!H:H,0,0)</f>
        <v>0</v>
      </c>
      <c r="T416" s="1">
        <f t="shared" si="6"/>
        <v>2</v>
      </c>
    </row>
    <row r="417" spans="1:20" x14ac:dyDescent="0.25">
      <c r="A417" s="1">
        <f>Rifles!C417</f>
        <v>58300591</v>
      </c>
      <c r="B417" s="1" t="str">
        <f>_xlfn.XLOOKUP(A417, Rifles!$C417:$C834,Rifles!D417:D834,"N/A",0)</f>
        <v>GUNWERKS LLC</v>
      </c>
      <c r="C417" s="1" t="str">
        <f>_xlfn.XLOOKUP($A417, Rifles!$C$2:$C$419,Rifles!F$2:F$419,"N/A",0)</f>
        <v>BURLINGTON</v>
      </c>
      <c r="D417" s="1" t="str">
        <f>_xlfn.XLOOKUP($A417, Rifles!$C$2:$C$419,Rifles!G$2:G$419,"N/A",0)</f>
        <v>WY</v>
      </c>
      <c r="E417" s="1">
        <f>_xlfn.XLOOKUP($A417,Pistols!$C:$C,Pistols!H:H,0,0)</f>
        <v>0</v>
      </c>
      <c r="F417" s="1">
        <f>_xlfn.XLOOKUP($A417,Pistols!$C:$C,Pistols!I:I,0,0)</f>
        <v>0</v>
      </c>
      <c r="G417" s="1">
        <f>_xlfn.XLOOKUP($A417,Pistols!$C:$C,Pistols!J:J,0,0)</f>
        <v>0</v>
      </c>
      <c r="H417" s="1">
        <f>_xlfn.XLOOKUP($A417,Pistols!$C:$C,Pistols!K:K,0,0)</f>
        <v>0</v>
      </c>
      <c r="I417" s="1">
        <f>_xlfn.XLOOKUP($A417,Pistols!$C:$C,Pistols!L:L,0,0)</f>
        <v>0</v>
      </c>
      <c r="J417" s="1">
        <f>_xlfn.XLOOKUP($A417,Pistols!$C:$C,Pistols!M:M,0,0)</f>
        <v>0</v>
      </c>
      <c r="K417" s="1">
        <f>_xlfn.XLOOKUP($A417,Pistols!$C:$C,Pistols!N:N,0,0)</f>
        <v>0</v>
      </c>
      <c r="L417" s="1">
        <f>_xlfn.XLOOKUP($A417,Revolvers!$C:$C,Revolvers!O:O,0,0)</f>
        <v>0</v>
      </c>
      <c r="M417" s="1">
        <f>_xlfn.XLOOKUP($A417,Revolvers!$C:$C,Revolvers!P:P,0,0)</f>
        <v>0</v>
      </c>
      <c r="N417" s="1">
        <f>_xlfn.XLOOKUP($A417,Revolvers!$C:$C,Revolvers!Q:Q,0,0)</f>
        <v>0</v>
      </c>
      <c r="O417" s="1">
        <f>_xlfn.XLOOKUP($A417,Revolvers!$C:$C,Revolvers!R:R,0,0)</f>
        <v>0</v>
      </c>
      <c r="P417" s="1">
        <f>_xlfn.XLOOKUP($A417,Revolvers!$C:$C,Revolvers!S:S,0,0)</f>
        <v>0</v>
      </c>
      <c r="Q417" s="1">
        <f>_xlfn.XLOOKUP($A417,Revolvers!$C:$C,Revolvers!T:T,0,0)</f>
        <v>0</v>
      </c>
      <c r="R417" s="1">
        <f>_xlfn.XLOOKUP($A417,Rifles!C:C,Rifles!H:H,0,0)</f>
        <v>28</v>
      </c>
      <c r="S417" s="1">
        <f>_xlfn.XLOOKUP($A417,Shotguns!C:C,Shotguns!H:H,0,0)</f>
        <v>0</v>
      </c>
      <c r="T417" s="1">
        <f t="shared" si="6"/>
        <v>28</v>
      </c>
    </row>
    <row r="418" spans="1:20" x14ac:dyDescent="0.25">
      <c r="A418" s="1">
        <f>Rifles!C418</f>
        <v>58300557</v>
      </c>
      <c r="B418" s="1" t="str">
        <f>_xlfn.XLOOKUP(A418, Rifles!$C418:$C835,Rifles!D418:D835,"N/A",0)</f>
        <v>JEFFERSON, NORMAN RUSSELL</v>
      </c>
      <c r="C418" s="1" t="str">
        <f>_xlfn.XLOOKUP($A418, Rifles!$C$2:$C$419,Rifles!F$2:F$419,"N/A",0)</f>
        <v>MANDERSON</v>
      </c>
      <c r="D418" s="1" t="str">
        <f>_xlfn.XLOOKUP($A418, Rifles!$C$2:$C$419,Rifles!G$2:G$419,"N/A",0)</f>
        <v>WY</v>
      </c>
      <c r="E418" s="1">
        <f>_xlfn.XLOOKUP($A418,Pistols!$C:$C,Pistols!H:H,0,0)</f>
        <v>0</v>
      </c>
      <c r="F418" s="1">
        <f>_xlfn.XLOOKUP($A418,Pistols!$C:$C,Pistols!I:I,0,0)</f>
        <v>0</v>
      </c>
      <c r="G418" s="1">
        <f>_xlfn.XLOOKUP($A418,Pistols!$C:$C,Pistols!J:J,0,0)</f>
        <v>0</v>
      </c>
      <c r="H418" s="1">
        <f>_xlfn.XLOOKUP($A418,Pistols!$C:$C,Pistols!K:K,0,0)</f>
        <v>0</v>
      </c>
      <c r="I418" s="1">
        <f>_xlfn.XLOOKUP($A418,Pistols!$C:$C,Pistols!L:L,0,0)</f>
        <v>0</v>
      </c>
      <c r="J418" s="1">
        <f>_xlfn.XLOOKUP($A418,Pistols!$C:$C,Pistols!M:M,0,0)</f>
        <v>0</v>
      </c>
      <c r="K418" s="1">
        <f>_xlfn.XLOOKUP($A418,Pistols!$C:$C,Pistols!N:N,0,0)</f>
        <v>0</v>
      </c>
      <c r="L418" s="1">
        <f>_xlfn.XLOOKUP($A418,Revolvers!$C:$C,Revolvers!O:O,0,0)</f>
        <v>0</v>
      </c>
      <c r="M418" s="1">
        <f>_xlfn.XLOOKUP($A418,Revolvers!$C:$C,Revolvers!P:P,0,0)</f>
        <v>0</v>
      </c>
      <c r="N418" s="1">
        <f>_xlfn.XLOOKUP($A418,Revolvers!$C:$C,Revolvers!Q:Q,0,0)</f>
        <v>0</v>
      </c>
      <c r="O418" s="1">
        <f>_xlfn.XLOOKUP($A418,Revolvers!$C:$C,Revolvers!R:R,0,0)</f>
        <v>0</v>
      </c>
      <c r="P418" s="1">
        <f>_xlfn.XLOOKUP($A418,Revolvers!$C:$C,Revolvers!S:S,0,0)</f>
        <v>0</v>
      </c>
      <c r="Q418" s="1">
        <f>_xlfn.XLOOKUP($A418,Revolvers!$C:$C,Revolvers!T:T,0,0)</f>
        <v>0</v>
      </c>
      <c r="R418" s="1">
        <f>_xlfn.XLOOKUP($A418,Rifles!C:C,Rifles!H:H,0,0)</f>
        <v>1</v>
      </c>
      <c r="S418" s="1">
        <f>_xlfn.XLOOKUP($A418,Shotguns!C:C,Shotguns!H:H,0,0)</f>
        <v>0</v>
      </c>
      <c r="T418" s="1">
        <f t="shared" si="6"/>
        <v>1</v>
      </c>
    </row>
    <row r="419" spans="1:20" x14ac:dyDescent="0.25">
      <c r="A419" s="1">
        <f>Rifles!C419</f>
        <v>58300619</v>
      </c>
      <c r="B419" s="1" t="str">
        <f>_xlfn.XLOOKUP(A419, Rifles!$C419:$C836,Rifles!D419:D836,"N/A",0)</f>
        <v>ROSENCRANSE, TREVOR S</v>
      </c>
      <c r="C419" s="1" t="str">
        <f>_xlfn.XLOOKUP($A419, Rifles!$C$2:$C$419,Rifles!F$2:F$419,"N/A",0)</f>
        <v>BASIN</v>
      </c>
      <c r="D419" s="1" t="str">
        <f>_xlfn.XLOOKUP($A419, Rifles!$C$2:$C$419,Rifles!G$2:G$419,"N/A",0)</f>
        <v>WY</v>
      </c>
      <c r="E419" s="1">
        <f>_xlfn.XLOOKUP($A419,Pistols!$C:$C,Pistols!H:H,0,0)</f>
        <v>0</v>
      </c>
      <c r="F419" s="1">
        <f>_xlfn.XLOOKUP($A419,Pistols!$C:$C,Pistols!I:I,0,0)</f>
        <v>0</v>
      </c>
      <c r="G419" s="1">
        <f>_xlfn.XLOOKUP($A419,Pistols!$C:$C,Pistols!J:J,0,0)</f>
        <v>0</v>
      </c>
      <c r="H419" s="1">
        <f>_xlfn.XLOOKUP($A419,Pistols!$C:$C,Pistols!K:K,0,0)</f>
        <v>0</v>
      </c>
      <c r="I419" s="1">
        <f>_xlfn.XLOOKUP($A419,Pistols!$C:$C,Pistols!L:L,0,0)</f>
        <v>0</v>
      </c>
      <c r="J419" s="1">
        <f>_xlfn.XLOOKUP($A419,Pistols!$C:$C,Pistols!M:M,0,0)</f>
        <v>0</v>
      </c>
      <c r="K419" s="1">
        <f>_xlfn.XLOOKUP($A419,Pistols!$C:$C,Pistols!N:N,0,0)</f>
        <v>0</v>
      </c>
      <c r="L419" s="1">
        <f>_xlfn.XLOOKUP($A419,Revolvers!$C:$C,Revolvers!O:O,0,0)</f>
        <v>0</v>
      </c>
      <c r="M419" s="1">
        <f>_xlfn.XLOOKUP($A419,Revolvers!$C:$C,Revolvers!P:P,0,0)</f>
        <v>0</v>
      </c>
      <c r="N419" s="1">
        <f>_xlfn.XLOOKUP($A419,Revolvers!$C:$C,Revolvers!Q:Q,0,0)</f>
        <v>0</v>
      </c>
      <c r="O419" s="1">
        <f>_xlfn.XLOOKUP($A419,Revolvers!$C:$C,Revolvers!R:R,0,0)</f>
        <v>0</v>
      </c>
      <c r="P419" s="1">
        <f>_xlfn.XLOOKUP($A419,Revolvers!$C:$C,Revolvers!S:S,0,0)</f>
        <v>0</v>
      </c>
      <c r="Q419" s="1">
        <f>_xlfn.XLOOKUP($A419,Revolvers!$C:$C,Revolvers!T:T,0,0)</f>
        <v>0</v>
      </c>
      <c r="R419" s="1">
        <f>_xlfn.XLOOKUP($A419,Rifles!C:C,Rifles!H:H,0,0)</f>
        <v>7</v>
      </c>
      <c r="S419" s="1">
        <f>_xlfn.XLOOKUP($A419,Shotguns!C:C,Shotguns!H:H,0,0)</f>
        <v>0</v>
      </c>
      <c r="T419" s="1">
        <f t="shared" si="6"/>
        <v>7</v>
      </c>
    </row>
    <row r="420" spans="1:20" x14ac:dyDescent="0.25">
      <c r="A420" s="1"/>
    </row>
    <row r="421" spans="1:20" x14ac:dyDescent="0.25">
      <c r="A421" s="1"/>
    </row>
    <row r="422" spans="1:20" x14ac:dyDescent="0.25">
      <c r="A422" s="1"/>
    </row>
    <row r="423" spans="1:20" x14ac:dyDescent="0.25">
      <c r="A423" s="1"/>
    </row>
    <row r="424" spans="1:20" x14ac:dyDescent="0.25">
      <c r="A424" s="1"/>
    </row>
    <row r="425" spans="1:20" x14ac:dyDescent="0.25">
      <c r="A425" s="1"/>
    </row>
    <row r="426" spans="1:20" x14ac:dyDescent="0.25">
      <c r="A426" s="1"/>
    </row>
    <row r="427" spans="1:20" x14ac:dyDescent="0.25">
      <c r="A427" s="1"/>
    </row>
    <row r="428" spans="1:20" x14ac:dyDescent="0.25">
      <c r="A428" s="1"/>
    </row>
    <row r="429" spans="1:20" x14ac:dyDescent="0.25">
      <c r="A429" s="1"/>
    </row>
    <row r="430" spans="1:20" x14ac:dyDescent="0.25">
      <c r="A430" s="1"/>
    </row>
    <row r="431" spans="1:20" x14ac:dyDescent="0.25">
      <c r="A431" s="1"/>
    </row>
    <row r="432" spans="1:20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F A A B Q S w M E F A A C A A g A O l 7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O l 7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e x F i B i p S A L g I A A F 0 M A A A T A B w A R m 9 y b X V s Y X M v U 2 V j d G l v b j E u b S C i G A A o o B Q A A A A A A A A A A A A A A A A A A A A A A A A A A A D t V V t r 4 k A Y f R f 8 D 0 P 6 o h C C R q 1 1 F x 8 k x j b U q C R p F z G y T O N Y Q y c z M j P p W s T / v o m 6 0 d 1 c 2 A s s P p i X w D n f 5 X y Z 7 0 w 4 8 o R P C b A P 7 / r n c q l c 4 i v I 0 A L c S A 5 8 w Q j U J d A F G I l y C U S P T U P m o Q j R N x 7 C y h f K 3 l 4 o f a s M f I w U j R K B i O A V S f v k P n H E u P t N W S u B 5 x P i 8 6 b i C e b 2 E X 8 T d O 1 O Y I h d 0 + e e O / A Z g i z g w I Q k X E J P h A w x 0 I c C u v Y 6 o h Z 8 h Z D g r l q r t c H E 5 4 J i r m w w 3 0 h V G Z A Q Y x k I F q K q f F C Y 6 P 5 q x 3 m x + o P o 7 c w Q K O g m Y 8 m P P l l 0 p U P U f D e L O 8 6 T I h N G A y q i 7 / A Q K Y g m i e v s M 5 U j c 8 Q r v / a T w e w Y 0 c P Y 9 i C G j H d j g f O T Q m 0 F y W t U 2 / l Y o 1 N h h 0 H C l 5 Q F G s V h Q G I y L p 9 S I m + 3 k j O d 6 F E r E c U A g T Z i J 4 O t N N V 7 V g Q a R N w 2 l T h 9 j 1 p 9 G z z q 0 z Q x N D R 9 Z O t g 1 D P T t W z H 0 n U n B W u G M 8 2 I T U E T w 3 b G w 5 s K X l Z V N d 3 6 n G 4 V 0 o 3 i 7 M Z d r Z D v m G Y h 3 8 p N B 8 7 Y 6 Q 1 / Z n f V c s k n m a e Y a R 1 Q U a s X Z R 8 L v V P 8 H l W + G u j C D W T p z + P h s 2 6 B L P s k Z J Y 7 T m S r X c R m O S d h m 8 0 C M s s 0 C Z l h m / 3 c + y O p t 3 4 M C s n H O X 6 b g 7 d z 8 L s c v J O N q 7 U c v J 6 D q + f 4 n 9 u + c W G 2 9 5 c Y X T 1 / 8 Z 4 3 B k M d m I P 7 f / 3 r N C 9 r / e w V F a 8 h u S 7 g f 1 p A 8 N c b a D + M n f u n U X o H T 1 d j 5 3 d v x u 9 Q S w E C L Q A U A A I A C A A 6 X s R Y 8 W r f s q Q A A A D 2 A A A A E g A A A A A A A A A A A A A A A A A A A A A A Q 2 9 u Z m l n L 1 B h Y 2 t h Z 2 U u e G 1 s U E s B A i 0 A F A A C A A g A O l 7 E W A / K 6 a u k A A A A 6 Q A A A B M A A A A A A A A A A A A A A A A A 8 A A A A F t D b 2 5 0 Z W 5 0 X 1 R 5 c G V z X S 5 4 b W x Q S w E C L Q A U A A I A C A A 6 X s R Y g Y q U g C 4 C A A B d D A A A E w A A A A A A A A A A A A A A A A D h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P g A A A A A A A B 8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2 Q y Z D h l N S 1 m O W N j L T R j Z G M t Y j Z m O S 0 w M D l l Y T k 4 Y T l m M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U 6 N D c 6 N T k u M T I 2 N j g 0 M F o i I C 8 + P E V u d H J 5 I F R 5 c G U 9 I k Z p b G x D b 2 x 1 b W 5 U e X B l c y I g V m F s d W U 9 I n N C Z 0 1 E Q m d Z R 0 J n T U R B d 0 1 E Q X d N P S I g L z 4 8 R W 5 0 c n k g V H l w Z T 0 i R m l s b E N v b H V t b k 5 h b W V z I i B W Y W x 1 Z T 0 i c 1 s m c X V v d D t U W V B F J n F 1 b 3 Q 7 L C Z x d W 9 0 O 1 l F Q V I m c X V v d D s s J n F 1 b 3 Q 7 U k R T I E t F W S Z x d W 9 0 O y w m c X V v d D t M S U N F T l N F I E 5 B T U U m c X V v d D s s J n F 1 b 3 Q 7 U 1 R S R U V U J n F 1 b 3 Q 7 L C Z x d W 9 0 O 0 N J V F k m c X V v d D s s J n F 1 b 3 Q 7 U 1 Q m c X V v d D s s J n F 1 b 3 Q 7 U E l T V E 9 M X G 4 y M i Z x d W 9 0 O y w m c X V v d D t Q S V N U T 0 x c b j I 1 J n F 1 b 3 Q 7 L C Z x d W 9 0 O 1 B J U 1 R P T F x u M z I m c X V v d D s s J n F 1 b 3 Q 7 U E l T V E 9 M X G 4 z O D A m c X V v d D s s J n F 1 b 3 Q 7 U E l T V E 9 M X G 4 5 T U 0 m c X V v d D s s J n F 1 b 3 Q 7 U E l T V E 9 M X G 4 1 M C Z x d W 9 0 O y w m c X V v d D t Q S V N U T 0 w g V E 9 U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i w x f S Z x d W 9 0 O y w m c X V v d D t T Z W N 0 a W 9 u M S 9 U Y W J s Z S A x L 0 F 1 d G 9 S Z W 1 v d m V k Q 2 9 s d W 1 u c z E u e 1 J E U y B L R V k s M n 0 m c X V v d D s s J n F 1 b 3 Q 7 U 2 V j d G l v b j E v V G F i b G U g M S 9 B d X R v U m V t b 3 Z l Z E N v b H V t b n M x L n t M S U N F T l N F I E 5 B T U U s M 3 0 m c X V v d D s s J n F 1 b 3 Q 7 U 2 V j d G l v b j E v V G F i b G U g M S 9 B d X R v U m V t b 3 Z l Z E N v b H V t b n M x L n t T V F J F R V Q s N H 0 m c X V v d D s s J n F 1 b 3 Q 7 U 2 V j d G l v b j E v V G F i b G U g M S 9 B d X R v U m V t b 3 Z l Z E N v b H V t b n M x L n t D S V R Z L D V 9 J n F 1 b 3 Q 7 L C Z x d W 9 0 O 1 N l Y 3 R p b 2 4 x L 1 R h Y m x l I D E v Q X V 0 b 1 J l b W 9 2 Z W R D b 2 x 1 b W 5 z M S 5 7 U 1 Q s N n 0 m c X V v d D s s J n F 1 b 3 Q 7 U 2 V j d G l v b j E v V G F i b G U g M S 9 B d X R v U m V t b 3 Z l Z E N v b H V t b n M x L n t Q S V N U T 0 x c b j I y L D d 9 J n F 1 b 3 Q 7 L C Z x d W 9 0 O 1 N l Y 3 R p b 2 4 x L 1 R h Y m x l I D E v Q X V 0 b 1 J l b W 9 2 Z W R D b 2 x 1 b W 5 z M S 5 7 U E l T V E 9 M X G 4 y N S w 4 f S Z x d W 9 0 O y w m c X V v d D t T Z W N 0 a W 9 u M S 9 U Y W J s Z S A x L 0 F 1 d G 9 S Z W 1 v d m V k Q 2 9 s d W 1 u c z E u e 1 B J U 1 R P T F x u M z I s O X 0 m c X V v d D s s J n F 1 b 3 Q 7 U 2 V j d G l v b j E v V G F i b G U g M S 9 B d X R v U m V t b 3 Z l Z E N v b H V t b n M x L n t Q S V N U T 0 x c b j M 4 M C w x M H 0 m c X V v d D s s J n F 1 b 3 Q 7 U 2 V j d G l v b j E v V G F i b G U g M S 9 B d X R v U m V t b 3 Z l Z E N v b H V t b n M x L n t Q S V N U T 0 x c b j l N T S w x M X 0 m c X V v d D s s J n F 1 b 3 Q 7 U 2 V j d G l v b j E v V G F i b G U g M S 9 B d X R v U m V t b 3 Z l Z E N v b H V t b n M x L n t Q S V N U T 0 x c b j U w L D E y f S Z x d W 9 0 O y w m c X V v d D t T Z W N 0 a W 9 u M S 9 U Y W J s Z S A x L 0 F 1 d G 9 S Z W 1 v d m V k Q 2 9 s d W 1 u c z E u e 1 B J U 1 R P T C B U T 1 R B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V F l Q R S w w f S Z x d W 9 0 O y w m c X V v d D t T Z W N 0 a W 9 u M S 9 U Y W J s Z S A x L 0 F 1 d G 9 S Z W 1 v d m V k Q 2 9 s d W 1 u c z E u e 1 l F Q V I s M X 0 m c X V v d D s s J n F 1 b 3 Q 7 U 2 V j d G l v b j E v V G F i b G U g M S 9 B d X R v U m V t b 3 Z l Z E N v b H V t b n M x L n t S R F M g S 0 V Z L D J 9 J n F 1 b 3 Q 7 L C Z x d W 9 0 O 1 N l Y 3 R p b 2 4 x L 1 R h Y m x l I D E v Q X V 0 b 1 J l b W 9 2 Z W R D b 2 x 1 b W 5 z M S 5 7 T E l D R U 5 T R S B O Q U 1 F L D N 9 J n F 1 b 3 Q 7 L C Z x d W 9 0 O 1 N l Y 3 R p b 2 4 x L 1 R h Y m x l I D E v Q X V 0 b 1 J l b W 9 2 Z W R D b 2 x 1 b W 5 z M S 5 7 U 1 R S R U V U L D R 9 J n F 1 b 3 Q 7 L C Z x d W 9 0 O 1 N l Y 3 R p b 2 4 x L 1 R h Y m x l I D E v Q X V 0 b 1 J l b W 9 2 Z W R D b 2 x 1 b W 5 z M S 5 7 Q 0 l U W S w 1 f S Z x d W 9 0 O y w m c X V v d D t T Z W N 0 a W 9 u M S 9 U Y W J s Z S A x L 0 F 1 d G 9 S Z W 1 v d m V k Q 2 9 s d W 1 u c z E u e 1 N U L D Z 9 J n F 1 b 3 Q 7 L C Z x d W 9 0 O 1 N l Y 3 R p b 2 4 x L 1 R h Y m x l I D E v Q X V 0 b 1 J l b W 9 2 Z W R D b 2 x 1 b W 5 z M S 5 7 U E l T V E 9 M X G 4 y M i w 3 f S Z x d W 9 0 O y w m c X V v d D t T Z W N 0 a W 9 u M S 9 U Y W J s Z S A x L 0 F 1 d G 9 S Z W 1 v d m V k Q 2 9 s d W 1 u c z E u e 1 B J U 1 R P T F x u M j U s O H 0 m c X V v d D s s J n F 1 b 3 Q 7 U 2 V j d G l v b j E v V G F i b G U g M S 9 B d X R v U m V t b 3 Z l Z E N v b H V t b n M x L n t Q S V N U T 0 x c b j M y L D l 9 J n F 1 b 3 Q 7 L C Z x d W 9 0 O 1 N l Y 3 R p b 2 4 x L 1 R h Y m x l I D E v Q X V 0 b 1 J l b W 9 2 Z W R D b 2 x 1 b W 5 z M S 5 7 U E l T V E 9 M X G 4 z O D A s M T B 9 J n F 1 b 3 Q 7 L C Z x d W 9 0 O 1 N l Y 3 R p b 2 4 x L 1 R h Y m x l I D E v Q X V 0 b 1 J l b W 9 2 Z W R D b 2 x 1 b W 5 z M S 5 7 U E l T V E 9 M X G 4 5 T U 0 s M T F 9 J n F 1 b 3 Q 7 L C Z x d W 9 0 O 1 N l Y 3 R p b 2 4 x L 1 R h Y m x l I D E v Q X V 0 b 1 J l b W 9 2 Z W R D b 2 x 1 b W 5 z M S 5 7 U E l T V E 9 M X G 4 1 M C w x M n 0 m c X V v d D s s J n F 1 b 3 Q 7 U 2 V j d G l v b j E v V G F i b G U g M S 9 B d X R v U m V t b 3 Z l Z E N v b H V t b n M x L n t Q S V N U T 0 w g V E 9 U Q U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T N m N D I w O S 0 y M W M y L T Q z Z D c t Y W Z m N i 0 4 M j Q 4 Z G U 4 M z g x O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N T o 0 O D o 0 N i 4 3 N z Q 1 O D I 5 W i I g L z 4 8 R W 5 0 c n k g V H l w Z T 0 i R m l s b E N v b H V t b l R 5 c G V z I i B W Y W x 1 Z T 0 i c 0 J n T U R C Z 1 l H Q m d N R E F 3 T U R B d 0 1 B Q U F B Q U F B Q U F B Q T 0 9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T V F J F R V Q m c X V v d D s s J n F 1 b 3 Q 7 Q 0 l U W S Z x d W 9 0 O y w m c X V v d D t T V C Z x d W 9 0 O y w m c X V v d D t S R V Z P T F Z F U i A y M i Z x d W 9 0 O y w m c X V v d D t S R V Z P T F Z F U i A z M i Z x d W 9 0 O y w m c X V v d D t S R V Z P T F Z F U i A z N T c m c X V v d D s s J n F 1 b 3 Q 7 U k V W T 0 x W R V I g M z g w J n F 1 b 3 Q 7 L C Z x d W 9 0 O 1 J F V k 9 M V k V S I D Q 0 J n F 1 b 3 Q 7 L C Z x d W 9 0 O 1 J F V k 9 M V k V S I D U w J n F 1 b 3 Q 7 L C Z x d W 9 0 O 1 J F V k 9 M V k V S I F R P V E F M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1 R Z U E U s M H 0 m c X V v d D s s J n F 1 b 3 Q 7 U 2 V j d G l v b j E v V G F i b G U g M S A o M i k v Q X V 0 b 1 J l b W 9 2 Z W R D b 2 x 1 b W 5 z M S 5 7 W U V B U i w x f S Z x d W 9 0 O y w m c X V v d D t T Z W N 0 a W 9 u M S 9 U Y W J s Z S A x I C g y K S 9 B d X R v U m V t b 3 Z l Z E N v b H V t b n M x L n t S R F M g S 0 V Z L D J 9 J n F 1 b 3 Q 7 L C Z x d W 9 0 O 1 N l Y 3 R p b 2 4 x L 1 R h Y m x l I D E g K D I p L 0 F 1 d G 9 S Z W 1 v d m V k Q 2 9 s d W 1 u c z E u e 0 x J Q 0 V O U 0 U g T k F N R S w z f S Z x d W 9 0 O y w m c X V v d D t T Z W N 0 a W 9 u M S 9 U Y W J s Z S A x I C g y K S 9 B d X R v U m V t b 3 Z l Z E N v b H V t b n M x L n t T V F J F R V Q s N H 0 m c X V v d D s s J n F 1 b 3 Q 7 U 2 V j d G l v b j E v V G F i b G U g M S A o M i k v Q X V 0 b 1 J l b W 9 2 Z W R D b 2 x 1 b W 5 z M S 5 7 Q 0 l U W S w 1 f S Z x d W 9 0 O y w m c X V v d D t T Z W N 0 a W 9 u M S 9 U Y W J s Z S A x I C g y K S 9 B d X R v U m V t b 3 Z l Z E N v b H V t b n M x L n t T V C w 2 f S Z x d W 9 0 O y w m c X V v d D t T Z W N 0 a W 9 u M S 9 U Y W J s Z S A x I C g y K S 9 B d X R v U m V t b 3 Z l Z E N v b H V t b n M x L n t S R V Z P T F Z F U i A y M i w 3 f S Z x d W 9 0 O y w m c X V v d D t T Z W N 0 a W 9 u M S 9 U Y W J s Z S A x I C g y K S 9 B d X R v U m V t b 3 Z l Z E N v b H V t b n M x L n t S R V Z P T F Z F U i A z M i w 4 f S Z x d W 9 0 O y w m c X V v d D t T Z W N 0 a W 9 u M S 9 U Y W J s Z S A x I C g y K S 9 B d X R v U m V t b 3 Z l Z E N v b H V t b n M x L n t S R V Z P T F Z F U i A z N T c s O X 0 m c X V v d D s s J n F 1 b 3 Q 7 U 2 V j d G l v b j E v V G F i b G U g M S A o M i k v Q X V 0 b 1 J l b W 9 2 Z W R D b 2 x 1 b W 5 z M S 5 7 U k V W T 0 x W R V I g M z g w L D E w f S Z x d W 9 0 O y w m c X V v d D t T Z W N 0 a W 9 u M S 9 U Y W J s Z S A x I C g y K S 9 B d X R v U m V t b 3 Z l Z E N v b H V t b n M x L n t S R V Z P T F Z F U i A 0 N C w x M X 0 m c X V v d D s s J n F 1 b 3 Q 7 U 2 V j d G l v b j E v V G F i b G U g M S A o M i k v Q X V 0 b 1 J l b W 9 2 Z W R D b 2 x 1 b W 5 z M S 5 7 U k V W T 0 x W R V I g N T A s M T J 9 J n F 1 b 3 Q 7 L C Z x d W 9 0 O 1 N l Y 3 R p b 2 4 x L 1 R h Y m x l I D E g K D I p L 0 F 1 d G 9 S Z W 1 v d m V k Q 2 9 s d W 1 u c z E u e 1 J F V k 9 M V k V S I F R P V E F M L D E z f S Z x d W 9 0 O y w m c X V v d D t T Z W N 0 a W 9 u M S 9 U Y W J s Z S A x I C g y K S 9 B d X R v U m V t b 3 Z l Z E N v b H V t b n M x L n t D b 2 x 1 b W 4 x N S w x N H 0 m c X V v d D s s J n F 1 b 3 Q 7 U 2 V j d G l v b j E v V G F i b G U g M S A o M i k v Q X V 0 b 1 J l b W 9 2 Z W R D b 2 x 1 b W 5 z M S 5 7 Q 2 9 s d W 1 u M T Y s M T V 9 J n F 1 b 3 Q 7 L C Z x d W 9 0 O 1 N l Y 3 R p b 2 4 x L 1 R h Y m x l I D E g K D I p L 0 F 1 d G 9 S Z W 1 v d m V k Q 2 9 s d W 1 u c z E u e 0 N v b H V t b j E 3 L D E 2 f S Z x d W 9 0 O y w m c X V v d D t T Z W N 0 a W 9 u M S 9 U Y W J s Z S A x I C g y K S 9 B d X R v U m V t b 3 Z l Z E N v b H V t b n M x L n t D b 2 x 1 b W 4 x O C w x N 3 0 m c X V v d D s s J n F 1 b 3 Q 7 U 2 V j d G l v b j E v V G F i b G U g M S A o M i k v Q X V 0 b 1 J l b W 9 2 Z W R D b 2 x 1 b W 5 z M S 5 7 Q 2 9 s d W 1 u M T k s M T h 9 J n F 1 b 3 Q 7 L C Z x d W 9 0 O 1 N l Y 3 R p b 2 4 x L 1 R h Y m x l I D E g K D I p L 0 F 1 d G 9 S Z W 1 v d m V k Q 2 9 s d W 1 u c z E u e 0 N v b H V t b j I w L D E 5 f S Z x d W 9 0 O y w m c X V v d D t T Z W N 0 a W 9 u M S 9 U Y W J s Z S A x I C g y K S 9 B d X R v U m V t b 3 Z l Z E N v b H V t b n M x L n t D b 2 x 1 b W 4 y M S w y M H 0 m c X V v d D s s J n F 1 b 3 Q 7 U 2 V j d G l v b j E v V G F i b G U g M S A o M i k v Q X V 0 b 1 J l b W 9 2 Z W R D b 2 x 1 b W 5 z M S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t U W V B F L D B 9 J n F 1 b 3 Q 7 L C Z x d W 9 0 O 1 N l Y 3 R p b 2 4 x L 1 R h Y m x l I D E g K D I p L 0 F 1 d G 9 S Z W 1 v d m V k Q 2 9 s d W 1 u c z E u e 1 l F Q V I s M X 0 m c X V v d D s s J n F 1 b 3 Q 7 U 2 V j d G l v b j E v V G F i b G U g M S A o M i k v Q X V 0 b 1 J l b W 9 2 Z W R D b 2 x 1 b W 5 z M S 5 7 U k R T I E t F W S w y f S Z x d W 9 0 O y w m c X V v d D t T Z W N 0 a W 9 u M S 9 U Y W J s Z S A x I C g y K S 9 B d X R v U m V t b 3 Z l Z E N v b H V t b n M x L n t M S U N F T l N F I E 5 B T U U s M 3 0 m c X V v d D s s J n F 1 b 3 Q 7 U 2 V j d G l v b j E v V G F i b G U g M S A o M i k v Q X V 0 b 1 J l b W 9 2 Z W R D b 2 x 1 b W 5 z M S 5 7 U 1 R S R U V U L D R 9 J n F 1 b 3 Q 7 L C Z x d W 9 0 O 1 N l Y 3 R p b 2 4 x L 1 R h Y m x l I D E g K D I p L 0 F 1 d G 9 S Z W 1 v d m V k Q 2 9 s d W 1 u c z E u e 0 N J V F k s N X 0 m c X V v d D s s J n F 1 b 3 Q 7 U 2 V j d G l v b j E v V G F i b G U g M S A o M i k v Q X V 0 b 1 J l b W 9 2 Z W R D b 2 x 1 b W 5 z M S 5 7 U 1 Q s N n 0 m c X V v d D s s J n F 1 b 3 Q 7 U 2 V j d G l v b j E v V G F i b G U g M S A o M i k v Q X V 0 b 1 J l b W 9 2 Z W R D b 2 x 1 b W 5 z M S 5 7 U k V W T 0 x W R V I g M j I s N 3 0 m c X V v d D s s J n F 1 b 3 Q 7 U 2 V j d G l v b j E v V G F i b G U g M S A o M i k v Q X V 0 b 1 J l b W 9 2 Z W R D b 2 x 1 b W 5 z M S 5 7 U k V W T 0 x W R V I g M z I s O H 0 m c X V v d D s s J n F 1 b 3 Q 7 U 2 V j d G l v b j E v V G F i b G U g M S A o M i k v Q X V 0 b 1 J l b W 9 2 Z W R D b 2 x 1 b W 5 z M S 5 7 U k V W T 0 x W R V I g M z U 3 L D l 9 J n F 1 b 3 Q 7 L C Z x d W 9 0 O 1 N l Y 3 R p b 2 4 x L 1 R h Y m x l I D E g K D I p L 0 F 1 d G 9 S Z W 1 v d m V k Q 2 9 s d W 1 u c z E u e 1 J F V k 9 M V k V S I D M 4 M C w x M H 0 m c X V v d D s s J n F 1 b 3 Q 7 U 2 V j d G l v b j E v V G F i b G U g M S A o M i k v Q X V 0 b 1 J l b W 9 2 Z W R D b 2 x 1 b W 5 z M S 5 7 U k V W T 0 x W R V I g N D Q s M T F 9 J n F 1 b 3 Q 7 L C Z x d W 9 0 O 1 N l Y 3 R p b 2 4 x L 1 R h Y m x l I D E g K D I p L 0 F 1 d G 9 S Z W 1 v d m V k Q 2 9 s d W 1 u c z E u e 1 J F V k 9 M V k V S I D U w L D E y f S Z x d W 9 0 O y w m c X V v d D t T Z W N 0 a W 9 u M S 9 U Y W J s Z S A x I C g y K S 9 B d X R v U m V t b 3 Z l Z E N v b H V t b n M x L n t S R V Z P T F Z F U i B U T 1 R B T C w x M 3 0 m c X V v d D s s J n F 1 b 3 Q 7 U 2 V j d G l v b j E v V G F i b G U g M S A o M i k v Q X V 0 b 1 J l b W 9 2 Z W R D b 2 x 1 b W 5 z M S 5 7 Q 2 9 s d W 1 u M T U s M T R 9 J n F 1 b 3 Q 7 L C Z x d W 9 0 O 1 N l Y 3 R p b 2 4 x L 1 R h Y m x l I D E g K D I p L 0 F 1 d G 9 S Z W 1 v d m V k Q 2 9 s d W 1 u c z E u e 0 N v b H V t b j E 2 L D E 1 f S Z x d W 9 0 O y w m c X V v d D t T Z W N 0 a W 9 u M S 9 U Y W J s Z S A x I C g y K S 9 B d X R v U m V t b 3 Z l Z E N v b H V t b n M x L n t D b 2 x 1 b W 4 x N y w x N n 0 m c X V v d D s s J n F 1 b 3 Q 7 U 2 V j d G l v b j E v V G F i b G U g M S A o M i k v Q X V 0 b 1 J l b W 9 2 Z W R D b 2 x 1 b W 5 z M S 5 7 Q 2 9 s d W 1 u M T g s M T d 9 J n F 1 b 3 Q 7 L C Z x d W 9 0 O 1 N l Y 3 R p b 2 4 x L 1 R h Y m x l I D E g K D I p L 0 F 1 d G 9 S Z W 1 v d m V k Q 2 9 s d W 1 u c z E u e 0 N v b H V t b j E 5 L D E 4 f S Z x d W 9 0 O y w m c X V v d D t T Z W N 0 a W 9 u M S 9 U Y W J s Z S A x I C g y K S 9 B d X R v U m V t b 3 Z l Z E N v b H V t b n M x L n t D b 2 x 1 b W 4 y M C w x O X 0 m c X V v d D s s J n F 1 b 3 Q 7 U 2 V j d G l v b j E v V G F i b G U g M S A o M i k v Q X V 0 b 1 J l b W 9 2 Z W R D b 2 x 1 b W 5 z M S 5 7 Q 2 9 s d W 1 u M j E s M j B 9 J n F 1 b 3 Q 7 L C Z x d W 9 0 O 1 N l Y 3 R p b 2 4 x L 1 R h Y m x l I D E g K D I p L 0 F 1 d G 9 S Z W 1 v d m V k Q 2 9 s d W 1 u c z E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Y 2 N D I 5 Y j c t Z D A 0 Y S 0 0 N z E x L T k 4 O T g t M z Y 5 M 2 I 0 M T R l Y m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1 O j Q 5 O j I 4 L j U 5 N j g 4 N j N a I i A v P j x F b n R y e S B U e X B l P S J G a W x s Q 2 9 s d W 1 u V H l w Z X M i I F Z h b H V l P S J z Q m d N R E J n W U d C Z 0 0 9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T V F J F R V Q m c X V v d D s s J n F 1 b 3 Q 7 Q 0 l U W S Z x d W 9 0 O y w m c X V v d D t T V C Z x d W 9 0 O y w m c X V v d D t S S U Z M R S B N R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t U W V B F L D B 9 J n F 1 b 3 Q 7 L C Z x d W 9 0 O 1 N l Y 3 R p b 2 4 x L 1 R h Y m x l I D E g K D M p L 0 F 1 d G 9 S Z W 1 v d m V k Q 2 9 s d W 1 u c z E u e 1 l F Q V I s M X 0 m c X V v d D s s J n F 1 b 3 Q 7 U 2 V j d G l v b j E v V G F i b G U g M S A o M y k v Q X V 0 b 1 J l b W 9 2 Z W R D b 2 x 1 b W 5 z M S 5 7 U k R T I E t F W S w y f S Z x d W 9 0 O y w m c X V v d D t T Z W N 0 a W 9 u M S 9 U Y W J s Z S A x I C g z K S 9 B d X R v U m V t b 3 Z l Z E N v b H V t b n M x L n t M S U N F T l N F I E 5 B T U U s M 3 0 m c X V v d D s s J n F 1 b 3 Q 7 U 2 V j d G l v b j E v V G F i b G U g M S A o M y k v Q X V 0 b 1 J l b W 9 2 Z W R D b 2 x 1 b W 5 z M S 5 7 U 1 R S R U V U L D R 9 J n F 1 b 3 Q 7 L C Z x d W 9 0 O 1 N l Y 3 R p b 2 4 x L 1 R h Y m x l I D E g K D M p L 0 F 1 d G 9 S Z W 1 v d m V k Q 2 9 s d W 1 u c z E u e 0 N J V F k s N X 0 m c X V v d D s s J n F 1 b 3 Q 7 U 2 V j d G l v b j E v V G F i b G U g M S A o M y k v Q X V 0 b 1 J l b W 9 2 Z W R D b 2 x 1 b W 5 z M S 5 7 U 1 Q s N n 0 m c X V v d D s s J n F 1 b 3 Q 7 U 2 V j d G l v b j E v V G F i b G U g M S A o M y k v Q X V 0 b 1 J l b W 9 2 Z W R D b 2 x 1 b W 5 z M S 5 7 U k l G T E U g T U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1 R Z U E U s M H 0 m c X V v d D s s J n F 1 b 3 Q 7 U 2 V j d G l v b j E v V G F i b G U g M S A o M y k v Q X V 0 b 1 J l b W 9 2 Z W R D b 2 x 1 b W 5 z M S 5 7 W U V B U i w x f S Z x d W 9 0 O y w m c X V v d D t T Z W N 0 a W 9 u M S 9 U Y W J s Z S A x I C g z K S 9 B d X R v U m V t b 3 Z l Z E N v b H V t b n M x L n t S R F M g S 0 V Z L D J 9 J n F 1 b 3 Q 7 L C Z x d W 9 0 O 1 N l Y 3 R p b 2 4 x L 1 R h Y m x l I D E g K D M p L 0 F 1 d G 9 S Z W 1 v d m V k Q 2 9 s d W 1 u c z E u e 0 x J Q 0 V O U 0 U g T k F N R S w z f S Z x d W 9 0 O y w m c X V v d D t T Z W N 0 a W 9 u M S 9 U Y W J s Z S A x I C g z K S 9 B d X R v U m V t b 3 Z l Z E N v b H V t b n M x L n t T V F J F R V Q s N H 0 m c X V v d D s s J n F 1 b 3 Q 7 U 2 V j d G l v b j E v V G F i b G U g M S A o M y k v Q X V 0 b 1 J l b W 9 2 Z W R D b 2 x 1 b W 5 z M S 5 7 Q 0 l U W S w 1 f S Z x d W 9 0 O y w m c X V v d D t T Z W N 0 a W 9 u M S 9 U Y W J s Z S A x I C g z K S 9 B d X R v U m V t b 3 Z l Z E N v b H V t b n M x L n t T V C w 2 f S Z x d W 9 0 O y w m c X V v d D t T Z W N 0 a W 9 u M S 9 U Y W J s Z S A x I C g z K S 9 B d X R v U m V t b 3 Z l Z E N v b H V t b n M x L n t S S U Z M R S B N R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m N m F m M W I 1 L T h h M T M t N D l h Z i 0 5 Z j N h L W Y 4 N z I 1 O T E 1 M j Q z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1 O j Q 5 O j U z L j Y 2 M T Q y O T V a I i A v P j x F b n R y e S B U e X B l P S J G a W x s Q 2 9 s d W 1 u V H l w Z X M i I F Z h b H V l P S J z Q m d N R E J n W U d C Z 0 1 B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T V F J F R V Q g J n F 1 b 3 Q 7 L C Z x d W 9 0 O 0 N J V F k m c X V v d D s s J n F 1 b 3 Q 7 U 1 Q m c X V v d D s s J n F 1 b 3 Q 7 U 0 h P V E d V T i B N R k c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M g S 0 V Z L D J 9 J n F 1 b 3 Q 7 L C Z x d W 9 0 O 1 N l Y 3 R p b 2 4 x L 1 R h Y m x l I D E g K D Q p L 0 F 1 d G 9 S Z W 1 v d m V k Q 2 9 s d W 1 u c z E u e 0 x J Q 0 V O U 0 U g T k F N R S w z f S Z x d W 9 0 O y w m c X V v d D t T Z W N 0 a W 9 u M S 9 U Y W J s Z S A x I C g 0 K S 9 B d X R v U m V t b 3 Z l Z E N v b H V t b n M x L n t T V F J F R V Q g L D R 9 J n F 1 b 3 Q 7 L C Z x d W 9 0 O 1 N l Y 3 R p b 2 4 x L 1 R h Y m x l I D E g K D Q p L 0 F 1 d G 9 S Z W 1 v d m V k Q 2 9 s d W 1 u c z E u e 0 N J V F k s N X 0 m c X V v d D s s J n F 1 b 3 Q 7 U 2 V j d G l v b j E v V G F i b G U g M S A o N C k v Q X V 0 b 1 J l b W 9 2 Z W R D b 2 x 1 b W 5 z M S 5 7 U 1 Q s N n 0 m c X V v d D s s J n F 1 b 3 Q 7 U 2 V j d G l v b j E v V G F i b G U g M S A o N C k v Q X V 0 b 1 J l b W 9 2 Z W R D b 2 x 1 b W 5 z M S 5 7 U 0 h P V E d V T i B N R k c s N 3 0 m c X V v d D s s J n F 1 b 3 Q 7 U 2 V j d G l v b j E v V G F i b G U g M S A o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x I C g 0 K S 9 B d X R v U m V t b 3 Z l Z E N v b H V t b n M x L n t U W V B F L D B 9 J n F 1 b 3 Q 7 L C Z x d W 9 0 O 1 N l Y 3 R p b 2 4 x L 1 R h Y m x l I D E g K D Q p L 0 F 1 d G 9 S Z W 1 v d m V k Q 2 9 s d W 1 u c z E u e 1 l F Q V I s M X 0 m c X V v d D s s J n F 1 b 3 Q 7 U 2 V j d G l v b j E v V G F i b G U g M S A o N C k v Q X V 0 b 1 J l b W 9 2 Z W R D b 2 x 1 b W 5 z M S 5 7 U k R T I E t F W S w y f S Z x d W 9 0 O y w m c X V v d D t T Z W N 0 a W 9 u M S 9 U Y W J s Z S A x I C g 0 K S 9 B d X R v U m V t b 3 Z l Z E N v b H V t b n M x L n t M S U N F T l N F I E 5 B T U U s M 3 0 m c X V v d D s s J n F 1 b 3 Q 7 U 2 V j d G l v b j E v V G F i b G U g M S A o N C k v Q X V 0 b 1 J l b W 9 2 Z W R D b 2 x 1 b W 5 z M S 5 7 U 1 R S R U V U I C w 0 f S Z x d W 9 0 O y w m c X V v d D t T Z W N 0 a W 9 u M S 9 U Y W J s Z S A x I C g 0 K S 9 B d X R v U m V t b 3 Z l Z E N v b H V t b n M x L n t D S V R Z L D V 9 J n F 1 b 3 Q 7 L C Z x d W 9 0 O 1 N l Y 3 R p b 2 4 x L 1 R h Y m x l I D E g K D Q p L 0 F 1 d G 9 S Z W 1 v d m V k Q 2 9 s d W 1 u c z E u e 1 N U L D Z 9 J n F 1 b 3 Q 7 L C Z x d W 9 0 O 1 N l Y 3 R p b 2 4 x L 1 R h Y m x l I D E g K D Q p L 0 F 1 d G 9 S Z W 1 v d m V k Q 2 9 s d W 1 u c z E u e 1 N I T 1 R H V U 4 g T U Z H L D d 9 J n F 1 b 3 Q 7 L C Z x d W 9 0 O 1 N l Y 3 R p b 2 4 x L 1 R h Y m x l I D E g K D Q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k f I B G u C I T 6 u Z o w / G s t Z 5 A A A A A A I A A A A A A A N m A A D A A A A A E A A A A G E d g h B s 3 E 6 m J x / D J 9 4 i s N k A A A A A B I A A A K A A A A A Q A A A A U Z x m F K M o h d i L B r X O 1 H Z c v F A A A A A C G 9 R P 8 a D H x 1 l A u T O h n Z w e b e e o Z 0 n 3 B u n P s S P 4 Q S r t 4 A d V z 8 G G x w u 1 l J o A y V D s I w P L Q L 7 f k W F 7 x s 9 h g A X C v s e u g 8 3 g E m H W j w H Y q t P R n Y k r Z B Q A A A B c G c u S l R Q V M u 8 D c n H m b i E e N r L I E Q = = < / D a t a M a s h u p > 
</file>

<file path=customXml/itemProps1.xml><?xml version="1.0" encoding="utf-8"?>
<ds:datastoreItem xmlns:ds="http://schemas.openxmlformats.org/officeDocument/2006/customXml" ds:itemID="{B328F212-2026-4722-BBAB-ED447439E6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>Army Golden Master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(USA)</dc:creator>
  <cp:lastModifiedBy>Mcinnis, William P CTR USARMY 513 MI BDE (USA)</cp:lastModifiedBy>
  <dcterms:created xsi:type="dcterms:W3CDTF">2024-06-04T15:46:34Z</dcterms:created>
  <dcterms:modified xsi:type="dcterms:W3CDTF">2024-06-04T16:17:45Z</dcterms:modified>
</cp:coreProperties>
</file>