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urvey" r:id="rId3" sheetId="1"/>
  </sheets>
</workbook>
</file>

<file path=xl/sharedStrings.xml><?xml version="1.0" encoding="utf-8"?>
<sst xmlns="http://schemas.openxmlformats.org/spreadsheetml/2006/main" count="306" uniqueCount="120">
  <si>
    <t/>
  </si>
  <si>
    <t>Survey ID</t>
  </si>
  <si>
    <t>Survey Date</t>
  </si>
  <si>
    <t>Site Name</t>
  </si>
  <si>
    <t>Surveyor Name</t>
  </si>
  <si>
    <t>Geo Location</t>
  </si>
  <si>
    <t>Elevation</t>
  </si>
  <si>
    <t>Area</t>
  </si>
  <si>
    <t>Shape</t>
  </si>
  <si>
    <t>Slope</t>
  </si>
  <si>
    <t>Aspect</t>
  </si>
  <si>
    <t>Fern Count (Healthy)</t>
  </si>
  <si>
    <t>Fern Count (No new growth)</t>
  </si>
  <si>
    <t>Fern Count (Dead)</t>
  </si>
  <si>
    <t>estimated pre-die-off sword fern dominance</t>
  </si>
  <si>
    <t>Leaf Litter Depth</t>
  </si>
  <si>
    <t>Canopy Cover</t>
  </si>
  <si>
    <t>Trees (~DBH)</t>
  </si>
  <si>
    <t>Trees (Distribution)</t>
  </si>
  <si>
    <t>Trees (Species)</t>
  </si>
  <si>
    <t>Shrubs (Species)</t>
  </si>
  <si>
    <t>Notes</t>
  </si>
  <si>
    <t>06/17/2019</t>
  </si>
  <si>
    <t>Weomna Park</t>
  </si>
  <si>
    <t>Caleb GM</t>
  </si>
  <si>
    <t>47.592794,-122.114915</t>
  </si>
  <si>
    <t>10m radius</t>
  </si>
  <si>
    <t>circle</t>
  </si>
  <si>
    <t>5ft, 1ft, 4ft, 1ft, 4ft</t>
  </si>
  <si>
    <t>mostly peripheral except maple on center point</t>
  </si>
  <si>
    <t>Acer macrophyllum / Bigleaf maple, Big-leaf maple,Thuja plicata / Western red cedar, Western red cedar, Canoe cedar</t>
  </si>
  <si>
    <t>Mahonia aquifolium / Tall oregon grape,Pteridium / Brackenfern,Gaultheria shallon / Salal</t>
  </si>
  <si>
    <t>in grove of large cedars</t>
  </si>
  <si>
    <t>06/25/2019</t>
  </si>
  <si>
    <t>Lord Hill Die Off 2</t>
  </si>
  <si>
    <t>Caleb Goldstein-Miller</t>
  </si>
  <si>
    <t>47.847857,-122.048754</t>
  </si>
  <si>
    <t>140 SE</t>
  </si>
  <si>
    <t>43, 67, 66, 24, 22, 20, 21, 14. 10, 12, 40, 55</t>
  </si>
  <si>
    <t>evenly</t>
  </si>
  <si>
    <t>Pseudotsuga menziesii / Douglas fir,Thuja plicata / Western red cedar, Western red cedar, Canoe cedar</t>
  </si>
  <si>
    <t>Holodiscus discolor / Oceanspray,Urtica dioica / Stinging nettle,Vaccinium parvifolium / Red bilberry, Red huckleberry</t>
  </si>
  <si>
    <t>cedar grove, die off on top of hill add spilling down slope SE. 0M S, leaf litter 3in, organic matter on rock no mineral soil really some clayey red stuff lower on slope</t>
  </si>
  <si>
    <t>Tiger Mt. Swamp Trail Die Off 1 (TMD1)</t>
  </si>
  <si>
    <t>47.532344,-122.006808</t>
  </si>
  <si>
    <t>NA</t>
  </si>
  <si>
    <t>20, 14, 12, 22, 10, 12, 13, 11, 14, 40, 41</t>
  </si>
  <si>
    <t>central acer mac, two pseudotsuga</t>
  </si>
  <si>
    <t>Pseudotsuga menziesii / Douglas fir,Acer circinatum / Vine maple,Taxus brevifolia / California yew, Pacific yew,Acer macrophyllum / Bigleaf maple, Big-leaf maple</t>
  </si>
  <si>
    <t>Mahonia nervosa / Cascade oregon-grape,Acer circinatum / Vine maple</t>
  </si>
  <si>
    <t>0M S, 0M W, all healthy west of 23.8M, leaf litter less than an inch</t>
  </si>
  <si>
    <t>06/26/2019</t>
  </si>
  <si>
    <t>Snoqualmie River Die Off 2 (SRD2)</t>
  </si>
  <si>
    <t>47.523645,-121.467627</t>
  </si>
  <si>
    <t>SE</t>
  </si>
  <si>
    <t>55,32, 62, 44, 32, 41, 48</t>
  </si>
  <si>
    <t>doug, doug, doug, alnus, alnus, alnus, alnus peripheral, 3 doug, 4alder in radial plot</t>
  </si>
  <si>
    <t>Tsuga heterophylla / Western hemlock,Alnus rubra / Red alder,Acer macrophyllum / Bigleaf maple, Big-leaf maple,Pseudotsuga menziesii / Douglas fir</t>
  </si>
  <si>
    <t>Acer circinatum / Vine maple,Athyrium americanum / American alpine lady fern,Pteridium / Brackenfern,Rubus spectabilis / Salmon berry, Salmonberry,Rubus ursinus / California blackberry</t>
  </si>
  <si>
    <t>transects run perpendicular and parallel to road, roughly NS EW, gps says NS is parallel to road - S heading back along way in. 0M South, 0M E. leaf litter 3in. mineral soil at bottom of slope - all the rest of the site is organic matter on granite</t>
  </si>
  <si>
    <t>06/05/2019</t>
  </si>
  <si>
    <t>Denny Creek Trailhead</t>
  </si>
  <si>
    <t>47.71022,-122.24929</t>
  </si>
  <si>
    <t>432 sq ft.</t>
  </si>
  <si>
    <t>rectangle</t>
  </si>
  <si>
    <t>~18in</t>
  </si>
  <si>
    <t>Peripheral</t>
  </si>
  <si>
    <t>Thuja plicata / Western red cedar, Western red cedar, Canoe cedar,Pseudotsuga menziesii var. menziesii / Douglas fir, Douglas-fir,Acer macrophyllum / Bigleaf maple, Big-leaf maple</t>
  </si>
  <si>
    <t>Oemleria cerasiformis / Oso berry,Mahonia aquifolium / Tall oregon grape</t>
  </si>
  <si>
    <t>small die off located on a slight knoll to the right of the O.O. Denny trailhead.</t>
  </si>
  <si>
    <t>Redmond Watershed Preserve Die-off 1</t>
  </si>
  <si>
    <t>47.697997,-122.051710</t>
  </si>
  <si>
    <t>645 sq. ft.</t>
  </si>
  <si>
    <t>~24in</t>
  </si>
  <si>
    <t>evenly occupying area</t>
  </si>
  <si>
    <t>Gaultheria shallon / Salal,Acer circinatum / Vine maple,Oemleria cerasiformis / Oso berry,Mahonia aquifolium / Tall oregon grape</t>
  </si>
  <si>
    <t>Just north of the parking lot a trail goes left and right, directly perpendicular to that intersection going the opposite way of the parking lot walkway is a large die off</t>
  </si>
  <si>
    <t>Redmond Watershed Preserve Die-off 2</t>
  </si>
  <si>
    <t>47.696636,-122.050549</t>
  </si>
  <si>
    <t>peripheral</t>
  </si>
  <si>
    <t>Acer circinatum / Vine maple,Acer macrophyllum / Bigleaf maple, Big-leaf maple,Pseudotsuga / Douglas-fir</t>
  </si>
  <si>
    <t>Vaccinium parvifolium / Red bilberry, Red huckleberry,Rubus spectabilis var. spectabilis / Salmonberry,Athyrium filix-femina / Common ladyfern,Oemleria cerasiformis / Oso berry</t>
  </si>
  <si>
    <t>06/06/2019</t>
  </si>
  <si>
    <t>Brown Creek Campground</t>
  </si>
  <si>
    <t>47.41236,-123.32217</t>
  </si>
  <si>
    <t>even distribution throughout site</t>
  </si>
  <si>
    <t>Acer circinatum / Vine maple,Corylus cornuta var. cornuta / Beaked hazelnut,Acer macrophyllum / Bigleaf maple, Big-leaf maple</t>
  </si>
  <si>
    <t>Symphoricarpos albus var. albus / Common snowberry,Maianthemum racemosum / Feathery false lily of the valley,Oemleria cerasiformis / Oso berry</t>
  </si>
  <si>
    <t>at the start of the trail leading away from the Brown Creek campground water pump</t>
  </si>
  <si>
    <t>FS210 (Near Brown Creek Campground)</t>
  </si>
  <si>
    <t>47.41317,-123.30788</t>
  </si>
  <si>
    <t>900 sq. ft.</t>
  </si>
  <si>
    <t>Alnus rubra / Red alder,Acer macrophyllum / Bigleaf maple, Big-leaf maple</t>
  </si>
  <si>
    <t>Mahonia nervosa / Cascade oregon-grape,Mahonia aquifolium / Tall oregon grape,Pteridium aquilinum / Western brackenfern,Rubus spectabilis / Salmon berry, Salmonberry</t>
  </si>
  <si>
    <t>large site, very remote, survivors are mostly along creek bank that cuts through site.</t>
  </si>
  <si>
    <t>NF-24 (near Vance Creek Viaduct trailhead)</t>
  </si>
  <si>
    <t>47.337007,-123.309368</t>
  </si>
  <si>
    <t>336 sq. ft.</t>
  </si>
  <si>
    <t>~12 in</t>
  </si>
  <si>
    <t>on south side of road</t>
  </si>
  <si>
    <t>Rubus armeniacus / Himalayan blackberry,Galium aparine / Cleavers, Goose grass</t>
  </si>
  <si>
    <t>11 ferns with late unfurled chlorotic new growth fronds lacking sori, pictures included</t>
  </si>
  <si>
    <t>06/10/2019</t>
  </si>
  <si>
    <t>Sandy River Gorge Secret Trail</t>
  </si>
  <si>
    <t>45.47261,-122.27543</t>
  </si>
  <si>
    <t>7 m radius</t>
  </si>
  <si>
    <t>150 SE</t>
  </si>
  <si>
    <t>Pseudotsuga menziesii var. menziesii / Douglas fir, Douglas-fir,Acer macrophyllum / Bigleaf maple, Big-leaf maple</t>
  </si>
  <si>
    <t>Oemleria cerasiformis / Oso berry,Corylus cornuta / Beaked hazelnut,Acer circinatum / Vine maple</t>
  </si>
  <si>
    <t>spraying? right at the start of the trail by the road</t>
  </si>
  <si>
    <t>08/01/2019</t>
  </si>
  <si>
    <t>Osprey Road</t>
  </si>
  <si>
    <t>Caleb GM, Caleb Peterson</t>
  </si>
  <si>
    <t>44.78005,-122.57940</t>
  </si>
  <si>
    <t>10 m radius</t>
  </si>
  <si>
    <t>88 E</t>
  </si>
  <si>
    <t>road through middle, trees on either side</t>
  </si>
  <si>
    <t>Pseudotsuga menziesii var. menziesii / Douglas fir, Douglas-fir</t>
  </si>
  <si>
    <t>Digitalis purpurea / Foxglove,Gaultheria shallon / Salal,Corylus cornuta / Beaked hazelnut,Rubus ursinus / California blackberry</t>
  </si>
  <si>
    <t>very remote, on unused logging road, die off on either side.</t>
  </si>
</sst>
</file>

<file path=xl/styles.xml><?xml version="1.0" encoding="utf-8"?>
<styleSheet xmlns="http://schemas.openxmlformats.org/spreadsheetml/2006/main">
  <numFmts count="0"/>
  <fonts count="2">
    <font>
      <sz val="11.0"/>
      <color indexed="8"/>
      <name val="Calibri"/>
      <family val="2"/>
      <scheme val="minor"/>
    </font>
    <font>
      <name val="Arial"/>
      <sz val="11.0"/>
      <color rgb="000000"/>
      <u val="single"/>
    </font>
  </fonts>
  <fills count="2">
    <fill>
      <patternFill patternType="none"/>
    </fill>
    <fill>
      <patternFill patternType="darkGray"/>
    </fill>
  </fills>
  <borders count="2">
    <border>
      <left/>
      <right/>
      <top/>
      <bottom/>
      <diagonal/>
    </border>
    <border/>
  </borders>
  <cellStyleXfs count="1">
    <xf numFmtId="0" fontId="0" fillId="0" borderId="0"/>
  </cellStyleXfs>
  <cellXfs count="5">
    <xf numFmtId="0" fontId="0" fillId="0" borderId="0" xfId="0"/>
    <xf numFmtId="0" fontId="0" fillId="0" borderId="0" xfId="0">
      <protection locked="true"/>
    </xf>
    <xf numFmtId="0" fontId="1" fillId="0" borderId="1" xfId="0" applyNumberFormat="true" applyFont="true" applyBorder="true">
      <alignment horizontal="general" indent="0" vertical="bottom" wrapText="false" textRotation="0"/>
      <protection locked="true"/>
    </xf>
    <xf numFmtId="0" fontId="0" fillId="0" borderId="0" xfId="0">
      <protection locked="true"/>
    </xf>
    <xf numFmtId="0" fontId="0" fillId="0" borderId="0" xfId="0">
      <protection locked="true"/>
    </xf>
  </cellXfs>
</styleSheet>
</file>

<file path=xl/_rels/workbook.xml.rels><?xml version="1.0" encoding="UTF-8"?>

<Relationships xmlns="http://schemas.openxmlformats.org/package/2006/relationships">
  <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worksheets/sheet1.xml><?xml version="1.0" encoding="utf-8"?>
<worksheet xmlns="http://schemas.openxmlformats.org/spreadsheetml/2006/main">
  <dimension ref="A1"/>
  <sheetViews>
    <sheetView workbookViewId="0" tabSelected="true"/>
  </sheetViews>
  <sheetFormatPr defaultRowHeight="15.0"/>
  <cols>
    <col min="1" max="1" bestFit="true" customWidth="true" width="9.38544921875"/>
    <col min="2" max="2" bestFit="true" customWidth="true" width="11.71650390625"/>
    <col min="3" max="3" bestFit="true" customWidth="true" width="39.5056640625"/>
    <col min="4" max="4" bestFit="true" customWidth="true" width="24.21484375"/>
    <col min="5" max="5" bestFit="true" customWidth="true" width="22.2732421875"/>
    <col min="6" max="6" bestFit="true" customWidth="true" width="9.13212890625"/>
    <col min="7" max="7" bestFit="true" customWidth="true" width="11.330078125"/>
    <col min="8" max="8" bestFit="true" customWidth="true" width="9.24541015625"/>
    <col min="9" max="9" bestFit="true" customWidth="true" width="5.8888671875"/>
    <col min="10" max="10" bestFit="true" customWidth="true" width="7.05107421875"/>
    <col min="11" max="11" bestFit="true" customWidth="true" width="19.50478515625"/>
    <col min="12" max="12" bestFit="true" customWidth="true" width="26.41845703125"/>
    <col min="13" max="13" bestFit="true" customWidth="true" width="17.25"/>
    <col min="14" max="14" bestFit="true" customWidth="true" width="40.71904296875"/>
    <col min="15" max="15" bestFit="true" customWidth="true" width="15.85458984375"/>
    <col min="16" max="16" bestFit="true" customWidth="true" width="39.2609375"/>
    <col min="17" max="17" bestFit="true" customWidth="true" width="75.0640625"/>
    <col min="18" max="18" bestFit="true" customWidth="true" width="144.90478515625"/>
    <col min="19" max="19" bestFit="true" customWidth="true" width="169.94453125"/>
    <col min="20" max="20" bestFit="true" customWidth="true" width="214.39345703125"/>
    <col min="21" max="21" bestFit="true" customWidth="true" width="146.75224609375"/>
  </cols>
  <sheetData>
    <row r="1">
      <c r="A1" t="s" s="1">
        <v>1</v>
      </c>
      <c r="B1" t="s" s="1">
        <v>2</v>
      </c>
      <c r="C1" t="s" s="1">
        <v>3</v>
      </c>
      <c r="D1" t="s" s="1">
        <v>4</v>
      </c>
      <c r="E1" t="s" s="1">
        <v>5</v>
      </c>
      <c r="F1" t="s" s="1">
        <v>6</v>
      </c>
      <c r="G1" t="s" s="1">
        <v>7</v>
      </c>
      <c r="H1" t="s" s="1">
        <v>8</v>
      </c>
      <c r="I1" t="s" s="1">
        <v>9</v>
      </c>
      <c r="J1" t="s" s="1">
        <v>10</v>
      </c>
      <c r="K1" t="s" s="1">
        <v>11</v>
      </c>
      <c r="L1" t="s" s="1">
        <v>12</v>
      </c>
      <c r="M1" t="s" s="1">
        <v>13</v>
      </c>
      <c r="N1" t="s" s="1">
        <v>14</v>
      </c>
      <c r="O1" t="s" s="1">
        <v>15</v>
      </c>
      <c r="P1" t="s" s="1">
        <v>16</v>
      </c>
      <c r="Q1" t="s" s="1">
        <v>17</v>
      </c>
      <c r="R1" t="s" s="1">
        <v>18</v>
      </c>
      <c r="S1" t="s" s="1">
        <v>19</v>
      </c>
      <c r="T1" t="s" s="1">
        <v>20</v>
      </c>
      <c r="U1" t="s" s="1">
        <v>21</v>
      </c>
    </row>
    <row r="2">
      <c r="A2" s="2">
        <f>HYPERLINK("https://web.wildnoteapp.com/projects/1536/hanuman/surveys/50228/edit", "50228")</f>
      </c>
      <c r="B2" t="s" s="1">
        <v>22</v>
      </c>
      <c r="C2" t="s" s="1">
        <v>23</v>
      </c>
      <c r="D2" t="s" s="1">
        <v>24</v>
      </c>
      <c r="E2" t="s" s="1">
        <v>25</v>
      </c>
      <c r="F2" t="n" s="3">
        <v>232.0</v>
      </c>
      <c r="G2" t="s" s="1">
        <v>26</v>
      </c>
      <c r="H2" t="s" s="1">
        <v>27</v>
      </c>
      <c r="I2" t="n" s="3">
        <v>0.0</v>
      </c>
      <c r="J2" t="n" s="3">
        <v>0.0</v>
      </c>
      <c r="K2" t="n" s="3">
        <v>82.0</v>
      </c>
      <c r="L2" t="n" s="3">
        <v>2.0</v>
      </c>
      <c r="M2" t="n" s="3">
        <v>54.0</v>
      </c>
      <c r="N2" t="n" s="3">
        <v>75.0</v>
      </c>
      <c r="O2" t="n" s="3">
        <v>80.0</v>
      </c>
      <c r="P2" t="s" s="1">
        <v>28</v>
      </c>
      <c r="Q2" t="s" s="1">
        <v>29</v>
      </c>
      <c r="R2" t="s" s="1">
        <v>30</v>
      </c>
      <c r="S2" t="s" s="1">
        <v>31</v>
      </c>
      <c r="T2" t="s" s="1">
        <v>32</v>
      </c>
    </row>
    <row r="3">
      <c r="A3" s="2">
        <f>HYPERLINK("https://web.wildnoteapp.com/projects/1536/hanuman/surveys/50229/edit", "50229")</f>
      </c>
      <c r="B3" t="s" s="1">
        <v>33</v>
      </c>
      <c r="C3" t="s" s="1">
        <v>34</v>
      </c>
      <c r="D3" t="s" s="1">
        <v>35</v>
      </c>
      <c r="E3" t="s" s="1">
        <v>36</v>
      </c>
      <c r="F3" t="n" s="3">
        <v>633.0</v>
      </c>
      <c r="G3" t="s" s="1">
        <v>26</v>
      </c>
      <c r="H3" t="s" s="1">
        <v>27</v>
      </c>
      <c r="I3" t="n" s="3">
        <v>-30.0</v>
      </c>
      <c r="J3" t="s" s="1">
        <v>37</v>
      </c>
      <c r="K3" t="n" s="3">
        <v>28.0</v>
      </c>
      <c r="L3" t="n" s="3">
        <v>6.0</v>
      </c>
      <c r="M3" t="n" s="3">
        <v>66.0</v>
      </c>
      <c r="N3" t="n" s="3">
        <v>85.0</v>
      </c>
      <c r="O3" t="n" s="3">
        <v>90.0</v>
      </c>
      <c r="P3" t="s" s="1">
        <v>38</v>
      </c>
      <c r="Q3" t="s" s="1">
        <v>39</v>
      </c>
      <c r="R3" t="s" s="1">
        <v>40</v>
      </c>
      <c r="S3" t="s" s="1">
        <v>41</v>
      </c>
      <c r="T3" t="s" s="1">
        <v>42</v>
      </c>
    </row>
    <row r="4">
      <c r="A4" s="2">
        <f>HYPERLINK("https://web.wildnoteapp.com/projects/1536/hanuman/surveys/50231/edit", "50231")</f>
      </c>
      <c r="B4" t="s" s="1">
        <v>33</v>
      </c>
      <c r="C4" t="s" s="1">
        <v>43</v>
      </c>
      <c r="D4" t="s" s="1">
        <v>24</v>
      </c>
      <c r="E4" t="s" s="1">
        <v>44</v>
      </c>
      <c r="F4" t="n" s="3">
        <v>503.0</v>
      </c>
      <c r="G4" t="s" s="1">
        <v>26</v>
      </c>
      <c r="H4" t="s" s="1">
        <v>27</v>
      </c>
      <c r="I4" t="s" s="1">
        <v>45</v>
      </c>
      <c r="J4" t="s" s="1">
        <v>45</v>
      </c>
      <c r="K4" t="n" s="3">
        <v>70.0</v>
      </c>
      <c r="L4" t="n" s="3">
        <v>3.0</v>
      </c>
      <c r="M4" t="n" s="3">
        <v>13.0</v>
      </c>
      <c r="N4" t="n" s="3">
        <v>70.0</v>
      </c>
      <c r="O4" t="n" s="3">
        <v>65.0</v>
      </c>
      <c r="P4" t="s" s="1">
        <v>46</v>
      </c>
      <c r="Q4" t="s" s="1">
        <v>47</v>
      </c>
      <c r="R4" t="s" s="1">
        <v>48</v>
      </c>
      <c r="S4" t="s" s="1">
        <v>49</v>
      </c>
      <c r="T4" t="s" s="1">
        <v>50</v>
      </c>
    </row>
    <row r="5">
      <c r="A5" s="2">
        <f>HYPERLINK("https://web.wildnoteapp.com/projects/1536/hanuman/surveys/50352/edit", "50352")</f>
      </c>
      <c r="B5" t="s" s="1">
        <v>51</v>
      </c>
      <c r="C5" t="s" s="1">
        <v>52</v>
      </c>
      <c r="D5" t="s" s="1">
        <v>24</v>
      </c>
      <c r="E5" t="s" s="1">
        <v>53</v>
      </c>
      <c r="F5" t="n" s="3">
        <v>1445.0</v>
      </c>
      <c r="G5" t="s" s="1">
        <v>26</v>
      </c>
      <c r="H5" t="s" s="1">
        <v>27</v>
      </c>
      <c r="I5" t="n" s="3">
        <v>-35.0</v>
      </c>
      <c r="J5" t="s" s="1">
        <v>54</v>
      </c>
      <c r="K5" t="n" s="3">
        <v>60.0</v>
      </c>
      <c r="L5" t="n" s="3">
        <v>10.0</v>
      </c>
      <c r="M5" t="n" s="3">
        <v>102.0</v>
      </c>
      <c r="N5" t="n" s="3">
        <v>90.0</v>
      </c>
      <c r="O5" t="n" s="3">
        <v>65.0</v>
      </c>
      <c r="P5" t="s" s="1">
        <v>55</v>
      </c>
      <c r="Q5" t="s" s="1">
        <v>56</v>
      </c>
      <c r="R5" t="s" s="1">
        <v>57</v>
      </c>
      <c r="S5" t="s" s="1">
        <v>58</v>
      </c>
      <c r="T5" t="s" s="1">
        <v>59</v>
      </c>
    </row>
    <row r="6">
      <c r="A6" s="2">
        <f>HYPERLINK("https://web.wildnoteapp.com/projects/1536/hanuman/surveys/54127/edit", "54127")</f>
      </c>
      <c r="B6" t="s" s="1">
        <v>60</v>
      </c>
      <c r="C6" t="s" s="1">
        <v>61</v>
      </c>
      <c r="D6" t="s" s="1">
        <v>24</v>
      </c>
      <c r="E6" t="s" s="1">
        <v>62</v>
      </c>
      <c r="F6" t="n" s="3">
        <v>101.0</v>
      </c>
      <c r="G6" t="s" s="1">
        <v>63</v>
      </c>
      <c r="H6" t="s" s="1">
        <v>64</v>
      </c>
      <c r="I6" s="4"/>
      <c r="J6" s="4"/>
      <c r="K6" t="n" s="3">
        <v>5.0</v>
      </c>
      <c r="L6" s="4"/>
      <c r="M6" t="n" s="3">
        <v>3.0</v>
      </c>
      <c r="N6" t="n" s="3">
        <v>33.33</v>
      </c>
      <c r="O6" s="4"/>
      <c r="P6" t="n" s="3">
        <v>90.0</v>
      </c>
      <c r="Q6" t="s" s="1">
        <v>65</v>
      </c>
      <c r="R6" t="s" s="1">
        <v>66</v>
      </c>
      <c r="S6" t="s" s="1">
        <v>67</v>
      </c>
      <c r="T6" t="s" s="1">
        <v>68</v>
      </c>
      <c r="U6" t="s" s="1">
        <v>69</v>
      </c>
    </row>
    <row r="7">
      <c r="A7" s="2">
        <f>HYPERLINK("https://web.wildnoteapp.com/projects/1536/hanuman/surveys/54128/edit", "54128")</f>
      </c>
      <c r="B7" t="s" s="1">
        <v>60</v>
      </c>
      <c r="C7" t="s" s="1">
        <v>70</v>
      </c>
      <c r="D7" t="s" s="1">
        <v>24</v>
      </c>
      <c r="E7" t="s" s="1">
        <v>71</v>
      </c>
      <c r="F7" t="n" s="3">
        <v>531.0</v>
      </c>
      <c r="G7" t="s" s="1">
        <v>72</v>
      </c>
      <c r="H7" t="s" s="1">
        <v>64</v>
      </c>
      <c r="I7" s="4"/>
      <c r="J7" s="4"/>
      <c r="K7" t="n" s="3">
        <v>61.0</v>
      </c>
      <c r="L7" t="n" s="3">
        <v>3.0</v>
      </c>
      <c r="M7" t="n" s="3">
        <v>10.0</v>
      </c>
      <c r="N7" t="n" s="3">
        <v>70.0</v>
      </c>
      <c r="O7" s="4"/>
      <c r="P7" t="n" s="3">
        <v>90.0</v>
      </c>
      <c r="Q7" t="s" s="1">
        <v>73</v>
      </c>
      <c r="R7" t="s" s="1">
        <v>74</v>
      </c>
      <c r="S7" t="s" s="1">
        <v>67</v>
      </c>
      <c r="T7" t="s" s="1">
        <v>75</v>
      </c>
      <c r="U7" t="s" s="1">
        <v>76</v>
      </c>
    </row>
    <row r="8">
      <c r="A8" s="2">
        <f>HYPERLINK("https://web.wildnoteapp.com/projects/1536/hanuman/surveys/54136/edit", "54136")</f>
      </c>
      <c r="B8" t="s" s="1">
        <v>60</v>
      </c>
      <c r="C8" t="s" s="1">
        <v>77</v>
      </c>
      <c r="D8" t="s" s="1">
        <v>24</v>
      </c>
      <c r="E8" t="s" s="1">
        <v>78</v>
      </c>
      <c r="F8" t="n" s="3">
        <v>490.0</v>
      </c>
      <c r="G8" s="4"/>
      <c r="H8" s="4"/>
      <c r="I8" s="4"/>
      <c r="J8" s="4"/>
      <c r="K8" t="n" s="3">
        <v>36.0</v>
      </c>
      <c r="L8" t="n" s="3">
        <v>2.0</v>
      </c>
      <c r="M8" t="n" s="3">
        <v>20.0</v>
      </c>
      <c r="N8" t="n" s="3">
        <v>85.0</v>
      </c>
      <c r="O8" s="4"/>
      <c r="P8" t="n" s="3">
        <v>85.0</v>
      </c>
      <c r="Q8" t="s" s="1">
        <v>73</v>
      </c>
      <c r="R8" t="s" s="1">
        <v>79</v>
      </c>
      <c r="S8" t="s" s="1">
        <v>80</v>
      </c>
      <c r="T8" t="s" s="1">
        <v>81</v>
      </c>
      <c r="U8" s="4"/>
    </row>
    <row r="9">
      <c r="A9" s="2">
        <f>HYPERLINK("https://web.wildnoteapp.com/projects/1536/hanuman/surveys/54139/edit", "54139")</f>
      </c>
      <c r="B9" t="s" s="1">
        <v>82</v>
      </c>
      <c r="C9" t="s" s="1">
        <v>83</v>
      </c>
      <c r="D9" t="s" s="1">
        <v>24</v>
      </c>
      <c r="E9" t="s" s="1">
        <v>84</v>
      </c>
      <c r="F9" t="n" s="3">
        <v>559.0</v>
      </c>
      <c r="G9" s="4"/>
      <c r="H9" s="4"/>
      <c r="I9" s="4"/>
      <c r="J9" s="4"/>
      <c r="K9" t="n" s="3">
        <v>22.0</v>
      </c>
      <c r="L9" t="n" s="3">
        <v>2.0</v>
      </c>
      <c r="M9" t="n" s="3">
        <v>11.0</v>
      </c>
      <c r="N9" t="n" s="3">
        <v>70.0</v>
      </c>
      <c r="O9" s="4"/>
      <c r="P9" t="n" s="3">
        <v>80.0</v>
      </c>
      <c r="Q9" t="s" s="1">
        <v>73</v>
      </c>
      <c r="R9" t="s" s="1">
        <v>85</v>
      </c>
      <c r="S9" t="s" s="1">
        <v>86</v>
      </c>
      <c r="T9" t="s" s="1">
        <v>87</v>
      </c>
      <c r="U9" t="s" s="1">
        <v>88</v>
      </c>
    </row>
    <row r="10">
      <c r="A10" s="2">
        <f>HYPERLINK("https://web.wildnoteapp.com/projects/1536/hanuman/surveys/54140/edit", "54140")</f>
      </c>
      <c r="B10" t="s" s="1">
        <v>82</v>
      </c>
      <c r="C10" t="s" s="1">
        <v>89</v>
      </c>
      <c r="D10" t="s" s="1">
        <v>24</v>
      </c>
      <c r="E10" t="s" s="1">
        <v>90</v>
      </c>
      <c r="F10" t="n" s="3">
        <v>910.0</v>
      </c>
      <c r="G10" t="s" s="1">
        <v>91</v>
      </c>
      <c r="H10" s="4"/>
      <c r="I10" s="4"/>
      <c r="J10" s="4"/>
      <c r="K10" t="n" s="3">
        <v>125.0</v>
      </c>
      <c r="L10" t="n" s="3">
        <v>5.0</v>
      </c>
      <c r="M10" t="n" s="3">
        <v>74.0</v>
      </c>
      <c r="N10" t="n" s="3">
        <v>75.0</v>
      </c>
      <c r="O10" s="4"/>
      <c r="P10" t="n" s="3">
        <v>80.0</v>
      </c>
      <c r="Q10" t="s" s="1">
        <v>73</v>
      </c>
      <c r="R10" t="s" s="1">
        <v>79</v>
      </c>
      <c r="S10" t="s" s="1">
        <v>92</v>
      </c>
      <c r="T10" t="s" s="1">
        <v>93</v>
      </c>
      <c r="U10" t="s" s="1">
        <v>94</v>
      </c>
    </row>
    <row r="11">
      <c r="A11" s="2">
        <f>HYPERLINK("https://web.wildnoteapp.com/projects/1536/hanuman/surveys/54141/edit", "54141")</f>
      </c>
      <c r="B11" t="s" s="1">
        <v>82</v>
      </c>
      <c r="C11" t="s" s="1">
        <v>95</v>
      </c>
      <c r="D11" t="s" s="1">
        <v>24</v>
      </c>
      <c r="E11" t="s" s="1">
        <v>96</v>
      </c>
      <c r="F11" t="n" s="3">
        <v>648.0</v>
      </c>
      <c r="G11" t="s" s="1">
        <v>97</v>
      </c>
      <c r="H11" t="s" s="1">
        <v>64</v>
      </c>
      <c r="I11" s="4"/>
      <c r="J11" s="4"/>
      <c r="K11" t="n" s="3">
        <v>12.0</v>
      </c>
      <c r="L11" s="4"/>
      <c r="M11" t="n" s="3">
        <v>10.0</v>
      </c>
      <c r="N11" t="n" s="3">
        <v>70.0</v>
      </c>
      <c r="O11" s="4"/>
      <c r="P11" t="n" s="3">
        <v>50.0</v>
      </c>
      <c r="Q11" t="s" s="1">
        <v>98</v>
      </c>
      <c r="R11" t="s" s="1">
        <v>99</v>
      </c>
      <c r="S11" t="s" s="1">
        <v>92</v>
      </c>
      <c r="T11" t="s" s="1">
        <v>100</v>
      </c>
      <c r="U11" t="s" s="1">
        <v>101</v>
      </c>
    </row>
    <row r="12">
      <c r="A12" s="2">
        <f>HYPERLINK("https://web.wildnoteapp.com/projects/1536/hanuman/surveys/54142/edit", "54142")</f>
      </c>
      <c r="B12" t="s" s="1">
        <v>102</v>
      </c>
      <c r="C12" t="s" s="1">
        <v>103</v>
      </c>
      <c r="D12" t="s" s="1">
        <v>24</v>
      </c>
      <c r="E12" t="s" s="1">
        <v>104</v>
      </c>
      <c r="F12" t="n" s="3">
        <v>769.0</v>
      </c>
      <c r="G12" t="s" s="1">
        <v>105</v>
      </c>
      <c r="H12" t="s" s="1">
        <v>27</v>
      </c>
      <c r="I12" t="n" s="3">
        <v>-35.0</v>
      </c>
      <c r="J12" t="s" s="1">
        <v>106</v>
      </c>
      <c r="K12" t="n" s="3">
        <v>16.0</v>
      </c>
      <c r="L12" t="n" s="3">
        <v>1.0</v>
      </c>
      <c r="M12" t="n" s="3">
        <v>9.0</v>
      </c>
      <c r="N12" t="n" s="3">
        <v>50.0</v>
      </c>
      <c r="O12" s="4"/>
      <c r="P12" t="n" s="3">
        <v>45.0</v>
      </c>
      <c r="Q12" t="s" s="1">
        <v>73</v>
      </c>
      <c r="R12" t="s" s="1">
        <v>79</v>
      </c>
      <c r="S12" t="s" s="1">
        <v>107</v>
      </c>
      <c r="T12" t="s" s="1">
        <v>108</v>
      </c>
      <c r="U12" t="s" s="1">
        <v>109</v>
      </c>
    </row>
    <row r="13">
      <c r="A13" s="2">
        <f>HYPERLINK("https://web.wildnoteapp.com/projects/1536/hanuman/surveys/54143/edit", "54143")</f>
      </c>
      <c r="B13" t="s" s="1">
        <v>110</v>
      </c>
      <c r="C13" t="s" s="1">
        <v>111</v>
      </c>
      <c r="D13" t="s" s="1">
        <v>112</v>
      </c>
      <c r="E13" t="s" s="1">
        <v>113</v>
      </c>
      <c r="F13" t="n" s="3">
        <v>910.0</v>
      </c>
      <c r="G13" t="s" s="1">
        <v>114</v>
      </c>
      <c r="H13" t="s" s="1">
        <v>27</v>
      </c>
      <c r="I13" t="n" s="3">
        <v>-10.0</v>
      </c>
      <c r="J13" t="s" s="1">
        <v>115</v>
      </c>
      <c r="K13" t="n" s="3">
        <v>74.0</v>
      </c>
      <c r="L13" t="n" s="3">
        <v>0.0</v>
      </c>
      <c r="M13" t="n" s="3">
        <v>17.0</v>
      </c>
      <c r="N13" t="n" s="3">
        <v>33.33</v>
      </c>
      <c r="O13" s="4"/>
      <c r="P13" t="n" s="3">
        <v>65.0</v>
      </c>
      <c r="Q13" t="s" s="1">
        <v>73</v>
      </c>
      <c r="R13" t="s" s="1">
        <v>116</v>
      </c>
      <c r="S13" t="s" s="1">
        <v>117</v>
      </c>
      <c r="T13" t="s" s="1">
        <v>118</v>
      </c>
      <c r="U13" t="s" s="1">
        <v>119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2019-08-11T14:55:24Z</dcterms:created>
  <dc:creator>Apache POI</dc:creator>
</coreProperties>
</file>