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m\Documents\GitHub\Optim-Project\sensitivity_analysis\"/>
    </mc:Choice>
  </mc:AlternateContent>
  <xr:revisionPtr revIDLastSave="0" documentId="13_ncr:1_{007D150C-1221-4E52-BC66-6CDEA20DABA3}" xr6:coauthVersionLast="47" xr6:coauthVersionMax="47" xr10:uidLastSave="{00000000-0000-0000-0000-000000000000}"/>
  <bookViews>
    <workbookView xWindow="-110" yWindow="-110" windowWidth="19420" windowHeight="11620" activeTab="1" xr2:uid="{FBE365D9-09CA-4374-A232-FE261CD69B4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B5" i="1" s="1"/>
  <c r="C4" i="1"/>
  <c r="B2" i="1"/>
  <c r="E9" i="2"/>
  <c r="I9" i="2" s="1"/>
  <c r="F9" i="2"/>
  <c r="J9" i="2" s="1"/>
  <c r="G9" i="2"/>
  <c r="K9" i="2" s="1"/>
  <c r="E10" i="2"/>
  <c r="I10" i="2" s="1"/>
  <c r="F10" i="2"/>
  <c r="J10" i="2" s="1"/>
  <c r="G10" i="2"/>
  <c r="K10" i="2" s="1"/>
  <c r="E11" i="2"/>
  <c r="I11" i="2" s="1"/>
  <c r="F11" i="2"/>
  <c r="J11" i="2" s="1"/>
  <c r="G11" i="2"/>
  <c r="K11" i="2" s="1"/>
  <c r="G6" i="2"/>
  <c r="K6" i="2" s="1"/>
  <c r="F6" i="2"/>
  <c r="J6" i="2" s="1"/>
  <c r="E6" i="2"/>
  <c r="I6" i="2" s="1"/>
  <c r="E7" i="2"/>
  <c r="I7" i="2" s="1"/>
  <c r="F7" i="2"/>
  <c r="J7" i="2" s="1"/>
  <c r="G7" i="2"/>
  <c r="K7" i="2" s="1"/>
  <c r="G8" i="2"/>
  <c r="K8" i="2" s="1"/>
  <c r="F8" i="2"/>
  <c r="J8" i="2" s="1"/>
  <c r="E8" i="2"/>
  <c r="I8" i="2" s="1"/>
  <c r="C5" i="1" l="1"/>
  <c r="B6" i="1"/>
  <c r="C2" i="1"/>
  <c r="C1" i="1"/>
  <c r="B7" i="1" l="1"/>
  <c r="C6" i="1"/>
  <c r="C7" i="1" l="1"/>
  <c r="B8" i="1"/>
  <c r="B9" i="1" l="1"/>
  <c r="C8" i="1"/>
  <c r="C9" i="1" l="1"/>
  <c r="B10" i="1"/>
  <c r="B11" i="1" l="1"/>
  <c r="C10" i="1"/>
  <c r="C11" i="1" l="1"/>
  <c r="B12" i="1"/>
  <c r="B13" i="1" l="1"/>
  <c r="C12" i="1"/>
  <c r="C13" i="1" l="1"/>
  <c r="B14" i="1"/>
  <c r="B15" i="1" l="1"/>
  <c r="C14" i="1"/>
  <c r="C15" i="1" l="1"/>
  <c r="B16" i="1"/>
  <c r="B17" i="1" l="1"/>
  <c r="C16" i="1"/>
  <c r="C17" i="1" l="1"/>
  <c r="B18" i="1"/>
  <c r="B19" i="1" l="1"/>
  <c r="C18" i="1"/>
  <c r="C19" i="1" l="1"/>
  <c r="B20" i="1"/>
  <c r="B21" i="1" l="1"/>
  <c r="C20" i="1"/>
  <c r="C21" i="1" l="1"/>
  <c r="B22" i="1"/>
  <c r="B23" i="1" l="1"/>
  <c r="C22" i="1"/>
  <c r="C23" i="1" l="1"/>
  <c r="B24" i="1"/>
  <c r="B25" i="1" l="1"/>
  <c r="C24" i="1"/>
  <c r="C25" i="1" l="1"/>
  <c r="B26" i="1"/>
  <c r="B27" i="1" l="1"/>
  <c r="C26" i="1"/>
  <c r="C27" i="1" l="1"/>
  <c r="B28" i="1"/>
  <c r="B29" i="1" l="1"/>
  <c r="C28" i="1"/>
  <c r="C29" i="1" l="1"/>
  <c r="B30" i="1"/>
  <c r="B31" i="1" l="1"/>
  <c r="C30" i="1"/>
  <c r="C31" i="1" l="1"/>
  <c r="B32" i="1"/>
  <c r="B33" i="1" l="1"/>
  <c r="C32" i="1"/>
  <c r="C33" i="1" l="1"/>
  <c r="B34" i="1"/>
  <c r="B35" i="1" l="1"/>
  <c r="C34" i="1"/>
  <c r="C35" i="1" l="1"/>
  <c r="B36" i="1"/>
  <c r="B37" i="1" l="1"/>
  <c r="C36" i="1"/>
  <c r="C37" i="1" l="1"/>
</calcChain>
</file>

<file path=xl/sharedStrings.xml><?xml version="1.0" encoding="utf-8"?>
<sst xmlns="http://schemas.openxmlformats.org/spreadsheetml/2006/main" count="54" uniqueCount="54">
  <si>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</si>
  <si>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</si>
  <si>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</si>
  <si>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</si>
  <si>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</si>
  <si>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</si>
  <si>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</si>
  <si>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</si>
  <si>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</si>
  <si>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</si>
  <si>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</si>
  <si>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</si>
  <si>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</si>
  <si>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</si>
  <si>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</si>
  <si>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</si>
  <si>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</si>
  <si>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</si>
  <si>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</si>
  <si>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</si>
  <si>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</si>
  <si>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</si>
  <si>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</si>
  <si>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</si>
  <si>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</si>
  <si>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</si>
  <si>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</si>
  <si>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</si>
  <si>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</si>
  <si>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</si>
  <si>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</si>
  <si>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</si>
  <si>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</si>
  <si>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</si>
  <si>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</si>
  <si>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</si>
  <si>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</si>
  <si>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flights</t>
  </si>
  <si>
    <t>Gates</t>
  </si>
  <si>
    <t>pb_size</t>
  </si>
  <si>
    <t>obj_val</t>
  </si>
  <si>
    <t>CPU model</t>
  </si>
  <si>
    <t>Thread count</t>
  </si>
  <si>
    <t>Intel(R) Atom(TM) x5-Z8550  CPU @ 1.44GHz, instruction set [SSE2]</t>
  </si>
  <si>
    <t>4 physical cores, 4 logical processors, using up to 4 threads</t>
  </si>
  <si>
    <t>fl/hr</t>
  </si>
  <si>
    <t>av_fl/g</t>
  </si>
  <si>
    <t>pb/t</t>
  </si>
  <si>
    <t>(fl/hr)/t</t>
  </si>
  <si>
    <t>(av_fl/g)/t</t>
  </si>
  <si>
    <t>t [s]</t>
  </si>
  <si>
    <t>T_0 [min]</t>
  </si>
  <si>
    <t>T_fin [min]</t>
  </si>
  <si>
    <t>TAT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</si>
</sst>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Pb/t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Tabelle2!$A$6:$A$11</c:f>
              <c:numCache>
                <c:formatCode>0</c:formatCode>
                <c:ptCount val="6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Tabelle2!$I$6:$I$11</c:f>
              <c:numCache>
                <c:formatCode>0.00</c:formatCode>
                <c:ptCount val="6"/>
                <c:pt idx="0">
                  <c:v>703.57557456918778</c:v>
                </c:pt>
                <c:pt idx="1">
                  <c:v>861.86540425242981</c:v>
                </c:pt>
                <c:pt idx="2">
                  <c:v>521.32696218933268</c:v>
                </c:pt>
                <c:pt idx="3">
                  <c:v>371.17735922435855</c:v>
                </c:pt>
                <c:pt idx="4">
                  <c:v>343.63046828867624</c:v>
                </c:pt>
                <c:pt idx="5">
                  <c:v>249.13384762860701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EB0-956B-DE8A2441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4000432"/>
        <c:axId val="1405919904"/>
      </c:lineChart>
      <c:lineChart>
        <c:grouping val="standard"/>
        <c:varyColors val="0"/>
        <c:ser>
          <c:idx val="1"/>
          <c:order val="1"/>
          <c:tx>
            <c:v>hrF/t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Tabelle2!$A$6:$A$13</c:f>
              <c:numCache>
                <c:formatCode>0</c:formatCode>
                <c:ptCount val="8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Tabelle2!$J$6:$J$11</c:f>
              <c:numCache>
                <c:formatCode>0.00</c:formatCode>
                <c:ptCount val="6"/>
                <c:pt idx="0">
                  <c:v>0.22990229139342191</c:v>
                </c:pt>
                <c:pt idx="1">
                  <c:v>0.22803819595304028</c:v>
                </c:pt>
                <c:pt idx="2">
                  <c:v>0.10305795217241426</c:v>
                </c:pt>
                <c:pt idx="3">
                  <c:v>6.4236945967711512E-2</c:v>
                </c:pt>
                <c:pt idx="4">
                  <c:v>5.4909905655917066E-2</c:v>
                </c:pt>
                <c:pt idx="5">
                  <c:v>3.3406082362401245E-2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EB0-956B-DE8A244113F1}"/>
            </c:ext>
          </c:extLst>
        </c:ser>
        <c:ser>
          <c:idx val="2"/>
          <c:order val="2"/>
          <c:tx>
            <c:v>avGF/t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Tabelle2!$A$6:$A$13</c:f>
              <c:numCache>
                <c:formatCode>0</c:formatCode>
                <c:ptCount val="8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Tabelle2!$K$6:$K$11</c:f>
              <c:numCache>
                <c:formatCode>0.00</c:formatCode>
                <c:ptCount val="6"/>
                <c:pt idx="0">
                  <c:v>0.73568733245895013</c:v>
                </c:pt>
                <c:pt idx="1">
                  <c:v>0.72972222704972878</c:v>
                </c:pt>
                <c:pt idx="2">
                  <c:v>0.32978544695172562</c:v>
                </c:pt>
                <c:pt idx="3">
                  <c:v>0.20555822709667684</c:v>
                </c:pt>
                <c:pt idx="4">
                  <c:v>0.17571169809893461</c:v>
                </c:pt>
                <c:pt idx="5">
                  <c:v>0.10689946355968398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1-4EB0-956B-DE8A2441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3995632"/>
        <c:axId val="1405924864"/>
      </c:lineChart>
      <c:catAx>
        <c:axId val="14040004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19904"/>
        <c:crosses val="autoZero"/>
        <c:auto val="1"/>
        <c:lblAlgn val="ctr"/>
        <c:lblOffset val="100"/>
        <c:noMultiLvlLbl val="0"/>
      </c:catAx>
      <c:valAx>
        <c:axId val="1405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0432"/>
        <c:crosses val="autoZero"/>
        <c:crossBetween val="between"/>
      </c:valAx>
      <c:valAx>
        <c:axId val="14059248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5632"/>
        <c:crosses val="max"/>
        <c:crossBetween val="between"/>
      </c:valAx>
      <c:catAx>
        <c:axId val="14039956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05924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14</xdr:row>
      <xdr:rowOff>34925</xdr:rowOff>
    </xdr:from>
    <xdr:to>
      <xdr:col>11</xdr:col>
      <xdr:colOff>257175</xdr:colOff>
      <xdr:row>29</xdr:row>
      <xdr:rowOff>15875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B6F9B2-B473-91E9-1922-8556143A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17EE-9F65-4310-88C2-32FB4AD13122}">
  <dimension ref="A1:H37"/>
  <sheetViews>
    <sheetView workbookViewId="0">
      <selection activeCell="B2" sqref="B2"/>
    </sheetView>
  </sheetViews>
  <sheetFormatPr baseColWidth="10" defaultRowHeight="14.5" x14ac:dyDescent="0.35"/>
  <sheetData>
    <row r="1" spans="1:8" x14ac:dyDescent="0.35">
      <c r="A1" t="s">
        <v>0</v>
      </c>
      <c r="B1">
        <v>360</v>
      </c>
      <c r="C1">
        <f>B1+45</f>
        <v>405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35">
      <c r="A2" t="s">
        <v>1</v>
      </c>
      <c r="B2">
        <f>B1+25</f>
        <v>385</v>
      </c>
      <c r="C2">
        <f t="shared" ref="C2" si="0">B2+45</f>
        <v>430</v>
      </c>
      <c r="D2">
        <v>0</v>
      </c>
      <c r="E2">
        <v>1</v>
      </c>
      <c r="F2">
        <v>2</v>
      </c>
      <c r="G2">
        <v>3</v>
      </c>
      <c r="H2">
        <v>4</v>
      </c>
    </row>
    <row r="3" spans="1:8" x14ac:dyDescent="0.35">
      <c r="A3" t="s">
        <v>2</v>
      </c>
      <c r="B3">
        <f t="shared" ref="B3:B37" si="1">B2+25</f>
        <v>410</v>
      </c>
      <c r="C3">
        <f t="shared" ref="C3:C37" si="2">B3+45</f>
        <v>455</v>
      </c>
      <c r="D3">
        <v>0</v>
      </c>
      <c r="E3">
        <v>1</v>
      </c>
      <c r="F3">
        <v>2</v>
      </c>
      <c r="G3">
        <v>3</v>
      </c>
      <c r="H3">
        <v>4</v>
      </c>
    </row>
    <row r="4" spans="1:8" x14ac:dyDescent="0.35">
      <c r="A4" t="s">
        <v>3</v>
      </c>
      <c r="B4">
        <f t="shared" si="1"/>
        <v>435</v>
      </c>
      <c r="C4">
        <f t="shared" si="2"/>
        <v>480</v>
      </c>
      <c r="D4">
        <v>0</v>
      </c>
      <c r="E4">
        <v>1</v>
      </c>
      <c r="F4">
        <v>2</v>
      </c>
      <c r="G4">
        <v>3</v>
      </c>
      <c r="H4">
        <v>4</v>
      </c>
    </row>
    <row r="5" spans="1:8" x14ac:dyDescent="0.35">
      <c r="A5" t="s">
        <v>4</v>
      </c>
      <c r="B5">
        <f t="shared" si="1"/>
        <v>460</v>
      </c>
      <c r="C5">
        <f t="shared" si="2"/>
        <v>505</v>
      </c>
      <c r="D5">
        <v>0</v>
      </c>
      <c r="E5">
        <v>1</v>
      </c>
      <c r="F5">
        <v>2</v>
      </c>
      <c r="G5">
        <v>3</v>
      </c>
      <c r="H5">
        <v>4</v>
      </c>
    </row>
    <row r="6" spans="1:8" x14ac:dyDescent="0.35">
      <c r="A6" t="s">
        <v>5</v>
      </c>
      <c r="B6">
        <f t="shared" si="1"/>
        <v>485</v>
      </c>
      <c r="C6">
        <f t="shared" si="2"/>
        <v>530</v>
      </c>
      <c r="D6">
        <v>0</v>
      </c>
      <c r="E6">
        <v>1</v>
      </c>
      <c r="F6">
        <v>2</v>
      </c>
      <c r="G6">
        <v>3</v>
      </c>
      <c r="H6">
        <v>4</v>
      </c>
    </row>
    <row r="7" spans="1:8" x14ac:dyDescent="0.35">
      <c r="A7" t="s">
        <v>6</v>
      </c>
      <c r="B7">
        <f t="shared" si="1"/>
        <v>510</v>
      </c>
      <c r="C7">
        <f t="shared" si="2"/>
        <v>555</v>
      </c>
      <c r="D7">
        <v>0</v>
      </c>
      <c r="E7">
        <v>1</v>
      </c>
      <c r="F7">
        <v>2</v>
      </c>
      <c r="G7">
        <v>3</v>
      </c>
      <c r="H7">
        <v>4</v>
      </c>
    </row>
    <row r="8" spans="1:8" x14ac:dyDescent="0.35">
      <c r="A8" t="s">
        <v>7</v>
      </c>
      <c r="B8">
        <f t="shared" si="1"/>
        <v>535</v>
      </c>
      <c r="C8">
        <f t="shared" si="2"/>
        <v>580</v>
      </c>
      <c r="D8">
        <v>0</v>
      </c>
      <c r="E8">
        <v>1</v>
      </c>
      <c r="F8">
        <v>2</v>
      </c>
      <c r="G8">
        <v>3</v>
      </c>
      <c r="H8">
        <v>4</v>
      </c>
    </row>
    <row r="9" spans="1:8" x14ac:dyDescent="0.35">
      <c r="A9" t="s">
        <v>8</v>
      </c>
      <c r="B9">
        <f t="shared" si="1"/>
        <v>560</v>
      </c>
      <c r="C9">
        <f t="shared" si="2"/>
        <v>605</v>
      </c>
      <c r="D9">
        <v>0</v>
      </c>
      <c r="E9">
        <v>1</v>
      </c>
      <c r="F9">
        <v>2</v>
      </c>
      <c r="G9">
        <v>3</v>
      </c>
      <c r="H9">
        <v>4</v>
      </c>
    </row>
    <row r="10" spans="1:8" x14ac:dyDescent="0.35">
      <c r="A10" t="s">
        <v>9</v>
      </c>
      <c r="B10">
        <f t="shared" si="1"/>
        <v>585</v>
      </c>
      <c r="C10">
        <f t="shared" si="2"/>
        <v>630</v>
      </c>
      <c r="D10">
        <v>0</v>
      </c>
      <c r="E10">
        <v>1</v>
      </c>
      <c r="F10">
        <v>2</v>
      </c>
      <c r="G10">
        <v>3</v>
      </c>
      <c r="H10">
        <v>4</v>
      </c>
    </row>
    <row r="11" spans="1:8" x14ac:dyDescent="0.35">
      <c r="A11" t="s">
        <v>10</v>
      </c>
      <c r="B11">
        <f t="shared" si="1"/>
        <v>610</v>
      </c>
      <c r="C11">
        <f t="shared" si="2"/>
        <v>655</v>
      </c>
      <c r="D11">
        <v>0</v>
      </c>
      <c r="E11">
        <v>1</v>
      </c>
      <c r="F11">
        <v>2</v>
      </c>
      <c r="G11">
        <v>3</v>
      </c>
      <c r="H11">
        <v>4</v>
      </c>
    </row>
    <row r="12" spans="1:8" x14ac:dyDescent="0.35">
      <c r="A12" t="s">
        <v>11</v>
      </c>
      <c r="B12">
        <f t="shared" si="1"/>
        <v>635</v>
      </c>
      <c r="C12">
        <f t="shared" si="2"/>
        <v>680</v>
      </c>
      <c r="D12">
        <v>0</v>
      </c>
      <c r="E12">
        <v>1</v>
      </c>
      <c r="F12">
        <v>2</v>
      </c>
      <c r="G12">
        <v>3</v>
      </c>
      <c r="H12">
        <v>4</v>
      </c>
    </row>
    <row r="13" spans="1:8" x14ac:dyDescent="0.35">
      <c r="A13" t="s">
        <v>12</v>
      </c>
      <c r="B13">
        <f t="shared" si="1"/>
        <v>660</v>
      </c>
      <c r="C13">
        <f t="shared" si="2"/>
        <v>705</v>
      </c>
      <c r="D13">
        <v>0</v>
      </c>
      <c r="E13">
        <v>1</v>
      </c>
      <c r="F13">
        <v>2</v>
      </c>
      <c r="G13">
        <v>3</v>
      </c>
      <c r="H13">
        <v>4</v>
      </c>
    </row>
    <row r="14" spans="1:8" x14ac:dyDescent="0.35">
      <c r="A14" t="s">
        <v>13</v>
      </c>
      <c r="B14">
        <f t="shared" si="1"/>
        <v>685</v>
      </c>
      <c r="C14">
        <f t="shared" si="2"/>
        <v>730</v>
      </c>
      <c r="D14">
        <v>0</v>
      </c>
      <c r="E14">
        <v>1</v>
      </c>
      <c r="F14">
        <v>2</v>
      </c>
      <c r="G14">
        <v>3</v>
      </c>
      <c r="H14">
        <v>4</v>
      </c>
    </row>
    <row r="15" spans="1:8" x14ac:dyDescent="0.35">
      <c r="A15" t="s">
        <v>14</v>
      </c>
      <c r="B15">
        <f t="shared" si="1"/>
        <v>710</v>
      </c>
      <c r="C15">
        <f t="shared" si="2"/>
        <v>755</v>
      </c>
      <c r="D15">
        <v>0</v>
      </c>
      <c r="E15">
        <v>1</v>
      </c>
      <c r="F15">
        <v>2</v>
      </c>
      <c r="G15">
        <v>3</v>
      </c>
      <c r="H15">
        <v>4</v>
      </c>
    </row>
    <row r="16" spans="1:8" x14ac:dyDescent="0.35">
      <c r="A16" t="s">
        <v>15</v>
      </c>
      <c r="B16">
        <f t="shared" si="1"/>
        <v>735</v>
      </c>
      <c r="C16">
        <f t="shared" si="2"/>
        <v>780</v>
      </c>
      <c r="D16">
        <v>0</v>
      </c>
      <c r="E16">
        <v>1</v>
      </c>
      <c r="F16">
        <v>2</v>
      </c>
      <c r="G16">
        <v>3</v>
      </c>
      <c r="H16">
        <v>4</v>
      </c>
    </row>
    <row r="17" spans="1:8" x14ac:dyDescent="0.35">
      <c r="A17" t="s">
        <v>16</v>
      </c>
      <c r="B17">
        <f t="shared" si="1"/>
        <v>760</v>
      </c>
      <c r="C17">
        <f t="shared" si="2"/>
        <v>805</v>
      </c>
      <c r="D17">
        <v>0</v>
      </c>
      <c r="E17">
        <v>1</v>
      </c>
      <c r="F17">
        <v>2</v>
      </c>
      <c r="G17">
        <v>3</v>
      </c>
      <c r="H17">
        <v>4</v>
      </c>
    </row>
    <row r="18" spans="1:8" x14ac:dyDescent="0.35">
      <c r="A18" t="s">
        <v>17</v>
      </c>
      <c r="B18">
        <f t="shared" si="1"/>
        <v>785</v>
      </c>
      <c r="C18">
        <f t="shared" si="2"/>
        <v>830</v>
      </c>
      <c r="D18">
        <v>0</v>
      </c>
      <c r="E18">
        <v>1</v>
      </c>
      <c r="F18">
        <v>2</v>
      </c>
      <c r="G18">
        <v>3</v>
      </c>
      <c r="H18">
        <v>4</v>
      </c>
    </row>
    <row r="19" spans="1:8" x14ac:dyDescent="0.35">
      <c r="A19" t="s">
        <v>18</v>
      </c>
      <c r="B19">
        <f t="shared" si="1"/>
        <v>810</v>
      </c>
      <c r="C19">
        <f t="shared" si="2"/>
        <v>855</v>
      </c>
      <c r="D19">
        <v>0</v>
      </c>
      <c r="E19">
        <v>1</v>
      </c>
      <c r="F19">
        <v>2</v>
      </c>
      <c r="G19">
        <v>3</v>
      </c>
      <c r="H19">
        <v>4</v>
      </c>
    </row>
    <row r="20" spans="1:8" x14ac:dyDescent="0.35">
      <c r="A20" t="s">
        <v>19</v>
      </c>
      <c r="B20">
        <f t="shared" si="1"/>
        <v>835</v>
      </c>
      <c r="C20">
        <f t="shared" si="2"/>
        <v>880</v>
      </c>
      <c r="D20">
        <v>0</v>
      </c>
      <c r="E20">
        <v>1</v>
      </c>
      <c r="F20">
        <v>2</v>
      </c>
      <c r="G20">
        <v>3</v>
      </c>
      <c r="H20">
        <v>4</v>
      </c>
    </row>
    <row r="21" spans="1:8" x14ac:dyDescent="0.35">
      <c r="A21" t="s">
        <v>20</v>
      </c>
      <c r="B21">
        <f t="shared" si="1"/>
        <v>860</v>
      </c>
      <c r="C21">
        <f t="shared" si="2"/>
        <v>905</v>
      </c>
      <c r="D21">
        <v>0</v>
      </c>
      <c r="E21">
        <v>1</v>
      </c>
      <c r="F21">
        <v>2</v>
      </c>
      <c r="G21">
        <v>3</v>
      </c>
      <c r="H21">
        <v>4</v>
      </c>
    </row>
    <row r="22" spans="1:8" x14ac:dyDescent="0.35">
      <c r="A22" t="s">
        <v>21</v>
      </c>
      <c r="B22">
        <f t="shared" si="1"/>
        <v>885</v>
      </c>
      <c r="C22">
        <f t="shared" si="2"/>
        <v>930</v>
      </c>
      <c r="D22">
        <v>0</v>
      </c>
      <c r="E22">
        <v>1</v>
      </c>
      <c r="F22">
        <v>2</v>
      </c>
      <c r="G22">
        <v>3</v>
      </c>
      <c r="H22">
        <v>4</v>
      </c>
    </row>
    <row r="23" spans="1:8" x14ac:dyDescent="0.35">
      <c r="A23" t="s">
        <v>22</v>
      </c>
      <c r="B23">
        <f t="shared" si="1"/>
        <v>910</v>
      </c>
      <c r="C23">
        <f t="shared" si="2"/>
        <v>955</v>
      </c>
      <c r="D23">
        <v>0</v>
      </c>
      <c r="E23">
        <v>1</v>
      </c>
      <c r="F23">
        <v>2</v>
      </c>
      <c r="G23">
        <v>3</v>
      </c>
      <c r="H23">
        <v>4</v>
      </c>
    </row>
    <row r="24" spans="1:8" x14ac:dyDescent="0.35">
      <c r="A24" t="s">
        <v>23</v>
      </c>
      <c r="B24">
        <f t="shared" si="1"/>
        <v>935</v>
      </c>
      <c r="C24">
        <f t="shared" si="2"/>
        <v>980</v>
      </c>
      <c r="D24">
        <v>0</v>
      </c>
      <c r="E24">
        <v>1</v>
      </c>
      <c r="F24">
        <v>2</v>
      </c>
      <c r="G24">
        <v>3</v>
      </c>
      <c r="H24">
        <v>4</v>
      </c>
    </row>
    <row r="25" spans="1:8" x14ac:dyDescent="0.35">
      <c r="A25" t="s">
        <v>24</v>
      </c>
      <c r="B25">
        <f t="shared" si="1"/>
        <v>960</v>
      </c>
      <c r="C25">
        <f t="shared" si="2"/>
        <v>1005</v>
      </c>
      <c r="D25">
        <v>0</v>
      </c>
      <c r="E25">
        <v>1</v>
      </c>
      <c r="F25">
        <v>2</v>
      </c>
      <c r="G25">
        <v>3</v>
      </c>
      <c r="H25">
        <v>4</v>
      </c>
    </row>
    <row r="26" spans="1:8" x14ac:dyDescent="0.35">
      <c r="A26" t="s">
        <v>25</v>
      </c>
      <c r="B26">
        <f t="shared" si="1"/>
        <v>985</v>
      </c>
      <c r="C26">
        <f t="shared" si="2"/>
        <v>1030</v>
      </c>
      <c r="D26">
        <v>0</v>
      </c>
      <c r="E26">
        <v>1</v>
      </c>
      <c r="F26">
        <v>2</v>
      </c>
      <c r="G26">
        <v>3</v>
      </c>
      <c r="H26">
        <v>4</v>
      </c>
    </row>
    <row r="27" spans="1:8" x14ac:dyDescent="0.35">
      <c r="A27" t="s">
        <v>26</v>
      </c>
      <c r="B27">
        <f t="shared" si="1"/>
        <v>1010</v>
      </c>
      <c r="C27">
        <f t="shared" si="2"/>
        <v>1055</v>
      </c>
      <c r="D27">
        <v>0</v>
      </c>
      <c r="E27">
        <v>1</v>
      </c>
      <c r="F27">
        <v>2</v>
      </c>
      <c r="G27">
        <v>3</v>
      </c>
      <c r="H27">
        <v>4</v>
      </c>
    </row>
    <row r="28" spans="1:8" x14ac:dyDescent="0.35">
      <c r="A28" t="s">
        <v>27</v>
      </c>
      <c r="B28">
        <f t="shared" si="1"/>
        <v>1035</v>
      </c>
      <c r="C28">
        <f t="shared" si="2"/>
        <v>1080</v>
      </c>
      <c r="D28">
        <v>0</v>
      </c>
      <c r="E28">
        <v>1</v>
      </c>
      <c r="F28">
        <v>2</v>
      </c>
      <c r="G28">
        <v>3</v>
      </c>
      <c r="H28">
        <v>4</v>
      </c>
    </row>
    <row r="29" spans="1:8" x14ac:dyDescent="0.35">
      <c r="A29" t="s">
        <v>28</v>
      </c>
      <c r="B29">
        <f t="shared" si="1"/>
        <v>1060</v>
      </c>
      <c r="C29">
        <f t="shared" si="2"/>
        <v>1105</v>
      </c>
      <c r="D29">
        <v>0</v>
      </c>
      <c r="E29">
        <v>1</v>
      </c>
      <c r="F29">
        <v>2</v>
      </c>
      <c r="G29">
        <v>3</v>
      </c>
      <c r="H29">
        <v>4</v>
      </c>
    </row>
    <row r="30" spans="1:8" x14ac:dyDescent="0.35">
      <c r="A30" t="s">
        <v>29</v>
      </c>
      <c r="B30">
        <f t="shared" si="1"/>
        <v>1085</v>
      </c>
      <c r="C30">
        <f t="shared" si="2"/>
        <v>1130</v>
      </c>
      <c r="D30">
        <v>0</v>
      </c>
      <c r="E30">
        <v>1</v>
      </c>
      <c r="F30">
        <v>2</v>
      </c>
      <c r="G30">
        <v>3</v>
      </c>
      <c r="H30">
        <v>4</v>
      </c>
    </row>
    <row r="31" spans="1:8" x14ac:dyDescent="0.35">
      <c r="A31" t="s">
        <v>30</v>
      </c>
      <c r="B31">
        <f t="shared" si="1"/>
        <v>1110</v>
      </c>
      <c r="C31">
        <f t="shared" si="2"/>
        <v>1155</v>
      </c>
      <c r="D31">
        <v>0</v>
      </c>
      <c r="E31">
        <v>1</v>
      </c>
      <c r="F31">
        <v>2</v>
      </c>
      <c r="G31">
        <v>3</v>
      </c>
      <c r="H31">
        <v>4</v>
      </c>
    </row>
    <row r="32" spans="1:8" x14ac:dyDescent="0.35">
      <c r="A32" t="s">
        <v>31</v>
      </c>
      <c r="B32">
        <f t="shared" si="1"/>
        <v>1135</v>
      </c>
      <c r="C32">
        <f t="shared" si="2"/>
        <v>1180</v>
      </c>
      <c r="D32">
        <v>0</v>
      </c>
      <c r="E32">
        <v>1</v>
      </c>
      <c r="F32">
        <v>2</v>
      </c>
      <c r="G32">
        <v>3</v>
      </c>
      <c r="H32">
        <v>4</v>
      </c>
    </row>
    <row r="33" spans="1:8" x14ac:dyDescent="0.35">
      <c r="A33" t="s">
        <v>32</v>
      </c>
      <c r="B33">
        <f t="shared" si="1"/>
        <v>1160</v>
      </c>
      <c r="C33">
        <f t="shared" si="2"/>
        <v>1205</v>
      </c>
      <c r="D33">
        <v>0</v>
      </c>
      <c r="E33">
        <v>1</v>
      </c>
      <c r="F33">
        <v>2</v>
      </c>
      <c r="G33">
        <v>3</v>
      </c>
      <c r="H33">
        <v>4</v>
      </c>
    </row>
    <row r="34" spans="1:8" x14ac:dyDescent="0.35">
      <c r="A34" t="s">
        <v>33</v>
      </c>
      <c r="B34">
        <f t="shared" si="1"/>
        <v>1185</v>
      </c>
      <c r="C34">
        <f t="shared" si="2"/>
        <v>1230</v>
      </c>
      <c r="D34">
        <v>0</v>
      </c>
      <c r="E34">
        <v>1</v>
      </c>
      <c r="F34">
        <v>2</v>
      </c>
      <c r="G34">
        <v>3</v>
      </c>
      <c r="H34">
        <v>4</v>
      </c>
    </row>
    <row r="35" spans="1:8" x14ac:dyDescent="0.35">
      <c r="A35" t="s">
        <v>34</v>
      </c>
      <c r="B35">
        <f t="shared" si="1"/>
        <v>1210</v>
      </c>
      <c r="C35">
        <f t="shared" si="2"/>
        <v>1255</v>
      </c>
      <c r="D35">
        <v>0</v>
      </c>
      <c r="E35">
        <v>1</v>
      </c>
      <c r="F35">
        <v>2</v>
      </c>
      <c r="G35">
        <v>3</v>
      </c>
      <c r="H35">
        <v>4</v>
      </c>
    </row>
    <row r="36" spans="1:8" x14ac:dyDescent="0.35">
      <c r="A36" t="s">
        <v>35</v>
      </c>
      <c r="B36">
        <f t="shared" si="1"/>
        <v>1235</v>
      </c>
      <c r="C36">
        <f t="shared" si="2"/>
        <v>1280</v>
      </c>
      <c r="D36">
        <v>0</v>
      </c>
      <c r="E36">
        <v>1</v>
      </c>
      <c r="F36">
        <v>2</v>
      </c>
      <c r="G36">
        <v>3</v>
      </c>
      <c r="H36">
        <v>4</v>
      </c>
    </row>
    <row r="37" spans="1:8" x14ac:dyDescent="0.35">
      <c r="A37" t="s">
        <v>36</v>
      </c>
      <c r="B37">
        <f t="shared" si="1"/>
        <v>1260</v>
      </c>
      <c r="C37">
        <f t="shared" si="2"/>
        <v>1305</v>
      </c>
      <c r="D37">
        <v>0</v>
      </c>
      <c r="E37">
        <v>1</v>
      </c>
      <c r="F37">
        <v>2</v>
      </c>
      <c r="G37">
        <v>3</v>
      </c>
      <c r="H37">
        <v>4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AB25-6251-4C4E-8F5D-3BB454F9DC59}">
  <dimension ref="A1:K11"/>
  <sheetViews>
    <sheetView tabSelected="1" workbookViewId="0">
      <selection activeCell="N11" sqref="N11"/>
    </sheetView>
  </sheetViews>
  <sheetFormatPr baseColWidth="10" defaultRowHeight="14.5" x14ac:dyDescent="0.35"/>
  <cols>
    <col min="1" max="3" width="10.90625" customWidth="1"/>
    <col min="5" max="7" width="10.90625" customWidth="1"/>
    <col min="9" max="11" width="10.90625" customWidth="1"/>
  </cols>
  <sheetData>
    <row r="1" spans="1:11" x14ac:dyDescent="0.35">
      <c r="A1" t="s">
        <v>51</v>
      </c>
      <c r="B1">
        <v>360</v>
      </c>
      <c r="D1" t="s">
        <v>41</v>
      </c>
      <c r="E1" s="4" t="s">
        <v>43</v>
      </c>
      <c r="F1" s="4"/>
      <c r="G1" s="4"/>
      <c r="H1" s="4"/>
      <c r="I1" s="4"/>
      <c r="J1" s="4"/>
    </row>
    <row r="2" spans="1:11" x14ac:dyDescent="0.35">
      <c r="A2" t="s">
        <v>52</v>
      </c>
      <c r="B2">
        <v>1320</v>
      </c>
      <c r="D2" t="s">
        <v>42</v>
      </c>
      <c r="E2" s="4" t="s">
        <v>44</v>
      </c>
      <c r="F2" s="4"/>
      <c r="G2" s="4"/>
      <c r="H2" s="4"/>
      <c r="I2" s="4"/>
    </row>
    <row r="3" spans="1:11" x14ac:dyDescent="0.35">
      <c r="A3" t="s">
        <v>53</v>
      </c>
      <c r="B3">
        <v>45</v>
      </c>
    </row>
    <row r="4" spans="1:11" x14ac:dyDescent="0.35">
      <c r="A4" t="s">
        <v>38</v>
      </c>
      <c r="B4">
        <v>5</v>
      </c>
    </row>
    <row r="5" spans="1:11" x14ac:dyDescent="0.35">
      <c r="A5" t="s">
        <v>37</v>
      </c>
      <c r="B5" t="s">
        <v>40</v>
      </c>
      <c r="C5" t="s">
        <v>50</v>
      </c>
      <c r="E5" t="s">
        <v>39</v>
      </c>
      <c r="F5" t="s">
        <v>45</v>
      </c>
      <c r="G5" t="s">
        <v>46</v>
      </c>
      <c r="I5" t="s">
        <v>47</v>
      </c>
      <c r="J5" t="s">
        <v>48</v>
      </c>
      <c r="K5" t="s">
        <v>49</v>
      </c>
    </row>
    <row r="6" spans="1:11" x14ac:dyDescent="0.35">
      <c r="A6" s="3">
        <v>37</v>
      </c>
      <c r="B6" s="3">
        <v>250925</v>
      </c>
      <c r="C6" s="2">
        <v>10.058620929718</v>
      </c>
      <c r="D6" s="1"/>
      <c r="E6" s="1">
        <f>($B$4*A6^2)+(2*$B$4+A6+$B$4*A6)</f>
        <v>7077</v>
      </c>
      <c r="F6" s="1">
        <f>A6/16</f>
        <v>2.3125</v>
      </c>
      <c r="G6" s="1">
        <f>A6/$B$4</f>
        <v>7.4</v>
      </c>
      <c r="H6" s="1"/>
      <c r="I6" s="1">
        <f>E6/C6</f>
        <v>703.57557456918778</v>
      </c>
      <c r="J6" s="1">
        <f>F6/C6</f>
        <v>0.22990229139342191</v>
      </c>
      <c r="K6" s="1">
        <f>G6/C6</f>
        <v>0.73568733245895013</v>
      </c>
    </row>
    <row r="7" spans="1:11" x14ac:dyDescent="0.35">
      <c r="A7" s="3">
        <v>46</v>
      </c>
      <c r="B7" s="3">
        <v>155150</v>
      </c>
      <c r="C7" s="2">
        <v>12.607537031173701</v>
      </c>
      <c r="D7" s="1"/>
      <c r="E7" s="1">
        <f>($B$4*A7^2)+(2*$B$4+A7+$B$4*A7)</f>
        <v>10866</v>
      </c>
      <c r="F7" s="1">
        <f>A7/16</f>
        <v>2.875</v>
      </c>
      <c r="G7" s="1">
        <f>A7/$B$4</f>
        <v>9.1999999999999993</v>
      </c>
      <c r="H7" s="1"/>
      <c r="I7" s="1">
        <f>E7/C7</f>
        <v>861.86540425242981</v>
      </c>
      <c r="J7" s="1">
        <f>F7/C7</f>
        <v>0.22803819595304028</v>
      </c>
      <c r="K7" s="1">
        <f>G7/C7</f>
        <v>0.72972222704972878</v>
      </c>
    </row>
    <row r="8" spans="1:11" x14ac:dyDescent="0.35">
      <c r="A8" s="3">
        <v>62</v>
      </c>
      <c r="B8" s="3">
        <v>64800</v>
      </c>
      <c r="C8" s="2">
        <v>37.6002037525177</v>
      </c>
      <c r="D8" s="1"/>
      <c r="E8" s="1">
        <f>($B$4*A8^2)+(2*$B$4+A8+$B$4*A8)</f>
        <v>19602</v>
      </c>
      <c r="F8" s="1">
        <f>A8/16</f>
        <v>3.875</v>
      </c>
      <c r="G8" s="1">
        <f>A8/$B$4</f>
        <v>12.4</v>
      </c>
      <c r="H8" s="1"/>
      <c r="I8" s="1">
        <f>E8/C8</f>
        <v>521.32696218933268</v>
      </c>
      <c r="J8" s="1">
        <f>F8/C8</f>
        <v>0.10305795217241426</v>
      </c>
      <c r="K8" s="1">
        <f>G8/C8</f>
        <v>0.32978544695172562</v>
      </c>
    </row>
    <row r="9" spans="1:11" x14ac:dyDescent="0.35">
      <c r="A9">
        <v>71</v>
      </c>
      <c r="B9">
        <v>37965</v>
      </c>
      <c r="C9" s="2">
        <v>69.080183267593299</v>
      </c>
      <c r="E9" s="1">
        <f>($B$4*A9^2)+(2*$B$4+A9+$B$4*A9)</f>
        <v>25641</v>
      </c>
      <c r="F9" s="1">
        <f>A9/16</f>
        <v>4.4375</v>
      </c>
      <c r="G9" s="1">
        <f>A9/$B$4</f>
        <v>14.2</v>
      </c>
      <c r="H9" s="1"/>
      <c r="I9" s="1">
        <f>E9/C9</f>
        <v>371.17735922435855</v>
      </c>
      <c r="J9" s="1">
        <f>F9/C9</f>
        <v>6.4236945967711512E-2</v>
      </c>
      <c r="K9" s="1">
        <f>G9/C9</f>
        <v>0.20555822709667684</v>
      </c>
    </row>
    <row r="10" spans="1:11" x14ac:dyDescent="0.35">
      <c r="A10" s="3">
        <v>77</v>
      </c>
      <c r="B10" s="3">
        <v>25605</v>
      </c>
      <c r="C10" s="2">
        <v>87.643567085266099</v>
      </c>
      <c r="E10" s="1">
        <f>($B$4*A10^2)+(2*$B$4+A10+$B$4*A10)</f>
        <v>30117</v>
      </c>
      <c r="F10" s="1">
        <f>A10/16</f>
        <v>4.8125</v>
      </c>
      <c r="G10" s="1">
        <f>A10/$B$4</f>
        <v>15.4</v>
      </c>
      <c r="H10" s="1"/>
      <c r="I10" s="1">
        <f>E10/C10</f>
        <v>343.63046828867624</v>
      </c>
      <c r="J10" s="1">
        <f>F10/C10</f>
        <v>5.4909905655917066E-2</v>
      </c>
      <c r="K10" s="1">
        <f>G10/C10</f>
        <v>0.17571169809893461</v>
      </c>
    </row>
    <row r="11" spans="1:11" x14ac:dyDescent="0.35">
      <c r="A11" s="3">
        <v>92</v>
      </c>
      <c r="B11" s="3">
        <v>9300</v>
      </c>
      <c r="C11" s="2">
        <v>172.12434363365099</v>
      </c>
      <c r="D11" s="1"/>
      <c r="E11" s="1">
        <f>($B$4*A11^2)+(2*$B$4+A11+$B$4*A11)</f>
        <v>42882</v>
      </c>
      <c r="F11" s="1">
        <f>A11/16</f>
        <v>5.75</v>
      </c>
      <c r="G11" s="1">
        <f>A11/$B$4</f>
        <v>18.399999999999999</v>
      </c>
      <c r="H11" s="1"/>
      <c r="I11" s="1">
        <f>E11/C11</f>
        <v>249.13384762860701</v>
      </c>
      <c r="J11" s="1">
        <f>F11/C11</f>
        <v>3.3406082362401245E-2</v>
      </c>
      <c r="K11" s="1">
        <f>G11/C11</f>
        <v>0.10689946355968398</v>
      </c>
    </row>
  </sheetData>
  <mergeCells count="2">
    <mergeCell ref="E1:J1"/>
    <mergeCell ref="E2:I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Mietz</dc:creator>
  <cp:lastModifiedBy>Paul Mietz</cp:lastModifiedBy>
  <dcterms:created xsi:type="dcterms:W3CDTF">2024-01-22T17:25:26Z</dcterms:created>
  <dcterms:modified xsi:type="dcterms:W3CDTF">2024-01-23T14:38:35Z</dcterms:modified>
</cp:coreProperties>
</file>