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8\MemosCorrespondenciaSIM\Noviembre\33MemorandoAlertas\CombCorrespondencia\"/>
    </mc:Choice>
  </mc:AlternateContent>
  <xr:revisionPtr revIDLastSave="0" documentId="13_ncr:1_{E93218FA-CEC9-4D57-B4C6-BF8F9842CFBC}" xr6:coauthVersionLast="40" xr6:coauthVersionMax="40" xr10:uidLastSave="{00000000-0000-0000-0000-000000000000}"/>
  <bookViews>
    <workbookView xWindow="0" yWindow="0" windowWidth="15600" windowHeight="10455" xr2:uid="{00000000-000D-0000-FFFF-FFFF00000000}"/>
  </bookViews>
  <sheets>
    <sheet name="MatricesConsolidado" sheetId="8" r:id="rId1"/>
    <sheet name="CDI-2018" sheetId="5" state="hidden" r:id="rId2"/>
  </sheets>
  <definedNames>
    <definedName name="_xlnm._FilterDatabase" localSheetId="0" hidden="1">MatricesConsolidado!$A$1:$R$35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8" l="1"/>
  <c r="M26" i="8"/>
  <c r="M31" i="8"/>
  <c r="O35" i="8"/>
  <c r="K34" i="8" l="1"/>
  <c r="L34" i="8" s="1"/>
  <c r="K33" i="8"/>
  <c r="L33" i="8" s="1"/>
  <c r="M33" i="8" s="1"/>
  <c r="K32" i="8"/>
  <c r="L32" i="8" s="1"/>
  <c r="M32" i="8" s="1"/>
  <c r="K31" i="8"/>
  <c r="K30" i="8"/>
  <c r="L30" i="8" s="1"/>
  <c r="M30" i="8" s="1"/>
  <c r="K29" i="8"/>
  <c r="L29" i="8" s="1"/>
  <c r="M29" i="8" s="1"/>
  <c r="K28" i="8"/>
  <c r="L28" i="8" s="1"/>
  <c r="M28" i="8" s="1"/>
  <c r="K27" i="8"/>
  <c r="L27" i="8" s="1"/>
  <c r="M27" i="8" s="1"/>
  <c r="K26" i="8"/>
  <c r="K25" i="8"/>
  <c r="L25" i="8" s="1"/>
  <c r="M25" i="8" s="1"/>
  <c r="K24" i="8"/>
  <c r="L24" i="8" s="1"/>
  <c r="M24" i="8" s="1"/>
  <c r="K23" i="8"/>
  <c r="K22" i="8"/>
  <c r="L22" i="8" s="1"/>
  <c r="M22" i="8" s="1"/>
  <c r="K21" i="8"/>
  <c r="L21" i="8" s="1"/>
  <c r="M21" i="8" s="1"/>
  <c r="K20" i="8"/>
  <c r="L20" i="8" s="1"/>
  <c r="M20" i="8" s="1"/>
  <c r="K19" i="8"/>
  <c r="L19" i="8" s="1"/>
  <c r="K18" i="8"/>
  <c r="L18" i="8" s="1"/>
  <c r="M18" i="8" s="1"/>
  <c r="K17" i="8"/>
  <c r="L17" i="8" s="1"/>
  <c r="M17" i="8" s="1"/>
  <c r="K16" i="8"/>
  <c r="L16" i="8" s="1"/>
  <c r="M16" i="8" s="1"/>
  <c r="K15" i="8"/>
  <c r="L15" i="8" s="1"/>
  <c r="M15" i="8" s="1"/>
  <c r="K14" i="8"/>
  <c r="L14" i="8" s="1"/>
  <c r="M14" i="8" s="1"/>
  <c r="K13" i="8"/>
  <c r="L13" i="8" s="1"/>
  <c r="K12" i="8"/>
  <c r="L12" i="8" s="1"/>
  <c r="M12" i="8" s="1"/>
  <c r="K11" i="8"/>
  <c r="L11" i="8" s="1"/>
  <c r="M11" i="8" s="1"/>
  <c r="K10" i="8"/>
  <c r="L10" i="8" s="1"/>
  <c r="M10" i="8" s="1"/>
  <c r="K9" i="8"/>
  <c r="L9" i="8" s="1"/>
  <c r="M9" i="8" s="1"/>
  <c r="K8" i="8"/>
  <c r="L8" i="8" s="1"/>
  <c r="M8" i="8" s="1"/>
  <c r="K7" i="8"/>
  <c r="L7" i="8" s="1"/>
  <c r="M7" i="8" s="1"/>
  <c r="K6" i="8"/>
  <c r="L6" i="8" s="1"/>
  <c r="M6" i="8" s="1"/>
  <c r="K5" i="8"/>
  <c r="L5" i="8" s="1"/>
  <c r="M5" i="8" s="1"/>
  <c r="K4" i="8"/>
  <c r="L4" i="8" s="1"/>
  <c r="M4" i="8" s="1"/>
  <c r="K3" i="8"/>
  <c r="L3" i="8" s="1"/>
  <c r="M3" i="8" s="1"/>
  <c r="K2" i="8"/>
  <c r="L2" i="8" s="1"/>
  <c r="M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dato dado por Almacen</t>
        </r>
      </text>
    </comment>
  </commentList>
</comments>
</file>

<file path=xl/sharedStrings.xml><?xml version="1.0" encoding="utf-8"?>
<sst xmlns="http://schemas.openxmlformats.org/spreadsheetml/2006/main" count="343" uniqueCount="244">
  <si>
    <t>Amazonas</t>
  </si>
  <si>
    <t>Arauca</t>
  </si>
  <si>
    <t>Boyacá</t>
  </si>
  <si>
    <t>Caldas</t>
  </si>
  <si>
    <t>Caquetá</t>
  </si>
  <si>
    <t>Cauca</t>
  </si>
  <si>
    <t>Cesar</t>
  </si>
  <si>
    <t>Chocó</t>
  </si>
  <si>
    <t>Córdoba</t>
  </si>
  <si>
    <t>Cundinamarca</t>
  </si>
  <si>
    <t>Guainía</t>
  </si>
  <si>
    <t>Guaviare</t>
  </si>
  <si>
    <t>Meta</t>
  </si>
  <si>
    <t>Putumayo</t>
  </si>
  <si>
    <t>Risaralda</t>
  </si>
  <si>
    <t>San Andrés</t>
  </si>
  <si>
    <t xml:space="preserve">Santander </t>
  </si>
  <si>
    <t>Tolima</t>
  </si>
  <si>
    <t>Vaupés</t>
  </si>
  <si>
    <t>Huila</t>
  </si>
  <si>
    <t>Nariño</t>
  </si>
  <si>
    <t>Quindío</t>
  </si>
  <si>
    <t>Antioquia</t>
  </si>
  <si>
    <t>Atlántico</t>
  </si>
  <si>
    <t>Bolívar</t>
  </si>
  <si>
    <t>Sucre</t>
  </si>
  <si>
    <t>Bogotá</t>
  </si>
  <si>
    <t>Casanare</t>
  </si>
  <si>
    <t>La Guajira</t>
  </si>
  <si>
    <t>Magdalena</t>
  </si>
  <si>
    <t>Vichada</t>
  </si>
  <si>
    <t>Regional</t>
  </si>
  <si>
    <t>Resolución 2827 del 2 de marzo de 2018</t>
  </si>
  <si>
    <t>FASES 2018</t>
  </si>
  <si>
    <t>TOTAL CUPOS</t>
  </si>
  <si>
    <t>Tipo de dotación</t>
  </si>
  <si>
    <t>N ° Resolución de la FASE</t>
  </si>
  <si>
    <t>FASE I</t>
  </si>
  <si>
    <t>Cesar- CDI Lorenzo Morales</t>
  </si>
  <si>
    <t>Dotación inicial</t>
  </si>
  <si>
    <t>Resolución 0414 del 19 de enero de 2018. </t>
  </si>
  <si>
    <t>Cesar- CDI Bello Horizonte</t>
  </si>
  <si>
    <t>Cesar- CDI Los Milagros</t>
  </si>
  <si>
    <t>Atlántico- CDI Villa Olímpica</t>
  </si>
  <si>
    <t>Boyacá- CDI Unidos para Crecer</t>
  </si>
  <si>
    <t>FASE II</t>
  </si>
  <si>
    <t>Casanare- CDI Las Helicóneas</t>
  </si>
  <si>
    <t>FASE III</t>
  </si>
  <si>
    <t>La Guajira- Reposición de dotación</t>
  </si>
  <si>
    <t>Sin reporte de la Regional</t>
  </si>
  <si>
    <t>Reposición de dotación</t>
  </si>
  <si>
    <t>Resolución 4305 del 9 abril 2018</t>
  </si>
  <si>
    <t>FASE IV</t>
  </si>
  <si>
    <t>Norte de Santander-</t>
  </si>
  <si>
    <t>CDI El Rodeo</t>
  </si>
  <si>
    <t>Resolución 5549 del 7 mayo de 2018</t>
  </si>
  <si>
    <t>FASE V</t>
  </si>
  <si>
    <t>Bolívar- Reposición de dotación</t>
  </si>
  <si>
    <t>Resolución 7001 del 12 junio de 2018</t>
  </si>
  <si>
    <t>FASE VI</t>
  </si>
  <si>
    <t>Tolima- CDI El Tejar</t>
  </si>
  <si>
    <t>Resolución 10106 del 13 de agosto de 20</t>
  </si>
  <si>
    <t>No de contratos reportados por la regional</t>
  </si>
  <si>
    <t>No de contratos 2016</t>
  </si>
  <si>
    <t>No de contratos  
2017</t>
  </si>
  <si>
    <t xml:space="preserve">Total
No de contratos 
</t>
  </si>
  <si>
    <t>Diferencia de contratos</t>
  </si>
  <si>
    <t>Recursos asignados desde la DPI Rubro 105</t>
  </si>
  <si>
    <t xml:space="preserve">N° de personas de apoyo al almacenista </t>
  </si>
  <si>
    <t>Valle del Cauca</t>
  </si>
  <si>
    <t>Norte de Santander</t>
  </si>
  <si>
    <t>no requiere</t>
  </si>
  <si>
    <t>no ha reportado</t>
  </si>
  <si>
    <t>Director regional</t>
  </si>
  <si>
    <t>Coordinador de Asistencia Técnica</t>
  </si>
  <si>
    <t>Coordinador administrativo Regional</t>
  </si>
  <si>
    <t>Almacenista de la Regional</t>
  </si>
  <si>
    <t xml:space="preserve">Alejandra Campo Ruiz </t>
  </si>
  <si>
    <t xml:space="preserve">Martha Lucia Moreno Castaño </t>
  </si>
  <si>
    <t xml:space="preserve">Raúl Achury Romero </t>
  </si>
  <si>
    <t xml:space="preserve">Paola Patricia Moran Lara </t>
  </si>
  <si>
    <t xml:space="preserve">Selma Patricia Roldan Tirado </t>
  </si>
  <si>
    <t xml:space="preserve">Silvia Montoya Echeverri </t>
  </si>
  <si>
    <t xml:space="preserve">Martha Cecilia Maya López </t>
  </si>
  <si>
    <t xml:space="preserve">Zuly Marcela Cuesta Mena </t>
  </si>
  <si>
    <t>Kelly Patricia Montero Ávila</t>
  </si>
  <si>
    <t>Liliana Paola Rodriguez Rincón</t>
  </si>
  <si>
    <t>Obsalides Florinda Martinez Acosta</t>
  </si>
  <si>
    <t>Oliva Alfonso González</t>
  </si>
  <si>
    <t xml:space="preserve">Mónica Patricia Lemus Rojano </t>
  </si>
  <si>
    <t xml:space="preserve">Richard Castañeda Pradilla </t>
  </si>
  <si>
    <t>Mónica Patricia Lemus Rojano</t>
  </si>
  <si>
    <t>Isaías De Jesús Villanueva Méndez</t>
  </si>
  <si>
    <t xml:space="preserve">Diana Patricia Arboleda Ramirez </t>
  </si>
  <si>
    <t xml:space="preserve">Karen Mainory Martinez Roa </t>
  </si>
  <si>
    <t>Sasha Sabina Godoy Carvajal</t>
  </si>
  <si>
    <r>
      <t>Hugo Ferneli González Cortes</t>
    </r>
    <r>
      <rPr>
        <sz val="14"/>
        <color rgb="FFFF0000"/>
        <rFont val="Tahoma"/>
        <family val="2"/>
      </rPr>
      <t xml:space="preserve"> </t>
    </r>
  </si>
  <si>
    <t>Andres Mejía Pizano</t>
  </si>
  <si>
    <t xml:space="preserve">Farib Juan Narvaez Simancas </t>
  </si>
  <si>
    <t>Rafael Eduardo Godoy Tinoco</t>
  </si>
  <si>
    <t xml:space="preserve">Cristina Elizabeth Sierra Casallas </t>
  </si>
  <si>
    <t xml:space="preserve">Gladys Elena Pineros Acevedo </t>
  </si>
  <si>
    <t xml:space="preserve">Amira Soraca Reyes </t>
  </si>
  <si>
    <t>Nancy Clemencia Puerto Tobar</t>
  </si>
  <si>
    <t>Raúl Fonseca Espinosa</t>
  </si>
  <si>
    <t xml:space="preserve">Constanza Victoria Rendon Valencia </t>
  </si>
  <si>
    <t xml:space="preserve">Gloria Inés Calvo Mejía </t>
  </si>
  <si>
    <t>Gloria Patricia Ramirez Ramirez</t>
  </si>
  <si>
    <t>Arturo Ramirez Lopez</t>
  </si>
  <si>
    <t xml:space="preserve">Adriana Marcela Echeverry Perdomo </t>
  </si>
  <si>
    <t xml:space="preserve">Karlen Paola Fernandez Gaviria </t>
  </si>
  <si>
    <t xml:space="preserve">Wilfred Triana Hurtatis </t>
  </si>
  <si>
    <t xml:space="preserve">Orduvay Esquivel González </t>
  </si>
  <si>
    <t xml:space="preserve">Yenny Grisela Rincón Serna </t>
  </si>
  <si>
    <t xml:space="preserve">Soledad Castellanos Orjuela </t>
  </si>
  <si>
    <t>Margareth Ortiz Rubio</t>
  </si>
  <si>
    <t>Diana Milena Cataño Gómez</t>
  </si>
  <si>
    <t xml:space="preserve">James Ney Ruiz Gómez </t>
  </si>
  <si>
    <t xml:space="preserve">Fabiola Cubillos Moreno </t>
  </si>
  <si>
    <t>Luzcely Toro Pabón</t>
  </si>
  <si>
    <t>Maria Del Pilar Garzón Muñoz</t>
  </si>
  <si>
    <t xml:space="preserve">Elizabeth Castellar Avila </t>
  </si>
  <si>
    <t xml:space="preserve">Danny Alberto Franco Olivares </t>
  </si>
  <si>
    <t>Eglenia Cecilia Botello Perea</t>
  </si>
  <si>
    <t>Alonso Ayala Enciso</t>
  </si>
  <si>
    <t xml:space="preserve">Manuel Humberto Moreno Incel </t>
  </si>
  <si>
    <t xml:space="preserve">Vilma Maria Trujillo Valencia </t>
  </si>
  <si>
    <t>Yarley Santos Andrade</t>
  </si>
  <si>
    <t xml:space="preserve">Rosa Elena Mosquera Parra  </t>
  </si>
  <si>
    <t xml:space="preserve">Gladys Del Carmen Caraballo Hernandez </t>
  </si>
  <si>
    <t xml:space="preserve">Ruby Maria Del Carmen Borja Calderin </t>
  </si>
  <si>
    <t>Martha Elena Florez Marsiglia</t>
  </si>
  <si>
    <t>Rafael Arsenio Hernandez Babilonia</t>
  </si>
  <si>
    <t xml:space="preserve">Leonardo Andres Chaves Robayo </t>
  </si>
  <si>
    <t>Martha Lucia Sepúlveda Bermonth</t>
  </si>
  <si>
    <t>Elizabeth Caicedo Prado</t>
  </si>
  <si>
    <t>Anni Natali Turga Lozada</t>
  </si>
  <si>
    <t xml:space="preserve">Gabriel Amado Agón </t>
  </si>
  <si>
    <t xml:space="preserve">Yuri Bibiana Aguirre </t>
  </si>
  <si>
    <t>Yenny Palacios Sanclemente</t>
  </si>
  <si>
    <t xml:space="preserve">Gineth Garcia Cárdenas </t>
  </si>
  <si>
    <t>Blanca Aide Baquero Martinez</t>
  </si>
  <si>
    <t>Cindy Catalina Oidor García</t>
  </si>
  <si>
    <t xml:space="preserve">Juan Carlos López Rodriguez </t>
  </si>
  <si>
    <t>Norima Nasmiye Mindiola Choles</t>
  </si>
  <si>
    <t xml:space="preserve">Fanny Tovar </t>
  </si>
  <si>
    <t xml:space="preserve">Ana Patricia Torres Merino </t>
  </si>
  <si>
    <t>Nubia Vargas Triviño</t>
  </si>
  <si>
    <t>Eliberto Camacho Pineda</t>
  </si>
  <si>
    <t>Kendra Lohana Magdaniel Curiel</t>
  </si>
  <si>
    <t>Liliana Leonor Celedón Hernandez</t>
  </si>
  <si>
    <t>Johanna Paola Serrato Florez</t>
  </si>
  <si>
    <t xml:space="preserve">Zulma de Jesús Villamizar Diaz </t>
  </si>
  <si>
    <t>Nelson Martin Pereira Polo</t>
  </si>
  <si>
    <t>Cecilia Mercedes De Andreis Ramirez</t>
  </si>
  <si>
    <t xml:space="preserve">Rocio Enciso Garzón </t>
  </si>
  <si>
    <t>Rosario Del Pilar Rodriguez García</t>
  </si>
  <si>
    <t>Martha Eugenia Solano Hurtado</t>
  </si>
  <si>
    <t>Ana Aurora Daza Prieto</t>
  </si>
  <si>
    <t>Martha Eugenia Huertas Bravo</t>
  </si>
  <si>
    <t xml:space="preserve">Martha Eugenia Huertas Bravo </t>
  </si>
  <si>
    <t>Ruby Del Carmen Medina Ponte</t>
  </si>
  <si>
    <t>Ruth Consuelo Benavidez Jativa</t>
  </si>
  <si>
    <t xml:space="preserve">Beatriz Fiallo Martinez </t>
  </si>
  <si>
    <t xml:space="preserve">Martha Liliana Alvarez Blanco </t>
  </si>
  <si>
    <t>Miriam Genoveva Mantilla Angarita</t>
  </si>
  <si>
    <t>Johan Vargas Buitrago</t>
  </si>
  <si>
    <t xml:space="preserve">Carol Milena Burbano Enríquez </t>
  </si>
  <si>
    <t xml:space="preserve">Luz Angela Rojas Pipicano </t>
  </si>
  <si>
    <t xml:space="preserve">Yolanda Del Carmen Rodríguez López </t>
  </si>
  <si>
    <t>Yolanda Del Carmen Rodriguez Lopez</t>
  </si>
  <si>
    <t xml:space="preserve">Adriana Echeverri Gonzalez </t>
  </si>
  <si>
    <t xml:space="preserve">German Cabrera Gutiérrez </t>
  </si>
  <si>
    <t>Luz Stella Rodriguez Echeverry</t>
  </si>
  <si>
    <t>Ma. Consuelo Del Pilar Arcila Buriticá</t>
  </si>
  <si>
    <t xml:space="preserve">Maria Consuelo Montoya Puerta </t>
  </si>
  <si>
    <t xml:space="preserve">Maria Nidia Henao Castaño </t>
  </si>
  <si>
    <t>Ruth Mary Grisales Henao</t>
  </si>
  <si>
    <t>Maria Teresa Ochoa Alarcón</t>
  </si>
  <si>
    <t xml:space="preserve">Juan Carlos Bonilla Davis </t>
  </si>
  <si>
    <t xml:space="preserve">Marilyn Romero Cabarcas </t>
  </si>
  <si>
    <t>Richard Anthony Navarro Newball</t>
  </si>
  <si>
    <t>Edith Faucett Escalona</t>
  </si>
  <si>
    <t xml:space="preserve">Margy León De Buitrago </t>
  </si>
  <si>
    <t xml:space="preserve">Niyoli Hernandez Cáceres </t>
  </si>
  <si>
    <t>Dalia Astrith Arias Lozano</t>
  </si>
  <si>
    <t>Christian Hernando Orduz Arguello</t>
  </si>
  <si>
    <t xml:space="preserve">Felix Armando Dominguez Urueta </t>
  </si>
  <si>
    <t xml:space="preserve">Enrique Manuel Davila Alquerque </t>
  </si>
  <si>
    <t>Marina De Jesús Trujillo Ortega</t>
  </si>
  <si>
    <t xml:space="preserve">Lisseth Karina Tapias Contreras </t>
  </si>
  <si>
    <t xml:space="preserve">Oscar Ríos Salazar </t>
  </si>
  <si>
    <t xml:space="preserve">Sandra Clemencia Castro Medina </t>
  </si>
  <si>
    <t xml:space="preserve">July Andrea Gómez Robles </t>
  </si>
  <si>
    <t>Edwin Wbeimar Medina Cifuentes</t>
  </si>
  <si>
    <t xml:space="preserve">William Felipe Márquez Osorio </t>
  </si>
  <si>
    <t xml:space="preserve">Yuliet Celmira Rodriguez Angulo </t>
  </si>
  <si>
    <t>Nury Serna Caicedo</t>
  </si>
  <si>
    <t>Rosa Del Carmen Rojas Pacheco</t>
  </si>
  <si>
    <t xml:space="preserve">Wilson Vélez Espinosa </t>
  </si>
  <si>
    <t xml:space="preserve">Daniel Velasco Patino </t>
  </si>
  <si>
    <t>Ronald Baracaldo Valencia</t>
  </si>
  <si>
    <t>Consuelo Villegas Alfeno</t>
  </si>
  <si>
    <t xml:space="preserve">Javier Alvarez Castano </t>
  </si>
  <si>
    <t xml:space="preserve">Ana Milena Londoño Marulanda </t>
  </si>
  <si>
    <t>Lilia Esperanza Hernandez Cuervo</t>
  </si>
  <si>
    <t>Fabian Austin Azabache Araca</t>
  </si>
  <si>
    <t>Estado de reporte de la Matriz de diagnóstico</t>
  </si>
  <si>
    <t>Porcentaje de avance</t>
  </si>
  <si>
    <t xml:space="preserve">Diferencia </t>
  </si>
  <si>
    <t>Reportó Matriz de diagnóstico</t>
  </si>
  <si>
    <t>610563391</t>
  </si>
  <si>
    <t>10533569</t>
  </si>
  <si>
    <t>416966179</t>
  </si>
  <si>
    <t>263079541</t>
  </si>
  <si>
    <t>801262813</t>
  </si>
  <si>
    <t>857768168</t>
  </si>
  <si>
    <t>244753387</t>
  </si>
  <si>
    <t>417837665</t>
  </si>
  <si>
    <t>263138374</t>
  </si>
  <si>
    <t>962489893</t>
  </si>
  <si>
    <t>887083520</t>
  </si>
  <si>
    <t>504181327</t>
  </si>
  <si>
    <t>65536670</t>
  </si>
  <si>
    <t>642326426</t>
  </si>
  <si>
    <t>1957795538</t>
  </si>
  <si>
    <t>reportó tres</t>
  </si>
  <si>
    <t>reportó ocho</t>
  </si>
  <si>
    <t>reportó cuatro</t>
  </si>
  <si>
    <t>reportó dos</t>
  </si>
  <si>
    <t>reportó una</t>
  </si>
  <si>
    <t>reportó diez</t>
  </si>
  <si>
    <t>reportó cinco</t>
  </si>
  <si>
    <t>1881793360</t>
  </si>
  <si>
    <t>50</t>
  </si>
  <si>
    <t>80</t>
  </si>
  <si>
    <t>Explicar</t>
  </si>
  <si>
    <t>100</t>
  </si>
  <si>
    <t>No ha reportado Matriz de diagnóstico actualizada</t>
  </si>
  <si>
    <t>Reportó Matriz de diagnóstico actualizada</t>
  </si>
  <si>
    <t>Carlos Alberto Aparicio Patiño- Encargado</t>
  </si>
  <si>
    <t>META PORCENTAJE al 31 diciembre de 2018</t>
  </si>
  <si>
    <t>Álvaro Gómez Trujillo- Encargado</t>
  </si>
  <si>
    <t>VALOR TOTAL INGRESADO A SEVEN- corte 26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</si>
</sst>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u/>
      <sz val="9"/>
      <color rgb="FFFF0000"/>
      <name val="Arial"/>
      <family val="2"/>
    </font>
    <font>
      <sz val="14"/>
      <color rgb="FFFF0000"/>
      <name val="Tahoma"/>
      <family val="2"/>
    </font>
    <font>
      <sz val="10"/>
      <color rgb="FF00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theme="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41" fontId="6" fillId="0" borderId="0" xfId="1" applyFont="1" applyAlignment="1">
      <alignment horizontal="center" vertical="center"/>
    </xf>
    <xf numFmtId="41" fontId="8" fillId="3" borderId="2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41" fontId="6" fillId="0" borderId="0" xfId="1" applyFont="1" applyAlignment="1">
      <alignment horizontal="center"/>
    </xf>
    <xf numFmtId="41" fontId="6" fillId="7" borderId="1" xfId="1" applyFont="1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41" fontId="6" fillId="0" borderId="0" xfId="1" applyFont="1"/>
    <xf numFmtId="0" fontId="6" fillId="9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41" fontId="7" fillId="0" borderId="9" xfId="1" applyFont="1" applyBorder="1"/>
    <xf numFmtId="0" fontId="12" fillId="0" borderId="1" xfId="0" applyFont="1" applyBorder="1" applyAlignment="1">
      <alignment vertical="center"/>
    </xf>
    <xf numFmtId="49" fontId="6" fillId="0" borderId="1" xfId="3" applyNumberFormat="1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</cellXfs>
  <cellStyles count="5">
    <cellStyle name="Millares [0]" xfId="1" builtinId="6"/>
    <cellStyle name="Millares 2" xfId="2" xr:uid="{00000000-0005-0000-0000-000001000000}"/>
    <cellStyle name="Moneda [0]" xfId="4" builtinId="7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5"/>
  <sheetViews>
    <sheetView tabSelected="1" workbookViewId="0">
      <pane xSplit="2" ySplit="1" topLeftCell="F2" activePane="bottomRight" state="frozen"/>
      <selection pane="topRight" activeCell="B1" sqref="B1"/>
      <selection pane="bottomLeft" activeCell="A3" sqref="A3"/>
      <selection pane="bottomRight" activeCell="N48" sqref="N48"/>
    </sheetView>
  </sheetViews>
  <sheetFormatPr baseColWidth="10" defaultRowHeight="12" x14ac:dyDescent="0.2"/>
  <cols>
    <col min="1" max="1" width="5.28515625" style="15" bestFit="1" customWidth="1"/>
    <col min="2" max="2" width="20.5703125" style="20" bestFit="1" customWidth="1"/>
    <col min="3" max="3" width="37.42578125" style="20" hidden="1" customWidth="1"/>
    <col min="4" max="4" width="35.85546875" style="20" hidden="1" customWidth="1"/>
    <col min="5" max="5" width="33.42578125" style="20" hidden="1" customWidth="1"/>
    <col min="6" max="6" width="36" style="20" hidden="1" customWidth="1"/>
    <col min="7" max="7" width="40.42578125" style="20" hidden="1" customWidth="1"/>
    <col min="8" max="8" width="11.5703125" style="20" hidden="1" customWidth="1"/>
    <col min="9" max="11" width="11.5703125" style="20" customWidth="1"/>
    <col min="12" max="12" width="11.5703125" style="20" hidden="1" customWidth="1"/>
    <col min="13" max="13" width="11.5703125" style="20" customWidth="1"/>
    <col min="14" max="14" width="16.85546875" style="20" customWidth="1"/>
    <col min="15" max="15" width="18" style="20" customWidth="1"/>
    <col min="16" max="17" width="19" style="15" customWidth="1"/>
    <col min="18" max="18" width="16.140625" style="20" customWidth="1"/>
    <col min="19" max="16384" width="11.42578125" style="20"/>
  </cols>
  <sheetData>
    <row r="1" spans="1:18" s="9" customFormat="1" ht="60" x14ac:dyDescent="0.25">
      <c r="B1" s="10" t="s">
        <v>31</v>
      </c>
      <c r="C1" s="10" t="s">
        <v>73</v>
      </c>
      <c r="D1" s="10" t="s">
        <v>74</v>
      </c>
      <c r="E1" s="10" t="s">
        <v>75</v>
      </c>
      <c r="F1" s="10" t="s">
        <v>76</v>
      </c>
      <c r="G1" s="28" t="s">
        <v>207</v>
      </c>
      <c r="H1" s="28" t="s">
        <v>62</v>
      </c>
      <c r="I1" s="11" t="s">
        <v>63</v>
      </c>
      <c r="J1" s="11" t="s">
        <v>64</v>
      </c>
      <c r="K1" s="11" t="s">
        <v>65</v>
      </c>
      <c r="L1" s="12" t="s">
        <v>209</v>
      </c>
      <c r="M1" s="12" t="s">
        <v>66</v>
      </c>
      <c r="N1" s="13" t="s">
        <v>243</v>
      </c>
      <c r="O1" s="14" t="s">
        <v>67</v>
      </c>
      <c r="P1" s="14" t="s">
        <v>208</v>
      </c>
      <c r="Q1" s="14" t="s">
        <v>241</v>
      </c>
      <c r="R1" s="14" t="s">
        <v>68</v>
      </c>
    </row>
    <row r="2" spans="1:18" ht="12.75" hidden="1" x14ac:dyDescent="0.2">
      <c r="A2" s="15">
        <v>1</v>
      </c>
      <c r="B2" s="24" t="s">
        <v>0</v>
      </c>
      <c r="C2" s="25" t="s">
        <v>77</v>
      </c>
      <c r="D2" s="25" t="s">
        <v>78</v>
      </c>
      <c r="E2" s="25" t="s">
        <v>79</v>
      </c>
      <c r="F2" s="25" t="s">
        <v>80</v>
      </c>
      <c r="G2" s="16" t="s">
        <v>238</v>
      </c>
      <c r="H2" s="17"/>
      <c r="I2" s="17">
        <v>4</v>
      </c>
      <c r="J2" s="17">
        <v>4</v>
      </c>
      <c r="K2" s="18">
        <f t="shared" ref="K2:K34" si="0">+I2+J2</f>
        <v>8</v>
      </c>
      <c r="L2" s="18">
        <f t="shared" ref="L2:L22" si="1">+H2-K2</f>
        <v>-8</v>
      </c>
      <c r="M2" s="18">
        <f t="shared" ref="M2:M12" si="2">L2*(-1)</f>
        <v>8</v>
      </c>
      <c r="N2" s="27">
        <v>98210914</v>
      </c>
      <c r="O2" s="27">
        <v>741781201</v>
      </c>
      <c r="P2" s="26">
        <v>13.200000000000001</v>
      </c>
      <c r="Q2" s="26" t="s">
        <v>234</v>
      </c>
      <c r="R2" s="19" t="s">
        <v>72</v>
      </c>
    </row>
    <row r="3" spans="1:18" ht="12.75" hidden="1" x14ac:dyDescent="0.2">
      <c r="A3" s="15">
        <v>2</v>
      </c>
      <c r="B3" s="24" t="s">
        <v>22</v>
      </c>
      <c r="C3" s="25" t="s">
        <v>81</v>
      </c>
      <c r="D3" s="25" t="s">
        <v>82</v>
      </c>
      <c r="E3" s="25" t="s">
        <v>83</v>
      </c>
      <c r="F3" s="25" t="s">
        <v>84</v>
      </c>
      <c r="G3" s="16" t="s">
        <v>210</v>
      </c>
      <c r="H3" s="21">
        <v>253</v>
      </c>
      <c r="I3" s="17">
        <v>0</v>
      </c>
      <c r="J3" s="17">
        <v>357</v>
      </c>
      <c r="K3" s="18">
        <f t="shared" si="0"/>
        <v>357</v>
      </c>
      <c r="L3" s="18">
        <f t="shared" si="1"/>
        <v>-104</v>
      </c>
      <c r="M3" s="18">
        <f t="shared" si="2"/>
        <v>104</v>
      </c>
      <c r="N3" s="27">
        <v>5063094964.8999996</v>
      </c>
      <c r="O3" s="27">
        <v>15070754882</v>
      </c>
      <c r="P3" s="26">
        <v>33.6</v>
      </c>
      <c r="Q3" s="26" t="s">
        <v>235</v>
      </c>
      <c r="R3" s="19" t="s">
        <v>71</v>
      </c>
    </row>
    <row r="4" spans="1:18" ht="12.75" x14ac:dyDescent="0.2">
      <c r="A4" s="15">
        <v>3</v>
      </c>
      <c r="B4" s="24" t="s">
        <v>1</v>
      </c>
      <c r="C4" s="25" t="s">
        <v>85</v>
      </c>
      <c r="D4" s="25" t="s">
        <v>86</v>
      </c>
      <c r="E4" s="25" t="s">
        <v>87</v>
      </c>
      <c r="F4" s="25" t="s">
        <v>88</v>
      </c>
      <c r="G4" s="16" t="s">
        <v>210</v>
      </c>
      <c r="H4" s="21">
        <v>42</v>
      </c>
      <c r="I4" s="17">
        <v>0</v>
      </c>
      <c r="J4" s="17">
        <v>43</v>
      </c>
      <c r="K4" s="18">
        <f t="shared" si="0"/>
        <v>43</v>
      </c>
      <c r="L4" s="18">
        <f t="shared" si="1"/>
        <v>-1</v>
      </c>
      <c r="M4" s="18">
        <f t="shared" si="2"/>
        <v>1</v>
      </c>
      <c r="N4" s="27">
        <v>1180083681.6900001</v>
      </c>
      <c r="O4" s="27">
        <v>1042486075</v>
      </c>
      <c r="P4" s="26">
        <v>113.19999999999999</v>
      </c>
      <c r="Q4" s="26" t="s">
        <v>236</v>
      </c>
      <c r="R4" s="19" t="s">
        <v>71</v>
      </c>
    </row>
    <row r="5" spans="1:18" ht="12.75" hidden="1" x14ac:dyDescent="0.2">
      <c r="A5" s="15">
        <v>28</v>
      </c>
      <c r="B5" s="24" t="s">
        <v>23</v>
      </c>
      <c r="C5" s="25" t="s">
        <v>89</v>
      </c>
      <c r="D5" s="25" t="s">
        <v>90</v>
      </c>
      <c r="E5" s="25" t="s">
        <v>91</v>
      </c>
      <c r="F5" s="25" t="s">
        <v>92</v>
      </c>
      <c r="G5" s="16" t="s">
        <v>238</v>
      </c>
      <c r="H5" s="17">
        <v>195</v>
      </c>
      <c r="I5" s="17">
        <v>0</v>
      </c>
      <c r="J5" s="17">
        <v>238</v>
      </c>
      <c r="K5" s="18">
        <f t="shared" si="0"/>
        <v>238</v>
      </c>
      <c r="L5" s="18">
        <f t="shared" si="1"/>
        <v>-43</v>
      </c>
      <c r="M5" s="18">
        <f t="shared" si="2"/>
        <v>43</v>
      </c>
      <c r="N5" s="27">
        <v>584971173</v>
      </c>
      <c r="O5" s="27">
        <v>10747229405</v>
      </c>
      <c r="P5" s="26">
        <v>5.4</v>
      </c>
      <c r="Q5" s="26" t="s">
        <v>234</v>
      </c>
      <c r="R5" s="19" t="s">
        <v>226</v>
      </c>
    </row>
    <row r="6" spans="1:18" ht="18" hidden="1" x14ac:dyDescent="0.2">
      <c r="A6" s="15">
        <v>4</v>
      </c>
      <c r="B6" s="24" t="s">
        <v>26</v>
      </c>
      <c r="C6" s="25" t="s">
        <v>93</v>
      </c>
      <c r="D6" s="25" t="s">
        <v>94</v>
      </c>
      <c r="E6" s="25" t="s">
        <v>95</v>
      </c>
      <c r="F6" s="25" t="s">
        <v>96</v>
      </c>
      <c r="G6" s="16" t="s">
        <v>210</v>
      </c>
      <c r="H6" s="17">
        <v>85</v>
      </c>
      <c r="I6" s="17">
        <v>1</v>
      </c>
      <c r="J6" s="17">
        <v>489</v>
      </c>
      <c r="K6" s="18">
        <f t="shared" si="0"/>
        <v>490</v>
      </c>
      <c r="L6" s="18">
        <f t="shared" si="1"/>
        <v>-405</v>
      </c>
      <c r="M6" s="18">
        <f t="shared" si="2"/>
        <v>405</v>
      </c>
      <c r="N6" s="27">
        <v>599774143</v>
      </c>
      <c r="O6" s="27">
        <v>13938932935</v>
      </c>
      <c r="P6" s="26">
        <v>4.3</v>
      </c>
      <c r="Q6" s="26" t="s">
        <v>234</v>
      </c>
      <c r="R6" s="19" t="s">
        <v>72</v>
      </c>
    </row>
    <row r="7" spans="1:18" ht="12.75" customHeight="1" x14ac:dyDescent="0.2">
      <c r="A7" s="15">
        <v>5</v>
      </c>
      <c r="B7" s="24" t="s">
        <v>24</v>
      </c>
      <c r="C7" s="25" t="s">
        <v>97</v>
      </c>
      <c r="D7" s="25" t="s">
        <v>98</v>
      </c>
      <c r="E7" s="25" t="s">
        <v>99</v>
      </c>
      <c r="F7" s="25" t="s">
        <v>100</v>
      </c>
      <c r="G7" s="16" t="s">
        <v>238</v>
      </c>
      <c r="H7" s="22">
        <v>212</v>
      </c>
      <c r="I7" s="17">
        <v>23</v>
      </c>
      <c r="J7" s="17">
        <v>293</v>
      </c>
      <c r="K7" s="18">
        <f t="shared" si="0"/>
        <v>316</v>
      </c>
      <c r="L7" s="18">
        <f t="shared" si="1"/>
        <v>-104</v>
      </c>
      <c r="M7" s="18">
        <f t="shared" si="2"/>
        <v>104</v>
      </c>
      <c r="N7" s="27" t="s">
        <v>212</v>
      </c>
      <c r="O7" s="27">
        <v>11493857656</v>
      </c>
      <c r="P7" s="26">
        <v>0.1</v>
      </c>
      <c r="Q7" s="26" t="s">
        <v>234</v>
      </c>
      <c r="R7" s="19" t="s">
        <v>227</v>
      </c>
    </row>
    <row r="8" spans="1:18" ht="12.75" x14ac:dyDescent="0.2">
      <c r="A8" s="15">
        <v>6</v>
      </c>
      <c r="B8" s="24" t="s">
        <v>2</v>
      </c>
      <c r="C8" s="25" t="s">
        <v>101</v>
      </c>
      <c r="D8" s="25" t="s">
        <v>102</v>
      </c>
      <c r="E8" s="25" t="s">
        <v>103</v>
      </c>
      <c r="F8" s="25" t="s">
        <v>104</v>
      </c>
      <c r="G8" s="16" t="s">
        <v>210</v>
      </c>
      <c r="H8" s="21">
        <v>203</v>
      </c>
      <c r="I8" s="18">
        <v>1</v>
      </c>
      <c r="J8" s="18">
        <v>203</v>
      </c>
      <c r="K8" s="18">
        <f t="shared" si="0"/>
        <v>204</v>
      </c>
      <c r="L8" s="18">
        <f t="shared" si="1"/>
        <v>-1</v>
      </c>
      <c r="M8" s="18">
        <f t="shared" si="2"/>
        <v>1</v>
      </c>
      <c r="N8" s="27" t="s">
        <v>225</v>
      </c>
      <c r="O8" s="27">
        <v>5059567845</v>
      </c>
      <c r="P8" s="26">
        <v>38.700000000000003</v>
      </c>
      <c r="Q8" s="26" t="s">
        <v>234</v>
      </c>
      <c r="R8" s="19" t="s">
        <v>228</v>
      </c>
    </row>
    <row r="9" spans="1:18" ht="12.75" hidden="1" x14ac:dyDescent="0.2">
      <c r="A9" s="15">
        <v>7</v>
      </c>
      <c r="B9" s="24" t="s">
        <v>3</v>
      </c>
      <c r="C9" s="25" t="s">
        <v>105</v>
      </c>
      <c r="D9" s="25" t="s">
        <v>106</v>
      </c>
      <c r="E9" s="25" t="s">
        <v>107</v>
      </c>
      <c r="F9" s="25" t="s">
        <v>108</v>
      </c>
      <c r="G9" s="16" t="s">
        <v>210</v>
      </c>
      <c r="H9" s="21">
        <v>65</v>
      </c>
      <c r="I9" s="18">
        <v>15</v>
      </c>
      <c r="J9" s="18">
        <v>50</v>
      </c>
      <c r="K9" s="18">
        <f t="shared" si="0"/>
        <v>65</v>
      </c>
      <c r="L9" s="18">
        <f t="shared" si="1"/>
        <v>0</v>
      </c>
      <c r="M9" s="18">
        <f t="shared" si="2"/>
        <v>0</v>
      </c>
      <c r="N9" s="27">
        <v>2022948955.1300001</v>
      </c>
      <c r="O9" s="27">
        <v>5598094302</v>
      </c>
      <c r="P9" s="26">
        <v>36.1</v>
      </c>
      <c r="Q9" s="26" t="s">
        <v>234</v>
      </c>
      <c r="R9" s="19" t="s">
        <v>229</v>
      </c>
    </row>
    <row r="10" spans="1:18" ht="12.75" hidden="1" x14ac:dyDescent="0.2">
      <c r="A10" s="15">
        <v>8</v>
      </c>
      <c r="B10" s="24" t="s">
        <v>4</v>
      </c>
      <c r="C10" s="25" t="s">
        <v>109</v>
      </c>
      <c r="D10" s="25" t="s">
        <v>110</v>
      </c>
      <c r="E10" s="25" t="s">
        <v>111</v>
      </c>
      <c r="F10" s="25" t="s">
        <v>112</v>
      </c>
      <c r="G10" s="16" t="s">
        <v>210</v>
      </c>
      <c r="H10" s="21">
        <v>68</v>
      </c>
      <c r="I10" s="17">
        <v>12</v>
      </c>
      <c r="J10" s="17">
        <v>56</v>
      </c>
      <c r="K10" s="18">
        <f t="shared" si="0"/>
        <v>68</v>
      </c>
      <c r="L10" s="18">
        <f t="shared" si="1"/>
        <v>0</v>
      </c>
      <c r="M10" s="18">
        <f t="shared" si="2"/>
        <v>0</v>
      </c>
      <c r="N10" s="27">
        <v>2839474223.1300001</v>
      </c>
      <c r="O10" s="27">
        <v>2487993231</v>
      </c>
      <c r="P10" s="26">
        <v>114.1</v>
      </c>
      <c r="Q10" s="26" t="s">
        <v>236</v>
      </c>
      <c r="R10" s="19" t="s">
        <v>230</v>
      </c>
    </row>
    <row r="11" spans="1:18" ht="12.75" hidden="1" x14ac:dyDescent="0.2">
      <c r="A11" s="15">
        <v>9</v>
      </c>
      <c r="B11" s="24" t="s">
        <v>27</v>
      </c>
      <c r="C11" s="25" t="s">
        <v>113</v>
      </c>
      <c r="D11" s="25" t="s">
        <v>114</v>
      </c>
      <c r="E11" s="25" t="s">
        <v>115</v>
      </c>
      <c r="F11" s="25" t="s">
        <v>116</v>
      </c>
      <c r="G11" s="16" t="s">
        <v>238</v>
      </c>
      <c r="H11" s="17"/>
      <c r="I11" s="17">
        <v>0</v>
      </c>
      <c r="J11" s="17">
        <v>22</v>
      </c>
      <c r="K11" s="18">
        <f t="shared" si="0"/>
        <v>22</v>
      </c>
      <c r="L11" s="18">
        <f t="shared" si="1"/>
        <v>-22</v>
      </c>
      <c r="M11" s="18">
        <f t="shared" si="2"/>
        <v>22</v>
      </c>
      <c r="N11" s="27" t="s">
        <v>211</v>
      </c>
      <c r="O11" s="27">
        <v>519164941</v>
      </c>
      <c r="P11" s="26">
        <v>117.6</v>
      </c>
      <c r="Q11" s="26" t="s">
        <v>236</v>
      </c>
      <c r="R11" s="19" t="s">
        <v>72</v>
      </c>
    </row>
    <row r="12" spans="1:18" ht="12.75" x14ac:dyDescent="0.2">
      <c r="A12" s="15">
        <v>10</v>
      </c>
      <c r="B12" s="24" t="s">
        <v>5</v>
      </c>
      <c r="C12" s="25" t="s">
        <v>117</v>
      </c>
      <c r="D12" s="25" t="s">
        <v>118</v>
      </c>
      <c r="E12" s="25" t="s">
        <v>119</v>
      </c>
      <c r="F12" s="25" t="s">
        <v>120</v>
      </c>
      <c r="G12" s="16" t="s">
        <v>238</v>
      </c>
      <c r="H12" s="17">
        <v>212</v>
      </c>
      <c r="I12" s="17">
        <v>0</v>
      </c>
      <c r="J12" s="17">
        <v>251</v>
      </c>
      <c r="K12" s="18">
        <f t="shared" si="0"/>
        <v>251</v>
      </c>
      <c r="L12" s="18">
        <f t="shared" si="1"/>
        <v>-39</v>
      </c>
      <c r="M12" s="18">
        <f t="shared" si="2"/>
        <v>39</v>
      </c>
      <c r="N12" s="27" t="s">
        <v>213</v>
      </c>
      <c r="O12" s="27">
        <v>8514583166</v>
      </c>
      <c r="P12" s="26">
        <v>4.9000000000000004</v>
      </c>
      <c r="Q12" s="26" t="s">
        <v>234</v>
      </c>
      <c r="R12" s="19" t="s">
        <v>228</v>
      </c>
    </row>
    <row r="13" spans="1:18" ht="12.75" hidden="1" x14ac:dyDescent="0.2">
      <c r="A13" s="15">
        <v>11</v>
      </c>
      <c r="B13" s="24" t="s">
        <v>6</v>
      </c>
      <c r="C13" s="25" t="s">
        <v>121</v>
      </c>
      <c r="D13" s="25" t="s">
        <v>122</v>
      </c>
      <c r="E13" s="25" t="s">
        <v>123</v>
      </c>
      <c r="F13" s="25" t="s">
        <v>124</v>
      </c>
      <c r="G13" s="16" t="s">
        <v>210</v>
      </c>
      <c r="H13" s="23">
        <v>273</v>
      </c>
      <c r="I13" s="17">
        <v>0</v>
      </c>
      <c r="J13" s="17">
        <v>214</v>
      </c>
      <c r="K13" s="18">
        <f t="shared" si="0"/>
        <v>214</v>
      </c>
      <c r="L13" s="18">
        <f t="shared" si="1"/>
        <v>59</v>
      </c>
      <c r="M13" s="18">
        <v>59</v>
      </c>
      <c r="N13" s="27" t="s">
        <v>214</v>
      </c>
      <c r="O13" s="27">
        <v>8696666047</v>
      </c>
      <c r="P13" s="26">
        <v>3</v>
      </c>
      <c r="Q13" s="26" t="s">
        <v>234</v>
      </c>
      <c r="R13" s="19" t="s">
        <v>230</v>
      </c>
    </row>
    <row r="14" spans="1:18" ht="12.75" hidden="1" x14ac:dyDescent="0.2">
      <c r="A14" s="15">
        <v>12</v>
      </c>
      <c r="B14" s="24" t="s">
        <v>7</v>
      </c>
      <c r="C14" s="25" t="s">
        <v>125</v>
      </c>
      <c r="D14" s="25" t="s">
        <v>126</v>
      </c>
      <c r="E14" s="25" t="s">
        <v>127</v>
      </c>
      <c r="F14" s="25" t="s">
        <v>128</v>
      </c>
      <c r="G14" s="16" t="s">
        <v>238</v>
      </c>
      <c r="H14" s="17"/>
      <c r="I14" s="17">
        <v>0</v>
      </c>
      <c r="J14" s="17">
        <v>132</v>
      </c>
      <c r="K14" s="18">
        <f t="shared" si="0"/>
        <v>132</v>
      </c>
      <c r="L14" s="18">
        <f t="shared" si="1"/>
        <v>-132</v>
      </c>
      <c r="M14" s="18">
        <f>L14*(-1)</f>
        <v>132</v>
      </c>
      <c r="N14" s="27" t="s">
        <v>215</v>
      </c>
      <c r="O14" s="27">
        <v>5367158564</v>
      </c>
      <c r="P14" s="26">
        <v>14.899999999999999</v>
      </c>
      <c r="Q14" s="26" t="s">
        <v>234</v>
      </c>
      <c r="R14" s="19" t="s">
        <v>230</v>
      </c>
    </row>
    <row r="15" spans="1:18" ht="12.75" hidden="1" x14ac:dyDescent="0.2">
      <c r="A15" s="15">
        <v>13</v>
      </c>
      <c r="B15" s="24" t="s">
        <v>8</v>
      </c>
      <c r="C15" s="25" t="s">
        <v>129</v>
      </c>
      <c r="D15" s="25" t="s">
        <v>130</v>
      </c>
      <c r="E15" s="25" t="s">
        <v>131</v>
      </c>
      <c r="F15" s="25" t="s">
        <v>132</v>
      </c>
      <c r="G15" s="16" t="s">
        <v>210</v>
      </c>
      <c r="H15" s="21">
        <v>111</v>
      </c>
      <c r="I15" s="17">
        <v>9</v>
      </c>
      <c r="J15" s="17">
        <v>123</v>
      </c>
      <c r="K15" s="18">
        <f t="shared" si="0"/>
        <v>132</v>
      </c>
      <c r="L15" s="18">
        <f t="shared" si="1"/>
        <v>-21</v>
      </c>
      <c r="M15" s="18">
        <f>L15*(-1)</f>
        <v>21</v>
      </c>
      <c r="N15" s="27">
        <v>1652417657.05</v>
      </c>
      <c r="O15" s="27">
        <v>10433458203</v>
      </c>
      <c r="P15" s="26">
        <v>15.8</v>
      </c>
      <c r="Q15" s="26" t="s">
        <v>234</v>
      </c>
      <c r="R15" s="19" t="s">
        <v>226</v>
      </c>
    </row>
    <row r="16" spans="1:18" ht="12.75" hidden="1" x14ac:dyDescent="0.2">
      <c r="A16" s="15">
        <v>14</v>
      </c>
      <c r="B16" s="24" t="s">
        <v>9</v>
      </c>
      <c r="C16" s="25" t="s">
        <v>133</v>
      </c>
      <c r="D16" s="25" t="s">
        <v>134</v>
      </c>
      <c r="E16" s="25" t="s">
        <v>135</v>
      </c>
      <c r="F16" s="25" t="s">
        <v>136</v>
      </c>
      <c r="G16" s="16" t="s">
        <v>210</v>
      </c>
      <c r="H16" s="21">
        <v>174</v>
      </c>
      <c r="I16" s="17">
        <v>23</v>
      </c>
      <c r="J16" s="17">
        <v>227</v>
      </c>
      <c r="K16" s="18">
        <f t="shared" si="0"/>
        <v>250</v>
      </c>
      <c r="L16" s="18">
        <f t="shared" si="1"/>
        <v>-76</v>
      </c>
      <c r="M16" s="18">
        <f>L16*(-1)</f>
        <v>76</v>
      </c>
      <c r="N16" s="27" t="s">
        <v>216</v>
      </c>
      <c r="O16" s="27">
        <v>7116942547</v>
      </c>
      <c r="P16" s="26">
        <v>12.1</v>
      </c>
      <c r="Q16" s="26" t="s">
        <v>234</v>
      </c>
      <c r="R16" s="19" t="s">
        <v>229</v>
      </c>
    </row>
    <row r="17" spans="1:18" ht="12.75" hidden="1" x14ac:dyDescent="0.2">
      <c r="A17" s="15">
        <v>15</v>
      </c>
      <c r="B17" s="24" t="s">
        <v>10</v>
      </c>
      <c r="C17" s="25" t="s">
        <v>137</v>
      </c>
      <c r="D17" s="25" t="s">
        <v>138</v>
      </c>
      <c r="E17" s="25" t="s">
        <v>139</v>
      </c>
      <c r="F17" s="25" t="s">
        <v>140</v>
      </c>
      <c r="G17" s="16" t="s">
        <v>210</v>
      </c>
      <c r="H17" s="21">
        <v>5</v>
      </c>
      <c r="I17" s="17">
        <v>2</v>
      </c>
      <c r="J17" s="17">
        <v>3</v>
      </c>
      <c r="K17" s="18">
        <f t="shared" si="0"/>
        <v>5</v>
      </c>
      <c r="L17" s="18">
        <f t="shared" si="1"/>
        <v>0</v>
      </c>
      <c r="M17" s="18">
        <f>L17*(-1)</f>
        <v>0</v>
      </c>
      <c r="N17" s="27" t="s">
        <v>217</v>
      </c>
      <c r="O17" s="27">
        <v>778159057</v>
      </c>
      <c r="P17" s="26">
        <v>31.5</v>
      </c>
      <c r="Q17" s="26" t="s">
        <v>234</v>
      </c>
      <c r="R17" s="19" t="s">
        <v>71</v>
      </c>
    </row>
    <row r="18" spans="1:18" ht="12.75" hidden="1" x14ac:dyDescent="0.2">
      <c r="A18" s="15">
        <v>16</v>
      </c>
      <c r="B18" s="24" t="s">
        <v>11</v>
      </c>
      <c r="C18" s="25" t="s">
        <v>141</v>
      </c>
      <c r="D18" s="25" t="s">
        <v>142</v>
      </c>
      <c r="E18" s="25" t="s">
        <v>143</v>
      </c>
      <c r="F18" s="25" t="s">
        <v>144</v>
      </c>
      <c r="G18" s="16" t="s">
        <v>238</v>
      </c>
      <c r="H18" s="17"/>
      <c r="I18" s="17">
        <v>0</v>
      </c>
      <c r="J18" s="17">
        <v>9</v>
      </c>
      <c r="K18" s="18">
        <f t="shared" si="0"/>
        <v>9</v>
      </c>
      <c r="L18" s="18">
        <f t="shared" si="1"/>
        <v>-9</v>
      </c>
      <c r="M18" s="18">
        <f>L18*(-1)</f>
        <v>9</v>
      </c>
      <c r="N18" s="27" t="s">
        <v>218</v>
      </c>
      <c r="O18" s="27">
        <v>514162230</v>
      </c>
      <c r="P18" s="26">
        <v>81.3</v>
      </c>
      <c r="Q18" s="26" t="s">
        <v>237</v>
      </c>
      <c r="R18" s="19" t="s">
        <v>72</v>
      </c>
    </row>
    <row r="19" spans="1:18" ht="12.75" hidden="1" x14ac:dyDescent="0.2">
      <c r="A19" s="15">
        <v>17</v>
      </c>
      <c r="B19" s="24" t="s">
        <v>19</v>
      </c>
      <c r="C19" s="25" t="s">
        <v>145</v>
      </c>
      <c r="D19" s="25" t="s">
        <v>146</v>
      </c>
      <c r="E19" s="25" t="s">
        <v>147</v>
      </c>
      <c r="F19" s="25" t="s">
        <v>148</v>
      </c>
      <c r="G19" s="16" t="s">
        <v>210</v>
      </c>
      <c r="H19" s="23">
        <v>163</v>
      </c>
      <c r="I19" s="17">
        <v>22</v>
      </c>
      <c r="J19" s="17">
        <v>120</v>
      </c>
      <c r="K19" s="18">
        <f t="shared" si="0"/>
        <v>142</v>
      </c>
      <c r="L19" s="18">
        <f t="shared" si="1"/>
        <v>21</v>
      </c>
      <c r="M19" s="18">
        <v>21</v>
      </c>
      <c r="N19" s="27" t="s">
        <v>233</v>
      </c>
      <c r="O19" s="27">
        <v>7075173852</v>
      </c>
      <c r="P19" s="26">
        <v>26.6</v>
      </c>
      <c r="Q19" s="26" t="s">
        <v>234</v>
      </c>
      <c r="R19" s="19" t="s">
        <v>71</v>
      </c>
    </row>
    <row r="20" spans="1:18" ht="12.75" x14ac:dyDescent="0.2">
      <c r="A20" s="15">
        <v>18</v>
      </c>
      <c r="B20" s="24" t="s">
        <v>28</v>
      </c>
      <c r="C20" s="25" t="s">
        <v>242</v>
      </c>
      <c r="D20" s="25" t="s">
        <v>149</v>
      </c>
      <c r="E20" s="25" t="s">
        <v>150</v>
      </c>
      <c r="F20" s="25" t="s">
        <v>151</v>
      </c>
      <c r="G20" s="16" t="s">
        <v>238</v>
      </c>
      <c r="H20" s="17">
        <v>10</v>
      </c>
      <c r="I20" s="17">
        <v>0</v>
      </c>
      <c r="J20" s="17">
        <v>68</v>
      </c>
      <c r="K20" s="18">
        <f t="shared" si="0"/>
        <v>68</v>
      </c>
      <c r="L20" s="18">
        <f t="shared" si="1"/>
        <v>-58</v>
      </c>
      <c r="M20" s="18">
        <f t="shared" ref="M20:M33" si="3">L20*(-1)</f>
        <v>58</v>
      </c>
      <c r="N20" s="27" t="s">
        <v>219</v>
      </c>
      <c r="O20" s="27">
        <v>9302383172</v>
      </c>
      <c r="P20" s="26">
        <v>2.8000000000000003</v>
      </c>
      <c r="Q20" s="26" t="s">
        <v>234</v>
      </c>
      <c r="R20" s="19" t="s">
        <v>229</v>
      </c>
    </row>
    <row r="21" spans="1:18" ht="12.75" hidden="1" x14ac:dyDescent="0.2">
      <c r="A21" s="15">
        <v>19</v>
      </c>
      <c r="B21" s="24" t="s">
        <v>29</v>
      </c>
      <c r="C21" s="25" t="s">
        <v>240</v>
      </c>
      <c r="D21" s="25" t="s">
        <v>152</v>
      </c>
      <c r="E21" s="25" t="s">
        <v>153</v>
      </c>
      <c r="F21" s="25" t="s">
        <v>154</v>
      </c>
      <c r="G21" s="16" t="s">
        <v>238</v>
      </c>
      <c r="H21" s="17"/>
      <c r="I21" s="17">
        <v>0</v>
      </c>
      <c r="J21" s="17">
        <v>122</v>
      </c>
      <c r="K21" s="18">
        <f t="shared" si="0"/>
        <v>122</v>
      </c>
      <c r="L21" s="18">
        <f t="shared" si="1"/>
        <v>-122</v>
      </c>
      <c r="M21" s="18">
        <f t="shared" si="3"/>
        <v>122</v>
      </c>
      <c r="N21" s="27" t="s">
        <v>220</v>
      </c>
      <c r="O21" s="27">
        <v>8426597516</v>
      </c>
      <c r="P21" s="26">
        <v>11.4</v>
      </c>
      <c r="Q21" s="26" t="s">
        <v>234</v>
      </c>
      <c r="R21" s="19" t="s">
        <v>229</v>
      </c>
    </row>
    <row r="22" spans="1:18" ht="12.75" hidden="1" x14ac:dyDescent="0.2">
      <c r="A22" s="15">
        <v>20</v>
      </c>
      <c r="B22" s="24" t="s">
        <v>12</v>
      </c>
      <c r="C22" s="25" t="s">
        <v>155</v>
      </c>
      <c r="D22" s="25" t="s">
        <v>156</v>
      </c>
      <c r="E22" s="25" t="s">
        <v>157</v>
      </c>
      <c r="F22" s="25" t="s">
        <v>158</v>
      </c>
      <c r="G22" s="16" t="s">
        <v>238</v>
      </c>
      <c r="H22" s="21">
        <v>71</v>
      </c>
      <c r="I22" s="17">
        <v>16</v>
      </c>
      <c r="J22" s="17">
        <v>89</v>
      </c>
      <c r="K22" s="18">
        <f t="shared" si="0"/>
        <v>105</v>
      </c>
      <c r="L22" s="18">
        <f t="shared" si="1"/>
        <v>-34</v>
      </c>
      <c r="M22" s="18">
        <f t="shared" si="3"/>
        <v>34</v>
      </c>
      <c r="N22" s="27" t="s">
        <v>221</v>
      </c>
      <c r="O22" s="27">
        <v>3887382332</v>
      </c>
      <c r="P22" s="26">
        <v>22.8</v>
      </c>
      <c r="Q22" s="26" t="s">
        <v>234</v>
      </c>
      <c r="R22" s="19" t="s">
        <v>230</v>
      </c>
    </row>
    <row r="23" spans="1:18" ht="12.75" hidden="1" x14ac:dyDescent="0.2">
      <c r="A23" s="15">
        <v>21</v>
      </c>
      <c r="B23" s="24" t="s">
        <v>20</v>
      </c>
      <c r="C23" s="25" t="s">
        <v>159</v>
      </c>
      <c r="D23" s="25" t="s">
        <v>160</v>
      </c>
      <c r="E23" s="25" t="s">
        <v>161</v>
      </c>
      <c r="F23" s="25" t="s">
        <v>162</v>
      </c>
      <c r="G23" s="16" t="s">
        <v>239</v>
      </c>
      <c r="H23" s="21">
        <v>102</v>
      </c>
      <c r="I23" s="17">
        <v>0</v>
      </c>
      <c r="J23" s="17">
        <v>101</v>
      </c>
      <c r="K23" s="18">
        <f t="shared" si="0"/>
        <v>101</v>
      </c>
      <c r="L23" s="18">
        <v>0</v>
      </c>
      <c r="M23" s="18">
        <f t="shared" si="3"/>
        <v>0</v>
      </c>
      <c r="N23" s="27">
        <v>1528051306.04</v>
      </c>
      <c r="O23" s="27">
        <v>8536893908</v>
      </c>
      <c r="P23" s="26">
        <v>17.899999999999999</v>
      </c>
      <c r="Q23" s="26" t="s">
        <v>234</v>
      </c>
      <c r="R23" s="19" t="s">
        <v>72</v>
      </c>
    </row>
    <row r="24" spans="1:18" ht="12.75" hidden="1" x14ac:dyDescent="0.2">
      <c r="A24" s="15">
        <v>22</v>
      </c>
      <c r="B24" s="24" t="s">
        <v>70</v>
      </c>
      <c r="C24" s="25" t="s">
        <v>163</v>
      </c>
      <c r="D24" s="25" t="s">
        <v>164</v>
      </c>
      <c r="E24" s="25" t="s">
        <v>165</v>
      </c>
      <c r="F24" s="25" t="s">
        <v>166</v>
      </c>
      <c r="G24" s="16" t="s">
        <v>238</v>
      </c>
      <c r="H24" s="17"/>
      <c r="I24" s="17">
        <v>29</v>
      </c>
      <c r="J24" s="17">
        <v>225</v>
      </c>
      <c r="K24" s="18">
        <f t="shared" si="0"/>
        <v>254</v>
      </c>
      <c r="L24" s="18">
        <f>+H24-K24</f>
        <v>-254</v>
      </c>
      <c r="M24" s="18">
        <f t="shared" si="3"/>
        <v>254</v>
      </c>
      <c r="N24" s="27">
        <v>1068060024.17</v>
      </c>
      <c r="O24" s="27">
        <v>7260791838</v>
      </c>
      <c r="P24" s="26">
        <v>14.7</v>
      </c>
      <c r="Q24" s="26" t="s">
        <v>234</v>
      </c>
      <c r="R24" s="19" t="s">
        <v>226</v>
      </c>
    </row>
    <row r="25" spans="1:18" ht="12.75" hidden="1" x14ac:dyDescent="0.2">
      <c r="A25" s="15">
        <v>23</v>
      </c>
      <c r="B25" s="24" t="s">
        <v>13</v>
      </c>
      <c r="C25" s="25" t="s">
        <v>167</v>
      </c>
      <c r="D25" s="25" t="s">
        <v>168</v>
      </c>
      <c r="E25" s="25" t="s">
        <v>169</v>
      </c>
      <c r="F25" s="25" t="s">
        <v>170</v>
      </c>
      <c r="G25" s="16" t="s">
        <v>210</v>
      </c>
      <c r="H25" s="21">
        <v>28</v>
      </c>
      <c r="I25" s="17">
        <v>0</v>
      </c>
      <c r="J25" s="17">
        <v>29</v>
      </c>
      <c r="K25" s="18">
        <f t="shared" si="0"/>
        <v>29</v>
      </c>
      <c r="L25" s="18">
        <f>+H25-K25</f>
        <v>-1</v>
      </c>
      <c r="M25" s="18">
        <f t="shared" si="3"/>
        <v>1</v>
      </c>
      <c r="N25" s="27">
        <v>1593424790.1700001</v>
      </c>
      <c r="O25" s="27">
        <v>1604417855</v>
      </c>
      <c r="P25" s="26">
        <v>99.3</v>
      </c>
      <c r="Q25" s="26" t="s">
        <v>237</v>
      </c>
      <c r="R25" s="19" t="s">
        <v>71</v>
      </c>
    </row>
    <row r="26" spans="1:18" ht="12.75" hidden="1" x14ac:dyDescent="0.2">
      <c r="A26" s="15">
        <v>24</v>
      </c>
      <c r="B26" s="24" t="s">
        <v>21</v>
      </c>
      <c r="C26" s="25" t="s">
        <v>171</v>
      </c>
      <c r="D26" s="25" t="s">
        <v>172</v>
      </c>
      <c r="E26" s="25" t="s">
        <v>173</v>
      </c>
      <c r="F26" s="25" t="s">
        <v>174</v>
      </c>
      <c r="G26" s="16" t="s">
        <v>239</v>
      </c>
      <c r="H26" s="21">
        <v>49</v>
      </c>
      <c r="I26" s="17">
        <v>10</v>
      </c>
      <c r="J26" s="17">
        <v>51</v>
      </c>
      <c r="K26" s="18">
        <f t="shared" si="0"/>
        <v>61</v>
      </c>
      <c r="L26" s="18">
        <v>0</v>
      </c>
      <c r="M26" s="18">
        <f t="shared" si="3"/>
        <v>0</v>
      </c>
      <c r="N26" s="27">
        <v>1878351210.1900001</v>
      </c>
      <c r="O26" s="27">
        <v>2440410199</v>
      </c>
      <c r="P26" s="26">
        <v>77</v>
      </c>
      <c r="Q26" s="26" t="s">
        <v>237</v>
      </c>
      <c r="R26" s="19" t="s">
        <v>71</v>
      </c>
    </row>
    <row r="27" spans="1:18" ht="12.75" hidden="1" x14ac:dyDescent="0.2">
      <c r="A27" s="15">
        <v>25</v>
      </c>
      <c r="B27" s="24" t="s">
        <v>14</v>
      </c>
      <c r="C27" s="25" t="s">
        <v>175</v>
      </c>
      <c r="D27" s="25" t="s">
        <v>176</v>
      </c>
      <c r="E27" s="25" t="s">
        <v>177</v>
      </c>
      <c r="F27" s="25" t="s">
        <v>178</v>
      </c>
      <c r="G27" s="16" t="s">
        <v>238</v>
      </c>
      <c r="H27" s="17">
        <v>58</v>
      </c>
      <c r="I27" s="17">
        <v>5</v>
      </c>
      <c r="J27" s="17">
        <v>54</v>
      </c>
      <c r="K27" s="18">
        <f t="shared" si="0"/>
        <v>59</v>
      </c>
      <c r="L27" s="18">
        <f>+H27-K27</f>
        <v>-1</v>
      </c>
      <c r="M27" s="18">
        <f t="shared" si="3"/>
        <v>1</v>
      </c>
      <c r="N27" s="27" t="s">
        <v>222</v>
      </c>
      <c r="O27" s="27">
        <v>3665048548</v>
      </c>
      <c r="P27" s="26">
        <v>13.8</v>
      </c>
      <c r="Q27" s="26" t="s">
        <v>234</v>
      </c>
      <c r="R27" s="19" t="s">
        <v>230</v>
      </c>
    </row>
    <row r="28" spans="1:18" ht="12.75" hidden="1" x14ac:dyDescent="0.2">
      <c r="A28" s="15">
        <v>26</v>
      </c>
      <c r="B28" s="24" t="s">
        <v>15</v>
      </c>
      <c r="C28" s="25" t="s">
        <v>179</v>
      </c>
      <c r="D28" s="25" t="s">
        <v>180</v>
      </c>
      <c r="E28" s="25" t="s">
        <v>181</v>
      </c>
      <c r="F28" s="25" t="s">
        <v>182</v>
      </c>
      <c r="G28" s="16" t="s">
        <v>238</v>
      </c>
      <c r="H28" s="17">
        <v>5</v>
      </c>
      <c r="I28" s="17">
        <v>3</v>
      </c>
      <c r="J28" s="17">
        <v>3</v>
      </c>
      <c r="K28" s="18">
        <f t="shared" si="0"/>
        <v>6</v>
      </c>
      <c r="L28" s="18">
        <f>+H28-K28</f>
        <v>-1</v>
      </c>
      <c r="M28" s="18">
        <f t="shared" si="3"/>
        <v>1</v>
      </c>
      <c r="N28" s="27" t="s">
        <v>223</v>
      </c>
      <c r="O28" s="27">
        <v>498704563</v>
      </c>
      <c r="P28" s="26">
        <v>13.100000000000001</v>
      </c>
      <c r="Q28" s="26" t="s">
        <v>234</v>
      </c>
      <c r="R28" s="19" t="s">
        <v>230</v>
      </c>
    </row>
    <row r="29" spans="1:18" ht="12.75" hidden="1" x14ac:dyDescent="0.2">
      <c r="A29" s="15">
        <v>27</v>
      </c>
      <c r="B29" s="24" t="s">
        <v>16</v>
      </c>
      <c r="C29" s="25" t="s">
        <v>183</v>
      </c>
      <c r="D29" s="25" t="s">
        <v>184</v>
      </c>
      <c r="E29" s="25" t="s">
        <v>185</v>
      </c>
      <c r="F29" s="25" t="s">
        <v>186</v>
      </c>
      <c r="G29" s="16" t="s">
        <v>238</v>
      </c>
      <c r="H29" s="17">
        <v>11</v>
      </c>
      <c r="I29" s="17">
        <v>2</v>
      </c>
      <c r="J29" s="17">
        <v>232</v>
      </c>
      <c r="K29" s="18">
        <f t="shared" si="0"/>
        <v>234</v>
      </c>
      <c r="L29" s="18">
        <f>+H29-K29</f>
        <v>-223</v>
      </c>
      <c r="M29" s="18">
        <f t="shared" si="3"/>
        <v>223</v>
      </c>
      <c r="N29" s="27">
        <v>375648960.98000002</v>
      </c>
      <c r="O29" s="27">
        <v>9115800373</v>
      </c>
      <c r="P29" s="26">
        <v>4.1000000000000005</v>
      </c>
      <c r="Q29" s="26" t="s">
        <v>234</v>
      </c>
      <c r="R29" s="19" t="s">
        <v>231</v>
      </c>
    </row>
    <row r="30" spans="1:18" ht="12.75" hidden="1" x14ac:dyDescent="0.2">
      <c r="A30" s="15">
        <v>29</v>
      </c>
      <c r="B30" s="24" t="s">
        <v>25</v>
      </c>
      <c r="C30" s="25" t="s">
        <v>187</v>
      </c>
      <c r="D30" s="25" t="s">
        <v>188</v>
      </c>
      <c r="E30" s="25" t="s">
        <v>189</v>
      </c>
      <c r="F30" s="25" t="s">
        <v>190</v>
      </c>
      <c r="G30" s="16" t="s">
        <v>238</v>
      </c>
      <c r="H30" s="17"/>
      <c r="I30" s="17">
        <v>6</v>
      </c>
      <c r="J30" s="17">
        <v>138</v>
      </c>
      <c r="K30" s="18">
        <f t="shared" si="0"/>
        <v>144</v>
      </c>
      <c r="L30" s="18">
        <f>+H30-K30</f>
        <v>-144</v>
      </c>
      <c r="M30" s="18">
        <f t="shared" si="3"/>
        <v>144</v>
      </c>
      <c r="N30" s="27">
        <v>273271163.94999999</v>
      </c>
      <c r="O30" s="27">
        <v>6120550914</v>
      </c>
      <c r="P30" s="26">
        <v>4.5</v>
      </c>
      <c r="Q30" s="26" t="s">
        <v>234</v>
      </c>
      <c r="R30" s="19" t="s">
        <v>232</v>
      </c>
    </row>
    <row r="31" spans="1:18" ht="12.75" hidden="1" x14ac:dyDescent="0.2">
      <c r="A31" s="15">
        <v>30</v>
      </c>
      <c r="B31" s="24" t="s">
        <v>17</v>
      </c>
      <c r="C31" s="25" t="s">
        <v>191</v>
      </c>
      <c r="D31" s="25" t="s">
        <v>192</v>
      </c>
      <c r="E31" s="25" t="s">
        <v>193</v>
      </c>
      <c r="F31" s="25" t="s">
        <v>194</v>
      </c>
      <c r="G31" s="16" t="s">
        <v>210</v>
      </c>
      <c r="H31" s="21">
        <v>133</v>
      </c>
      <c r="I31" s="17">
        <v>23</v>
      </c>
      <c r="J31" s="17">
        <v>112</v>
      </c>
      <c r="K31" s="18">
        <f t="shared" si="0"/>
        <v>135</v>
      </c>
      <c r="L31" s="18">
        <v>0</v>
      </c>
      <c r="M31" s="18">
        <f t="shared" si="3"/>
        <v>0</v>
      </c>
      <c r="N31" s="27">
        <v>3026765572.7399998</v>
      </c>
      <c r="O31" s="27">
        <v>5825615460</v>
      </c>
      <c r="P31" s="26">
        <v>52</v>
      </c>
      <c r="Q31" s="26" t="s">
        <v>235</v>
      </c>
      <c r="R31" s="19" t="s">
        <v>229</v>
      </c>
    </row>
    <row r="32" spans="1:18" ht="12.75" hidden="1" x14ac:dyDescent="0.2">
      <c r="A32" s="15">
        <v>31</v>
      </c>
      <c r="B32" s="24" t="s">
        <v>69</v>
      </c>
      <c r="C32" s="25" t="s">
        <v>195</v>
      </c>
      <c r="D32" s="25" t="s">
        <v>196</v>
      </c>
      <c r="E32" s="25" t="s">
        <v>197</v>
      </c>
      <c r="F32" s="25" t="s">
        <v>198</v>
      </c>
      <c r="G32" s="16" t="s">
        <v>210</v>
      </c>
      <c r="H32" s="21">
        <v>219</v>
      </c>
      <c r="I32" s="17">
        <v>2</v>
      </c>
      <c r="J32" s="17">
        <v>310</v>
      </c>
      <c r="K32" s="18">
        <f t="shared" si="0"/>
        <v>312</v>
      </c>
      <c r="L32" s="18">
        <f>+H32-K32</f>
        <v>-93</v>
      </c>
      <c r="M32" s="18">
        <f t="shared" si="3"/>
        <v>93</v>
      </c>
      <c r="N32" s="27">
        <v>1789662503.1099999</v>
      </c>
      <c r="O32" s="27">
        <v>13355637534</v>
      </c>
      <c r="P32" s="26">
        <v>13.4</v>
      </c>
      <c r="Q32" s="26" t="s">
        <v>234</v>
      </c>
      <c r="R32" s="19" t="s">
        <v>230</v>
      </c>
    </row>
    <row r="33" spans="1:18" ht="12.75" hidden="1" x14ac:dyDescent="0.2">
      <c r="A33" s="15">
        <v>32</v>
      </c>
      <c r="B33" s="24" t="s">
        <v>18</v>
      </c>
      <c r="C33" s="25" t="s">
        <v>199</v>
      </c>
      <c r="D33" s="25" t="s">
        <v>200</v>
      </c>
      <c r="E33" s="25" t="s">
        <v>201</v>
      </c>
      <c r="F33" s="25" t="s">
        <v>202</v>
      </c>
      <c r="G33" s="16" t="s">
        <v>210</v>
      </c>
      <c r="H33" s="21">
        <v>2</v>
      </c>
      <c r="I33" s="17">
        <v>1</v>
      </c>
      <c r="J33" s="17">
        <v>1</v>
      </c>
      <c r="K33" s="18">
        <f t="shared" si="0"/>
        <v>2</v>
      </c>
      <c r="L33" s="18">
        <f>+H33-K33</f>
        <v>0</v>
      </c>
      <c r="M33" s="18">
        <f t="shared" si="3"/>
        <v>0</v>
      </c>
      <c r="N33" s="27">
        <v>52996586</v>
      </c>
      <c r="O33" s="27">
        <v>52996624</v>
      </c>
      <c r="P33" s="26">
        <v>100</v>
      </c>
      <c r="Q33" s="26"/>
      <c r="R33" s="19" t="s">
        <v>71</v>
      </c>
    </row>
    <row r="34" spans="1:18" ht="12.75" hidden="1" x14ac:dyDescent="0.2">
      <c r="A34" s="15">
        <v>33</v>
      </c>
      <c r="B34" s="24" t="s">
        <v>30</v>
      </c>
      <c r="C34" s="25" t="s">
        <v>203</v>
      </c>
      <c r="D34" s="25" t="s">
        <v>204</v>
      </c>
      <c r="E34" s="25" t="s">
        <v>205</v>
      </c>
      <c r="F34" s="25" t="s">
        <v>206</v>
      </c>
      <c r="G34" s="16" t="s">
        <v>238</v>
      </c>
      <c r="H34" s="17">
        <v>76</v>
      </c>
      <c r="I34" s="17">
        <v>1</v>
      </c>
      <c r="J34" s="17">
        <v>18</v>
      </c>
      <c r="K34" s="18">
        <f t="shared" si="0"/>
        <v>19</v>
      </c>
      <c r="L34" s="18">
        <f>+H34-K34</f>
        <v>57</v>
      </c>
      <c r="M34" s="18">
        <v>57</v>
      </c>
      <c r="N34" s="27" t="s">
        <v>224</v>
      </c>
      <c r="O34" s="27">
        <v>208953587</v>
      </c>
      <c r="P34" s="26">
        <v>307.39999999999998</v>
      </c>
      <c r="Q34" s="26" t="s">
        <v>236</v>
      </c>
      <c r="R34" s="19" t="s">
        <v>71</v>
      </c>
    </row>
    <row r="35" spans="1:18" hidden="1" x14ac:dyDescent="0.2">
      <c r="O35" s="20">
        <f>SUM(O2:O34)</f>
        <v>195498350562</v>
      </c>
    </row>
  </sheetData>
  <autoFilter ref="A1:R35" xr:uid="{04D46FF3-E18F-475A-9686-7A63A36546CD}">
    <filterColumn colId="1">
      <filters>
        <filter val="Arauca"/>
        <filter val="Bolívar"/>
        <filter val="Boyacá"/>
        <filter val="Cauca"/>
        <filter val="La Guajira"/>
      </filters>
    </filterColumn>
  </autoFilter>
  <sortState xmlns:xlrd2="http://schemas.microsoft.com/office/spreadsheetml/2017/richdata2" ref="B2:R34">
    <sortCondition ref="B2"/>
  </sortState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showGridLines="0" workbookViewId="0">
      <selection activeCell="C15" sqref="C15"/>
    </sheetView>
  </sheetViews>
  <sheetFormatPr baseColWidth="10" defaultRowHeight="15" x14ac:dyDescent="0.25"/>
  <cols>
    <col min="2" max="2" width="34" customWidth="1"/>
    <col min="3" max="3" width="26" customWidth="1"/>
    <col min="4" max="4" width="28.140625" customWidth="1"/>
    <col min="5" max="5" width="61.42578125" customWidth="1"/>
  </cols>
  <sheetData>
    <row r="1" spans="1:5" ht="29.25" thickBot="1" x14ac:dyDescent="0.3">
      <c r="A1" s="1" t="s">
        <v>33</v>
      </c>
      <c r="B1" s="2" t="s">
        <v>31</v>
      </c>
      <c r="C1" s="2" t="s">
        <v>34</v>
      </c>
      <c r="D1" s="2" t="s">
        <v>35</v>
      </c>
      <c r="E1" s="2" t="s">
        <v>36</v>
      </c>
    </row>
    <row r="2" spans="1:5" ht="16.5" thickTop="1" thickBot="1" x14ac:dyDescent="0.3">
      <c r="A2" s="3" t="s">
        <v>37</v>
      </c>
      <c r="B2" s="4" t="s">
        <v>38</v>
      </c>
      <c r="C2" s="5">
        <v>300</v>
      </c>
      <c r="D2" s="4" t="s">
        <v>39</v>
      </c>
      <c r="E2" s="4" t="s">
        <v>40</v>
      </c>
    </row>
    <row r="3" spans="1:5" ht="15.75" thickBot="1" x14ac:dyDescent="0.3">
      <c r="A3" s="3" t="s">
        <v>37</v>
      </c>
      <c r="B3" s="6" t="s">
        <v>41</v>
      </c>
      <c r="C3" s="7">
        <v>140</v>
      </c>
      <c r="D3" s="6" t="s">
        <v>39</v>
      </c>
      <c r="E3" s="6" t="s">
        <v>40</v>
      </c>
    </row>
    <row r="4" spans="1:5" ht="15.75" thickBot="1" x14ac:dyDescent="0.3">
      <c r="A4" s="3" t="s">
        <v>37</v>
      </c>
      <c r="B4" s="4" t="s">
        <v>42</v>
      </c>
      <c r="C4" s="5">
        <v>140</v>
      </c>
      <c r="D4" s="4" t="s">
        <v>39</v>
      </c>
      <c r="E4" s="4" t="s">
        <v>40</v>
      </c>
    </row>
    <row r="5" spans="1:5" ht="15.75" thickBot="1" x14ac:dyDescent="0.3">
      <c r="A5" s="3" t="s">
        <v>37</v>
      </c>
      <c r="B5" s="6" t="s">
        <v>43</v>
      </c>
      <c r="C5" s="7">
        <v>65</v>
      </c>
      <c r="D5" s="6" t="s">
        <v>39</v>
      </c>
      <c r="E5" s="6" t="s">
        <v>40</v>
      </c>
    </row>
    <row r="6" spans="1:5" ht="15.75" thickBot="1" x14ac:dyDescent="0.3">
      <c r="A6" s="3" t="s">
        <v>37</v>
      </c>
      <c r="B6" s="4" t="s">
        <v>44</v>
      </c>
      <c r="C6" s="5">
        <v>100</v>
      </c>
      <c r="D6" s="4" t="s">
        <v>39</v>
      </c>
      <c r="E6" s="4" t="s">
        <v>40</v>
      </c>
    </row>
    <row r="7" spans="1:5" ht="15.75" thickBot="1" x14ac:dyDescent="0.3">
      <c r="A7" s="3" t="s">
        <v>45</v>
      </c>
      <c r="B7" s="6" t="s">
        <v>46</v>
      </c>
      <c r="C7" s="7">
        <v>95</v>
      </c>
      <c r="D7" s="6" t="s">
        <v>39</v>
      </c>
      <c r="E7" s="6" t="s">
        <v>32</v>
      </c>
    </row>
    <row r="8" spans="1:5" ht="15.75" thickBot="1" x14ac:dyDescent="0.3">
      <c r="A8" s="3" t="s">
        <v>47</v>
      </c>
      <c r="B8" s="4" t="s">
        <v>48</v>
      </c>
      <c r="C8" s="5" t="s">
        <v>49</v>
      </c>
      <c r="D8" s="4" t="s">
        <v>50</v>
      </c>
      <c r="E8" s="4" t="s">
        <v>51</v>
      </c>
    </row>
    <row r="9" spans="1:5" x14ac:dyDescent="0.25">
      <c r="A9" s="29" t="s">
        <v>52</v>
      </c>
      <c r="B9" s="8" t="s">
        <v>53</v>
      </c>
      <c r="C9" s="31">
        <v>300</v>
      </c>
      <c r="D9" s="33" t="s">
        <v>39</v>
      </c>
      <c r="E9" s="33" t="s">
        <v>55</v>
      </c>
    </row>
    <row r="10" spans="1:5" ht="15.75" thickBot="1" x14ac:dyDescent="0.3">
      <c r="A10" s="30"/>
      <c r="B10" s="6" t="s">
        <v>54</v>
      </c>
      <c r="C10" s="32"/>
      <c r="D10" s="34"/>
      <c r="E10" s="34"/>
    </row>
    <row r="11" spans="1:5" ht="15.75" thickBot="1" x14ac:dyDescent="0.3">
      <c r="A11" s="3" t="s">
        <v>56</v>
      </c>
      <c r="B11" s="4" t="s">
        <v>57</v>
      </c>
      <c r="C11" s="5">
        <v>2578</v>
      </c>
      <c r="D11" s="4" t="s">
        <v>50</v>
      </c>
      <c r="E11" s="4" t="s">
        <v>58</v>
      </c>
    </row>
    <row r="12" spans="1:5" ht="15.75" thickBot="1" x14ac:dyDescent="0.3">
      <c r="A12" s="3" t="s">
        <v>59</v>
      </c>
      <c r="B12" s="6" t="s">
        <v>60</v>
      </c>
      <c r="C12" s="7">
        <v>300</v>
      </c>
      <c r="D12" s="6" t="s">
        <v>39</v>
      </c>
      <c r="E12" s="6" t="s">
        <v>61</v>
      </c>
    </row>
  </sheetData>
  <mergeCells count="4">
    <mergeCell ref="A9:A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MatricesConsolidado</vt:lpstr>
      <vt:lpstr>CDI-2018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2018-09-06T19:40:51Z</dcterms:created>
  <dcterms:modified xsi:type="dcterms:W3CDTF">2019-01-17T23:07:34Z</dcterms:modified>
</cp:coreProperties>
</file>