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Dotaciones2019\Infraestructura\Infraestructuras Propias\"/>
    </mc:Choice>
  </mc:AlternateContent>
  <bookViews>
    <workbookView xWindow="0" yWindow="0" windowWidth="20490" windowHeight="7650"/>
  </bookViews>
  <sheets>
    <sheet name="PROYECTOS INFRAESTRUCTURA" sheetId="1" r:id="rId1"/>
    <sheet name="DOTACIONE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54" i="2" s="1"/>
  <c r="F57" i="2" s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45" i="1" l="1"/>
</calcChain>
</file>

<file path=xl/sharedStrings.xml><?xml version="1.0" encoding="utf-8"?>
<sst xmlns="http://schemas.openxmlformats.org/spreadsheetml/2006/main" count="341" uniqueCount="154">
  <si>
    <t>DEPARTAMENTO</t>
  </si>
  <si>
    <t>MUNICIPIO</t>
  </si>
  <si>
    <t>PROYECTO</t>
  </si>
  <si>
    <t>VALOR PROYECTO</t>
  </si>
  <si>
    <t>ANTIOQUIA</t>
  </si>
  <si>
    <t>SAN JERÓNIMO</t>
  </si>
  <si>
    <t>HOGAR INFANTIL SENDERITO</t>
  </si>
  <si>
    <t>MEDELLÍN</t>
  </si>
  <si>
    <t>HOGAR INFANTIL EL LAGUITO</t>
  </si>
  <si>
    <t>HOGAR INFANTIL DOCE DE OCTUBRE</t>
  </si>
  <si>
    <t>CIUDAD BOLÍVAR</t>
  </si>
  <si>
    <t>HOGAR INFANTIL VILLA SINFONIA</t>
  </si>
  <si>
    <t>DON MATÍAS</t>
  </si>
  <si>
    <t>HOGAR INFANTIL OSITOS</t>
  </si>
  <si>
    <t>PUERTO NARE</t>
  </si>
  <si>
    <t>HOGAR INFANTIL EL FLAUTIN</t>
  </si>
  <si>
    <t>SAN CARLOS</t>
  </si>
  <si>
    <t>HOGAR INFANTIL ILUSIONES</t>
  </si>
  <si>
    <t>YARUMAL</t>
  </si>
  <si>
    <t>HOGAR INFANTIL SALTARINES</t>
  </si>
  <si>
    <t>ATLÁNTICO</t>
  </si>
  <si>
    <t>PUERTO COLOMBIA</t>
  </si>
  <si>
    <t>HOGAR INFANTIL PUERTO COLOMBIA</t>
  </si>
  <si>
    <t>CANDELARIA</t>
  </si>
  <si>
    <t>HOGAR INFANTIL CANDELARIA</t>
  </si>
  <si>
    <t>BARRANQUILLA</t>
  </si>
  <si>
    <t>HOGAR INFANTIL LAS PALMAS</t>
  </si>
  <si>
    <t>BARANOA</t>
  </si>
  <si>
    <t>BOLÍVAR</t>
  </si>
  <si>
    <t>CARTAGENA</t>
  </si>
  <si>
    <t>H. I. GIRASOLES</t>
  </si>
  <si>
    <t>BOGOTA</t>
  </si>
  <si>
    <t>BOGOTÁ DC</t>
  </si>
  <si>
    <t>H.I. CHIQUILINES</t>
  </si>
  <si>
    <t>H.I. CAFETERITOS</t>
  </si>
  <si>
    <t>H.I. SANTA ROSA DE LIMA</t>
  </si>
  <si>
    <t>H.I. RAYITO DE SOL</t>
  </si>
  <si>
    <t>BOYACA</t>
  </si>
  <si>
    <t>TUNJA</t>
  </si>
  <si>
    <t>HOGAR INFANTIL SAN ANTONIO DE TUNJA</t>
  </si>
  <si>
    <t>SOGAMOSO</t>
  </si>
  <si>
    <t>LA MAGDALENA</t>
  </si>
  <si>
    <t>CESAR</t>
  </si>
  <si>
    <t>VALLEDUPAR</t>
  </si>
  <si>
    <t>PRIMERO DE MAYO</t>
  </si>
  <si>
    <t xml:space="preserve"> H.I. GUATAPURI</t>
  </si>
  <si>
    <t>CHOCO</t>
  </si>
  <si>
    <t>ACANDÍ</t>
  </si>
  <si>
    <t>HOGAR INFANTIL  ACANDI</t>
  </si>
  <si>
    <t>TADÓ</t>
  </si>
  <si>
    <t>CÓRDOBA</t>
  </si>
  <si>
    <t>LA APARTADA</t>
  </si>
  <si>
    <t>PUERTO LIBERTADOR</t>
  </si>
  <si>
    <t>SAN JOSÉ DE URÉ</t>
  </si>
  <si>
    <t>MONTELÍBANO</t>
  </si>
  <si>
    <t>CUNDINAMARCA</t>
  </si>
  <si>
    <t>VIOTA</t>
  </si>
  <si>
    <t>HOGAR INFANTIL MUNDO MARAVILLOSO</t>
  </si>
  <si>
    <t>VIANÍ</t>
  </si>
  <si>
    <t>HOGAR INFANTIL MI TESORO ESCONDIDO</t>
  </si>
  <si>
    <t>PUERTO SALGAR</t>
  </si>
  <si>
    <t>HOGAR INFANTIL MI TECHITO</t>
  </si>
  <si>
    <t>LA VEGA</t>
  </si>
  <si>
    <t>HOGAR INFANTIL EL CARRUSEL</t>
  </si>
  <si>
    <t>VILLETA</t>
  </si>
  <si>
    <t>HOGAR INFANTIL ZAMBRANO CAMADIER</t>
  </si>
  <si>
    <t>META</t>
  </si>
  <si>
    <t>LEJANÍAS</t>
  </si>
  <si>
    <t>HOGAR INFANTIL LEJANIAS</t>
  </si>
  <si>
    <t>NORTE DE SANTANDER</t>
  </si>
  <si>
    <t>CÚCUTA</t>
  </si>
  <si>
    <t>H.I. CAPERUCITA</t>
  </si>
  <si>
    <t>HOGAR INFANTIL ZONA FRANCA</t>
  </si>
  <si>
    <t>H.I. PINOCHO</t>
  </si>
  <si>
    <t>H.I. BELEN</t>
  </si>
  <si>
    <t xml:space="preserve">HI GOLONDRINAS </t>
  </si>
  <si>
    <t>CAQUETÁ</t>
  </si>
  <si>
    <t>SAN JOSÉ DEL FRAGUA</t>
  </si>
  <si>
    <t>HOGAR INFANTIL SAN JOSE DEL FRAGUA</t>
  </si>
  <si>
    <t>HUILA</t>
  </si>
  <si>
    <t>BARAYA</t>
  </si>
  <si>
    <t>HOGAR INFANTIL BARAYA</t>
  </si>
  <si>
    <t>NEIVA</t>
  </si>
  <si>
    <t>H. I. SEDE DIRECCIÓN REGIONAL</t>
  </si>
  <si>
    <t>MAGDALENA</t>
  </si>
  <si>
    <t>SANTA MARTA</t>
  </si>
  <si>
    <t>HOGAR INFANTIL MAMATOCO</t>
  </si>
  <si>
    <t>PUTUMAYO</t>
  </si>
  <si>
    <t>SAN FRANCISCO</t>
  </si>
  <si>
    <t>TRANSICION HOGARES COMUNITARIOS DE BIENESTAR SAN FRANCISCO</t>
  </si>
  <si>
    <t>PUERTO ASÍS</t>
  </si>
  <si>
    <t>HOGAR INFANTIL SANTO ANGEL PTO ASIS</t>
  </si>
  <si>
    <t>CDI TERNURITAS SEDE DOS</t>
  </si>
  <si>
    <t>RISARALDA</t>
  </si>
  <si>
    <t>DOSQUEBRADAS</t>
  </si>
  <si>
    <t>H.I DOSQUEBRADAS</t>
  </si>
  <si>
    <t>SANTANDER</t>
  </si>
  <si>
    <t>SAN GIL</t>
  </si>
  <si>
    <t>HOGAR INFANTIL  DUMBO</t>
  </si>
  <si>
    <t>SUCRE</t>
  </si>
  <si>
    <t>COROZAL</t>
  </si>
  <si>
    <t>HOGAR INFANTIL EL CERRITO COROZAL</t>
  </si>
  <si>
    <t>TOTALES</t>
  </si>
  <si>
    <t>NOMBRE DE LA UDS</t>
  </si>
  <si>
    <t>DIRECCION</t>
  </si>
  <si>
    <t>CAPACIDAD CDI</t>
  </si>
  <si>
    <t>VALOR DOTACIÓN</t>
  </si>
  <si>
    <t>C 21 8 58</t>
  </si>
  <si>
    <t>DG 81B 76 143</t>
  </si>
  <si>
    <t>K 78 103 07</t>
  </si>
  <si>
    <t>C 49 46 115</t>
  </si>
  <si>
    <t>C 29 31 63</t>
  </si>
  <si>
    <t>C 2 46 44</t>
  </si>
  <si>
    <t>K 21 21 75</t>
  </si>
  <si>
    <t>CL 17 19 77</t>
  </si>
  <si>
    <t xml:space="preserve">K 1A-2 2A 20 </t>
  </si>
  <si>
    <t xml:space="preserve">K 14 15 37 </t>
  </si>
  <si>
    <t>K 7B 34 100 Lo 2</t>
  </si>
  <si>
    <t>BARRIO VILLA CAROLINA</t>
  </si>
  <si>
    <t>CL 30 I N° 50 A 74 URB LA VILLA ZARAGOCILLA.</t>
  </si>
  <si>
    <t>CL 51 4 71</t>
  </si>
  <si>
    <t>K 16 39A-20</t>
  </si>
  <si>
    <t xml:space="preserve">CLL. 30 BIS SUR No. 9 - 80 </t>
  </si>
  <si>
    <t>AK 68 64 C 75</t>
  </si>
  <si>
    <t>CL 12 4 06 SAN ANTONIO</t>
  </si>
  <si>
    <t>CALLE 4 No 25-14. BARRIO MAGDALENA</t>
  </si>
  <si>
    <t>KR 18 E 24 40</t>
  </si>
  <si>
    <t>KR 18B No 21-82</t>
  </si>
  <si>
    <t>K 5 8A 60 68 70</t>
  </si>
  <si>
    <t>BARRIO VILLA CLEMEN</t>
  </si>
  <si>
    <t>C 19 7A 52</t>
  </si>
  <si>
    <t>K 6 1 50 58</t>
  </si>
  <si>
    <t>C 16 4 04</t>
  </si>
  <si>
    <t>K 5 3 277</t>
  </si>
  <si>
    <t>K 10 3 104 LO 2</t>
  </si>
  <si>
    <t>C 5 12 21</t>
  </si>
  <si>
    <t>C 21 12 39</t>
  </si>
  <si>
    <t>A LIBERTADORES</t>
  </si>
  <si>
    <t>B. COMUNEROS</t>
  </si>
  <si>
    <t>B. BELEN</t>
  </si>
  <si>
    <t xml:space="preserve">C 3N 18 15 </t>
  </si>
  <si>
    <t>K 3 3 44</t>
  </si>
  <si>
    <t xml:space="preserve">K 6 3 73 79  </t>
  </si>
  <si>
    <t>COMUNA 9</t>
  </si>
  <si>
    <t>COMUNA 8</t>
  </si>
  <si>
    <t xml:space="preserve">C 35 12A 15  </t>
  </si>
  <si>
    <t xml:space="preserve">C 27G 55 86     </t>
  </si>
  <si>
    <t>B/PABLO VI CLL  3 NO. 1 - 18</t>
  </si>
  <si>
    <t>CALLE 12 NO. 32 - 20/BARRIO CAMILO TORRES</t>
  </si>
  <si>
    <t>B/OBRERO - CLL 18 NO.  25 - 18</t>
  </si>
  <si>
    <t>KR 18 17 83   SANTA MONICA</t>
  </si>
  <si>
    <t>C 17 12 45</t>
  </si>
  <si>
    <t>K 21 40D 12</t>
  </si>
  <si>
    <t xml:space="preserve">DEPARTAMENTO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</si>
</sst>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\ * #,##0_);_(&quot;$&quot;\ * \(#,##0\);_(&quot;$&quot;\ * &quot;-&quot;_);_(@_)"/>
    <numFmt numFmtId="165" formatCode="_(&quot;$&quot;\ * #,##0.00_);_(&quot;$&quot;\ * \(#,##0.00\);_(&quot;$&quot;\ * &quot;-&quot;??_);_(@_)"/>
    <numFmt numFmtId="166" formatCode="#,##0_ ;\-#,##0\ "/>
    <numFmt numFmtId="167" formatCode="_(&quot;$&quot;\ * #,##0_);_(&quot;$&quot;\ * \(#,##0\);_(&quot;$&quot;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14" fontId="4" fillId="0" borderId="2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/>
    </xf>
    <xf numFmtId="49" fontId="0" fillId="0" borderId="0" xfId="0" applyNumberFormat="1"/>
    <xf numFmtId="49" fontId="0" fillId="2" borderId="0" xfId="0" applyNumberFormat="1" applyFill="1"/>
    <xf numFmtId="0" fontId="3" fillId="0" borderId="2" xfId="0" applyFont="1" applyFill="1" applyBorder="1" applyAlignment="1">
      <alignment horizontal="center" vertical="center" wrapText="1"/>
    </xf>
    <xf numFmtId="166" fontId="5" fillId="0" borderId="2" xfId="2" applyNumberFormat="1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7" fontId="0" fillId="0" borderId="2" xfId="1" applyNumberFormat="1" applyFont="1" applyBorder="1"/>
    <xf numFmtId="0" fontId="0" fillId="2" borderId="2" xfId="0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167" fontId="6" fillId="0" borderId="2" xfId="1" applyNumberFormat="1" applyFont="1" applyBorder="1"/>
    <xf numFmtId="0" fontId="0" fillId="0" borderId="0" xfId="0" applyFont="1" applyFill="1" applyAlignment="1">
      <alignment horizontal="center" vertical="center" wrapText="1"/>
    </xf>
    <xf numFmtId="167" fontId="0" fillId="0" borderId="0" xfId="1" applyNumberFormat="1" applyFont="1"/>
    <xf numFmtId="167" fontId="3" fillId="0" borderId="1" xfId="1" applyNumberFormat="1" applyFont="1" applyFill="1" applyBorder="1" applyAlignment="1">
      <alignment horizontal="center" vertical="center" wrapText="1"/>
    </xf>
    <xf numFmtId="167" fontId="4" fillId="0" borderId="2" xfId="1" applyNumberFormat="1" applyFont="1" applyFill="1" applyBorder="1" applyAlignment="1">
      <alignment vertical="center" wrapText="1"/>
    </xf>
    <xf numFmtId="167" fontId="5" fillId="0" borderId="2" xfId="1" applyNumberFormat="1" applyFont="1" applyFill="1" applyBorder="1" applyAlignment="1">
      <alignment vertical="center" wrapText="1"/>
    </xf>
    <xf numFmtId="167" fontId="4" fillId="0" borderId="0" xfId="1" applyNumberFormat="1" applyFont="1" applyFill="1" applyAlignment="1">
      <alignment vertical="center" wrapText="1"/>
    </xf>
    <xf numFmtId="166" fontId="5" fillId="0" borderId="2" xfId="2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167" fontId="4" fillId="3" borderId="2" xfId="1" applyNumberFormat="1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67" fontId="2" fillId="0" borderId="1" xfId="1" applyNumberFormat="1" applyFont="1" applyFill="1" applyBorder="1" applyAlignment="1">
      <alignment horizontal="center" vertical="center" wrapText="1"/>
    </xf>
    <xf numFmtId="167" fontId="2" fillId="0" borderId="3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rly.Fajardo/Documents/PRIMERA%20INFANCIA%20ICBF/Listado%20nuevos%20CDI%20-%20Calculo%20cofinanciaci&#243;n%20TO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 PROYECTOS"/>
      <sheetName val="COFINANCIACIÓN"/>
      <sheetName val="CUADRO FINAL ABU DHABI"/>
      <sheetName val="DOTACIONES"/>
    </sheetNames>
    <sheetDataSet>
      <sheetData sheetId="0">
        <row r="3">
          <cell r="J3">
            <v>122851478.99159668</v>
          </cell>
          <cell r="L3">
            <v>2662699084.4226804</v>
          </cell>
          <cell r="M3">
            <v>86239361.344537824</v>
          </cell>
          <cell r="N3">
            <v>286468168.06722689</v>
          </cell>
          <cell r="O3">
            <v>53224109.99999997</v>
          </cell>
        </row>
        <row r="4">
          <cell r="J4">
            <v>72159848.739495814</v>
          </cell>
          <cell r="L4">
            <v>1156103692.7570474</v>
          </cell>
          <cell r="M4">
            <v>50246025.210084029</v>
          </cell>
          <cell r="N4">
            <v>145013588.23529407</v>
          </cell>
          <cell r="O4">
            <v>18379131.666666657</v>
          </cell>
        </row>
        <row r="5">
          <cell r="J5">
            <v>122851478.99159668</v>
          </cell>
          <cell r="L5">
            <v>2405206263.0071697</v>
          </cell>
          <cell r="M5">
            <v>86239361.344537824</v>
          </cell>
          <cell r="N5">
            <v>286468168.06722689</v>
          </cell>
          <cell r="O5">
            <v>38236710.833333313</v>
          </cell>
        </row>
        <row r="6">
          <cell r="J6">
            <v>105940924.36974791</v>
          </cell>
          <cell r="L6">
            <v>1621098080.2224216</v>
          </cell>
          <cell r="M6">
            <v>74236655.462184861</v>
          </cell>
          <cell r="N6">
            <v>224329605.04201683</v>
          </cell>
          <cell r="O6">
            <v>25771369.166666653</v>
          </cell>
        </row>
        <row r="7">
          <cell r="J7">
            <v>105940924.36974791</v>
          </cell>
          <cell r="L7">
            <v>1621098080.2224216</v>
          </cell>
          <cell r="M7">
            <v>74236655.462184861</v>
          </cell>
          <cell r="N7">
            <v>224329605.04201683</v>
          </cell>
          <cell r="O7">
            <v>25771369.166666653</v>
          </cell>
        </row>
        <row r="8">
          <cell r="J8">
            <v>105940924.36974791</v>
          </cell>
          <cell r="L8">
            <v>2242914104.2447453</v>
          </cell>
          <cell r="M8">
            <v>74236655.462184861</v>
          </cell>
          <cell r="N8">
            <v>224329605.04201683</v>
          </cell>
          <cell r="O8">
            <v>35656674.999999978</v>
          </cell>
        </row>
        <row r="9">
          <cell r="J9">
            <v>122851478.99159668</v>
          </cell>
          <cell r="L9">
            <v>2405206263.0071697</v>
          </cell>
          <cell r="M9">
            <v>86239361.344537824</v>
          </cell>
          <cell r="N9">
            <v>286468168.06722689</v>
          </cell>
          <cell r="O9">
            <v>38236710.833333313</v>
          </cell>
        </row>
        <row r="10">
          <cell r="J10">
            <v>105940924.36974791</v>
          </cell>
          <cell r="L10">
            <v>2242914104.2447453</v>
          </cell>
          <cell r="M10">
            <v>74236655.462184861</v>
          </cell>
          <cell r="N10">
            <v>224329605.04201683</v>
          </cell>
          <cell r="O10">
            <v>35656674.999999978</v>
          </cell>
        </row>
        <row r="11">
          <cell r="J11">
            <v>72159848.739495814</v>
          </cell>
          <cell r="L11">
            <v>1156103692.7570474</v>
          </cell>
          <cell r="M11">
            <v>50246025.210084029</v>
          </cell>
          <cell r="N11">
            <v>145013588.23529407</v>
          </cell>
          <cell r="O11">
            <v>18379131.666666657</v>
          </cell>
        </row>
        <row r="12">
          <cell r="J12">
            <v>105940924.36974791</v>
          </cell>
          <cell r="L12">
            <v>1621098080.2224216</v>
          </cell>
          <cell r="M12">
            <v>74236655.462184861</v>
          </cell>
          <cell r="N12">
            <v>224329605.04201683</v>
          </cell>
          <cell r="O12">
            <v>25771369.166666653</v>
          </cell>
        </row>
        <row r="13">
          <cell r="J13">
            <v>122851478.99159668</v>
          </cell>
          <cell r="L13">
            <v>2662699084.4226804</v>
          </cell>
          <cell r="M13">
            <v>86239361.344537824</v>
          </cell>
          <cell r="N13">
            <v>286468168.06722689</v>
          </cell>
          <cell r="O13">
            <v>53224109.99999997</v>
          </cell>
        </row>
        <row r="15">
          <cell r="J15">
            <v>105940924.36974791</v>
          </cell>
          <cell r="L15">
            <v>1621098080.2224216</v>
          </cell>
          <cell r="M15">
            <v>74236655.462184861</v>
          </cell>
          <cell r="N15">
            <v>224329605.04201683</v>
          </cell>
          <cell r="O15">
            <v>25771369.166666653</v>
          </cell>
        </row>
        <row r="16">
          <cell r="J16">
            <v>105940924.36974791</v>
          </cell>
          <cell r="L16">
            <v>2242914104.2447453</v>
          </cell>
          <cell r="M16">
            <v>74236655.462184861</v>
          </cell>
          <cell r="N16">
            <v>224329605.04201683</v>
          </cell>
          <cell r="O16">
            <v>35656674.999999978</v>
          </cell>
        </row>
        <row r="17">
          <cell r="J17">
            <v>0</v>
          </cell>
          <cell r="L17">
            <v>2405206263.0071697</v>
          </cell>
          <cell r="M17">
            <v>0</v>
          </cell>
          <cell r="N17">
            <v>286468168.06722689</v>
          </cell>
          <cell r="O17">
            <v>38236710.833333313</v>
          </cell>
        </row>
        <row r="18">
          <cell r="J18">
            <v>105940924.36974791</v>
          </cell>
          <cell r="L18">
            <v>1621098080.2224216</v>
          </cell>
          <cell r="M18">
            <v>74236655.462184861</v>
          </cell>
          <cell r="N18">
            <v>224329605.04201683</v>
          </cell>
          <cell r="O18">
            <v>25771369.166666653</v>
          </cell>
        </row>
        <row r="19">
          <cell r="J19">
            <v>122851478.99159668</v>
          </cell>
          <cell r="L19">
            <v>2662699084.4226804</v>
          </cell>
          <cell r="M19">
            <v>86239361.344537824</v>
          </cell>
          <cell r="N19">
            <v>286468168.06722689</v>
          </cell>
          <cell r="O19">
            <v>53224109.99999997</v>
          </cell>
        </row>
        <row r="20">
          <cell r="J20">
            <v>105940924.36974791</v>
          </cell>
          <cell r="L20">
            <v>2242914104.2447453</v>
          </cell>
          <cell r="M20">
            <v>74236655.462184861</v>
          </cell>
          <cell r="N20">
            <v>224329605.04201683</v>
          </cell>
          <cell r="O20">
            <v>35656674.999999978</v>
          </cell>
        </row>
        <row r="21">
          <cell r="J21">
            <v>0</v>
          </cell>
          <cell r="L21">
            <v>2242914104.2447453</v>
          </cell>
          <cell r="M21">
            <v>0</v>
          </cell>
          <cell r="N21">
            <v>224329605.04201683</v>
          </cell>
          <cell r="O21">
            <v>35656674.999999978</v>
          </cell>
        </row>
        <row r="22">
          <cell r="J22">
            <v>105940924.36974791</v>
          </cell>
          <cell r="L22">
            <v>2242914104.2447453</v>
          </cell>
          <cell r="M22">
            <v>74236655.462184861</v>
          </cell>
          <cell r="N22">
            <v>224329605.04201683</v>
          </cell>
          <cell r="O22">
            <v>35656674.999999978</v>
          </cell>
        </row>
        <row r="23">
          <cell r="J23">
            <v>105940924.36974791</v>
          </cell>
          <cell r="L23">
            <v>1621098080.2224216</v>
          </cell>
          <cell r="M23">
            <v>74236655.462184861</v>
          </cell>
          <cell r="N23">
            <v>224329605.04201683</v>
          </cell>
          <cell r="O23">
            <v>25771369.166666653</v>
          </cell>
        </row>
        <row r="24">
          <cell r="J24">
            <v>105940924.36974791</v>
          </cell>
          <cell r="L24">
            <v>2242914104.2447453</v>
          </cell>
          <cell r="M24">
            <v>74236655.462184861</v>
          </cell>
          <cell r="N24">
            <v>224329605.04201683</v>
          </cell>
          <cell r="O24">
            <v>35656674.999999978</v>
          </cell>
        </row>
        <row r="30">
          <cell r="J30">
            <v>105940924.36974791</v>
          </cell>
          <cell r="L30">
            <v>2242914104.2447453</v>
          </cell>
          <cell r="M30">
            <v>74236655.462184861</v>
          </cell>
          <cell r="N30">
            <v>224329605.04201683</v>
          </cell>
          <cell r="O30">
            <v>35656674.999999978</v>
          </cell>
        </row>
        <row r="31">
          <cell r="J31">
            <v>72159848.739495814</v>
          </cell>
          <cell r="L31">
            <v>1156103692.7570474</v>
          </cell>
          <cell r="M31">
            <v>50246025.210084029</v>
          </cell>
          <cell r="N31">
            <v>145013588.23529407</v>
          </cell>
          <cell r="O31">
            <v>18379131.666666657</v>
          </cell>
        </row>
        <row r="32">
          <cell r="J32">
            <v>105940924.36974791</v>
          </cell>
          <cell r="L32">
            <v>1621098080.2224216</v>
          </cell>
          <cell r="M32">
            <v>74236655.462184861</v>
          </cell>
          <cell r="N32">
            <v>224329605.04201683</v>
          </cell>
          <cell r="O32">
            <v>25771369.166666653</v>
          </cell>
        </row>
        <row r="33">
          <cell r="J33">
            <v>105940924.36974791</v>
          </cell>
          <cell r="L33">
            <v>1621098080.2224216</v>
          </cell>
          <cell r="M33">
            <v>74236655.462184861</v>
          </cell>
          <cell r="N33">
            <v>224329605.04201683</v>
          </cell>
          <cell r="O33">
            <v>25771369.166666653</v>
          </cell>
        </row>
        <row r="34">
          <cell r="J34">
            <v>105940924.36974791</v>
          </cell>
          <cell r="L34">
            <v>2242914104.2447453</v>
          </cell>
          <cell r="M34">
            <v>74236655.462184861</v>
          </cell>
          <cell r="N34">
            <v>224329605.04201683</v>
          </cell>
          <cell r="O34">
            <v>35656674.999999978</v>
          </cell>
        </row>
        <row r="35">
          <cell r="J35">
            <v>105940924.36974791</v>
          </cell>
          <cell r="L35">
            <v>2242914104.2447453</v>
          </cell>
          <cell r="M35">
            <v>74236655.462184861</v>
          </cell>
          <cell r="N35">
            <v>224329605.04201683</v>
          </cell>
          <cell r="O35">
            <v>35656674.999999978</v>
          </cell>
        </row>
        <row r="36">
          <cell r="J36">
            <v>105940924.36974791</v>
          </cell>
          <cell r="L36">
            <v>2242914104.2447453</v>
          </cell>
          <cell r="M36">
            <v>74236655.462184861</v>
          </cell>
          <cell r="N36">
            <v>224329605.04201683</v>
          </cell>
          <cell r="O36">
            <v>35656674.999999978</v>
          </cell>
        </row>
        <row r="37">
          <cell r="J37">
            <v>105940924.36974791</v>
          </cell>
          <cell r="L37">
            <v>2242914104.2447453</v>
          </cell>
          <cell r="M37">
            <v>74236655.462184861</v>
          </cell>
          <cell r="N37">
            <v>224329605.04201683</v>
          </cell>
          <cell r="O37">
            <v>35656674.999999978</v>
          </cell>
        </row>
        <row r="38">
          <cell r="J38">
            <v>105940924.36974791</v>
          </cell>
          <cell r="L38">
            <v>2242914104.2447453</v>
          </cell>
          <cell r="M38">
            <v>74236655.462184861</v>
          </cell>
          <cell r="N38">
            <v>224329605.04201683</v>
          </cell>
          <cell r="O38">
            <v>35656674.999999978</v>
          </cell>
        </row>
        <row r="39">
          <cell r="J39">
            <v>105940924.36974791</v>
          </cell>
          <cell r="L39">
            <v>1621098080.2224216</v>
          </cell>
          <cell r="M39">
            <v>74236655.462184861</v>
          </cell>
          <cell r="N39">
            <v>224329605.04201683</v>
          </cell>
          <cell r="O39">
            <v>25771369.166666653</v>
          </cell>
        </row>
        <row r="40">
          <cell r="J40">
            <v>105940924.36974791</v>
          </cell>
          <cell r="L40">
            <v>1621098080.2224216</v>
          </cell>
          <cell r="M40">
            <v>74236655.462184861</v>
          </cell>
          <cell r="N40">
            <v>224329605.04201683</v>
          </cell>
          <cell r="O40">
            <v>25771369.166666653</v>
          </cell>
        </row>
        <row r="41">
          <cell r="J41">
            <v>105940924.36974791</v>
          </cell>
          <cell r="L41">
            <v>1621098080.2224216</v>
          </cell>
          <cell r="M41">
            <v>74236655.462184861</v>
          </cell>
          <cell r="N41">
            <v>224329605.04201683</v>
          </cell>
          <cell r="O41">
            <v>25771369.166666653</v>
          </cell>
        </row>
        <row r="42">
          <cell r="J42">
            <v>72159848.739495814</v>
          </cell>
          <cell r="L42">
            <v>1156103692.7570474</v>
          </cell>
          <cell r="M42">
            <v>50246025.210084029</v>
          </cell>
          <cell r="N42">
            <v>145013588.23529407</v>
          </cell>
          <cell r="O42">
            <v>18379131.666666657</v>
          </cell>
        </row>
        <row r="45">
          <cell r="J45">
            <v>105940924.36974791</v>
          </cell>
          <cell r="L45">
            <v>2242914104.2447453</v>
          </cell>
          <cell r="M45">
            <v>74236655.462184861</v>
          </cell>
          <cell r="N45">
            <v>224329605.04201683</v>
          </cell>
          <cell r="O45">
            <v>35656674.999999978</v>
          </cell>
        </row>
        <row r="46">
          <cell r="J46">
            <v>105940924.36974791</v>
          </cell>
          <cell r="L46">
            <v>1621098080.2224216</v>
          </cell>
          <cell r="M46">
            <v>74236655.462184861</v>
          </cell>
          <cell r="N46">
            <v>224329605.04201683</v>
          </cell>
          <cell r="O46">
            <v>25771369.166666653</v>
          </cell>
        </row>
        <row r="47">
          <cell r="J47">
            <v>105940924.36974791</v>
          </cell>
          <cell r="L47">
            <v>1621098080.2224216</v>
          </cell>
          <cell r="M47">
            <v>74236655.462184861</v>
          </cell>
          <cell r="N47">
            <v>224329605.04201683</v>
          </cell>
          <cell r="O47">
            <v>25771369.166666653</v>
          </cell>
        </row>
        <row r="48">
          <cell r="J48">
            <v>105940924.36974791</v>
          </cell>
          <cell r="L48">
            <v>1621098080.2224216</v>
          </cell>
          <cell r="M48">
            <v>74236655.462184861</v>
          </cell>
          <cell r="N48">
            <v>224329605.04201683</v>
          </cell>
          <cell r="O48">
            <v>25771369.166666653</v>
          </cell>
        </row>
        <row r="49">
          <cell r="J49">
            <v>122851478.99159668</v>
          </cell>
          <cell r="L49">
            <v>2405206263.0071697</v>
          </cell>
          <cell r="M49">
            <v>86239361.344537824</v>
          </cell>
          <cell r="N49">
            <v>286468168.06722689</v>
          </cell>
          <cell r="O49">
            <v>38236710.833333313</v>
          </cell>
        </row>
        <row r="50">
          <cell r="J50">
            <v>72159848.739495814</v>
          </cell>
          <cell r="L50">
            <v>437770897.83281738</v>
          </cell>
          <cell r="M50">
            <v>50246025.210084029</v>
          </cell>
          <cell r="N50">
            <v>145013588.23529407</v>
          </cell>
          <cell r="O50">
            <v>5855811.6666666633</v>
          </cell>
        </row>
        <row r="51">
          <cell r="J51">
            <v>105940924.36974791</v>
          </cell>
          <cell r="L51">
            <v>2242914104.2447453</v>
          </cell>
          <cell r="M51">
            <v>74236655.462184861</v>
          </cell>
          <cell r="N51">
            <v>224329605.04201683</v>
          </cell>
          <cell r="O51">
            <v>35656674.999999978</v>
          </cell>
        </row>
        <row r="52">
          <cell r="J52">
            <v>122851478.99159668</v>
          </cell>
          <cell r="L52">
            <v>2405206263.0071697</v>
          </cell>
          <cell r="M52">
            <v>86239361.344537824</v>
          </cell>
          <cell r="N52">
            <v>286468168.06722689</v>
          </cell>
          <cell r="O52">
            <v>38236710.833333313</v>
          </cell>
        </row>
        <row r="53">
          <cell r="J53">
            <v>122851478.99159668</v>
          </cell>
          <cell r="L53">
            <v>2405206263.0071697</v>
          </cell>
          <cell r="M53">
            <v>86239361.344537824</v>
          </cell>
          <cell r="N53">
            <v>286468168.06722689</v>
          </cell>
          <cell r="O53">
            <v>38236710.833333313</v>
          </cell>
        </row>
      </sheetData>
      <sheetData sheetId="1">
        <row r="25">
          <cell r="D25">
            <v>7.4999999999999997E-2</v>
          </cell>
        </row>
        <row r="26">
          <cell r="D26">
            <v>4.0000000000000001E-3</v>
          </cell>
        </row>
        <row r="27">
          <cell r="D27">
            <v>0.01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B29" sqref="B29"/>
    </sheetView>
  </sheetViews>
  <sheetFormatPr baseColWidth="10" defaultRowHeight="15" x14ac:dyDescent="0.25"/>
  <cols>
    <col min="1" max="1" width="22.140625" style="2" bestFit="1" customWidth="1"/>
    <col min="2" max="2" width="20.42578125" style="2" customWidth="1"/>
    <col min="3" max="3" width="38.7109375" style="2" bestFit="1" customWidth="1"/>
    <col min="4" max="4" width="16" style="15" customWidth="1"/>
    <col min="5" max="5" width="20.28515625" style="33" customWidth="1"/>
    <col min="6" max="16384" width="11.42578125" style="2"/>
  </cols>
  <sheetData>
    <row r="1" spans="1:5" ht="32.25" customHeight="1" x14ac:dyDescent="0.25">
      <c r="A1" s="1" t="s">
        <v>153</v>
      </c>
      <c r="B1" s="1" t="s">
        <v>1</v>
      </c>
      <c r="C1" s="1" t="s">
        <v>2</v>
      </c>
      <c r="D1" s="1" t="s">
        <v>105</v>
      </c>
      <c r="E1" s="30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4">
        <v>300</v>
      </c>
      <c r="E2" s="31">
        <f>+(((('[1]LISTADO PROYECTOS'!J3+'[1]LISTADO PROYECTOS'!M3+'[1]LISTADO PROYECTOS'!N3)*1.19)+(('[1]LISTADO PROYECTOS'!L3+'[1]LISTADO PROYECTOS'!O3)*1.2895)))*(1+SUM([1]COFINANCIACIÓN!$D$25:$D$27))</f>
        <v>4456077117.1575623</v>
      </c>
    </row>
    <row r="3" spans="1:5" x14ac:dyDescent="0.25">
      <c r="A3" s="3" t="s">
        <v>4</v>
      </c>
      <c r="B3" s="3" t="s">
        <v>7</v>
      </c>
      <c r="C3" s="3" t="s">
        <v>8</v>
      </c>
      <c r="D3" s="4">
        <v>65</v>
      </c>
      <c r="E3" s="31">
        <f>+(((('[1]LISTADO PROYECTOS'!J4+'[1]LISTADO PROYECTOS'!M4+'[1]LISTADO PROYECTOS'!N4)*1.19)+(('[1]LISTADO PROYECTOS'!L4+'[1]LISTADO PROYECTOS'!O4)*1.2895)))*(1+SUM([1]COFINANCIACIÓN!$D$25:$D$27))</f>
        <v>1995837265.9207792</v>
      </c>
    </row>
    <row r="4" spans="1:5" x14ac:dyDescent="0.25">
      <c r="A4" s="3" t="s">
        <v>4</v>
      </c>
      <c r="B4" s="3" t="s">
        <v>7</v>
      </c>
      <c r="C4" s="3" t="s">
        <v>9</v>
      </c>
      <c r="D4" s="4">
        <v>200</v>
      </c>
      <c r="E4" s="31">
        <f>+(((('[1]LISTADO PROYECTOS'!J5+'[1]LISTADO PROYECTOS'!M5+'[1]LISTADO PROYECTOS'!N5)*1.19)+(('[1]LISTADO PROYECTOS'!L5+'[1]LISTADO PROYECTOS'!O5)*1.2895)))*(1+SUM([1]COFINANCIACIÓN!$D$25:$D$27))</f>
        <v>4073442543.9616213</v>
      </c>
    </row>
    <row r="5" spans="1:5" x14ac:dyDescent="0.25">
      <c r="A5" s="3" t="s">
        <v>4</v>
      </c>
      <c r="B5" s="3" t="s">
        <v>10</v>
      </c>
      <c r="C5" s="3" t="s">
        <v>11</v>
      </c>
      <c r="D5" s="4">
        <v>95</v>
      </c>
      <c r="E5" s="31">
        <f>+(((('[1]LISTADO PROYECTOS'!J6+'[1]LISTADO PROYECTOS'!M6+'[1]LISTADO PROYECTOS'!N6)*1.19)+(('[1]LISTADO PROYECTOS'!L6+'[1]LISTADO PROYECTOS'!O6)*1.2895)))*(1+SUM([1]COFINANCIACIÓN!$D$25:$D$27))</f>
        <v>2836846856.7310934</v>
      </c>
    </row>
    <row r="6" spans="1:5" x14ac:dyDescent="0.25">
      <c r="A6" s="3" t="s">
        <v>4</v>
      </c>
      <c r="B6" s="3" t="s">
        <v>12</v>
      </c>
      <c r="C6" s="3" t="s">
        <v>13</v>
      </c>
      <c r="D6" s="4">
        <v>95</v>
      </c>
      <c r="E6" s="31">
        <f>+(((('[1]LISTADO PROYECTOS'!J7+'[1]LISTADO PROYECTOS'!M7+'[1]LISTADO PROYECTOS'!N7)*1.19)+(('[1]LISTADO PROYECTOS'!L7+'[1]LISTADO PROYECTOS'!O7)*1.2895)))*(1+SUM([1]COFINANCIACIÓN!$D$25:$D$27))</f>
        <v>2836846856.7310934</v>
      </c>
    </row>
    <row r="7" spans="1:5" x14ac:dyDescent="0.25">
      <c r="A7" s="3" t="s">
        <v>4</v>
      </c>
      <c r="B7" s="3" t="s">
        <v>14</v>
      </c>
      <c r="C7" s="3" t="s">
        <v>15</v>
      </c>
      <c r="D7" s="4">
        <v>160</v>
      </c>
      <c r="E7" s="31">
        <f>+(((('[1]LISTADO PROYECTOS'!J8+'[1]LISTADO PROYECTOS'!M8+'[1]LISTADO PROYECTOS'!N8)*1.19)+(('[1]LISTADO PROYECTOS'!L8+'[1]LISTADO PROYECTOS'!O8)*1.2895)))*(1+SUM([1]COFINANCIACIÓN!$D$25:$D$27))</f>
        <v>3723923240.5515118</v>
      </c>
    </row>
    <row r="8" spans="1:5" s="38" customFormat="1" x14ac:dyDescent="0.25">
      <c r="A8" s="35" t="s">
        <v>4</v>
      </c>
      <c r="B8" s="35" t="s">
        <v>16</v>
      </c>
      <c r="C8" s="35" t="s">
        <v>17</v>
      </c>
      <c r="D8" s="36">
        <v>200</v>
      </c>
      <c r="E8" s="37">
        <f>+(((('[1]LISTADO PROYECTOS'!J9+'[1]LISTADO PROYECTOS'!M9+'[1]LISTADO PROYECTOS'!N9)*1.19)+(('[1]LISTADO PROYECTOS'!L9+'[1]LISTADO PROYECTOS'!O9)*1.2895)))*(1+SUM([1]COFINANCIACIÓN!$D$25:$D$27))</f>
        <v>4073442543.9616213</v>
      </c>
    </row>
    <row r="9" spans="1:5" s="38" customFormat="1" x14ac:dyDescent="0.25">
      <c r="A9" s="35" t="s">
        <v>4</v>
      </c>
      <c r="B9" s="35" t="s">
        <v>18</v>
      </c>
      <c r="C9" s="35" t="s">
        <v>19</v>
      </c>
      <c r="D9" s="36">
        <v>160</v>
      </c>
      <c r="E9" s="37">
        <f>+(((('[1]LISTADO PROYECTOS'!J10+'[1]LISTADO PROYECTOS'!M10+'[1]LISTADO PROYECTOS'!N10)*1.19)+(('[1]LISTADO PROYECTOS'!L10+'[1]LISTADO PROYECTOS'!O10)*1.2895)))*(1+SUM([1]COFINANCIACIÓN!$D$25:$D$27))</f>
        <v>3723923240.5515118</v>
      </c>
    </row>
    <row r="10" spans="1:5" x14ac:dyDescent="0.25">
      <c r="A10" s="3" t="s">
        <v>20</v>
      </c>
      <c r="B10" s="3" t="s">
        <v>21</v>
      </c>
      <c r="C10" s="3" t="s">
        <v>22</v>
      </c>
      <c r="D10" s="4">
        <v>65</v>
      </c>
      <c r="E10" s="31">
        <f>+(((('[1]LISTADO PROYECTOS'!J11+'[1]LISTADO PROYECTOS'!M11+'[1]LISTADO PROYECTOS'!N11)*1.19)+(('[1]LISTADO PROYECTOS'!L11+'[1]LISTADO PROYECTOS'!O11)*1.2895)))*(1+SUM([1]COFINANCIACIÓN!$D$25:$D$27))</f>
        <v>1995837265.9207792</v>
      </c>
    </row>
    <row r="11" spans="1:5" x14ac:dyDescent="0.25">
      <c r="A11" s="3" t="s">
        <v>20</v>
      </c>
      <c r="B11" s="3" t="s">
        <v>23</v>
      </c>
      <c r="C11" s="3" t="s">
        <v>24</v>
      </c>
      <c r="D11" s="4">
        <v>95</v>
      </c>
      <c r="E11" s="31">
        <f>+(((('[1]LISTADO PROYECTOS'!J12+'[1]LISTADO PROYECTOS'!M12+'[1]LISTADO PROYECTOS'!N12)*1.19)+(('[1]LISTADO PROYECTOS'!L12+'[1]LISTADO PROYECTOS'!O12)*1.2895)))*(1+SUM([1]COFINANCIACIÓN!$D$25:$D$27))</f>
        <v>2836846856.7310934</v>
      </c>
    </row>
    <row r="12" spans="1:5" x14ac:dyDescent="0.25">
      <c r="A12" s="3" t="s">
        <v>20</v>
      </c>
      <c r="B12" s="3" t="s">
        <v>25</v>
      </c>
      <c r="C12" s="3" t="s">
        <v>26</v>
      </c>
      <c r="D12" s="4">
        <v>300</v>
      </c>
      <c r="E12" s="31">
        <f>+(((('[1]LISTADO PROYECTOS'!J13+'[1]LISTADO PROYECTOS'!M13+'[1]LISTADO PROYECTOS'!N13)*1.19)+(('[1]LISTADO PROYECTOS'!L13+'[1]LISTADO PROYECTOS'!O13)*1.2895)))*(1+SUM([1]COFINANCIACIÓN!$D$25:$D$27))</f>
        <v>4456077117.1575623</v>
      </c>
    </row>
    <row r="13" spans="1:5" x14ac:dyDescent="0.25">
      <c r="A13" s="3" t="s">
        <v>28</v>
      </c>
      <c r="B13" s="3" t="s">
        <v>29</v>
      </c>
      <c r="C13" s="3" t="s">
        <v>30</v>
      </c>
      <c r="D13" s="4">
        <v>95</v>
      </c>
      <c r="E13" s="31">
        <f>+(((('[1]LISTADO PROYECTOS'!J15+'[1]LISTADO PROYECTOS'!M15+'[1]LISTADO PROYECTOS'!N15)*1.19)+(('[1]LISTADO PROYECTOS'!L15+'[1]LISTADO PROYECTOS'!O15)*1.2895)))*(1+SUM([1]COFINANCIACIÓN!$D$25:$D$27))</f>
        <v>2836846856.7310934</v>
      </c>
    </row>
    <row r="14" spans="1:5" x14ac:dyDescent="0.25">
      <c r="A14" s="3" t="s">
        <v>31</v>
      </c>
      <c r="B14" s="3" t="s">
        <v>32</v>
      </c>
      <c r="C14" s="3" t="s">
        <v>33</v>
      </c>
      <c r="D14" s="4">
        <v>160</v>
      </c>
      <c r="E14" s="31">
        <f>+(((('[1]LISTADO PROYECTOS'!J16+'[1]LISTADO PROYECTOS'!M16+'[1]LISTADO PROYECTOS'!N16)*1.19)+(('[1]LISTADO PROYECTOS'!L16+'[1]LISTADO PROYECTOS'!O16)*1.2895)))*(1+SUM([1]COFINANCIACIÓN!$D$25:$D$27))</f>
        <v>3723923240.5515118</v>
      </c>
    </row>
    <row r="15" spans="1:5" x14ac:dyDescent="0.25">
      <c r="A15" s="3" t="s">
        <v>31</v>
      </c>
      <c r="B15" s="3" t="s">
        <v>32</v>
      </c>
      <c r="C15" s="3" t="s">
        <v>34</v>
      </c>
      <c r="D15" s="4">
        <v>200</v>
      </c>
      <c r="E15" s="31">
        <f>+(((('[1]LISTADO PROYECTOS'!J17+'[1]LISTADO PROYECTOS'!M17+'[1]LISTADO PROYECTOS'!N17)*1.19)+(('[1]LISTADO PROYECTOS'!L17+'[1]LISTADO PROYECTOS'!O17)*1.2895)))*(1+SUM([1]COFINANCIACIÓN!$D$25:$D$27))</f>
        <v>3802479633.0616212</v>
      </c>
    </row>
    <row r="16" spans="1:5" x14ac:dyDescent="0.25">
      <c r="A16" s="3" t="s">
        <v>31</v>
      </c>
      <c r="B16" s="3" t="s">
        <v>32</v>
      </c>
      <c r="C16" s="5" t="s">
        <v>35</v>
      </c>
      <c r="D16" s="4">
        <v>95</v>
      </c>
      <c r="E16" s="31">
        <f>+(((('[1]LISTADO PROYECTOS'!J18+'[1]LISTADO PROYECTOS'!M18+'[1]LISTADO PROYECTOS'!N18)*1.19)+(('[1]LISTADO PROYECTOS'!L18+'[1]LISTADO PROYECTOS'!O18)*1.2895)))*(1+SUM([1]COFINANCIACIÓN!$D$25:$D$27))</f>
        <v>2836846856.7310934</v>
      </c>
    </row>
    <row r="17" spans="1:5" x14ac:dyDescent="0.25">
      <c r="A17" s="3" t="s">
        <v>31</v>
      </c>
      <c r="B17" s="3" t="s">
        <v>32</v>
      </c>
      <c r="C17" s="5" t="s">
        <v>36</v>
      </c>
      <c r="D17" s="4">
        <v>300</v>
      </c>
      <c r="E17" s="31">
        <f>+(((('[1]LISTADO PROYECTOS'!J19+'[1]LISTADO PROYECTOS'!M19+'[1]LISTADO PROYECTOS'!N19)*1.19)+(('[1]LISTADO PROYECTOS'!L19+'[1]LISTADO PROYECTOS'!O19)*1.2895)))*(1+SUM([1]COFINANCIACIÓN!$D$25:$D$27))</f>
        <v>4456077117.1575623</v>
      </c>
    </row>
    <row r="18" spans="1:5" x14ac:dyDescent="0.25">
      <c r="A18" s="3" t="s">
        <v>37</v>
      </c>
      <c r="B18" s="3" t="s">
        <v>38</v>
      </c>
      <c r="C18" s="3" t="s">
        <v>39</v>
      </c>
      <c r="D18" s="4">
        <v>160</v>
      </c>
      <c r="E18" s="31">
        <f>+(((('[1]LISTADO PROYECTOS'!J20+'[1]LISTADO PROYECTOS'!M20+'[1]LISTADO PROYECTOS'!N20)*1.19)+(('[1]LISTADO PROYECTOS'!L20+'[1]LISTADO PROYECTOS'!O20)*1.2895)))*(1+SUM([1]COFINANCIACIÓN!$D$25:$D$27))</f>
        <v>3723923240.5515118</v>
      </c>
    </row>
    <row r="19" spans="1:5" x14ac:dyDescent="0.25">
      <c r="A19" s="3" t="s">
        <v>37</v>
      </c>
      <c r="B19" s="5" t="s">
        <v>40</v>
      </c>
      <c r="C19" s="3" t="s">
        <v>41</v>
      </c>
      <c r="D19" s="4">
        <v>160</v>
      </c>
      <c r="E19" s="31">
        <f>+(((('[1]LISTADO PROYECTOS'!J21+'[1]LISTADO PROYECTOS'!M21+'[1]LISTADO PROYECTOS'!N21)*1.19)+(('[1]LISTADO PROYECTOS'!L21+'[1]LISTADO PROYECTOS'!O21)*1.2895)))*(1+SUM([1]COFINANCIACIÓN!$D$25:$D$27))</f>
        <v>3490429313.0715117</v>
      </c>
    </row>
    <row r="20" spans="1:5" x14ac:dyDescent="0.25">
      <c r="A20" s="5" t="s">
        <v>42</v>
      </c>
      <c r="B20" s="6" t="s">
        <v>43</v>
      </c>
      <c r="C20" s="6" t="s">
        <v>44</v>
      </c>
      <c r="D20" s="4">
        <v>160</v>
      </c>
      <c r="E20" s="31">
        <f>+(((('[1]LISTADO PROYECTOS'!J22+'[1]LISTADO PROYECTOS'!M22+'[1]LISTADO PROYECTOS'!N22)*1.19)+(('[1]LISTADO PROYECTOS'!L22+'[1]LISTADO PROYECTOS'!O22)*1.2895)))*(1+SUM([1]COFINANCIACIÓN!$D$25:$D$27))</f>
        <v>3723923240.5515118</v>
      </c>
    </row>
    <row r="21" spans="1:5" x14ac:dyDescent="0.25">
      <c r="A21" s="5" t="s">
        <v>42</v>
      </c>
      <c r="B21" s="6" t="s">
        <v>43</v>
      </c>
      <c r="C21" s="5" t="s">
        <v>45</v>
      </c>
      <c r="D21" s="4">
        <v>95</v>
      </c>
      <c r="E21" s="31">
        <f>+(((('[1]LISTADO PROYECTOS'!J23+'[1]LISTADO PROYECTOS'!M23+'[1]LISTADO PROYECTOS'!N23)*1.19)+(('[1]LISTADO PROYECTOS'!L23+'[1]LISTADO PROYECTOS'!O23)*1.2895)))*(1+SUM([1]COFINANCIACIÓN!$D$25:$D$27))</f>
        <v>2836846856.7310934</v>
      </c>
    </row>
    <row r="22" spans="1:5" x14ac:dyDescent="0.25">
      <c r="A22" s="5" t="s">
        <v>46</v>
      </c>
      <c r="B22" s="3" t="s">
        <v>47</v>
      </c>
      <c r="C22" s="3" t="s">
        <v>48</v>
      </c>
      <c r="D22" s="4">
        <v>160</v>
      </c>
      <c r="E22" s="31">
        <f>+(((('[1]LISTADO PROYECTOS'!J24+'[1]LISTADO PROYECTOS'!M24+'[1]LISTADO PROYECTOS'!N24)*1.19)+(('[1]LISTADO PROYECTOS'!L24+'[1]LISTADO PROYECTOS'!O24)*1.2895)))*(1+SUM([1]COFINANCIACIÓN!$D$25:$D$27))</f>
        <v>3723923240.5515118</v>
      </c>
    </row>
    <row r="23" spans="1:5" x14ac:dyDescent="0.25">
      <c r="A23" s="3" t="s">
        <v>55</v>
      </c>
      <c r="B23" s="3" t="s">
        <v>56</v>
      </c>
      <c r="C23" s="9" t="s">
        <v>57</v>
      </c>
      <c r="D23" s="4">
        <v>160</v>
      </c>
      <c r="E23" s="31">
        <f>+(((('[1]LISTADO PROYECTOS'!J30+'[1]LISTADO PROYECTOS'!M30+'[1]LISTADO PROYECTOS'!N30)*1.19)+(('[1]LISTADO PROYECTOS'!L30+'[1]LISTADO PROYECTOS'!O30)*1.2895)))*(1+SUM([1]COFINANCIACIÓN!$D$25:$D$27))</f>
        <v>3723923240.5515118</v>
      </c>
    </row>
    <row r="24" spans="1:5" x14ac:dyDescent="0.25">
      <c r="A24" s="3" t="s">
        <v>55</v>
      </c>
      <c r="B24" s="3" t="s">
        <v>58</v>
      </c>
      <c r="C24" s="3" t="s">
        <v>59</v>
      </c>
      <c r="D24" s="4">
        <v>65</v>
      </c>
      <c r="E24" s="31">
        <f>+(((('[1]LISTADO PROYECTOS'!J31+'[1]LISTADO PROYECTOS'!M31+'[1]LISTADO PROYECTOS'!N31)*1.19)+(('[1]LISTADO PROYECTOS'!L31+'[1]LISTADO PROYECTOS'!O31)*1.2895)))*(1+SUM([1]COFINANCIACIÓN!$D$25:$D$27))</f>
        <v>1995837265.9207792</v>
      </c>
    </row>
    <row r="25" spans="1:5" x14ac:dyDescent="0.25">
      <c r="A25" s="3" t="s">
        <v>55</v>
      </c>
      <c r="B25" s="3" t="s">
        <v>60</v>
      </c>
      <c r="C25" s="3" t="s">
        <v>61</v>
      </c>
      <c r="D25" s="4">
        <v>95</v>
      </c>
      <c r="E25" s="31">
        <f>+(((('[1]LISTADO PROYECTOS'!J32+'[1]LISTADO PROYECTOS'!M32+'[1]LISTADO PROYECTOS'!N32)*1.19)+(('[1]LISTADO PROYECTOS'!L32+'[1]LISTADO PROYECTOS'!O32)*1.2895)))*(1+SUM([1]COFINANCIACIÓN!$D$25:$D$27))</f>
        <v>2836846856.7310934</v>
      </c>
    </row>
    <row r="26" spans="1:5" x14ac:dyDescent="0.25">
      <c r="A26" s="3" t="s">
        <v>55</v>
      </c>
      <c r="B26" s="3" t="s">
        <v>62</v>
      </c>
      <c r="C26" s="9" t="s">
        <v>63</v>
      </c>
      <c r="D26" s="4">
        <v>95</v>
      </c>
      <c r="E26" s="31">
        <f>+(((('[1]LISTADO PROYECTOS'!J33+'[1]LISTADO PROYECTOS'!M33+'[1]LISTADO PROYECTOS'!N33)*1.19)+(('[1]LISTADO PROYECTOS'!L33+'[1]LISTADO PROYECTOS'!O33)*1.2895)))*(1+SUM([1]COFINANCIACIÓN!$D$25:$D$27))</f>
        <v>2836846856.7310934</v>
      </c>
    </row>
    <row r="27" spans="1:5" x14ac:dyDescent="0.25">
      <c r="A27" s="3" t="s">
        <v>55</v>
      </c>
      <c r="B27" s="3" t="s">
        <v>64</v>
      </c>
      <c r="C27" s="9" t="s">
        <v>65</v>
      </c>
      <c r="D27" s="4">
        <v>160</v>
      </c>
      <c r="E27" s="31">
        <f>+(((('[1]LISTADO PROYECTOS'!J34+'[1]LISTADO PROYECTOS'!M34+'[1]LISTADO PROYECTOS'!N34)*1.19)+(('[1]LISTADO PROYECTOS'!L34+'[1]LISTADO PROYECTOS'!O34)*1.2895)))*(1+SUM([1]COFINANCIACIÓN!$D$25:$D$27))</f>
        <v>3723923240.5515118</v>
      </c>
    </row>
    <row r="28" spans="1:5" x14ac:dyDescent="0.25">
      <c r="A28" s="3" t="s">
        <v>66</v>
      </c>
      <c r="B28" s="3" t="s">
        <v>67</v>
      </c>
      <c r="C28" s="3" t="s">
        <v>68</v>
      </c>
      <c r="D28" s="4">
        <v>160</v>
      </c>
      <c r="E28" s="31">
        <f>+(((('[1]LISTADO PROYECTOS'!J35+'[1]LISTADO PROYECTOS'!M35+'[1]LISTADO PROYECTOS'!N35)*1.19)+(('[1]LISTADO PROYECTOS'!L35+'[1]LISTADO PROYECTOS'!O35)*1.2895)))*(1+SUM([1]COFINANCIACIÓN!$D$25:$D$27))</f>
        <v>3723923240.5515118</v>
      </c>
    </row>
    <row r="29" spans="1:5" x14ac:dyDescent="0.25">
      <c r="A29" s="3" t="s">
        <v>69</v>
      </c>
      <c r="B29" s="3" t="s">
        <v>70</v>
      </c>
      <c r="C29" s="3" t="s">
        <v>71</v>
      </c>
      <c r="D29" s="4">
        <v>160</v>
      </c>
      <c r="E29" s="31">
        <f>+(((('[1]LISTADO PROYECTOS'!J36+'[1]LISTADO PROYECTOS'!M36+'[1]LISTADO PROYECTOS'!N36)*1.19)+(('[1]LISTADO PROYECTOS'!L36+'[1]LISTADO PROYECTOS'!O36)*1.2895)))*(1+SUM([1]COFINANCIACIÓN!$D$25:$D$27))</f>
        <v>3723923240.5515118</v>
      </c>
    </row>
    <row r="30" spans="1:5" x14ac:dyDescent="0.25">
      <c r="A30" s="3" t="s">
        <v>69</v>
      </c>
      <c r="B30" s="3" t="s">
        <v>70</v>
      </c>
      <c r="C30" s="3" t="s">
        <v>72</v>
      </c>
      <c r="D30" s="4">
        <v>160</v>
      </c>
      <c r="E30" s="31">
        <f>+(((('[1]LISTADO PROYECTOS'!J37+'[1]LISTADO PROYECTOS'!M37+'[1]LISTADO PROYECTOS'!N37)*1.19)+(('[1]LISTADO PROYECTOS'!L37+'[1]LISTADO PROYECTOS'!O37)*1.2895)))*(1+SUM([1]COFINANCIACIÓN!$D$25:$D$27))</f>
        <v>3723923240.5515118</v>
      </c>
    </row>
    <row r="31" spans="1:5" x14ac:dyDescent="0.25">
      <c r="A31" s="3" t="s">
        <v>69</v>
      </c>
      <c r="B31" s="3" t="s">
        <v>70</v>
      </c>
      <c r="C31" s="5" t="s">
        <v>73</v>
      </c>
      <c r="D31" s="4">
        <v>160</v>
      </c>
      <c r="E31" s="31">
        <f>+(((('[1]LISTADO PROYECTOS'!J38+'[1]LISTADO PROYECTOS'!M38+'[1]LISTADO PROYECTOS'!N38)*1.19)+(('[1]LISTADO PROYECTOS'!L38+'[1]LISTADO PROYECTOS'!O38)*1.2895)))*(1+SUM([1]COFINANCIACIÓN!$D$25:$D$27))</f>
        <v>3723923240.5515118</v>
      </c>
    </row>
    <row r="32" spans="1:5" x14ac:dyDescent="0.25">
      <c r="A32" s="3" t="s">
        <v>69</v>
      </c>
      <c r="B32" s="3" t="s">
        <v>70</v>
      </c>
      <c r="C32" s="5" t="s">
        <v>74</v>
      </c>
      <c r="D32" s="4">
        <v>95</v>
      </c>
      <c r="E32" s="31">
        <f>+(((('[1]LISTADO PROYECTOS'!J39+'[1]LISTADO PROYECTOS'!M39+'[1]LISTADO PROYECTOS'!N39)*1.19)+(('[1]LISTADO PROYECTOS'!L39+'[1]LISTADO PROYECTOS'!O39)*1.2895)))*(1+SUM([1]COFINANCIACIÓN!$D$25:$D$27))</f>
        <v>2836846856.7310934</v>
      </c>
    </row>
    <row r="33" spans="1:5" x14ac:dyDescent="0.25">
      <c r="A33" s="10" t="s">
        <v>69</v>
      </c>
      <c r="B33" s="11" t="s">
        <v>70</v>
      </c>
      <c r="C33" s="12" t="s">
        <v>75</v>
      </c>
      <c r="D33" s="4">
        <v>95</v>
      </c>
      <c r="E33" s="31">
        <f>+(((('[1]LISTADO PROYECTOS'!J40+'[1]LISTADO PROYECTOS'!M40+'[1]LISTADO PROYECTOS'!N40)*1.19)+(('[1]LISTADO PROYECTOS'!L40+'[1]LISTADO PROYECTOS'!O40)*1.2895)))*(1+SUM([1]COFINANCIACIÓN!$D$25:$D$27))</f>
        <v>2836846856.7310934</v>
      </c>
    </row>
    <row r="34" spans="1:5" s="38" customFormat="1" ht="30" x14ac:dyDescent="0.25">
      <c r="A34" s="35" t="s">
        <v>76</v>
      </c>
      <c r="B34" s="35" t="s">
        <v>77</v>
      </c>
      <c r="C34" s="35" t="s">
        <v>78</v>
      </c>
      <c r="D34" s="36">
        <v>95</v>
      </c>
      <c r="E34" s="37">
        <f>+(((('[1]LISTADO PROYECTOS'!J41+'[1]LISTADO PROYECTOS'!M41+'[1]LISTADO PROYECTOS'!N41)*1.19)+(('[1]LISTADO PROYECTOS'!L41+'[1]LISTADO PROYECTOS'!O41)*1.2895)))*(1+SUM([1]COFINANCIACIÓN!$D$25:$D$27))</f>
        <v>2836846856.7310934</v>
      </c>
    </row>
    <row r="35" spans="1:5" s="38" customFormat="1" x14ac:dyDescent="0.25">
      <c r="A35" s="39" t="s">
        <v>79</v>
      </c>
      <c r="B35" s="35" t="s">
        <v>80</v>
      </c>
      <c r="C35" s="35" t="s">
        <v>81</v>
      </c>
      <c r="D35" s="36">
        <v>65</v>
      </c>
      <c r="E35" s="37">
        <f>+(((('[1]LISTADO PROYECTOS'!J42+'[1]LISTADO PROYECTOS'!M42+'[1]LISTADO PROYECTOS'!N42)*1.19)+(('[1]LISTADO PROYECTOS'!L42+'[1]LISTADO PROYECTOS'!O42)*1.2895)))*(1+SUM([1]COFINANCIACIÓN!$D$25:$D$27))</f>
        <v>1995837265.9207792</v>
      </c>
    </row>
    <row r="36" spans="1:5" x14ac:dyDescent="0.25">
      <c r="A36" s="5" t="s">
        <v>79</v>
      </c>
      <c r="B36" s="3" t="s">
        <v>82</v>
      </c>
      <c r="C36" s="10" t="s">
        <v>83</v>
      </c>
      <c r="D36" s="4">
        <v>160</v>
      </c>
      <c r="E36" s="31">
        <f>+(((('[1]LISTADO PROYECTOS'!J45+'[1]LISTADO PROYECTOS'!M45+'[1]LISTADO PROYECTOS'!N45)*1.19)+(('[1]LISTADO PROYECTOS'!L45+'[1]LISTADO PROYECTOS'!O45)*1.2895)))*(1+SUM([1]COFINANCIACIÓN!$D$25:$D$27))</f>
        <v>3723923240.5515118</v>
      </c>
    </row>
    <row r="37" spans="1:5" x14ac:dyDescent="0.25">
      <c r="A37" s="5" t="s">
        <v>84</v>
      </c>
      <c r="B37" s="3" t="s">
        <v>85</v>
      </c>
      <c r="C37" s="3" t="s">
        <v>24</v>
      </c>
      <c r="D37" s="4">
        <v>95</v>
      </c>
      <c r="E37" s="31">
        <f>+(((('[1]LISTADO PROYECTOS'!J46+'[1]LISTADO PROYECTOS'!M46+'[1]LISTADO PROYECTOS'!N46)*1.19)+(('[1]LISTADO PROYECTOS'!L46+'[1]LISTADO PROYECTOS'!O46)*1.2895)))*(1+SUM([1]COFINANCIACIÓN!$D$25:$D$27))</f>
        <v>2836846856.7310934</v>
      </c>
    </row>
    <row r="38" spans="1:5" x14ac:dyDescent="0.25">
      <c r="A38" s="5" t="s">
        <v>84</v>
      </c>
      <c r="B38" s="3" t="s">
        <v>85</v>
      </c>
      <c r="C38" s="3" t="s">
        <v>86</v>
      </c>
      <c r="D38" s="4">
        <v>95</v>
      </c>
      <c r="E38" s="31">
        <f>+(((('[1]LISTADO PROYECTOS'!J47+'[1]LISTADO PROYECTOS'!M47+'[1]LISTADO PROYECTOS'!N47)*1.19)+(('[1]LISTADO PROYECTOS'!L47+'[1]LISTADO PROYECTOS'!O47)*1.2895)))*(1+SUM([1]COFINANCIACIÓN!$D$25:$D$27))</f>
        <v>2836846856.7310934</v>
      </c>
    </row>
    <row r="39" spans="1:5" ht="30" x14ac:dyDescent="0.25">
      <c r="A39" s="5" t="s">
        <v>87</v>
      </c>
      <c r="B39" s="3" t="s">
        <v>88</v>
      </c>
      <c r="C39" s="3" t="s">
        <v>89</v>
      </c>
      <c r="D39" s="4">
        <v>95</v>
      </c>
      <c r="E39" s="31">
        <f>+(((('[1]LISTADO PROYECTOS'!J48+'[1]LISTADO PROYECTOS'!M48+'[1]LISTADO PROYECTOS'!N48)*1.19)+(('[1]LISTADO PROYECTOS'!L48+'[1]LISTADO PROYECTOS'!O48)*1.2895)))*(1+SUM([1]COFINANCIACIÓN!$D$25:$D$27))</f>
        <v>2836846856.7310934</v>
      </c>
    </row>
    <row r="40" spans="1:5" s="38" customFormat="1" ht="25.5" customHeight="1" x14ac:dyDescent="0.25">
      <c r="A40" s="39" t="s">
        <v>87</v>
      </c>
      <c r="B40" s="35" t="s">
        <v>90</v>
      </c>
      <c r="C40" s="35" t="s">
        <v>91</v>
      </c>
      <c r="D40" s="36">
        <v>200</v>
      </c>
      <c r="E40" s="37">
        <f>+(((('[1]LISTADO PROYECTOS'!J49+'[1]LISTADO PROYECTOS'!M49+'[1]LISTADO PROYECTOS'!N49)*1.19)+(('[1]LISTADO PROYECTOS'!L49+'[1]LISTADO PROYECTOS'!O49)*1.2895)))*(1+SUM([1]COFINANCIACIÓN!$D$25:$D$27))</f>
        <v>4073442543.9616213</v>
      </c>
    </row>
    <row r="41" spans="1:5" s="38" customFormat="1" x14ac:dyDescent="0.25">
      <c r="A41" s="39" t="s">
        <v>87</v>
      </c>
      <c r="B41" s="35" t="s">
        <v>90</v>
      </c>
      <c r="C41" s="35" t="s">
        <v>92</v>
      </c>
      <c r="D41" s="36">
        <v>40</v>
      </c>
      <c r="E41" s="37">
        <f>+(((('[1]LISTADO PROYECTOS'!J50+'[1]LISTADO PROYECTOS'!M50+'[1]LISTADO PROYECTOS'!N50)*1.19)+(('[1]LISTADO PROYECTOS'!L50+'[1]LISTADO PROYECTOS'!O50)*1.2895)))*(1+SUM([1]COFINANCIACIÓN!$D$25:$D$27))</f>
        <v>969521238.26864779</v>
      </c>
    </row>
    <row r="42" spans="1:5" x14ac:dyDescent="0.25">
      <c r="A42" s="5" t="s">
        <v>93</v>
      </c>
      <c r="B42" s="5" t="s">
        <v>94</v>
      </c>
      <c r="C42" s="5" t="s">
        <v>95</v>
      </c>
      <c r="D42" s="4">
        <v>160</v>
      </c>
      <c r="E42" s="31">
        <f>+(((('[1]LISTADO PROYECTOS'!J51+'[1]LISTADO PROYECTOS'!M51+'[1]LISTADO PROYECTOS'!N51)*1.19)+(('[1]LISTADO PROYECTOS'!L51+'[1]LISTADO PROYECTOS'!O51)*1.2895)))*(1+SUM([1]COFINANCIACIÓN!$D$25:$D$27))</f>
        <v>3723923240.5515118</v>
      </c>
    </row>
    <row r="43" spans="1:5" x14ac:dyDescent="0.25">
      <c r="A43" s="5" t="s">
        <v>96</v>
      </c>
      <c r="B43" s="3" t="s">
        <v>97</v>
      </c>
      <c r="C43" s="3" t="s">
        <v>98</v>
      </c>
      <c r="D43" s="4">
        <v>200</v>
      </c>
      <c r="E43" s="31">
        <f>+(((('[1]LISTADO PROYECTOS'!J52+'[1]LISTADO PROYECTOS'!M52+'[1]LISTADO PROYECTOS'!N52)*1.19)+(('[1]LISTADO PROYECTOS'!L52+'[1]LISTADO PROYECTOS'!O52)*1.2895)))*(1+SUM([1]COFINANCIACIÓN!$D$25:$D$27))</f>
        <v>4073442543.9616213</v>
      </c>
    </row>
    <row r="44" spans="1:5" x14ac:dyDescent="0.25">
      <c r="A44" s="5" t="s">
        <v>99</v>
      </c>
      <c r="B44" s="3" t="s">
        <v>100</v>
      </c>
      <c r="C44" s="3" t="s">
        <v>101</v>
      </c>
      <c r="D44" s="4">
        <v>200</v>
      </c>
      <c r="E44" s="31">
        <f>+(((('[1]LISTADO PROYECTOS'!J53+'[1]LISTADO PROYECTOS'!M53+'[1]LISTADO PROYECTOS'!N53)*1.19)+(('[1]LISTADO PROYECTOS'!L53+'[1]LISTADO PROYECTOS'!O53)*1.2895)))*(1+SUM([1]COFINANCIACIÓN!$D$25:$D$27))</f>
        <v>4073442543.9616213</v>
      </c>
    </row>
    <row r="45" spans="1:5" ht="15.75" x14ac:dyDescent="0.25">
      <c r="C45" s="13" t="s">
        <v>102</v>
      </c>
      <c r="D45" s="34">
        <f>SUM(D2:D44)</f>
        <v>6130</v>
      </c>
      <c r="E45" s="32">
        <f>SUM(E2:E44)</f>
        <v>141832004681.32217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" workbookViewId="0">
      <selection activeCell="F15" sqref="F15"/>
    </sheetView>
  </sheetViews>
  <sheetFormatPr baseColWidth="10" defaultRowHeight="15" x14ac:dyDescent="0.25"/>
  <cols>
    <col min="1" max="1" width="22.140625" style="25" bestFit="1" customWidth="1"/>
    <col min="2" max="2" width="36.140625" style="25" hidden="1" customWidth="1"/>
    <col min="3" max="3" width="20.42578125" style="25" customWidth="1"/>
    <col min="4" max="4" width="38.7109375" style="25" bestFit="1" customWidth="1"/>
    <col min="5" max="5" width="16" style="28" customWidth="1"/>
    <col min="6" max="6" width="21.7109375" style="29" bestFit="1" customWidth="1"/>
  </cols>
  <sheetData>
    <row r="1" spans="1:6" x14ac:dyDescent="0.25">
      <c r="A1" s="42" t="s">
        <v>0</v>
      </c>
      <c r="B1" s="42" t="s">
        <v>104</v>
      </c>
      <c r="C1" s="42" t="s">
        <v>1</v>
      </c>
      <c r="D1" s="42" t="s">
        <v>103</v>
      </c>
      <c r="E1" s="42" t="s">
        <v>105</v>
      </c>
      <c r="F1" s="40" t="s">
        <v>106</v>
      </c>
    </row>
    <row r="2" spans="1:6" x14ac:dyDescent="0.25">
      <c r="A2" s="43"/>
      <c r="B2" s="43"/>
      <c r="C2" s="43"/>
      <c r="D2" s="43"/>
      <c r="E2" s="43"/>
      <c r="F2" s="41"/>
    </row>
    <row r="3" spans="1:6" x14ac:dyDescent="0.25">
      <c r="A3" s="8" t="s">
        <v>4</v>
      </c>
      <c r="B3" s="8" t="s">
        <v>107</v>
      </c>
      <c r="C3" s="8" t="s">
        <v>5</v>
      </c>
      <c r="D3" s="8" t="s">
        <v>6</v>
      </c>
      <c r="E3" s="16">
        <v>300</v>
      </c>
      <c r="F3" s="17">
        <f>+E3*946485</f>
        <v>283945500</v>
      </c>
    </row>
    <row r="4" spans="1:6" x14ac:dyDescent="0.25">
      <c r="A4" s="8" t="s">
        <v>4</v>
      </c>
      <c r="B4" s="8" t="s">
        <v>108</v>
      </c>
      <c r="C4" s="8" t="s">
        <v>7</v>
      </c>
      <c r="D4" s="8" t="s">
        <v>8</v>
      </c>
      <c r="E4" s="16">
        <v>65</v>
      </c>
      <c r="F4" s="17">
        <f>+E4*1419650</f>
        <v>92277250</v>
      </c>
    </row>
    <row r="5" spans="1:6" x14ac:dyDescent="0.25">
      <c r="A5" s="8" t="s">
        <v>4</v>
      </c>
      <c r="B5" s="8" t="s">
        <v>109</v>
      </c>
      <c r="C5" s="8" t="s">
        <v>7</v>
      </c>
      <c r="D5" s="8" t="s">
        <v>9</v>
      </c>
      <c r="E5" s="16">
        <v>200</v>
      </c>
      <c r="F5" s="17">
        <f>+E5*946485</f>
        <v>189297000</v>
      </c>
    </row>
    <row r="6" spans="1:6" x14ac:dyDescent="0.25">
      <c r="A6" s="8" t="s">
        <v>4</v>
      </c>
      <c r="B6" s="8" t="s">
        <v>110</v>
      </c>
      <c r="C6" s="8" t="s">
        <v>10</v>
      </c>
      <c r="D6" s="8" t="s">
        <v>11</v>
      </c>
      <c r="E6" s="16">
        <v>95</v>
      </c>
      <c r="F6" s="17">
        <f t="shared" ref="F6:F7" si="0">+E6*1419650</f>
        <v>134866750</v>
      </c>
    </row>
    <row r="7" spans="1:6" x14ac:dyDescent="0.25">
      <c r="A7" s="8" t="s">
        <v>4</v>
      </c>
      <c r="B7" s="8" t="s">
        <v>111</v>
      </c>
      <c r="C7" s="8" t="s">
        <v>12</v>
      </c>
      <c r="D7" s="8" t="s">
        <v>13</v>
      </c>
      <c r="E7" s="16">
        <v>95</v>
      </c>
      <c r="F7" s="17">
        <f t="shared" si="0"/>
        <v>134866750</v>
      </c>
    </row>
    <row r="8" spans="1:6" x14ac:dyDescent="0.25">
      <c r="A8" s="8" t="s">
        <v>4</v>
      </c>
      <c r="B8" s="8" t="s">
        <v>112</v>
      </c>
      <c r="C8" s="8" t="s">
        <v>14</v>
      </c>
      <c r="D8" s="8" t="s">
        <v>15</v>
      </c>
      <c r="E8" s="16">
        <v>160</v>
      </c>
      <c r="F8" s="17">
        <f t="shared" ref="F8:F10" si="1">+E8*946485</f>
        <v>151437600</v>
      </c>
    </row>
    <row r="9" spans="1:6" x14ac:dyDescent="0.25">
      <c r="A9" s="8" t="s">
        <v>4</v>
      </c>
      <c r="B9" s="10" t="s">
        <v>113</v>
      </c>
      <c r="C9" s="8" t="s">
        <v>16</v>
      </c>
      <c r="D9" s="8" t="s">
        <v>17</v>
      </c>
      <c r="E9" s="16">
        <v>200</v>
      </c>
      <c r="F9" s="17">
        <f t="shared" si="1"/>
        <v>189297000</v>
      </c>
    </row>
    <row r="10" spans="1:6" x14ac:dyDescent="0.25">
      <c r="A10" s="8" t="s">
        <v>4</v>
      </c>
      <c r="B10" s="7" t="s">
        <v>114</v>
      </c>
      <c r="C10" s="8" t="s">
        <v>18</v>
      </c>
      <c r="D10" s="8" t="s">
        <v>19</v>
      </c>
      <c r="E10" s="16">
        <v>160</v>
      </c>
      <c r="F10" s="17">
        <f t="shared" si="1"/>
        <v>151437600</v>
      </c>
    </row>
    <row r="11" spans="1:6" x14ac:dyDescent="0.25">
      <c r="A11" s="8" t="s">
        <v>20</v>
      </c>
      <c r="B11" s="8" t="s">
        <v>115</v>
      </c>
      <c r="C11" s="8" t="s">
        <v>21</v>
      </c>
      <c r="D11" s="8" t="s">
        <v>22</v>
      </c>
      <c r="E11" s="16">
        <v>65</v>
      </c>
      <c r="F11" s="17">
        <f t="shared" ref="F11:F12" si="2">+E11*1419650</f>
        <v>92277250</v>
      </c>
    </row>
    <row r="12" spans="1:6" x14ac:dyDescent="0.25">
      <c r="A12" s="8" t="s">
        <v>20</v>
      </c>
      <c r="B12" s="10" t="s">
        <v>116</v>
      </c>
      <c r="C12" s="8" t="s">
        <v>23</v>
      </c>
      <c r="D12" s="8" t="s">
        <v>24</v>
      </c>
      <c r="E12" s="16">
        <v>95</v>
      </c>
      <c r="F12" s="17">
        <f t="shared" si="2"/>
        <v>134866750</v>
      </c>
    </row>
    <row r="13" spans="1:6" x14ac:dyDescent="0.25">
      <c r="A13" s="8" t="s">
        <v>20</v>
      </c>
      <c r="B13" s="8" t="s">
        <v>117</v>
      </c>
      <c r="C13" s="8" t="s">
        <v>25</v>
      </c>
      <c r="D13" s="8" t="s">
        <v>26</v>
      </c>
      <c r="E13" s="16">
        <v>300</v>
      </c>
      <c r="F13" s="17">
        <f t="shared" ref="F13:F30" si="3">+E13*946485</f>
        <v>283945500</v>
      </c>
    </row>
    <row r="14" spans="1:6" x14ac:dyDescent="0.25">
      <c r="A14" s="8" t="s">
        <v>20</v>
      </c>
      <c r="B14" s="8" t="s">
        <v>118</v>
      </c>
      <c r="C14" s="8" t="s">
        <v>27</v>
      </c>
      <c r="D14" s="8" t="s">
        <v>27</v>
      </c>
      <c r="E14" s="16">
        <v>160</v>
      </c>
      <c r="F14" s="17">
        <f t="shared" si="3"/>
        <v>151437600</v>
      </c>
    </row>
    <row r="15" spans="1:6" ht="15" customHeight="1" x14ac:dyDescent="0.25">
      <c r="A15" s="8" t="s">
        <v>28</v>
      </c>
      <c r="B15" s="8" t="s">
        <v>119</v>
      </c>
      <c r="C15" s="8" t="s">
        <v>29</v>
      </c>
      <c r="D15" s="8" t="s">
        <v>30</v>
      </c>
      <c r="E15" s="16">
        <v>95</v>
      </c>
      <c r="F15" s="17">
        <f t="shared" ref="F15" si="4">+E15*1419650</f>
        <v>134866750</v>
      </c>
    </row>
    <row r="16" spans="1:6" x14ac:dyDescent="0.25">
      <c r="A16" s="8" t="s">
        <v>31</v>
      </c>
      <c r="B16" s="8" t="s">
        <v>120</v>
      </c>
      <c r="C16" s="8" t="s">
        <v>32</v>
      </c>
      <c r="D16" s="8" t="s">
        <v>33</v>
      </c>
      <c r="E16" s="16">
        <v>160</v>
      </c>
      <c r="F16" s="17">
        <f t="shared" si="3"/>
        <v>151437600</v>
      </c>
    </row>
    <row r="17" spans="1:6" x14ac:dyDescent="0.25">
      <c r="A17" s="3" t="s">
        <v>31</v>
      </c>
      <c r="B17" s="3" t="s">
        <v>121</v>
      </c>
      <c r="C17" s="3" t="s">
        <v>32</v>
      </c>
      <c r="D17" s="3" t="s">
        <v>34</v>
      </c>
      <c r="E17" s="16">
        <v>200</v>
      </c>
      <c r="F17" s="17">
        <f t="shared" si="3"/>
        <v>189297000</v>
      </c>
    </row>
    <row r="18" spans="1:6" x14ac:dyDescent="0.25">
      <c r="A18" s="3" t="s">
        <v>31</v>
      </c>
      <c r="B18" s="5" t="s">
        <v>122</v>
      </c>
      <c r="C18" s="3" t="s">
        <v>32</v>
      </c>
      <c r="D18" s="5" t="s">
        <v>35</v>
      </c>
      <c r="E18" s="4">
        <v>95</v>
      </c>
      <c r="F18" s="17">
        <f t="shared" ref="F18" si="5">+E18*1419650</f>
        <v>134866750</v>
      </c>
    </row>
    <row r="19" spans="1:6" x14ac:dyDescent="0.25">
      <c r="A19" s="3" t="s">
        <v>31</v>
      </c>
      <c r="B19" s="5" t="s">
        <v>123</v>
      </c>
      <c r="C19" s="3" t="s">
        <v>32</v>
      </c>
      <c r="D19" s="5" t="s">
        <v>36</v>
      </c>
      <c r="E19" s="4">
        <v>300</v>
      </c>
      <c r="F19" s="17">
        <f t="shared" si="3"/>
        <v>283945500</v>
      </c>
    </row>
    <row r="20" spans="1:6" x14ac:dyDescent="0.25">
      <c r="A20" s="3" t="s">
        <v>37</v>
      </c>
      <c r="B20" s="5" t="s">
        <v>124</v>
      </c>
      <c r="C20" s="3" t="s">
        <v>38</v>
      </c>
      <c r="D20" s="3" t="s">
        <v>39</v>
      </c>
      <c r="E20" s="4">
        <v>160</v>
      </c>
      <c r="F20" s="17">
        <f t="shared" si="3"/>
        <v>151437600</v>
      </c>
    </row>
    <row r="21" spans="1:6" x14ac:dyDescent="0.25">
      <c r="A21" s="3" t="s">
        <v>37</v>
      </c>
      <c r="B21" s="5" t="s">
        <v>125</v>
      </c>
      <c r="C21" s="5" t="s">
        <v>40</v>
      </c>
      <c r="D21" s="3" t="s">
        <v>41</v>
      </c>
      <c r="E21" s="4">
        <v>160</v>
      </c>
      <c r="F21" s="17">
        <f t="shared" si="3"/>
        <v>151437600</v>
      </c>
    </row>
    <row r="22" spans="1:6" x14ac:dyDescent="0.25">
      <c r="A22" s="5" t="s">
        <v>42</v>
      </c>
      <c r="B22" s="5" t="s">
        <v>126</v>
      </c>
      <c r="C22" s="6" t="s">
        <v>43</v>
      </c>
      <c r="D22" s="6" t="s">
        <v>44</v>
      </c>
      <c r="E22" s="4">
        <v>160</v>
      </c>
      <c r="F22" s="17">
        <f t="shared" si="3"/>
        <v>151437600</v>
      </c>
    </row>
    <row r="23" spans="1:6" x14ac:dyDescent="0.25">
      <c r="A23" s="5" t="s">
        <v>42</v>
      </c>
      <c r="B23" s="5" t="s">
        <v>127</v>
      </c>
      <c r="C23" s="6" t="s">
        <v>43</v>
      </c>
      <c r="D23" s="5" t="s">
        <v>45</v>
      </c>
      <c r="E23" s="4">
        <v>95</v>
      </c>
      <c r="F23" s="17">
        <f t="shared" ref="F23:F25" si="6">+E23*1419650</f>
        <v>134866750</v>
      </c>
    </row>
    <row r="24" spans="1:6" x14ac:dyDescent="0.25">
      <c r="A24" s="7" t="s">
        <v>46</v>
      </c>
      <c r="B24" s="8" t="s">
        <v>128</v>
      </c>
      <c r="C24" s="8" t="s">
        <v>47</v>
      </c>
      <c r="D24" s="8" t="s">
        <v>48</v>
      </c>
      <c r="E24" s="16">
        <v>160</v>
      </c>
      <c r="F24" s="17">
        <f t="shared" si="3"/>
        <v>151437600</v>
      </c>
    </row>
    <row r="25" spans="1:6" x14ac:dyDescent="0.25">
      <c r="A25" s="18" t="s">
        <v>46</v>
      </c>
      <c r="B25" s="19"/>
      <c r="C25" s="19" t="s">
        <v>49</v>
      </c>
      <c r="D25" s="19" t="s">
        <v>49</v>
      </c>
      <c r="E25" s="20">
        <v>95</v>
      </c>
      <c r="F25" s="17">
        <f t="shared" si="6"/>
        <v>134866750</v>
      </c>
    </row>
    <row r="26" spans="1:6" x14ac:dyDescent="0.25">
      <c r="A26" s="7" t="s">
        <v>50</v>
      </c>
      <c r="B26" s="8"/>
      <c r="C26" s="8" t="s">
        <v>51</v>
      </c>
      <c r="D26" s="8" t="s">
        <v>51</v>
      </c>
      <c r="E26" s="16">
        <v>160</v>
      </c>
      <c r="F26" s="17">
        <f t="shared" si="3"/>
        <v>151437600</v>
      </c>
    </row>
    <row r="27" spans="1:6" x14ac:dyDescent="0.25">
      <c r="A27" s="7" t="s">
        <v>50</v>
      </c>
      <c r="B27" s="8"/>
      <c r="C27" s="8" t="s">
        <v>52</v>
      </c>
      <c r="D27" s="8" t="s">
        <v>52</v>
      </c>
      <c r="E27" s="16">
        <v>300</v>
      </c>
      <c r="F27" s="17">
        <f t="shared" si="3"/>
        <v>283945500</v>
      </c>
    </row>
    <row r="28" spans="1:6" x14ac:dyDescent="0.25">
      <c r="A28" s="7" t="s">
        <v>50</v>
      </c>
      <c r="B28" s="8"/>
      <c r="C28" s="8" t="s">
        <v>53</v>
      </c>
      <c r="D28" s="8" t="s">
        <v>53</v>
      </c>
      <c r="E28" s="16">
        <v>300</v>
      </c>
      <c r="F28" s="17">
        <f t="shared" si="3"/>
        <v>283945500</v>
      </c>
    </row>
    <row r="29" spans="1:6" x14ac:dyDescent="0.25">
      <c r="A29" s="7" t="s">
        <v>50</v>
      </c>
      <c r="B29" s="8" t="s">
        <v>129</v>
      </c>
      <c r="C29" s="8" t="s">
        <v>54</v>
      </c>
      <c r="D29" s="8" t="s">
        <v>54</v>
      </c>
      <c r="E29" s="16">
        <v>300</v>
      </c>
      <c r="F29" s="17">
        <f t="shared" si="3"/>
        <v>283945500</v>
      </c>
    </row>
    <row r="30" spans="1:6" x14ac:dyDescent="0.25">
      <c r="A30" s="8" t="s">
        <v>55</v>
      </c>
      <c r="B30" s="21" t="s">
        <v>130</v>
      </c>
      <c r="C30" s="8" t="s">
        <v>56</v>
      </c>
      <c r="D30" s="19" t="s">
        <v>57</v>
      </c>
      <c r="E30" s="16">
        <v>160</v>
      </c>
      <c r="F30" s="17">
        <f t="shared" si="3"/>
        <v>151437600</v>
      </c>
    </row>
    <row r="31" spans="1:6" x14ac:dyDescent="0.25">
      <c r="A31" s="8" t="s">
        <v>55</v>
      </c>
      <c r="B31" s="8" t="s">
        <v>131</v>
      </c>
      <c r="C31" s="8" t="s">
        <v>58</v>
      </c>
      <c r="D31" s="8" t="s">
        <v>59</v>
      </c>
      <c r="E31" s="16">
        <v>65</v>
      </c>
      <c r="F31" s="17">
        <f t="shared" ref="F31:F33" si="7">+E31*1419650</f>
        <v>92277250</v>
      </c>
    </row>
    <row r="32" spans="1:6" x14ac:dyDescent="0.25">
      <c r="A32" s="8" t="s">
        <v>55</v>
      </c>
      <c r="B32" s="8" t="s">
        <v>132</v>
      </c>
      <c r="C32" s="8" t="s">
        <v>60</v>
      </c>
      <c r="D32" s="8" t="s">
        <v>61</v>
      </c>
      <c r="E32" s="16">
        <v>95</v>
      </c>
      <c r="F32" s="17">
        <f t="shared" si="7"/>
        <v>134866750</v>
      </c>
    </row>
    <row r="33" spans="1:6" x14ac:dyDescent="0.25">
      <c r="A33" s="8" t="s">
        <v>55</v>
      </c>
      <c r="B33" s="21" t="s">
        <v>133</v>
      </c>
      <c r="C33" s="8" t="s">
        <v>62</v>
      </c>
      <c r="D33" s="19" t="s">
        <v>63</v>
      </c>
      <c r="E33" s="16">
        <v>95</v>
      </c>
      <c r="F33" s="17">
        <f t="shared" si="7"/>
        <v>134866750</v>
      </c>
    </row>
    <row r="34" spans="1:6" x14ac:dyDescent="0.25">
      <c r="A34" s="19" t="s">
        <v>55</v>
      </c>
      <c r="B34" s="19" t="s">
        <v>134</v>
      </c>
      <c r="C34" s="19" t="s">
        <v>64</v>
      </c>
      <c r="D34" s="19" t="s">
        <v>65</v>
      </c>
      <c r="E34" s="22">
        <v>160</v>
      </c>
      <c r="F34" s="17">
        <f t="shared" ref="F34:F38" si="8">+E34*946485</f>
        <v>151437600</v>
      </c>
    </row>
    <row r="35" spans="1:6" x14ac:dyDescent="0.25">
      <c r="A35" s="8" t="s">
        <v>66</v>
      </c>
      <c r="B35" s="8" t="s">
        <v>135</v>
      </c>
      <c r="C35" s="8" t="s">
        <v>67</v>
      </c>
      <c r="D35" s="8" t="s">
        <v>68</v>
      </c>
      <c r="E35" s="16">
        <v>160</v>
      </c>
      <c r="F35" s="17">
        <f t="shared" si="8"/>
        <v>151437600</v>
      </c>
    </row>
    <row r="36" spans="1:6" x14ac:dyDescent="0.25">
      <c r="A36" s="8" t="s">
        <v>69</v>
      </c>
      <c r="B36" s="8" t="s">
        <v>136</v>
      </c>
      <c r="C36" s="8" t="s">
        <v>70</v>
      </c>
      <c r="D36" s="8" t="s">
        <v>71</v>
      </c>
      <c r="E36" s="16">
        <v>160</v>
      </c>
      <c r="F36" s="17">
        <f t="shared" si="8"/>
        <v>151437600</v>
      </c>
    </row>
    <row r="37" spans="1:6" x14ac:dyDescent="0.25">
      <c r="A37" s="8" t="s">
        <v>69</v>
      </c>
      <c r="B37" s="8" t="s">
        <v>137</v>
      </c>
      <c r="C37" s="8" t="s">
        <v>70</v>
      </c>
      <c r="D37" s="8" t="s">
        <v>72</v>
      </c>
      <c r="E37" s="16">
        <v>160</v>
      </c>
      <c r="F37" s="17">
        <f t="shared" si="8"/>
        <v>151437600</v>
      </c>
    </row>
    <row r="38" spans="1:6" x14ac:dyDescent="0.25">
      <c r="A38" s="8" t="s">
        <v>69</v>
      </c>
      <c r="B38" s="7" t="s">
        <v>138</v>
      </c>
      <c r="C38" s="8" t="s">
        <v>70</v>
      </c>
      <c r="D38" s="7" t="s">
        <v>73</v>
      </c>
      <c r="E38" s="16">
        <v>160</v>
      </c>
      <c r="F38" s="17">
        <f t="shared" si="8"/>
        <v>151437600</v>
      </c>
    </row>
    <row r="39" spans="1:6" x14ac:dyDescent="0.25">
      <c r="A39" s="8" t="s">
        <v>69</v>
      </c>
      <c r="B39" s="7" t="s">
        <v>139</v>
      </c>
      <c r="C39" s="8" t="s">
        <v>70</v>
      </c>
      <c r="D39" s="7" t="s">
        <v>74</v>
      </c>
      <c r="E39" s="16">
        <v>95</v>
      </c>
      <c r="F39" s="17">
        <f t="shared" ref="F39:F50" si="9">+E39*1419650</f>
        <v>134866750</v>
      </c>
    </row>
    <row r="40" spans="1:6" x14ac:dyDescent="0.25">
      <c r="A40" s="23" t="s">
        <v>69</v>
      </c>
      <c r="B40" s="12" t="s">
        <v>140</v>
      </c>
      <c r="C40" s="12" t="s">
        <v>70</v>
      </c>
      <c r="D40" s="12" t="s">
        <v>75</v>
      </c>
      <c r="E40" s="22">
        <v>95</v>
      </c>
      <c r="F40" s="17">
        <f t="shared" si="9"/>
        <v>134866750</v>
      </c>
    </row>
    <row r="41" spans="1:6" ht="30" x14ac:dyDescent="0.25">
      <c r="A41" s="8" t="s">
        <v>76</v>
      </c>
      <c r="B41" s="8" t="s">
        <v>141</v>
      </c>
      <c r="C41" s="8" t="s">
        <v>77</v>
      </c>
      <c r="D41" s="8" t="s">
        <v>78</v>
      </c>
      <c r="E41" s="16">
        <v>95</v>
      </c>
      <c r="F41" s="17">
        <f t="shared" si="9"/>
        <v>134866750</v>
      </c>
    </row>
    <row r="42" spans="1:6" x14ac:dyDescent="0.25">
      <c r="A42" s="7" t="s">
        <v>79</v>
      </c>
      <c r="B42" s="21" t="s">
        <v>142</v>
      </c>
      <c r="C42" s="21" t="s">
        <v>80</v>
      </c>
      <c r="D42" s="19" t="s">
        <v>81</v>
      </c>
      <c r="E42" s="16">
        <v>65</v>
      </c>
      <c r="F42" s="17">
        <f t="shared" si="9"/>
        <v>92277250</v>
      </c>
    </row>
    <row r="43" spans="1:6" x14ac:dyDescent="0.25">
      <c r="A43" s="7" t="s">
        <v>79</v>
      </c>
      <c r="B43" s="8" t="s">
        <v>143</v>
      </c>
      <c r="C43" s="8" t="s">
        <v>82</v>
      </c>
      <c r="D43" s="8" t="s">
        <v>82</v>
      </c>
      <c r="E43" s="16">
        <v>160</v>
      </c>
      <c r="F43" s="17">
        <f t="shared" ref="F43:F45" si="10">+E43*946485</f>
        <v>151437600</v>
      </c>
    </row>
    <row r="44" spans="1:6" x14ac:dyDescent="0.25">
      <c r="A44" s="7" t="s">
        <v>79</v>
      </c>
      <c r="B44" s="8" t="s">
        <v>144</v>
      </c>
      <c r="C44" s="8" t="s">
        <v>82</v>
      </c>
      <c r="D44" s="8" t="s">
        <v>82</v>
      </c>
      <c r="E44" s="16">
        <v>40</v>
      </c>
      <c r="F44" s="17">
        <f t="shared" si="9"/>
        <v>56786000</v>
      </c>
    </row>
    <row r="45" spans="1:6" x14ac:dyDescent="0.25">
      <c r="A45" s="7" t="s">
        <v>79</v>
      </c>
      <c r="B45" s="10"/>
      <c r="C45" s="10" t="s">
        <v>82</v>
      </c>
      <c r="D45" s="10" t="s">
        <v>83</v>
      </c>
      <c r="E45" s="24">
        <v>160</v>
      </c>
      <c r="F45" s="17">
        <f t="shared" si="10"/>
        <v>151437600</v>
      </c>
    </row>
    <row r="46" spans="1:6" x14ac:dyDescent="0.25">
      <c r="A46" s="7" t="s">
        <v>84</v>
      </c>
      <c r="B46" s="8" t="s">
        <v>145</v>
      </c>
      <c r="C46" s="8" t="s">
        <v>85</v>
      </c>
      <c r="D46" s="8" t="s">
        <v>24</v>
      </c>
      <c r="E46" s="16">
        <v>95</v>
      </c>
      <c r="F46" s="17">
        <f t="shared" si="9"/>
        <v>134866750</v>
      </c>
    </row>
    <row r="47" spans="1:6" x14ac:dyDescent="0.25">
      <c r="A47" s="7" t="s">
        <v>84</v>
      </c>
      <c r="B47" s="8" t="s">
        <v>146</v>
      </c>
      <c r="C47" s="8" t="s">
        <v>85</v>
      </c>
      <c r="D47" s="8" t="s">
        <v>86</v>
      </c>
      <c r="E47" s="16">
        <v>95</v>
      </c>
      <c r="F47" s="17">
        <f t="shared" si="9"/>
        <v>134866750</v>
      </c>
    </row>
    <row r="48" spans="1:6" ht="30" x14ac:dyDescent="0.25">
      <c r="A48" s="7" t="s">
        <v>87</v>
      </c>
      <c r="B48" s="8" t="s">
        <v>147</v>
      </c>
      <c r="C48" s="8" t="s">
        <v>88</v>
      </c>
      <c r="D48" s="8" t="s">
        <v>89</v>
      </c>
      <c r="E48" s="16">
        <v>95</v>
      </c>
      <c r="F48" s="17">
        <f t="shared" si="9"/>
        <v>134866750</v>
      </c>
    </row>
    <row r="49" spans="1:6" ht="30" x14ac:dyDescent="0.25">
      <c r="A49" s="7" t="s">
        <v>87</v>
      </c>
      <c r="B49" s="8" t="s">
        <v>148</v>
      </c>
      <c r="C49" s="8" t="s">
        <v>90</v>
      </c>
      <c r="D49" s="8" t="s">
        <v>91</v>
      </c>
      <c r="E49" s="16">
        <v>200</v>
      </c>
      <c r="F49" s="17">
        <f t="shared" ref="F49:F53" si="11">+E49*946485</f>
        <v>189297000</v>
      </c>
    </row>
    <row r="50" spans="1:6" x14ac:dyDescent="0.25">
      <c r="A50" s="7" t="s">
        <v>87</v>
      </c>
      <c r="B50" s="8" t="s">
        <v>149</v>
      </c>
      <c r="C50" s="8" t="s">
        <v>90</v>
      </c>
      <c r="D50" s="8" t="s">
        <v>92</v>
      </c>
      <c r="E50" s="16">
        <v>40</v>
      </c>
      <c r="F50" s="17">
        <f t="shared" si="9"/>
        <v>56786000</v>
      </c>
    </row>
    <row r="51" spans="1:6" x14ac:dyDescent="0.25">
      <c r="A51" s="7" t="s">
        <v>93</v>
      </c>
      <c r="B51" s="7" t="s">
        <v>150</v>
      </c>
      <c r="C51" s="7" t="s">
        <v>94</v>
      </c>
      <c r="D51" s="7" t="s">
        <v>95</v>
      </c>
      <c r="E51" s="16">
        <v>160</v>
      </c>
      <c r="F51" s="17">
        <f t="shared" si="11"/>
        <v>151437600</v>
      </c>
    </row>
    <row r="52" spans="1:6" x14ac:dyDescent="0.25">
      <c r="A52" s="7" t="s">
        <v>96</v>
      </c>
      <c r="B52" s="8" t="s">
        <v>151</v>
      </c>
      <c r="C52" s="8" t="s">
        <v>97</v>
      </c>
      <c r="D52" s="8" t="s">
        <v>98</v>
      </c>
      <c r="E52" s="16">
        <v>200</v>
      </c>
      <c r="F52" s="17">
        <f t="shared" si="11"/>
        <v>189297000</v>
      </c>
    </row>
    <row r="53" spans="1:6" x14ac:dyDescent="0.25">
      <c r="A53" s="7" t="s">
        <v>99</v>
      </c>
      <c r="B53" s="8" t="s">
        <v>152</v>
      </c>
      <c r="C53" s="8" t="s">
        <v>100</v>
      </c>
      <c r="D53" s="8" t="s">
        <v>101</v>
      </c>
      <c r="E53" s="16">
        <v>200</v>
      </c>
      <c r="F53" s="17">
        <f t="shared" si="11"/>
        <v>189297000</v>
      </c>
    </row>
    <row r="54" spans="1:6" ht="18.75" x14ac:dyDescent="0.3">
      <c r="E54" s="26" t="s">
        <v>102</v>
      </c>
      <c r="F54" s="27">
        <f>SUM(F3:F53)</f>
        <v>8071014050</v>
      </c>
    </row>
    <row r="56" spans="1:6" ht="15.75" x14ac:dyDescent="0.25">
      <c r="F56" s="14">
        <v>169759524230.5773</v>
      </c>
    </row>
    <row r="57" spans="1:6" x14ac:dyDescent="0.25">
      <c r="F57" s="29">
        <f>+F56+F54</f>
        <v>177830538280.5773</v>
      </c>
    </row>
  </sheetData>
  <mergeCells count="6">
    <mergeCell ref="F1:F2"/>
    <mergeCell ref="A1:A2"/>
    <mergeCell ref="D1:D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 INFRAESTRUCTURA</vt:lpstr>
      <vt:lpstr>DOTACIONES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Yolanda Fajardo Fajardo</dc:creator>
  <cp:lastModifiedBy>Usuario</cp:lastModifiedBy>
  <dcterms:created xsi:type="dcterms:W3CDTF">2018-12-10T16:37:41Z</dcterms:created>
  <dcterms:modified xsi:type="dcterms:W3CDTF">2019-02-22T14:17:45Z</dcterms:modified>
</cp:coreProperties>
</file>