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ndrea Ospina Patiño\Desktop\LocalDotaciones\2019\MemosCorrespondenciaSIM\MemoSubdir.General\Anexos\"/>
    </mc:Choice>
  </mc:AlternateContent>
  <xr:revisionPtr revIDLastSave="0" documentId="13_ncr:1_{8D23F3F4-ABDF-4026-808B-D89382B879F2}" xr6:coauthVersionLast="40" xr6:coauthVersionMax="40" xr10:uidLastSave="{00000000-0000-0000-0000-000000000000}"/>
  <bookViews>
    <workbookView xWindow="0" yWindow="0" windowWidth="28800" windowHeight="12435" xr2:uid="{00000000-000D-0000-FFFF-FFFF00000000}"/>
  </bookViews>
  <sheets>
    <sheet name="EntradasSEVEN" sheetId="2" r:id="rId1"/>
    <sheet name="Recursos DPI" sheetId="3" r:id="rId2"/>
  </sheets>
  <definedNames>
    <definedName name="_xlnm.Print_Area" localSheetId="0">EntradasSEVEN!$A$1:$H$46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3" l="1"/>
  <c r="E42" i="3"/>
  <c r="F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42" i="3" s="1"/>
  <c r="G9" i="3"/>
  <c r="C10" i="3" l="1"/>
  <c r="H10" i="3" s="1"/>
  <c r="C11" i="3"/>
  <c r="H11" i="3" s="1"/>
  <c r="C12" i="3"/>
  <c r="H12" i="3" s="1"/>
  <c r="C13" i="3"/>
  <c r="H13" i="3" s="1"/>
  <c r="C14" i="3"/>
  <c r="H14" i="3" s="1"/>
  <c r="C15" i="3"/>
  <c r="H15" i="3" s="1"/>
  <c r="C16" i="3"/>
  <c r="H16" i="3" s="1"/>
  <c r="C17" i="3"/>
  <c r="H17" i="3" s="1"/>
  <c r="C18" i="3"/>
  <c r="H18" i="3" s="1"/>
  <c r="C19" i="3"/>
  <c r="H19" i="3" s="1"/>
  <c r="C20" i="3"/>
  <c r="H20" i="3" s="1"/>
  <c r="C21" i="3"/>
  <c r="H21" i="3" s="1"/>
  <c r="C22" i="3"/>
  <c r="H22" i="3" s="1"/>
  <c r="C23" i="3"/>
  <c r="H23" i="3" s="1"/>
  <c r="C24" i="3"/>
  <c r="H24" i="3" s="1"/>
  <c r="C25" i="3"/>
  <c r="H25" i="3" s="1"/>
  <c r="C26" i="3"/>
  <c r="H26" i="3" s="1"/>
  <c r="C27" i="3"/>
  <c r="H27" i="3" s="1"/>
  <c r="C28" i="3"/>
  <c r="H28" i="3" s="1"/>
  <c r="C29" i="3"/>
  <c r="H29" i="3" s="1"/>
  <c r="C30" i="3"/>
  <c r="H30" i="3" s="1"/>
  <c r="C31" i="3"/>
  <c r="H31" i="3" s="1"/>
  <c r="C32" i="3"/>
  <c r="H32" i="3" s="1"/>
  <c r="C33" i="3"/>
  <c r="H33" i="3" s="1"/>
  <c r="C34" i="3"/>
  <c r="H34" i="3" s="1"/>
  <c r="C35" i="3"/>
  <c r="H35" i="3" s="1"/>
  <c r="C36" i="3"/>
  <c r="H36" i="3" s="1"/>
  <c r="C37" i="3"/>
  <c r="H37" i="3" s="1"/>
  <c r="C38" i="3"/>
  <c r="H38" i="3" s="1"/>
  <c r="C39" i="3"/>
  <c r="H39" i="3" s="1"/>
  <c r="C40" i="3"/>
  <c r="H40" i="3" s="1"/>
  <c r="C41" i="3"/>
  <c r="H41" i="3" s="1"/>
  <c r="C9" i="3"/>
  <c r="H9" i="3" s="1"/>
  <c r="C42" i="3" l="1"/>
  <c r="H10" i="2" l="1"/>
  <c r="H41" i="2"/>
  <c r="G41" i="2"/>
  <c r="H40" i="2"/>
  <c r="G40" i="2"/>
  <c r="H25" i="2"/>
  <c r="G25" i="2"/>
  <c r="H24" i="2"/>
  <c r="G24" i="2"/>
  <c r="H9" i="2"/>
  <c r="G9" i="2"/>
  <c r="H35" i="2"/>
  <c r="G35" i="2"/>
  <c r="H32" i="2"/>
  <c r="G32" i="2"/>
  <c r="H18" i="2"/>
  <c r="G18" i="2"/>
  <c r="H11" i="2"/>
  <c r="G11" i="2"/>
  <c r="H39" i="2"/>
  <c r="G39" i="2"/>
  <c r="H38" i="2"/>
  <c r="G38" i="2"/>
  <c r="H37" i="2"/>
  <c r="G37" i="2"/>
  <c r="H36" i="2"/>
  <c r="G36" i="2"/>
  <c r="H34" i="2"/>
  <c r="G34" i="2"/>
  <c r="H33" i="2"/>
  <c r="G33" i="2"/>
  <c r="H31" i="2"/>
  <c r="G31" i="2"/>
  <c r="H30" i="2"/>
  <c r="G30" i="2"/>
  <c r="H29" i="2"/>
  <c r="G29" i="2"/>
  <c r="H28" i="2"/>
  <c r="G28" i="2"/>
  <c r="H27" i="2"/>
  <c r="G27" i="2"/>
  <c r="H26" i="2"/>
  <c r="G26" i="2"/>
  <c r="H21" i="2"/>
  <c r="G21" i="2"/>
  <c r="H23" i="2"/>
  <c r="G23" i="2"/>
  <c r="H22" i="2"/>
  <c r="G22" i="2"/>
  <c r="H20" i="2"/>
  <c r="G20" i="2"/>
  <c r="H19" i="2"/>
  <c r="G19" i="2"/>
  <c r="H17" i="2"/>
  <c r="G17" i="2"/>
  <c r="H16" i="2"/>
  <c r="G16" i="2"/>
  <c r="H15" i="2"/>
  <c r="G15" i="2"/>
  <c r="H14" i="2"/>
  <c r="G14" i="2"/>
  <c r="H13" i="2"/>
  <c r="G13" i="2"/>
  <c r="H12" i="2"/>
  <c r="G12" i="2"/>
  <c r="G10" i="2"/>
  <c r="F42" i="2"/>
  <c r="H42" i="2" s="1"/>
  <c r="E42" i="2"/>
  <c r="G42" i="2" s="1"/>
</calcChain>
</file>

<file path=xl/sharedStrings.xml><?xml version="1.0" encoding="utf-8"?>
<sst xmlns="http://schemas.openxmlformats.org/spreadsheetml/2006/main" count="157" uniqueCount="125">
  <si>
    <t>Cód Rg</t>
  </si>
  <si>
    <t>REGIONAL</t>
  </si>
  <si>
    <t>VALOR</t>
  </si>
  <si>
    <t>0500</t>
  </si>
  <si>
    <t>0800</t>
  </si>
  <si>
    <t>1100</t>
  </si>
  <si>
    <t>1300</t>
  </si>
  <si>
    <t>1500</t>
  </si>
  <si>
    <t>1700</t>
  </si>
  <si>
    <t>1800</t>
  </si>
  <si>
    <t>1900</t>
  </si>
  <si>
    <t>2000</t>
  </si>
  <si>
    <t>2300</t>
  </si>
  <si>
    <t>2500</t>
  </si>
  <si>
    <t>2700</t>
  </si>
  <si>
    <t>4100</t>
  </si>
  <si>
    <t>4400</t>
  </si>
  <si>
    <t>4700</t>
  </si>
  <si>
    <t>5000</t>
  </si>
  <si>
    <t>5200</t>
  </si>
  <si>
    <t>5400</t>
  </si>
  <si>
    <t>6300</t>
  </si>
  <si>
    <t>6600</t>
  </si>
  <si>
    <t>6800</t>
  </si>
  <si>
    <t>7000</t>
  </si>
  <si>
    <t>7300</t>
  </si>
  <si>
    <t>7600</t>
  </si>
  <si>
    <t>8100</t>
  </si>
  <si>
    <t>8500</t>
  </si>
  <si>
    <t>8600</t>
  </si>
  <si>
    <t>8800</t>
  </si>
  <si>
    <t>9100</t>
  </si>
  <si>
    <t>9400</t>
  </si>
  <si>
    <t>9500</t>
  </si>
  <si>
    <t>9700</t>
  </si>
  <si>
    <t>9900</t>
  </si>
  <si>
    <t>TOTAL</t>
  </si>
  <si>
    <t>2018 - NOVIEMBRE 26</t>
  </si>
  <si>
    <t>50</t>
  </si>
  <si>
    <t>80</t>
  </si>
  <si>
    <t>100</t>
  </si>
  <si>
    <t>Regional</t>
  </si>
  <si>
    <t>Amazonas</t>
  </si>
  <si>
    <t>Antioquia</t>
  </si>
  <si>
    <t>Arauca</t>
  </si>
  <si>
    <t>Atlántico</t>
  </si>
  <si>
    <t>Bogotá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</si>
  <si>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</si>
  <si>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</si>
  <si>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</si>
  <si>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</si>
  <si>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</si>
  <si>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</si>
  <si>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</si>
  <si>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</si>
  <si>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</si>
  <si>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</si>
  <si>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</si>
  <si>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</si>
  <si>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</si>
  <si>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</si>
  <si>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</si>
  <si>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</si>
  <si>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</si>
  <si>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</si>
  <si>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</si>
  <si>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</si>
  <si>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</si>
  <si>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 Andrés</t>
  </si>
  <si>
    <t xml:space="preserve">Santander </t>
  </si>
  <si>
    <t>Sucre</t>
  </si>
  <si>
    <t>Tolima</t>
  </si>
  <si>
    <t>Valle del Cauca</t>
  </si>
  <si>
    <t>Vaupés</t>
  </si>
  <si>
    <t>Vichada</t>
  </si>
  <si>
    <t>N°</t>
  </si>
  <si>
    <t>VALOR TOTAL INGRESADO A SEVEN- corte 26 noviembre 2018</t>
  </si>
  <si>
    <t xml:space="preserve"> ANTIOQUIA</t>
  </si>
  <si>
    <t xml:space="preserve"> ATLANTICO</t>
  </si>
  <si>
    <t xml:space="preserve"> BOGOTA</t>
  </si>
  <si>
    <t xml:space="preserve"> BOLIVAR</t>
  </si>
  <si>
    <t xml:space="preserve"> BOYACA</t>
  </si>
  <si>
    <t xml:space="preserve"> CALDAS</t>
  </si>
  <si>
    <t xml:space="preserve"> CAQUETA</t>
  </si>
  <si>
    <t xml:space="preserve"> CAUCA</t>
  </si>
  <si>
    <t xml:space="preserve"> CESAR</t>
  </si>
  <si>
    <t xml:space="preserve"> CORDOBA</t>
  </si>
  <si>
    <t xml:space="preserve"> CUNDINAMARCA</t>
  </si>
  <si>
    <t xml:space="preserve"> CHOCO</t>
  </si>
  <si>
    <t xml:space="preserve"> HUILA</t>
  </si>
  <si>
    <t xml:space="preserve"> LA GUAJIRA</t>
  </si>
  <si>
    <t xml:space="preserve"> MAGDALENA</t>
  </si>
  <si>
    <t xml:space="preserve"> META</t>
  </si>
  <si>
    <t xml:space="preserve"> NARIÑO</t>
  </si>
  <si>
    <t xml:space="preserve"> NORTE DE SANTANDER</t>
  </si>
  <si>
    <t xml:space="preserve"> QUINDIO</t>
  </si>
  <si>
    <t xml:space="preserve"> RISARALDA</t>
  </si>
  <si>
    <t xml:space="preserve"> SANTANDER</t>
  </si>
  <si>
    <t xml:space="preserve"> SUCRE</t>
  </si>
  <si>
    <t xml:space="preserve"> TOLIMA</t>
  </si>
  <si>
    <t xml:space="preserve"> VALLE</t>
  </si>
  <si>
    <t xml:space="preserve"> ARAUCA</t>
  </si>
  <si>
    <t xml:space="preserve"> CASANARE</t>
  </si>
  <si>
    <t xml:space="preserve"> PUTUMAYO</t>
  </si>
  <si>
    <t xml:space="preserve"> SAN ANDRES</t>
  </si>
  <si>
    <t xml:space="preserve"> AMAZONAS</t>
  </si>
  <si>
    <t xml:space="preserve"> GUAINIA</t>
  </si>
  <si>
    <t xml:space="preserve"> GUAVIARE</t>
  </si>
  <si>
    <t xml:space="preserve"> VAUPES</t>
  </si>
  <si>
    <t xml:space="preserve"> VICHADA</t>
  </si>
  <si>
    <t>CANT ELEMENTOS</t>
  </si>
  <si>
    <t>VALOR TOTAL INGRESADO</t>
  </si>
  <si>
    <r>
      <t xml:space="preserve">Porcentaje de avance:
</t>
    </r>
    <r>
      <rPr>
        <sz val="9"/>
        <color theme="0"/>
        <rFont val="Arial"/>
        <family val="2"/>
      </rPr>
      <t>VALOR TOTAL INGRESADO A SEVEN- corte 26 noviembre 2018/Recursos asignados desde la DPI Rubro Acciones para el mejoramiento de la Atención a la Primera Infancia</t>
    </r>
  </si>
  <si>
    <t>META AVANCE EN INGRESOS al 31 diciembre de 2018 (%)</t>
  </si>
  <si>
    <t>Explicar el excedente</t>
  </si>
  <si>
    <t>TOTALES</t>
  </si>
  <si>
    <t>Total Recursos Asignados 2016</t>
  </si>
  <si>
    <t>Total Recursos Asignados 2017</t>
  </si>
  <si>
    <t>Total Recursos Asignados 2018</t>
  </si>
  <si>
    <t>Total recursos asignados en 2016-2017 y 2018</t>
  </si>
  <si>
    <r>
      <t xml:space="preserve">Total recursos asignados desde la DPI al Rubro </t>
    </r>
    <r>
      <rPr>
        <b/>
        <i/>
        <sz val="16"/>
        <color theme="1"/>
        <rFont val="Calibri"/>
        <family val="2"/>
        <scheme val="minor"/>
      </rPr>
      <t>"Acciones para el mejoramiento de la Atención a la Primera Infancia"</t>
    </r>
    <r>
      <rPr>
        <b/>
        <sz val="16"/>
        <color theme="1"/>
        <rFont val="Calibri"/>
        <family val="2"/>
        <scheme val="minor"/>
      </rPr>
      <t>- 2016-2017 y 2018</t>
    </r>
  </si>
  <si>
    <t>No aplica</t>
  </si>
  <si>
    <r>
      <t xml:space="preserve">Fuente de información: </t>
    </r>
    <r>
      <rPr>
        <sz val="11"/>
        <color theme="1"/>
        <rFont val="Calibri"/>
        <family val="2"/>
        <scheme val="minor"/>
      </rPr>
      <t>ENTRADAS DEL BALANCE DE ALMACÉN AL 26 DE NOVIEMBRE DE 2018- Sistema SEVEN -ERP</t>
    </r>
  </si>
  <si>
    <r>
      <t xml:space="preserve">Fuente de información: </t>
    </r>
    <r>
      <rPr>
        <sz val="11"/>
        <color theme="1"/>
        <rFont val="Calibri"/>
        <family val="2"/>
        <scheme val="minor"/>
      </rPr>
      <t>Resoluciones de asignación de recursos al rubro Acciones para el mejoramiento de la atención a la primera infancia, con corte al 26 de noviembre de 2018.
Es importante tener en cuenta que los recursos de este rubro tambien pueden ser ejecutados en actividades de fortalecimiento.</t>
    </r>
  </si>
  <si>
    <t>INGRESOS DE BIENES MUEBLES ADQUIRIDOS MEDIANTE CONTRATOS DE APORTE REALIZADO EN EL 2017 Y AL 26 DE NOVIEMBRE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</si>
</sst>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  <numFmt numFmtId="164" formatCode="_-&quot;$&quot;* #,##0.00_-;\-&quot;$&quot;* #,##0.00_-;_-&quot;$&quot;* &quot;-&quot;??_-;_-@_-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3" borderId="7" xfId="0" applyFont="1" applyFill="1" applyBorder="1" applyAlignment="1">
      <alignment horizontal="center" vertical="top"/>
    </xf>
    <xf numFmtId="0" fontId="0" fillId="5" borderId="8" xfId="0" applyFont="1" applyFill="1" applyBorder="1" applyAlignment="1">
      <alignment vertical="top"/>
    </xf>
    <xf numFmtId="0" fontId="0" fillId="5" borderId="9" xfId="0" applyFont="1" applyFill="1" applyBorder="1" applyAlignment="1">
      <alignment vertical="top"/>
    </xf>
    <xf numFmtId="43" fontId="0" fillId="5" borderId="8" xfId="1" applyFont="1" applyFill="1" applyBorder="1" applyAlignment="1">
      <alignment vertical="top"/>
    </xf>
    <xf numFmtId="164" fontId="0" fillId="5" borderId="10" xfId="2" applyNumberFormat="1" applyFont="1" applyFill="1" applyBorder="1" applyAlignment="1">
      <alignment vertical="top"/>
    </xf>
    <xf numFmtId="0" fontId="0" fillId="6" borderId="11" xfId="0" applyFont="1" applyFill="1" applyBorder="1" applyAlignment="1">
      <alignment vertical="top"/>
    </xf>
    <xf numFmtId="0" fontId="0" fillId="6" borderId="12" xfId="0" applyFont="1" applyFill="1" applyBorder="1" applyAlignment="1">
      <alignment vertical="top"/>
    </xf>
    <xf numFmtId="43" fontId="0" fillId="6" borderId="11" xfId="1" applyFont="1" applyFill="1" applyBorder="1" applyAlignment="1">
      <alignment vertical="top"/>
    </xf>
    <xf numFmtId="164" fontId="0" fillId="6" borderId="13" xfId="2" applyNumberFormat="1" applyFont="1" applyFill="1" applyBorder="1" applyAlignment="1">
      <alignment vertical="top"/>
    </xf>
    <xf numFmtId="0" fontId="0" fillId="5" borderId="11" xfId="0" applyFont="1" applyFill="1" applyBorder="1" applyAlignment="1">
      <alignment vertical="top"/>
    </xf>
    <xf numFmtId="0" fontId="0" fillId="5" borderId="12" xfId="0" applyFont="1" applyFill="1" applyBorder="1" applyAlignment="1">
      <alignment vertical="top"/>
    </xf>
    <xf numFmtId="43" fontId="0" fillId="5" borderId="11" xfId="1" applyFont="1" applyFill="1" applyBorder="1" applyAlignment="1">
      <alignment vertical="top"/>
    </xf>
    <xf numFmtId="164" fontId="0" fillId="5" borderId="13" xfId="2" applyNumberFormat="1" applyFont="1" applyFill="1" applyBorder="1" applyAlignment="1">
      <alignment vertical="top"/>
    </xf>
    <xf numFmtId="0" fontId="0" fillId="5" borderId="14" xfId="0" applyFont="1" applyFill="1" applyBorder="1" applyAlignment="1">
      <alignment vertical="top"/>
    </xf>
    <xf numFmtId="0" fontId="0" fillId="5" borderId="15" xfId="0" applyFont="1" applyFill="1" applyBorder="1" applyAlignment="1">
      <alignment vertical="top"/>
    </xf>
    <xf numFmtId="43" fontId="0" fillId="5" borderId="14" xfId="1" applyFont="1" applyFill="1" applyBorder="1" applyAlignment="1">
      <alignment vertical="top"/>
    </xf>
    <xf numFmtId="164" fontId="0" fillId="5" borderId="16" xfId="2" applyNumberFormat="1" applyFont="1" applyFill="1" applyBorder="1" applyAlignment="1">
      <alignment vertical="top"/>
    </xf>
    <xf numFmtId="43" fontId="5" fillId="2" borderId="17" xfId="3" applyNumberFormat="1" applyFont="1" applyBorder="1"/>
    <xf numFmtId="164" fontId="5" fillId="2" borderId="19" xfId="3" applyNumberFormat="1" applyFont="1" applyBorder="1"/>
    <xf numFmtId="164" fontId="0" fillId="5" borderId="10" xfId="2" applyFont="1" applyFill="1" applyBorder="1" applyAlignment="1">
      <alignment vertical="top"/>
    </xf>
    <xf numFmtId="164" fontId="0" fillId="6" borderId="13" xfId="2" applyFont="1" applyFill="1" applyBorder="1" applyAlignment="1">
      <alignment vertical="top"/>
    </xf>
    <xf numFmtId="164" fontId="0" fillId="5" borderId="13" xfId="2" applyFont="1" applyFill="1" applyBorder="1" applyAlignment="1">
      <alignment vertical="top"/>
    </xf>
    <xf numFmtId="164" fontId="0" fillId="5" borderId="16" xfId="2" applyFont="1" applyFill="1" applyBorder="1" applyAlignment="1">
      <alignment vertical="top"/>
    </xf>
    <xf numFmtId="43" fontId="4" fillId="5" borderId="8" xfId="1" applyFont="1" applyFill="1" applyBorder="1" applyAlignment="1">
      <alignment vertical="top"/>
    </xf>
    <xf numFmtId="164" fontId="4" fillId="5" borderId="10" xfId="2" applyFont="1" applyFill="1" applyBorder="1" applyAlignment="1">
      <alignment vertical="top"/>
    </xf>
    <xf numFmtId="43" fontId="4" fillId="6" borderId="11" xfId="1" applyFont="1" applyFill="1" applyBorder="1" applyAlignment="1">
      <alignment vertical="top"/>
    </xf>
    <xf numFmtId="164" fontId="4" fillId="6" borderId="13" xfId="2" applyFont="1" applyFill="1" applyBorder="1" applyAlignment="1">
      <alignment vertical="top"/>
    </xf>
    <xf numFmtId="43" fontId="4" fillId="5" borderId="11" xfId="1" applyFont="1" applyFill="1" applyBorder="1" applyAlignment="1">
      <alignment vertical="top"/>
    </xf>
    <xf numFmtId="164" fontId="4" fillId="5" borderId="13" xfId="2" applyFont="1" applyFill="1" applyBorder="1" applyAlignment="1">
      <alignment vertical="top"/>
    </xf>
    <xf numFmtId="43" fontId="4" fillId="5" borderId="14" xfId="1" applyFont="1" applyFill="1" applyBorder="1" applyAlignment="1">
      <alignment vertical="top"/>
    </xf>
    <xf numFmtId="164" fontId="4" fillId="5" borderId="16" xfId="2" applyFont="1" applyFill="1" applyBorder="1" applyAlignment="1">
      <alignment vertical="top"/>
    </xf>
    <xf numFmtId="0" fontId="4" fillId="0" borderId="0" xfId="0" applyFont="1"/>
    <xf numFmtId="0" fontId="6" fillId="9" borderId="2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5" xfId="0" applyBorder="1" applyAlignment="1">
      <alignment horizontal="center" wrapText="1"/>
    </xf>
    <xf numFmtId="41" fontId="7" fillId="0" borderId="25" xfId="4" applyFont="1" applyBorder="1" applyAlignment="1">
      <alignment wrapText="1"/>
    </xf>
    <xf numFmtId="42" fontId="0" fillId="0" borderId="25" xfId="5" applyFont="1" applyBorder="1" applyAlignment="1">
      <alignment horizontal="right" wrapText="1"/>
    </xf>
    <xf numFmtId="0" fontId="0" fillId="0" borderId="0" xfId="0" applyAlignment="1">
      <alignment horizontal="center" wrapText="1"/>
    </xf>
    <xf numFmtId="41" fontId="12" fillId="10" borderId="25" xfId="4" applyFont="1" applyFill="1" applyBorder="1" applyAlignment="1">
      <alignment horizontal="center" vertical="center" wrapText="1"/>
    </xf>
    <xf numFmtId="42" fontId="9" fillId="10" borderId="25" xfId="0" applyNumberFormat="1" applyFont="1" applyFill="1" applyBorder="1" applyAlignment="1">
      <alignment vertical="center" wrapText="1"/>
    </xf>
    <xf numFmtId="42" fontId="13" fillId="11" borderId="25" xfId="0" applyNumberFormat="1" applyFont="1" applyFill="1" applyBorder="1" applyAlignment="1">
      <alignment vertical="center" wrapText="1"/>
    </xf>
    <xf numFmtId="165" fontId="4" fillId="0" borderId="25" xfId="6" applyNumberFormat="1" applyFont="1" applyBorder="1" applyAlignment="1">
      <alignment horizontal="center" wrapText="1"/>
    </xf>
    <xf numFmtId="0" fontId="4" fillId="0" borderId="23" xfId="0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2" borderId="17" xfId="3" applyFont="1" applyBorder="1" applyAlignment="1">
      <alignment horizontal="center"/>
    </xf>
    <xf numFmtId="0" fontId="5" fillId="2" borderId="18" xfId="3" applyFont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4" fillId="0" borderId="23" xfId="0" applyFont="1" applyBorder="1" applyAlignment="1">
      <alignment horizontal="left" vertical="center" wrapText="1"/>
    </xf>
  </cellXfs>
  <cellStyles count="7">
    <cellStyle name="Millares" xfId="1" builtinId="3"/>
    <cellStyle name="Millares [0]" xfId="4" builtinId="6"/>
    <cellStyle name="Moneda" xfId="2" builtinId="4"/>
    <cellStyle name="Moneda [0]" xfId="5" builtinId="7"/>
    <cellStyle name="Normal" xfId="0" builtinId="0"/>
    <cellStyle name="Porcentaje" xfId="6" builtinId="5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1838325</xdr:colOff>
      <xdr:row>0</xdr:row>
      <xdr:rowOff>0</xdr:rowOff>
    </xdr:from>
    <xdr:to>
      <xdr:col>5</xdr:col>
      <xdr:colOff>361950</xdr:colOff>
      <xdr:row>4</xdr:row>
      <xdr:rowOff>171450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 txBox="1">
          <a:spLocks noChangeArrowheads="1"/>
        </xdr:cNvSpPr>
      </xdr:nvSpPr>
      <xdr:spPr bwMode="auto">
        <a:xfrm>
          <a:off x="2600325" y="0"/>
          <a:ext cx="3362325" cy="933450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Administrativa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Grupo de Almacén e Inventarios</a:t>
          </a:r>
        </a:p>
      </xdr:txBody>
    </xdr:sp>
    <xdr:clientData/>
  </xdr:twoCellAnchor>
  <xdr:twoCellAnchor>
    <xdr:from>
      <xdr:col>0</xdr:col>
      <xdr:colOff>600075</xdr:colOff>
      <xdr:row>0</xdr:row>
      <xdr:rowOff>0</xdr:rowOff>
    </xdr:from>
    <xdr:to>
      <xdr:col>1</xdr:col>
      <xdr:colOff>438150</xdr:colOff>
      <xdr:row>3</xdr:row>
      <xdr:rowOff>171450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0"/>
          <a:ext cx="600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733425</xdr:colOff>
      <xdr:row>1</xdr:row>
      <xdr:rowOff>57150</xdr:rowOff>
    </xdr:from>
    <xdr:to>
      <xdr:col>7</xdr:col>
      <xdr:colOff>342900</xdr:colOff>
      <xdr:row>3</xdr:row>
      <xdr:rowOff>180975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247650"/>
          <a:ext cx="1628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43</xdr:row>
      <xdr:rowOff>19050</xdr:rowOff>
    </xdr:from>
    <xdr:to>
      <xdr:col>5</xdr:col>
      <xdr:colOff>123825</xdr:colOff>
      <xdr:row>45</xdr:row>
      <xdr:rowOff>171450</xdr:rowOff>
    </xdr:to>
    <xdr:sp macro="" textlink="">
      <xdr:nvSpPr>
        <xdr:cNvPr id="2052" name="Cuadro de texto 11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SpPr txBox="1">
          <a:spLocks noChangeArrowheads="1"/>
        </xdr:cNvSpPr>
      </xdr:nvSpPr>
      <xdr:spPr bwMode="auto">
        <a:xfrm>
          <a:off x="0" y="8258175"/>
          <a:ext cx="5724525" cy="5334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635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CO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Sede de la Dirección General Avenida carrera 68 No. 64c – 75. Línea gratuita nacional ICBF</a:t>
          </a:r>
        </a:p>
        <a:p>
          <a:pPr algn="l" rtl="0">
            <a:defRPr sz="1000"/>
          </a:pPr>
          <a:r>
            <a:rPr lang="es-CO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01 8000 91 8080 PBX: 437 76 30</a:t>
          </a:r>
        </a:p>
        <a:p>
          <a:pPr algn="l" rtl="0">
            <a:defRPr sz="1000"/>
          </a:pPr>
          <a:r>
            <a:rPr lang="es-CO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www.icbf.gov.co </a:t>
          </a:r>
          <a:endParaRPr lang="es-CO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CO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CO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19050</xdr:rowOff>
    </xdr:from>
    <xdr:to>
      <xdr:col>5</xdr:col>
      <xdr:colOff>123825</xdr:colOff>
      <xdr:row>46</xdr:row>
      <xdr:rowOff>171450</xdr:rowOff>
    </xdr:to>
    <xdr:sp macro="" textlink="">
      <xdr:nvSpPr>
        <xdr:cNvPr id="2" name="Cuadro de texto 11">
          <a:extLst>
            <a:ext uri="{FF2B5EF4-FFF2-40B4-BE49-F238E27FC236}">
              <a16:creationId xmlns:a16="http://schemas.microsoft.com/office/drawing/2014/main" id="{E3CDD35E-374D-4862-A0F2-4F9846DDA0A5}"/>
            </a:ext>
          </a:extLst>
        </xdr:cNvPr>
        <xdr:cNvSpPr txBox="1">
          <a:spLocks noChangeArrowheads="1"/>
        </xdr:cNvSpPr>
      </xdr:nvSpPr>
      <xdr:spPr bwMode="auto">
        <a:xfrm>
          <a:off x="0" y="9477375"/>
          <a:ext cx="5724525" cy="5334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635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CO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Sede de la Dirección General Avenida carrera 68 No. 64c – 75. Línea gratuita nacional ICBF</a:t>
          </a:r>
        </a:p>
        <a:p>
          <a:pPr algn="l" rtl="0">
            <a:defRPr sz="1000"/>
          </a:pPr>
          <a:r>
            <a:rPr lang="es-CO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01 8000 91 8080 PBX: 437 76 30 ip: 100583</a:t>
          </a:r>
        </a:p>
        <a:p>
          <a:pPr algn="l" rtl="0">
            <a:defRPr sz="1000"/>
          </a:pPr>
          <a:r>
            <a:rPr lang="es-CO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www.icbf.gov.co </a:t>
          </a:r>
          <a:endParaRPr lang="es-CO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CO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CO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651654</xdr:colOff>
      <xdr:row>0</xdr:row>
      <xdr:rowOff>0</xdr:rowOff>
    </xdr:from>
    <xdr:to>
      <xdr:col>5</xdr:col>
      <xdr:colOff>1017917</xdr:colOff>
      <xdr:row>4</xdr:row>
      <xdr:rowOff>171450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40ED3166-9537-4706-907B-BE1D6BFB408B}"/>
            </a:ext>
          </a:extLst>
        </xdr:cNvPr>
        <xdr:cNvSpPr txBox="1">
          <a:spLocks noChangeArrowheads="1"/>
        </xdr:cNvSpPr>
      </xdr:nvSpPr>
      <xdr:spPr bwMode="auto">
        <a:xfrm>
          <a:off x="2430852" y="0"/>
          <a:ext cx="4625556" cy="926261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Subdirección de Operación de la Atención a la Primera Infancia</a:t>
          </a:r>
        </a:p>
      </xdr:txBody>
    </xdr:sp>
    <xdr:clientData/>
  </xdr:twoCellAnchor>
  <xdr:twoCellAnchor>
    <xdr:from>
      <xdr:col>1</xdr:col>
      <xdr:colOff>526930</xdr:colOff>
      <xdr:row>0</xdr:row>
      <xdr:rowOff>0</xdr:rowOff>
    </xdr:from>
    <xdr:to>
      <xdr:col>1</xdr:col>
      <xdr:colOff>1240047</xdr:colOff>
      <xdr:row>4</xdr:row>
      <xdr:rowOff>170731</xdr:rowOff>
    </xdr:to>
    <xdr:pic>
      <xdr:nvPicPr>
        <xdr:cNvPr id="4" name="Imagen 3" descr="LOGO-SOLIDO-NEGRO-ICBF-TRAN">
          <a:extLst>
            <a:ext uri="{FF2B5EF4-FFF2-40B4-BE49-F238E27FC236}">
              <a16:creationId xmlns:a16="http://schemas.microsoft.com/office/drawing/2014/main" id="{3E8B002F-3CAA-4B14-AA07-35D150BB1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265" y="0"/>
          <a:ext cx="713117" cy="9255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152759</xdr:colOff>
      <xdr:row>1</xdr:row>
      <xdr:rowOff>57150</xdr:rowOff>
    </xdr:from>
    <xdr:to>
      <xdr:col>7</xdr:col>
      <xdr:colOff>342900</xdr:colOff>
      <xdr:row>3</xdr:row>
      <xdr:rowOff>180975</xdr:rowOff>
    </xdr:to>
    <xdr:pic>
      <xdr:nvPicPr>
        <xdr:cNvPr id="5" name="Imagen 9">
          <a:extLst>
            <a:ext uri="{FF2B5EF4-FFF2-40B4-BE49-F238E27FC236}">
              <a16:creationId xmlns:a16="http://schemas.microsoft.com/office/drawing/2014/main" id="{23986657-85EB-4F30-A8F0-B32810F98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3184" y="245853"/>
          <a:ext cx="1717735" cy="501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H43"/>
  <sheetViews>
    <sheetView tabSelected="1" topLeftCell="A40" workbookViewId="0">
      <selection activeCell="I13" sqref="I13"/>
    </sheetView>
  </sheetViews>
  <sheetFormatPr baseColWidth="10" defaultRowHeight="15" x14ac:dyDescent="0.25"/>
  <cols>
    <col min="2" max="2" width="30.85546875" bestFit="1" customWidth="1"/>
    <col min="4" max="4" width="18.85546875" bestFit="1" customWidth="1"/>
    <col min="6" max="6" width="18.85546875" bestFit="1" customWidth="1"/>
    <col min="8" max="8" width="18.85546875" bestFit="1" customWidth="1"/>
  </cols>
  <sheetData>
    <row r="5" spans="1:8" ht="15.75" thickBot="1" x14ac:dyDescent="0.3"/>
    <row r="6" spans="1:8" ht="63.75" customHeight="1" thickBot="1" x14ac:dyDescent="0.3">
      <c r="A6" s="46" t="s">
        <v>124</v>
      </c>
      <c r="B6" s="47"/>
      <c r="C6" s="47"/>
      <c r="D6" s="47"/>
      <c r="E6" s="47"/>
      <c r="F6" s="47"/>
      <c r="G6" s="47"/>
      <c r="H6" s="48"/>
    </row>
    <row r="7" spans="1:8" x14ac:dyDescent="0.25">
      <c r="A7" s="49" t="s">
        <v>0</v>
      </c>
      <c r="B7" s="51" t="s">
        <v>1</v>
      </c>
      <c r="C7" s="53">
        <v>2017</v>
      </c>
      <c r="D7" s="54"/>
      <c r="E7" s="53" t="s">
        <v>37</v>
      </c>
      <c r="F7" s="54"/>
      <c r="G7" s="57" t="s">
        <v>36</v>
      </c>
      <c r="H7" s="58"/>
    </row>
    <row r="8" spans="1:8" ht="36" customHeight="1" thickBot="1" x14ac:dyDescent="0.3">
      <c r="A8" s="50"/>
      <c r="B8" s="52"/>
      <c r="C8" s="34" t="s">
        <v>110</v>
      </c>
      <c r="D8" s="1" t="s">
        <v>2</v>
      </c>
      <c r="E8" s="34" t="s">
        <v>110</v>
      </c>
      <c r="F8" s="1" t="s">
        <v>2</v>
      </c>
      <c r="G8" s="35" t="s">
        <v>110</v>
      </c>
      <c r="H8" s="35" t="s">
        <v>111</v>
      </c>
    </row>
    <row r="9" spans="1:8" x14ac:dyDescent="0.25">
      <c r="A9" s="10" t="s">
        <v>31</v>
      </c>
      <c r="B9" s="11" t="s">
        <v>105</v>
      </c>
      <c r="C9" s="12">
        <v>806</v>
      </c>
      <c r="D9" s="13">
        <v>58229900</v>
      </c>
      <c r="E9" s="12">
        <v>617</v>
      </c>
      <c r="F9" s="22">
        <v>39981014</v>
      </c>
      <c r="G9" s="28">
        <f t="shared" ref="G9:G41" si="0">+C9+E9</f>
        <v>1423</v>
      </c>
      <c r="H9" s="29">
        <f t="shared" ref="H9:H41" si="1">+D9+F9</f>
        <v>98210914</v>
      </c>
    </row>
    <row r="10" spans="1:8" x14ac:dyDescent="0.25">
      <c r="A10" s="2" t="s">
        <v>3</v>
      </c>
      <c r="B10" s="3" t="s">
        <v>77</v>
      </c>
      <c r="C10" s="4">
        <v>13732</v>
      </c>
      <c r="D10" s="5">
        <v>666958815.44000006</v>
      </c>
      <c r="E10" s="4">
        <v>96272</v>
      </c>
      <c r="F10" s="20">
        <v>4396136149.46</v>
      </c>
      <c r="G10" s="24">
        <f t="shared" si="0"/>
        <v>110004</v>
      </c>
      <c r="H10" s="25">
        <f t="shared" si="1"/>
        <v>5063094964.8999996</v>
      </c>
    </row>
    <row r="11" spans="1:8" x14ac:dyDescent="0.25">
      <c r="A11" s="10" t="s">
        <v>27</v>
      </c>
      <c r="B11" s="11" t="s">
        <v>101</v>
      </c>
      <c r="C11" s="12">
        <v>14482</v>
      </c>
      <c r="D11" s="13">
        <v>685519035.01999998</v>
      </c>
      <c r="E11" s="12">
        <v>8113</v>
      </c>
      <c r="F11" s="22">
        <v>494564646.67000002</v>
      </c>
      <c r="G11" s="28">
        <f t="shared" si="0"/>
        <v>22595</v>
      </c>
      <c r="H11" s="29">
        <f t="shared" si="1"/>
        <v>1180083681.6900001</v>
      </c>
    </row>
    <row r="12" spans="1:8" x14ac:dyDescent="0.25">
      <c r="A12" s="6" t="s">
        <v>4</v>
      </c>
      <c r="B12" s="7" t="s">
        <v>78</v>
      </c>
      <c r="C12" s="8">
        <v>2307</v>
      </c>
      <c r="D12" s="9">
        <v>73639135.189999998</v>
      </c>
      <c r="E12" s="8">
        <v>10646</v>
      </c>
      <c r="F12" s="21">
        <v>511332038.00999999</v>
      </c>
      <c r="G12" s="26">
        <f t="shared" si="0"/>
        <v>12953</v>
      </c>
      <c r="H12" s="27">
        <f t="shared" si="1"/>
        <v>584971173.20000005</v>
      </c>
    </row>
    <row r="13" spans="1:8" x14ac:dyDescent="0.25">
      <c r="A13" s="10" t="s">
        <v>5</v>
      </c>
      <c r="B13" s="11" t="s">
        <v>79</v>
      </c>
      <c r="C13" s="12">
        <v>188</v>
      </c>
      <c r="D13" s="13">
        <v>187311685.31999999</v>
      </c>
      <c r="E13" s="12">
        <v>4491</v>
      </c>
      <c r="F13" s="22">
        <v>412462458.66000003</v>
      </c>
      <c r="G13" s="28">
        <f t="shared" si="0"/>
        <v>4679</v>
      </c>
      <c r="H13" s="29">
        <f t="shared" si="1"/>
        <v>599774143.98000002</v>
      </c>
    </row>
    <row r="14" spans="1:8" x14ac:dyDescent="0.25">
      <c r="A14" s="6" t="s">
        <v>6</v>
      </c>
      <c r="B14" s="7" t="s">
        <v>80</v>
      </c>
      <c r="C14" s="8">
        <v>0</v>
      </c>
      <c r="D14" s="9">
        <v>0</v>
      </c>
      <c r="E14" s="8">
        <v>61</v>
      </c>
      <c r="F14" s="21">
        <v>10533569.039999999</v>
      </c>
      <c r="G14" s="26">
        <f t="shared" si="0"/>
        <v>61</v>
      </c>
      <c r="H14" s="27">
        <f t="shared" si="1"/>
        <v>10533569.039999999</v>
      </c>
    </row>
    <row r="15" spans="1:8" x14ac:dyDescent="0.25">
      <c r="A15" s="10" t="s">
        <v>7</v>
      </c>
      <c r="B15" s="11" t="s">
        <v>81</v>
      </c>
      <c r="C15" s="12">
        <v>11289</v>
      </c>
      <c r="D15" s="13">
        <v>640573625.82000005</v>
      </c>
      <c r="E15" s="12">
        <v>23228</v>
      </c>
      <c r="F15" s="22">
        <v>1317221912.4100001</v>
      </c>
      <c r="G15" s="28">
        <f t="shared" si="0"/>
        <v>34517</v>
      </c>
      <c r="H15" s="29">
        <f t="shared" si="1"/>
        <v>1957795538.23</v>
      </c>
    </row>
    <row r="16" spans="1:8" x14ac:dyDescent="0.25">
      <c r="A16" s="6" t="s">
        <v>8</v>
      </c>
      <c r="B16" s="7" t="s">
        <v>82</v>
      </c>
      <c r="C16" s="8">
        <v>257</v>
      </c>
      <c r="D16" s="9">
        <v>431715499.72000003</v>
      </c>
      <c r="E16" s="8">
        <v>27781</v>
      </c>
      <c r="F16" s="21">
        <v>1591233455.4100001</v>
      </c>
      <c r="G16" s="26">
        <f t="shared" si="0"/>
        <v>28038</v>
      </c>
      <c r="H16" s="27">
        <f t="shared" si="1"/>
        <v>2022948955.1300001</v>
      </c>
    </row>
    <row r="17" spans="1:8" x14ac:dyDescent="0.25">
      <c r="A17" s="10" t="s">
        <v>9</v>
      </c>
      <c r="B17" s="11" t="s">
        <v>83</v>
      </c>
      <c r="C17" s="12">
        <v>57159</v>
      </c>
      <c r="D17" s="13">
        <v>2405185917.1900001</v>
      </c>
      <c r="E17" s="12">
        <v>1770</v>
      </c>
      <c r="F17" s="22">
        <v>434288305.94</v>
      </c>
      <c r="G17" s="28">
        <f t="shared" si="0"/>
        <v>58929</v>
      </c>
      <c r="H17" s="29">
        <f t="shared" si="1"/>
        <v>2839474223.1300001</v>
      </c>
    </row>
    <row r="18" spans="1:8" x14ac:dyDescent="0.25">
      <c r="A18" s="6" t="s">
        <v>28</v>
      </c>
      <c r="B18" s="7" t="s">
        <v>102</v>
      </c>
      <c r="C18" s="8">
        <v>3614</v>
      </c>
      <c r="D18" s="9">
        <v>174891641.69</v>
      </c>
      <c r="E18" s="8">
        <v>7933</v>
      </c>
      <c r="F18" s="21">
        <v>435671749.43000001</v>
      </c>
      <c r="G18" s="26">
        <f t="shared" si="0"/>
        <v>11547</v>
      </c>
      <c r="H18" s="27">
        <f t="shared" si="1"/>
        <v>610563391.12</v>
      </c>
    </row>
    <row r="19" spans="1:8" x14ac:dyDescent="0.25">
      <c r="A19" s="6" t="s">
        <v>10</v>
      </c>
      <c r="B19" s="7" t="s">
        <v>84</v>
      </c>
      <c r="C19" s="8">
        <v>1782</v>
      </c>
      <c r="D19" s="9">
        <v>54297290</v>
      </c>
      <c r="E19" s="8">
        <v>6249</v>
      </c>
      <c r="F19" s="21">
        <v>362668889.24000001</v>
      </c>
      <c r="G19" s="26">
        <f t="shared" si="0"/>
        <v>8031</v>
      </c>
      <c r="H19" s="27">
        <f t="shared" si="1"/>
        <v>416966179.24000001</v>
      </c>
    </row>
    <row r="20" spans="1:8" x14ac:dyDescent="0.25">
      <c r="A20" s="10" t="s">
        <v>11</v>
      </c>
      <c r="B20" s="11" t="s">
        <v>85</v>
      </c>
      <c r="C20" s="12">
        <v>4846</v>
      </c>
      <c r="D20" s="13">
        <v>109272740.28</v>
      </c>
      <c r="E20" s="12">
        <v>529</v>
      </c>
      <c r="F20" s="22">
        <v>153806801.13</v>
      </c>
      <c r="G20" s="28">
        <f t="shared" si="0"/>
        <v>5375</v>
      </c>
      <c r="H20" s="29">
        <f t="shared" si="1"/>
        <v>263079541.41</v>
      </c>
    </row>
    <row r="21" spans="1:8" x14ac:dyDescent="0.25">
      <c r="A21" s="6" t="s">
        <v>14</v>
      </c>
      <c r="B21" s="7" t="s">
        <v>88</v>
      </c>
      <c r="C21" s="8">
        <v>6384</v>
      </c>
      <c r="D21" s="9">
        <v>406579372.10000002</v>
      </c>
      <c r="E21" s="8">
        <v>5972</v>
      </c>
      <c r="F21" s="21">
        <v>394683441.44999999</v>
      </c>
      <c r="G21" s="26">
        <f t="shared" si="0"/>
        <v>12356</v>
      </c>
      <c r="H21" s="27">
        <f t="shared" si="1"/>
        <v>801262813.54999995</v>
      </c>
    </row>
    <row r="22" spans="1:8" x14ac:dyDescent="0.25">
      <c r="A22" s="6" t="s">
        <v>12</v>
      </c>
      <c r="B22" s="7" t="s">
        <v>86</v>
      </c>
      <c r="C22" s="8">
        <v>12014</v>
      </c>
      <c r="D22" s="9">
        <v>383028627</v>
      </c>
      <c r="E22" s="8">
        <v>40524</v>
      </c>
      <c r="F22" s="21">
        <v>1269389030.05</v>
      </c>
      <c r="G22" s="26">
        <f t="shared" si="0"/>
        <v>52538</v>
      </c>
      <c r="H22" s="27">
        <f t="shared" si="1"/>
        <v>1652417657.05</v>
      </c>
    </row>
    <row r="23" spans="1:8" x14ac:dyDescent="0.25">
      <c r="A23" s="10" t="s">
        <v>13</v>
      </c>
      <c r="B23" s="11" t="s">
        <v>87</v>
      </c>
      <c r="C23" s="12">
        <v>0</v>
      </c>
      <c r="D23" s="13">
        <v>0</v>
      </c>
      <c r="E23" s="12">
        <v>18837</v>
      </c>
      <c r="F23" s="22">
        <v>857768168.30999994</v>
      </c>
      <c r="G23" s="28">
        <f t="shared" si="0"/>
        <v>18837</v>
      </c>
      <c r="H23" s="29">
        <f t="shared" si="1"/>
        <v>857768168.30999994</v>
      </c>
    </row>
    <row r="24" spans="1:8" x14ac:dyDescent="0.25">
      <c r="A24" s="6" t="s">
        <v>32</v>
      </c>
      <c r="B24" s="7" t="s">
        <v>106</v>
      </c>
      <c r="C24" s="8">
        <v>8912</v>
      </c>
      <c r="D24" s="9">
        <v>187596125.53999999</v>
      </c>
      <c r="E24" s="8">
        <v>770</v>
      </c>
      <c r="F24" s="21">
        <v>57157262.32</v>
      </c>
      <c r="G24" s="26">
        <f t="shared" si="0"/>
        <v>9682</v>
      </c>
      <c r="H24" s="27">
        <f t="shared" si="1"/>
        <v>244753387.85999998</v>
      </c>
    </row>
    <row r="25" spans="1:8" x14ac:dyDescent="0.25">
      <c r="A25" s="10" t="s">
        <v>33</v>
      </c>
      <c r="B25" s="11" t="s">
        <v>107</v>
      </c>
      <c r="C25" s="12">
        <v>3983</v>
      </c>
      <c r="D25" s="13">
        <v>277869593.5</v>
      </c>
      <c r="E25" s="12">
        <v>1539</v>
      </c>
      <c r="F25" s="22">
        <v>139968071.69999999</v>
      </c>
      <c r="G25" s="28">
        <f t="shared" si="0"/>
        <v>5522</v>
      </c>
      <c r="H25" s="29">
        <f t="shared" si="1"/>
        <v>417837665.19999999</v>
      </c>
    </row>
    <row r="26" spans="1:8" x14ac:dyDescent="0.25">
      <c r="A26" s="10" t="s">
        <v>15</v>
      </c>
      <c r="B26" s="11" t="s">
        <v>89</v>
      </c>
      <c r="C26" s="12">
        <v>9463</v>
      </c>
      <c r="D26" s="13">
        <v>427470796</v>
      </c>
      <c r="E26" s="12">
        <v>24772</v>
      </c>
      <c r="F26" s="22">
        <v>1454322564.5699999</v>
      </c>
      <c r="G26" s="28">
        <f t="shared" si="0"/>
        <v>34235</v>
      </c>
      <c r="H26" s="29">
        <f t="shared" si="1"/>
        <v>1881793360.5699999</v>
      </c>
    </row>
    <row r="27" spans="1:8" x14ac:dyDescent="0.25">
      <c r="A27" s="6" t="s">
        <v>16</v>
      </c>
      <c r="B27" s="7" t="s">
        <v>90</v>
      </c>
      <c r="C27" s="8">
        <v>1928</v>
      </c>
      <c r="D27" s="9">
        <v>37810000</v>
      </c>
      <c r="E27" s="8">
        <v>13358</v>
      </c>
      <c r="F27" s="21">
        <v>225328374.65000001</v>
      </c>
      <c r="G27" s="26">
        <f t="shared" si="0"/>
        <v>15286</v>
      </c>
      <c r="H27" s="27">
        <f t="shared" si="1"/>
        <v>263138374.65000001</v>
      </c>
    </row>
    <row r="28" spans="1:8" x14ac:dyDescent="0.25">
      <c r="A28" s="10" t="s">
        <v>17</v>
      </c>
      <c r="B28" s="11" t="s">
        <v>91</v>
      </c>
      <c r="C28" s="12">
        <v>8580</v>
      </c>
      <c r="D28" s="13">
        <v>398491473.16000003</v>
      </c>
      <c r="E28" s="12">
        <v>4825</v>
      </c>
      <c r="F28" s="22">
        <v>563998420.22000003</v>
      </c>
      <c r="G28" s="28">
        <f t="shared" si="0"/>
        <v>13405</v>
      </c>
      <c r="H28" s="29">
        <f t="shared" si="1"/>
        <v>962489893.38000011</v>
      </c>
    </row>
    <row r="29" spans="1:8" x14ac:dyDescent="0.25">
      <c r="A29" s="6" t="s">
        <v>18</v>
      </c>
      <c r="B29" s="7" t="s">
        <v>92</v>
      </c>
      <c r="C29" s="8">
        <v>8148</v>
      </c>
      <c r="D29" s="9">
        <v>396500087.69999999</v>
      </c>
      <c r="E29" s="8">
        <v>12828</v>
      </c>
      <c r="F29" s="21">
        <v>490583432.50999999</v>
      </c>
      <c r="G29" s="26">
        <f t="shared" si="0"/>
        <v>20976</v>
      </c>
      <c r="H29" s="27">
        <f t="shared" si="1"/>
        <v>887083520.21000004</v>
      </c>
    </row>
    <row r="30" spans="1:8" x14ac:dyDescent="0.25">
      <c r="A30" s="10" t="s">
        <v>19</v>
      </c>
      <c r="B30" s="11" t="s">
        <v>93</v>
      </c>
      <c r="C30" s="12">
        <v>14629</v>
      </c>
      <c r="D30" s="13">
        <v>440358097</v>
      </c>
      <c r="E30" s="12">
        <v>24649</v>
      </c>
      <c r="F30" s="22">
        <v>1087693209.04</v>
      </c>
      <c r="G30" s="28">
        <f t="shared" si="0"/>
        <v>39278</v>
      </c>
      <c r="H30" s="29">
        <f t="shared" si="1"/>
        <v>1528051306.04</v>
      </c>
    </row>
    <row r="31" spans="1:8" x14ac:dyDescent="0.25">
      <c r="A31" s="6" t="s">
        <v>20</v>
      </c>
      <c r="B31" s="7" t="s">
        <v>94</v>
      </c>
      <c r="C31" s="8">
        <v>18777</v>
      </c>
      <c r="D31" s="9">
        <v>750787188.32000005</v>
      </c>
      <c r="E31" s="8">
        <v>6548</v>
      </c>
      <c r="F31" s="21">
        <v>317272835.85000002</v>
      </c>
      <c r="G31" s="26">
        <f t="shared" si="0"/>
        <v>25325</v>
      </c>
      <c r="H31" s="27">
        <f t="shared" si="1"/>
        <v>1068060024.1700001</v>
      </c>
    </row>
    <row r="32" spans="1:8" x14ac:dyDescent="0.25">
      <c r="A32" s="10" t="s">
        <v>29</v>
      </c>
      <c r="B32" s="11" t="s">
        <v>103</v>
      </c>
      <c r="C32" s="12">
        <v>11723</v>
      </c>
      <c r="D32" s="13">
        <v>499293515.07999998</v>
      </c>
      <c r="E32" s="12">
        <v>13760</v>
      </c>
      <c r="F32" s="22">
        <v>1094131275.0899999</v>
      </c>
      <c r="G32" s="28">
        <f t="shared" si="0"/>
        <v>25483</v>
      </c>
      <c r="H32" s="29">
        <f t="shared" si="1"/>
        <v>1593424790.1699998</v>
      </c>
    </row>
    <row r="33" spans="1:8" x14ac:dyDescent="0.25">
      <c r="A33" s="10" t="s">
        <v>21</v>
      </c>
      <c r="B33" s="11" t="s">
        <v>95</v>
      </c>
      <c r="C33" s="12">
        <v>0</v>
      </c>
      <c r="D33" s="13">
        <v>0</v>
      </c>
      <c r="E33" s="12">
        <v>31185</v>
      </c>
      <c r="F33" s="22">
        <v>1878351210.1900001</v>
      </c>
      <c r="G33" s="28">
        <f t="shared" si="0"/>
        <v>31185</v>
      </c>
      <c r="H33" s="29">
        <f t="shared" si="1"/>
        <v>1878351210.1900001</v>
      </c>
    </row>
    <row r="34" spans="1:8" x14ac:dyDescent="0.25">
      <c r="A34" s="6" t="s">
        <v>22</v>
      </c>
      <c r="B34" s="7" t="s">
        <v>96</v>
      </c>
      <c r="C34" s="8">
        <v>1547</v>
      </c>
      <c r="D34" s="9">
        <v>63146794</v>
      </c>
      <c r="E34" s="8">
        <v>15818</v>
      </c>
      <c r="F34" s="21">
        <v>441034533.5</v>
      </c>
      <c r="G34" s="26">
        <f t="shared" si="0"/>
        <v>17365</v>
      </c>
      <c r="H34" s="27">
        <f t="shared" si="1"/>
        <v>504181327.5</v>
      </c>
    </row>
    <row r="35" spans="1:8" x14ac:dyDescent="0.25">
      <c r="A35" s="6" t="s">
        <v>30</v>
      </c>
      <c r="B35" s="7" t="s">
        <v>104</v>
      </c>
      <c r="C35" s="8">
        <v>0</v>
      </c>
      <c r="D35" s="9">
        <v>0</v>
      </c>
      <c r="E35" s="8">
        <v>629</v>
      </c>
      <c r="F35" s="21">
        <v>65536670.390000001</v>
      </c>
      <c r="G35" s="26">
        <f t="shared" si="0"/>
        <v>629</v>
      </c>
      <c r="H35" s="27">
        <f t="shared" si="1"/>
        <v>65536670.390000001</v>
      </c>
    </row>
    <row r="36" spans="1:8" x14ac:dyDescent="0.25">
      <c r="A36" s="10" t="s">
        <v>23</v>
      </c>
      <c r="B36" s="11" t="s">
        <v>97</v>
      </c>
      <c r="C36" s="12">
        <v>2176</v>
      </c>
      <c r="D36" s="13">
        <v>99568526.969999999</v>
      </c>
      <c r="E36" s="12">
        <v>8483</v>
      </c>
      <c r="F36" s="22">
        <v>276080434.00999999</v>
      </c>
      <c r="G36" s="28">
        <f t="shared" si="0"/>
        <v>10659</v>
      </c>
      <c r="H36" s="29">
        <f t="shared" si="1"/>
        <v>375648960.98000002</v>
      </c>
    </row>
    <row r="37" spans="1:8" x14ac:dyDescent="0.25">
      <c r="A37" s="6" t="s">
        <v>24</v>
      </c>
      <c r="B37" s="7" t="s">
        <v>98</v>
      </c>
      <c r="C37" s="8">
        <v>3806</v>
      </c>
      <c r="D37" s="9">
        <v>184132655</v>
      </c>
      <c r="E37" s="8">
        <v>386</v>
      </c>
      <c r="F37" s="21">
        <v>89138508.950000003</v>
      </c>
      <c r="G37" s="26">
        <f t="shared" si="0"/>
        <v>4192</v>
      </c>
      <c r="H37" s="27">
        <f t="shared" si="1"/>
        <v>273271163.94999999</v>
      </c>
    </row>
    <row r="38" spans="1:8" x14ac:dyDescent="0.25">
      <c r="A38" s="10" t="s">
        <v>25</v>
      </c>
      <c r="B38" s="11" t="s">
        <v>99</v>
      </c>
      <c r="C38" s="12">
        <v>41142</v>
      </c>
      <c r="D38" s="13">
        <v>2027087795.8900001</v>
      </c>
      <c r="E38" s="12">
        <v>14598</v>
      </c>
      <c r="F38" s="22">
        <v>999677776.85000002</v>
      </c>
      <c r="G38" s="28">
        <f t="shared" si="0"/>
        <v>55740</v>
      </c>
      <c r="H38" s="29">
        <f t="shared" si="1"/>
        <v>3026765572.7400002</v>
      </c>
    </row>
    <row r="39" spans="1:8" x14ac:dyDescent="0.25">
      <c r="A39" s="6" t="s">
        <v>26</v>
      </c>
      <c r="B39" s="7" t="s">
        <v>100</v>
      </c>
      <c r="C39" s="8">
        <v>3926</v>
      </c>
      <c r="D39" s="9">
        <v>121945687.01000001</v>
      </c>
      <c r="E39" s="8">
        <v>42097</v>
      </c>
      <c r="F39" s="21">
        <v>1667716816.0999999</v>
      </c>
      <c r="G39" s="26">
        <f t="shared" si="0"/>
        <v>46023</v>
      </c>
      <c r="H39" s="27">
        <f t="shared" si="1"/>
        <v>1789662503.1099999</v>
      </c>
    </row>
    <row r="40" spans="1:8" x14ac:dyDescent="0.25">
      <c r="A40" s="6" t="s">
        <v>34</v>
      </c>
      <c r="B40" s="7" t="s">
        <v>108</v>
      </c>
      <c r="C40" s="8">
        <v>0</v>
      </c>
      <c r="D40" s="9">
        <v>0</v>
      </c>
      <c r="E40" s="8">
        <v>1520</v>
      </c>
      <c r="F40" s="21">
        <v>52996586</v>
      </c>
      <c r="G40" s="26">
        <f t="shared" si="0"/>
        <v>1520</v>
      </c>
      <c r="H40" s="27">
        <f t="shared" si="1"/>
        <v>52996586</v>
      </c>
    </row>
    <row r="41" spans="1:8" ht="15.75" thickBot="1" x14ac:dyDescent="0.3">
      <c r="A41" s="14" t="s">
        <v>35</v>
      </c>
      <c r="B41" s="15" t="s">
        <v>109</v>
      </c>
      <c r="C41" s="16">
        <v>2867</v>
      </c>
      <c r="D41" s="17">
        <v>382962184</v>
      </c>
      <c r="E41" s="16">
        <v>2336</v>
      </c>
      <c r="F41" s="23">
        <v>259364242.37</v>
      </c>
      <c r="G41" s="30">
        <f t="shared" si="0"/>
        <v>5203</v>
      </c>
      <c r="H41" s="31">
        <f t="shared" si="1"/>
        <v>642326426.37</v>
      </c>
    </row>
    <row r="42" spans="1:8" ht="15.75" thickBot="1" x14ac:dyDescent="0.3">
      <c r="A42" s="55" t="s">
        <v>36</v>
      </c>
      <c r="B42" s="56"/>
      <c r="C42" s="18">
        <v>270467</v>
      </c>
      <c r="D42" s="19">
        <v>12572223803.940002</v>
      </c>
      <c r="E42" s="18">
        <f>SUM(E10:E41)</f>
        <v>472507</v>
      </c>
      <c r="F42" s="19">
        <f>SUM(F10:F41)</f>
        <v>23802112839.519989</v>
      </c>
      <c r="G42" s="18">
        <f t="shared" ref="G42:H42" si="2">+C42+E42</f>
        <v>742974</v>
      </c>
      <c r="H42" s="19">
        <f t="shared" si="2"/>
        <v>36374336643.459991</v>
      </c>
    </row>
    <row r="43" spans="1:8" s="32" customFormat="1" ht="42.75" customHeight="1" x14ac:dyDescent="0.25">
      <c r="A43" s="45" t="s">
        <v>122</v>
      </c>
      <c r="B43" s="45"/>
      <c r="C43" s="45"/>
      <c r="D43" s="45"/>
      <c r="E43" s="45"/>
      <c r="F43" s="45"/>
      <c r="G43" s="45"/>
      <c r="H43" s="45"/>
    </row>
  </sheetData>
  <sortState xmlns:xlrd2="http://schemas.microsoft.com/office/spreadsheetml/2017/richdata2" ref="B11:H41">
    <sortCondition ref="B10"/>
  </sortState>
  <mergeCells count="8">
    <mergeCell ref="A43:H43"/>
    <mergeCell ref="A6:H6"/>
    <mergeCell ref="A7:A8"/>
    <mergeCell ref="B7:B8"/>
    <mergeCell ref="C7:D7"/>
    <mergeCell ref="A42:B42"/>
    <mergeCell ref="E7:F7"/>
    <mergeCell ref="G7:H7"/>
  </mergeCells>
  <printOptions horizontalCentered="1" verticalCentered="1"/>
  <pageMargins left="0.25" right="0.25" top="0.75" bottom="0.75" header="0.3" footer="0.3"/>
  <pageSetup scale="74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233A5-597F-474A-819B-A6669984AF7C}">
  <dimension ref="A1:I47"/>
  <sheetViews>
    <sheetView topLeftCell="A31" zoomScale="106" zoomScaleNormal="106" workbookViewId="0">
      <selection activeCell="A44" sqref="A44:H44"/>
    </sheetView>
  </sheetViews>
  <sheetFormatPr baseColWidth="10" defaultRowHeight="15" x14ac:dyDescent="0.25"/>
  <cols>
    <col min="1" max="1" width="6.28515625" style="40" customWidth="1"/>
    <col min="2" max="2" width="20.28515625" style="36" customWidth="1"/>
    <col min="3" max="4" width="19.7109375" style="36" customWidth="1"/>
    <col min="5" max="5" width="24.5703125" style="36" customWidth="1"/>
    <col min="6" max="6" width="19.7109375" style="36" customWidth="1"/>
    <col min="7" max="7" width="22.85546875" style="36" customWidth="1"/>
    <col min="8" max="8" width="26.140625" style="36" customWidth="1"/>
    <col min="9" max="9" width="26.28515625" style="36" customWidth="1"/>
    <col min="10" max="16384" width="11.42578125" style="36"/>
  </cols>
  <sheetData>
    <row r="1" spans="1:9" customFormat="1" x14ac:dyDescent="0.25"/>
    <row r="2" spans="1:9" customFormat="1" x14ac:dyDescent="0.25"/>
    <row r="3" spans="1:9" customFormat="1" x14ac:dyDescent="0.25"/>
    <row r="4" spans="1:9" customFormat="1" x14ac:dyDescent="0.25"/>
    <row r="5" spans="1:9" customFormat="1" x14ac:dyDescent="0.25"/>
    <row r="7" spans="1:9" ht="40.5" customHeight="1" x14ac:dyDescent="0.25">
      <c r="A7" s="59" t="s">
        <v>120</v>
      </c>
      <c r="B7" s="59"/>
      <c r="C7" s="59"/>
      <c r="D7" s="59"/>
      <c r="E7" s="59"/>
      <c r="F7" s="59"/>
      <c r="G7" s="59"/>
      <c r="H7" s="59"/>
      <c r="I7" s="59"/>
    </row>
    <row r="8" spans="1:9" ht="84.75" thickBot="1" x14ac:dyDescent="0.3">
      <c r="A8" s="33" t="s">
        <v>75</v>
      </c>
      <c r="B8" s="33" t="s">
        <v>41</v>
      </c>
      <c r="C8" s="35" t="s">
        <v>76</v>
      </c>
      <c r="D8" s="33" t="s">
        <v>116</v>
      </c>
      <c r="E8" s="33" t="s">
        <v>117</v>
      </c>
      <c r="F8" s="33" t="s">
        <v>118</v>
      </c>
      <c r="G8" s="33" t="s">
        <v>119</v>
      </c>
      <c r="H8" s="33" t="s">
        <v>112</v>
      </c>
      <c r="I8" s="33" t="s">
        <v>113</v>
      </c>
    </row>
    <row r="9" spans="1:9" x14ac:dyDescent="0.25">
      <c r="A9" s="37">
        <v>1</v>
      </c>
      <c r="B9" s="38" t="s">
        <v>42</v>
      </c>
      <c r="C9" s="39">
        <f>EntradasSEVEN!H9</f>
        <v>98210914</v>
      </c>
      <c r="D9" s="39">
        <v>581867034</v>
      </c>
      <c r="E9" s="39">
        <v>159914167</v>
      </c>
      <c r="F9" s="39">
        <v>0</v>
      </c>
      <c r="G9" s="39">
        <f>+D9+E9+F9</f>
        <v>741781201</v>
      </c>
      <c r="H9" s="44">
        <f>C9/G9</f>
        <v>0.13239876376969548</v>
      </c>
      <c r="I9" s="37" t="s">
        <v>38</v>
      </c>
    </row>
    <row r="10" spans="1:9" x14ac:dyDescent="0.25">
      <c r="A10" s="37">
        <v>2</v>
      </c>
      <c r="B10" s="38" t="s">
        <v>43</v>
      </c>
      <c r="C10" s="39">
        <f>EntradasSEVEN!H10</f>
        <v>5063094964.8999996</v>
      </c>
      <c r="D10" s="39">
        <v>0</v>
      </c>
      <c r="E10" s="39">
        <v>15070754882</v>
      </c>
      <c r="F10" s="39">
        <v>0</v>
      </c>
      <c r="G10" s="39">
        <f t="shared" ref="G10:G41" si="0">+D10+E10+F10</f>
        <v>15070754882</v>
      </c>
      <c r="H10" s="44">
        <f t="shared" ref="H10:H41" si="1">C10/G10</f>
        <v>0.33595496738834157</v>
      </c>
      <c r="I10" s="37" t="s">
        <v>39</v>
      </c>
    </row>
    <row r="11" spans="1:9" x14ac:dyDescent="0.25">
      <c r="A11" s="37">
        <v>3</v>
      </c>
      <c r="B11" s="38" t="s">
        <v>44</v>
      </c>
      <c r="C11" s="39">
        <f>EntradasSEVEN!H11</f>
        <v>1180083681.6900001</v>
      </c>
      <c r="D11" s="39">
        <v>0</v>
      </c>
      <c r="E11" s="39">
        <v>1042486075</v>
      </c>
      <c r="F11" s="39">
        <v>0</v>
      </c>
      <c r="G11" s="39">
        <f t="shared" si="0"/>
        <v>1042486075</v>
      </c>
      <c r="H11" s="44">
        <f t="shared" si="1"/>
        <v>1.1319898749630781</v>
      </c>
      <c r="I11" s="37" t="s">
        <v>114</v>
      </c>
    </row>
    <row r="12" spans="1:9" x14ac:dyDescent="0.25">
      <c r="A12" s="37">
        <v>4</v>
      </c>
      <c r="B12" s="38" t="s">
        <v>45</v>
      </c>
      <c r="C12" s="39">
        <f>EntradasSEVEN!H12</f>
        <v>584971173.20000005</v>
      </c>
      <c r="D12" s="39">
        <v>0</v>
      </c>
      <c r="E12" s="39">
        <v>10747229405</v>
      </c>
      <c r="F12" s="39"/>
      <c r="G12" s="39">
        <f t="shared" si="0"/>
        <v>10747229405</v>
      </c>
      <c r="H12" s="44">
        <f t="shared" si="1"/>
        <v>5.4429951307064336E-2</v>
      </c>
      <c r="I12" s="37" t="s">
        <v>38</v>
      </c>
    </row>
    <row r="13" spans="1:9" x14ac:dyDescent="0.25">
      <c r="A13" s="37">
        <v>5</v>
      </c>
      <c r="B13" s="38" t="s">
        <v>46</v>
      </c>
      <c r="C13" s="39">
        <f>EntradasSEVEN!H13</f>
        <v>599774143.98000002</v>
      </c>
      <c r="D13" s="39">
        <v>14635410</v>
      </c>
      <c r="E13" s="39">
        <v>13924297525</v>
      </c>
      <c r="F13" s="39">
        <v>0</v>
      </c>
      <c r="G13" s="39">
        <f t="shared" si="0"/>
        <v>13938932935</v>
      </c>
      <c r="H13" s="44">
        <f t="shared" si="1"/>
        <v>4.3028698593849717E-2</v>
      </c>
      <c r="I13" s="37" t="s">
        <v>38</v>
      </c>
    </row>
    <row r="14" spans="1:9" x14ac:dyDescent="0.25">
      <c r="A14" s="37">
        <v>6</v>
      </c>
      <c r="B14" s="38" t="s">
        <v>47</v>
      </c>
      <c r="C14" s="39">
        <f>EntradasSEVEN!H14</f>
        <v>10533569.039999999</v>
      </c>
      <c r="D14" s="39">
        <v>1220581247</v>
      </c>
      <c r="E14" s="39">
        <v>9986706657</v>
      </c>
      <c r="F14" s="39">
        <v>286569752</v>
      </c>
      <c r="G14" s="39">
        <f t="shared" si="0"/>
        <v>11493857656</v>
      </c>
      <c r="H14" s="44">
        <f t="shared" si="1"/>
        <v>9.1645201770019201E-4</v>
      </c>
      <c r="I14" s="37" t="s">
        <v>38</v>
      </c>
    </row>
    <row r="15" spans="1:9" x14ac:dyDescent="0.25">
      <c r="A15" s="37">
        <v>7</v>
      </c>
      <c r="B15" s="38" t="s">
        <v>48</v>
      </c>
      <c r="C15" s="39">
        <f>EntradasSEVEN!H15</f>
        <v>1957795538.23</v>
      </c>
      <c r="D15" s="39">
        <v>72251600</v>
      </c>
      <c r="E15" s="39">
        <v>4845351245</v>
      </c>
      <c r="F15" s="39">
        <v>141965000</v>
      </c>
      <c r="G15" s="39">
        <f t="shared" si="0"/>
        <v>5059567845</v>
      </c>
      <c r="H15" s="44">
        <f t="shared" si="1"/>
        <v>0.38694916210378438</v>
      </c>
      <c r="I15" s="37" t="s">
        <v>38</v>
      </c>
    </row>
    <row r="16" spans="1:9" x14ac:dyDescent="0.25">
      <c r="A16" s="37">
        <v>8</v>
      </c>
      <c r="B16" s="38" t="s">
        <v>49</v>
      </c>
      <c r="C16" s="39">
        <f>EntradasSEVEN!H16</f>
        <v>2022948955.1300001</v>
      </c>
      <c r="D16" s="39">
        <v>2063394409</v>
      </c>
      <c r="E16" s="39">
        <v>3534699893</v>
      </c>
      <c r="F16" s="39">
        <v>0</v>
      </c>
      <c r="G16" s="39">
        <f t="shared" si="0"/>
        <v>5598094302</v>
      </c>
      <c r="H16" s="44">
        <f t="shared" si="1"/>
        <v>0.36136385812709021</v>
      </c>
      <c r="I16" s="37" t="s">
        <v>38</v>
      </c>
    </row>
    <row r="17" spans="1:9" x14ac:dyDescent="0.25">
      <c r="A17" s="37">
        <v>9</v>
      </c>
      <c r="B17" s="38" t="s">
        <v>50</v>
      </c>
      <c r="C17" s="39">
        <f>EntradasSEVEN!H17</f>
        <v>2839474223.1300001</v>
      </c>
      <c r="D17" s="39">
        <v>1205059955</v>
      </c>
      <c r="E17" s="39">
        <v>1282933276</v>
      </c>
      <c r="F17" s="39">
        <v>0</v>
      </c>
      <c r="G17" s="39">
        <f t="shared" si="0"/>
        <v>2487993231</v>
      </c>
      <c r="H17" s="44">
        <f t="shared" si="1"/>
        <v>1.141270879579013</v>
      </c>
      <c r="I17" s="37" t="s">
        <v>114</v>
      </c>
    </row>
    <row r="18" spans="1:9" x14ac:dyDescent="0.25">
      <c r="A18" s="37">
        <v>10</v>
      </c>
      <c r="B18" s="38" t="s">
        <v>51</v>
      </c>
      <c r="C18" s="39">
        <f>EntradasSEVEN!H18</f>
        <v>610563391.12</v>
      </c>
      <c r="D18" s="39">
        <v>0</v>
      </c>
      <c r="E18" s="39">
        <v>496845166</v>
      </c>
      <c r="F18" s="39">
        <v>22319775</v>
      </c>
      <c r="G18" s="39">
        <f t="shared" si="0"/>
        <v>519164941</v>
      </c>
      <c r="H18" s="44">
        <f t="shared" si="1"/>
        <v>1.1760489642154015</v>
      </c>
      <c r="I18" s="37" t="s">
        <v>114</v>
      </c>
    </row>
    <row r="19" spans="1:9" x14ac:dyDescent="0.25">
      <c r="A19" s="37">
        <v>11</v>
      </c>
      <c r="B19" s="38" t="s">
        <v>52</v>
      </c>
      <c r="C19" s="39">
        <f>EntradasSEVEN!H19</f>
        <v>416966179.24000001</v>
      </c>
      <c r="D19" s="39">
        <v>0</v>
      </c>
      <c r="E19" s="39">
        <v>8514583166</v>
      </c>
      <c r="F19" s="39">
        <v>0</v>
      </c>
      <c r="G19" s="39">
        <f t="shared" si="0"/>
        <v>8514583166</v>
      </c>
      <c r="H19" s="44">
        <f t="shared" si="1"/>
        <v>4.897082700478024E-2</v>
      </c>
      <c r="I19" s="37" t="s">
        <v>38</v>
      </c>
    </row>
    <row r="20" spans="1:9" x14ac:dyDescent="0.25">
      <c r="A20" s="37">
        <v>12</v>
      </c>
      <c r="B20" s="38" t="s">
        <v>53</v>
      </c>
      <c r="C20" s="39">
        <f>EntradasSEVEN!H20</f>
        <v>263079541.41</v>
      </c>
      <c r="D20" s="39">
        <v>0</v>
      </c>
      <c r="E20" s="39">
        <v>8015218547</v>
      </c>
      <c r="F20" s="39">
        <v>681447500</v>
      </c>
      <c r="G20" s="39">
        <f t="shared" si="0"/>
        <v>8696666047</v>
      </c>
      <c r="H20" s="44">
        <f t="shared" si="1"/>
        <v>3.0250620178838748E-2</v>
      </c>
      <c r="I20" s="37" t="s">
        <v>38</v>
      </c>
    </row>
    <row r="21" spans="1:9" x14ac:dyDescent="0.25">
      <c r="A21" s="37">
        <v>13</v>
      </c>
      <c r="B21" s="38" t="s">
        <v>54</v>
      </c>
      <c r="C21" s="39">
        <f>EntradasSEVEN!H21</f>
        <v>801262813.54999995</v>
      </c>
      <c r="D21" s="39">
        <v>0</v>
      </c>
      <c r="E21" s="39">
        <v>5367158564</v>
      </c>
      <c r="F21" s="39">
        <v>0</v>
      </c>
      <c r="G21" s="39">
        <f t="shared" si="0"/>
        <v>5367158564</v>
      </c>
      <c r="H21" s="44">
        <f t="shared" si="1"/>
        <v>0.14928994625283443</v>
      </c>
      <c r="I21" s="37" t="s">
        <v>38</v>
      </c>
    </row>
    <row r="22" spans="1:9" x14ac:dyDescent="0.25">
      <c r="A22" s="37">
        <v>14</v>
      </c>
      <c r="B22" s="38" t="s">
        <v>55</v>
      </c>
      <c r="C22" s="39">
        <f>EntradasSEVEN!H22</f>
        <v>1652417657.05</v>
      </c>
      <c r="D22" s="39">
        <v>748521326</v>
      </c>
      <c r="E22" s="39">
        <v>9684936877</v>
      </c>
      <c r="F22" s="39">
        <v>0</v>
      </c>
      <c r="G22" s="39">
        <f t="shared" si="0"/>
        <v>10433458203</v>
      </c>
      <c r="H22" s="44">
        <f t="shared" si="1"/>
        <v>0.15837679366701921</v>
      </c>
      <c r="I22" s="37" t="s">
        <v>38</v>
      </c>
    </row>
    <row r="23" spans="1:9" x14ac:dyDescent="0.25">
      <c r="A23" s="37">
        <v>15</v>
      </c>
      <c r="B23" s="38" t="s">
        <v>56</v>
      </c>
      <c r="C23" s="39">
        <f>EntradasSEVEN!H23</f>
        <v>857768168.30999994</v>
      </c>
      <c r="D23" s="39">
        <v>1956507332</v>
      </c>
      <c r="E23" s="39">
        <v>5160435215</v>
      </c>
      <c r="F23" s="39">
        <v>0</v>
      </c>
      <c r="G23" s="39">
        <f t="shared" si="0"/>
        <v>7116942547</v>
      </c>
      <c r="H23" s="44">
        <f t="shared" si="1"/>
        <v>0.12052481281748921</v>
      </c>
      <c r="I23" s="37" t="s">
        <v>38</v>
      </c>
    </row>
    <row r="24" spans="1:9" x14ac:dyDescent="0.25">
      <c r="A24" s="37">
        <v>16</v>
      </c>
      <c r="B24" s="38" t="s">
        <v>57</v>
      </c>
      <c r="C24" s="39">
        <f>EntradasSEVEN!H24</f>
        <v>244753387.85999998</v>
      </c>
      <c r="D24" s="39">
        <v>376069578</v>
      </c>
      <c r="E24" s="39">
        <v>402089479</v>
      </c>
      <c r="F24" s="39">
        <v>0</v>
      </c>
      <c r="G24" s="39">
        <f t="shared" si="0"/>
        <v>778159057</v>
      </c>
      <c r="H24" s="44">
        <f t="shared" si="1"/>
        <v>0.3145287401827413</v>
      </c>
      <c r="I24" s="37" t="s">
        <v>38</v>
      </c>
    </row>
    <row r="25" spans="1:9" x14ac:dyDescent="0.25">
      <c r="A25" s="37">
        <v>17</v>
      </c>
      <c r="B25" s="38" t="s">
        <v>58</v>
      </c>
      <c r="C25" s="39">
        <f>EntradasSEVEN!H25</f>
        <v>417837665.19999999</v>
      </c>
      <c r="D25" s="39">
        <v>125325672</v>
      </c>
      <c r="E25" s="39">
        <v>388836558</v>
      </c>
      <c r="F25" s="39">
        <v>0</v>
      </c>
      <c r="G25" s="39">
        <f t="shared" si="0"/>
        <v>514162230</v>
      </c>
      <c r="H25" s="44">
        <f t="shared" si="1"/>
        <v>0.81265725255626031</v>
      </c>
      <c r="I25" s="37" t="s">
        <v>40</v>
      </c>
    </row>
    <row r="26" spans="1:9" x14ac:dyDescent="0.25">
      <c r="A26" s="37">
        <v>18</v>
      </c>
      <c r="B26" s="38" t="s">
        <v>59</v>
      </c>
      <c r="C26" s="39">
        <f>EntradasSEVEN!H26</f>
        <v>1881793360.5699999</v>
      </c>
      <c r="D26" s="39">
        <v>1839628195</v>
      </c>
      <c r="E26" s="39">
        <v>5235545657</v>
      </c>
      <c r="F26" s="39">
        <v>0</v>
      </c>
      <c r="G26" s="39">
        <f t="shared" si="0"/>
        <v>7075173852</v>
      </c>
      <c r="H26" s="44">
        <f t="shared" si="1"/>
        <v>0.26597132451212591</v>
      </c>
      <c r="I26" s="37" t="s">
        <v>38</v>
      </c>
    </row>
    <row r="27" spans="1:9" x14ac:dyDescent="0.25">
      <c r="A27" s="37">
        <v>19</v>
      </c>
      <c r="B27" s="38" t="s">
        <v>60</v>
      </c>
      <c r="C27" s="39">
        <f>EntradasSEVEN!H27</f>
        <v>263138374.65000001</v>
      </c>
      <c r="D27" s="39">
        <v>0</v>
      </c>
      <c r="E27" s="39">
        <v>9136808452</v>
      </c>
      <c r="F27" s="39">
        <v>165574720</v>
      </c>
      <c r="G27" s="39">
        <f t="shared" si="0"/>
        <v>9302383172</v>
      </c>
      <c r="H27" s="44">
        <f t="shared" si="1"/>
        <v>2.828720014910175E-2</v>
      </c>
      <c r="I27" s="37" t="s">
        <v>38</v>
      </c>
    </row>
    <row r="28" spans="1:9" x14ac:dyDescent="0.25">
      <c r="A28" s="37">
        <v>20</v>
      </c>
      <c r="B28" s="38" t="s">
        <v>61</v>
      </c>
      <c r="C28" s="39">
        <f>EntradasSEVEN!H28</f>
        <v>962489893.38000011</v>
      </c>
      <c r="D28" s="39">
        <v>0</v>
      </c>
      <c r="E28" s="39">
        <v>8426597516</v>
      </c>
      <c r="F28" s="39">
        <v>0</v>
      </c>
      <c r="G28" s="39">
        <f t="shared" si="0"/>
        <v>8426597516</v>
      </c>
      <c r="H28" s="44">
        <f t="shared" si="1"/>
        <v>0.11422046579921168</v>
      </c>
      <c r="I28" s="37" t="s">
        <v>38</v>
      </c>
    </row>
    <row r="29" spans="1:9" x14ac:dyDescent="0.25">
      <c r="A29" s="37">
        <v>21</v>
      </c>
      <c r="B29" s="38" t="s">
        <v>62</v>
      </c>
      <c r="C29" s="39">
        <f>EntradasSEVEN!H29</f>
        <v>887083520.21000004</v>
      </c>
      <c r="D29" s="39">
        <v>902616886</v>
      </c>
      <c r="E29" s="39">
        <v>2984765446</v>
      </c>
      <c r="F29" s="39">
        <v>0</v>
      </c>
      <c r="G29" s="39">
        <f t="shared" si="0"/>
        <v>3887382332</v>
      </c>
      <c r="H29" s="44">
        <f t="shared" si="1"/>
        <v>0.22819559396248243</v>
      </c>
      <c r="I29" s="37" t="s">
        <v>38</v>
      </c>
    </row>
    <row r="30" spans="1:9" x14ac:dyDescent="0.25">
      <c r="A30" s="37">
        <v>22</v>
      </c>
      <c r="B30" s="38" t="s">
        <v>63</v>
      </c>
      <c r="C30" s="39">
        <f>EntradasSEVEN!H30</f>
        <v>1528051306.04</v>
      </c>
      <c r="D30" s="39">
        <v>0</v>
      </c>
      <c r="E30" s="39">
        <v>8536893908</v>
      </c>
      <c r="F30" s="39">
        <v>0</v>
      </c>
      <c r="G30" s="39">
        <f t="shared" si="0"/>
        <v>8536893908</v>
      </c>
      <c r="H30" s="44">
        <f t="shared" si="1"/>
        <v>0.17899382638550179</v>
      </c>
      <c r="I30" s="37" t="s">
        <v>38</v>
      </c>
    </row>
    <row r="31" spans="1:9" x14ac:dyDescent="0.25">
      <c r="A31" s="37">
        <v>23</v>
      </c>
      <c r="B31" s="38" t="s">
        <v>64</v>
      </c>
      <c r="C31" s="39">
        <f>EntradasSEVEN!H31</f>
        <v>1068060024.1700001</v>
      </c>
      <c r="D31" s="39">
        <v>2033709265</v>
      </c>
      <c r="E31" s="39">
        <v>4857958073</v>
      </c>
      <c r="F31" s="39">
        <v>369124500</v>
      </c>
      <c r="G31" s="39">
        <f t="shared" si="0"/>
        <v>7260791838</v>
      </c>
      <c r="H31" s="44">
        <f t="shared" si="1"/>
        <v>0.14709966185509038</v>
      </c>
      <c r="I31" s="37" t="s">
        <v>38</v>
      </c>
    </row>
    <row r="32" spans="1:9" x14ac:dyDescent="0.25">
      <c r="A32" s="37">
        <v>24</v>
      </c>
      <c r="B32" s="38" t="s">
        <v>65</v>
      </c>
      <c r="C32" s="39">
        <f>EntradasSEVEN!H32</f>
        <v>1593424790.1699998</v>
      </c>
      <c r="D32" s="39">
        <v>0</v>
      </c>
      <c r="E32" s="39">
        <v>1604417855</v>
      </c>
      <c r="F32" s="39">
        <v>0</v>
      </c>
      <c r="G32" s="39">
        <f t="shared" si="0"/>
        <v>1604417855</v>
      </c>
      <c r="H32" s="44">
        <f t="shared" si="1"/>
        <v>0.99314825324603473</v>
      </c>
      <c r="I32" s="37" t="s">
        <v>40</v>
      </c>
    </row>
    <row r="33" spans="1:9" x14ac:dyDescent="0.25">
      <c r="A33" s="37">
        <v>25</v>
      </c>
      <c r="B33" s="38" t="s">
        <v>66</v>
      </c>
      <c r="C33" s="39">
        <f>EntradasSEVEN!H33</f>
        <v>1878351210.1900001</v>
      </c>
      <c r="D33" s="39">
        <v>406497096</v>
      </c>
      <c r="E33" s="39">
        <v>2033913103</v>
      </c>
      <c r="F33" s="39">
        <v>0</v>
      </c>
      <c r="G33" s="39">
        <f t="shared" si="0"/>
        <v>2440410199</v>
      </c>
      <c r="H33" s="44">
        <f t="shared" si="1"/>
        <v>0.76968667437944926</v>
      </c>
      <c r="I33" s="37" t="s">
        <v>40</v>
      </c>
    </row>
    <row r="34" spans="1:9" x14ac:dyDescent="0.25">
      <c r="A34" s="37">
        <v>26</v>
      </c>
      <c r="B34" s="38" t="s">
        <v>67</v>
      </c>
      <c r="C34" s="39">
        <f>EntradasSEVEN!H34</f>
        <v>504181327.5</v>
      </c>
      <c r="D34" s="39">
        <v>450964480</v>
      </c>
      <c r="E34" s="39">
        <v>3214084068</v>
      </c>
      <c r="F34" s="39">
        <v>0</v>
      </c>
      <c r="G34" s="39">
        <f t="shared" si="0"/>
        <v>3665048548</v>
      </c>
      <c r="H34" s="44">
        <f t="shared" si="1"/>
        <v>0.13756470641436097</v>
      </c>
      <c r="I34" s="37" t="s">
        <v>38</v>
      </c>
    </row>
    <row r="35" spans="1:9" x14ac:dyDescent="0.25">
      <c r="A35" s="37">
        <v>27</v>
      </c>
      <c r="B35" s="38" t="s">
        <v>68</v>
      </c>
      <c r="C35" s="39">
        <f>EntradasSEVEN!H35</f>
        <v>65536670.390000001</v>
      </c>
      <c r="D35" s="39">
        <v>364377851</v>
      </c>
      <c r="E35" s="39">
        <v>134326712</v>
      </c>
      <c r="F35" s="39">
        <v>0</v>
      </c>
      <c r="G35" s="39">
        <f t="shared" si="0"/>
        <v>498704563</v>
      </c>
      <c r="H35" s="44">
        <f t="shared" si="1"/>
        <v>0.13141381742280148</v>
      </c>
      <c r="I35" s="37" t="s">
        <v>38</v>
      </c>
    </row>
    <row r="36" spans="1:9" x14ac:dyDescent="0.25">
      <c r="A36" s="37">
        <v>28</v>
      </c>
      <c r="B36" s="38" t="s">
        <v>69</v>
      </c>
      <c r="C36" s="39">
        <f>EntradasSEVEN!H36</f>
        <v>375648960.98000002</v>
      </c>
      <c r="D36" s="39">
        <v>0</v>
      </c>
      <c r="E36" s="39">
        <v>9115800373</v>
      </c>
      <c r="F36" s="39">
        <v>0</v>
      </c>
      <c r="G36" s="39">
        <f t="shared" si="0"/>
        <v>9115800373</v>
      </c>
      <c r="H36" s="44">
        <f t="shared" si="1"/>
        <v>4.1208554993440949E-2</v>
      </c>
      <c r="I36" s="37" t="s">
        <v>38</v>
      </c>
    </row>
    <row r="37" spans="1:9" x14ac:dyDescent="0.25">
      <c r="A37" s="37">
        <v>29</v>
      </c>
      <c r="B37" s="38" t="s">
        <v>70</v>
      </c>
      <c r="C37" s="39">
        <f>EntradasSEVEN!H37</f>
        <v>273271163.94999999</v>
      </c>
      <c r="D37" s="39">
        <v>766827318</v>
      </c>
      <c r="E37" s="39">
        <v>5353723596</v>
      </c>
      <c r="F37" s="39">
        <v>0</v>
      </c>
      <c r="G37" s="39">
        <f t="shared" si="0"/>
        <v>6120550914</v>
      </c>
      <c r="H37" s="44">
        <f t="shared" si="1"/>
        <v>4.4648131808678555E-2</v>
      </c>
      <c r="I37" s="37" t="s">
        <v>38</v>
      </c>
    </row>
    <row r="38" spans="1:9" x14ac:dyDescent="0.25">
      <c r="A38" s="37">
        <v>30</v>
      </c>
      <c r="B38" s="38" t="s">
        <v>71</v>
      </c>
      <c r="C38" s="39">
        <f>EntradasSEVEN!H38</f>
        <v>3026765572.7400002</v>
      </c>
      <c r="D38" s="39">
        <v>2326508283</v>
      </c>
      <c r="E38" s="39">
        <v>3493647177</v>
      </c>
      <c r="F38" s="39">
        <v>5460000</v>
      </c>
      <c r="G38" s="39">
        <f t="shared" si="0"/>
        <v>5825615460</v>
      </c>
      <c r="H38" s="44">
        <f t="shared" si="1"/>
        <v>0.51956151131540707</v>
      </c>
      <c r="I38" s="37" t="s">
        <v>39</v>
      </c>
    </row>
    <row r="39" spans="1:9" x14ac:dyDescent="0.25">
      <c r="A39" s="37">
        <v>31</v>
      </c>
      <c r="B39" s="38" t="s">
        <v>72</v>
      </c>
      <c r="C39" s="39">
        <f>EntradasSEVEN!H39</f>
        <v>1789662503.1099999</v>
      </c>
      <c r="D39" s="39">
        <v>0</v>
      </c>
      <c r="E39" s="39">
        <v>13355637534</v>
      </c>
      <c r="F39" s="39">
        <v>0</v>
      </c>
      <c r="G39" s="39">
        <f t="shared" si="0"/>
        <v>13355637534</v>
      </c>
      <c r="H39" s="44">
        <f t="shared" si="1"/>
        <v>0.13400052963057599</v>
      </c>
      <c r="I39" s="37" t="s">
        <v>38</v>
      </c>
    </row>
    <row r="40" spans="1:9" x14ac:dyDescent="0.25">
      <c r="A40" s="37">
        <v>32</v>
      </c>
      <c r="B40" s="38" t="s">
        <v>73</v>
      </c>
      <c r="C40" s="39">
        <f>EntradasSEVEN!H40</f>
        <v>52996586</v>
      </c>
      <c r="D40" s="39">
        <v>0</v>
      </c>
      <c r="E40" s="39">
        <v>52996624</v>
      </c>
      <c r="F40" s="39">
        <v>0</v>
      </c>
      <c r="G40" s="39">
        <f t="shared" si="0"/>
        <v>52996624</v>
      </c>
      <c r="H40" s="44">
        <f t="shared" si="1"/>
        <v>0.99999928297319463</v>
      </c>
      <c r="I40" s="37" t="s">
        <v>121</v>
      </c>
    </row>
    <row r="41" spans="1:9" x14ac:dyDescent="0.25">
      <c r="A41" s="37">
        <v>33</v>
      </c>
      <c r="B41" s="38" t="s">
        <v>74</v>
      </c>
      <c r="C41" s="39">
        <f>EntradasSEVEN!H41</f>
        <v>642326426.37</v>
      </c>
      <c r="D41" s="39">
        <v>0</v>
      </c>
      <c r="E41" s="39">
        <v>208953587</v>
      </c>
      <c r="F41" s="39">
        <v>0</v>
      </c>
      <c r="G41" s="39">
        <f t="shared" si="0"/>
        <v>208953587</v>
      </c>
      <c r="H41" s="44">
        <f t="shared" si="1"/>
        <v>3.0740148355050732</v>
      </c>
      <c r="I41" s="37" t="s">
        <v>114</v>
      </c>
    </row>
    <row r="42" spans="1:9" ht="33" customHeight="1" x14ac:dyDescent="0.25">
      <c r="B42" s="41" t="s">
        <v>115</v>
      </c>
      <c r="C42" s="42">
        <f>SUM(C9:C41)</f>
        <v>36414317657.460007</v>
      </c>
      <c r="D42" s="43">
        <f t="shared" ref="D42:G42" si="2">SUM(D9:D41)</f>
        <v>17455342937</v>
      </c>
      <c r="E42" s="43">
        <f t="shared" si="2"/>
        <v>176370546378</v>
      </c>
      <c r="F42" s="43">
        <f t="shared" si="2"/>
        <v>1672461247</v>
      </c>
      <c r="G42" s="42">
        <f t="shared" si="2"/>
        <v>195498350562</v>
      </c>
    </row>
    <row r="43" spans="1:9" ht="15.75" thickBot="1" x14ac:dyDescent="0.3"/>
    <row r="44" spans="1:9" s="32" customFormat="1" ht="47.25" customHeight="1" x14ac:dyDescent="0.25">
      <c r="A44" s="60" t="s">
        <v>123</v>
      </c>
      <c r="B44" s="45"/>
      <c r="C44" s="45"/>
      <c r="D44" s="45"/>
      <c r="E44" s="45"/>
      <c r="F44" s="45"/>
      <c r="G44" s="45"/>
      <c r="H44" s="45"/>
    </row>
    <row r="45" spans="1:9" customFormat="1" x14ac:dyDescent="0.25"/>
    <row r="46" spans="1:9" customFormat="1" x14ac:dyDescent="0.25"/>
    <row r="47" spans="1:9" customFormat="1" x14ac:dyDescent="0.25"/>
  </sheetData>
  <mergeCells count="2">
    <mergeCell ref="A7:I7"/>
    <mergeCell ref="A44:H44"/>
  </mergeCells>
  <pageMargins left="0.7" right="0.7" top="0.75" bottom="0.75" header="0.3" footer="0.3"/>
  <pageSetup orientation="portrait" horizontalDpi="4294967295" verticalDpi="4294967295" r:id="rId1"/>
  <ignoredErrors>
    <ignoredError sqref="I9:I10 I12:I16 I19:I3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EntradasSEVEN</vt:lpstr>
      <vt:lpstr>Recursos DPI</vt:lpstr>
      <vt:lpstr>EntradasSEVEN!Área_de_impresión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Fierro</dc:creator>
  <cp:lastModifiedBy>Andrea Ospina Patiño</cp:lastModifiedBy>
  <cp:lastPrinted>2018-11-27T12:58:01Z</cp:lastPrinted>
  <dcterms:created xsi:type="dcterms:W3CDTF">2018-11-26T18:54:20Z</dcterms:created>
  <dcterms:modified xsi:type="dcterms:W3CDTF">2019-01-09T16:01:13Z</dcterms:modified>
</cp:coreProperties>
</file>