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ControlEjecucionRecursosDotacion\"/>
    </mc:Choice>
  </mc:AlternateContent>
  <xr:revisionPtr revIDLastSave="0" documentId="13_ncr:1_{6984C4F4-49A9-49BF-900F-3030B2E4D1BF}" xr6:coauthVersionLast="40" xr6:coauthVersionMax="40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Resumen" sheetId="2" state="hidden" r:id="rId1"/>
    <sheet name="2018" sheetId="1" r:id="rId2"/>
    <sheet name="2019" sheetId="3" r:id="rId3"/>
  </sheets>
  <definedNames>
    <definedName name="_xlnm._FilterDatabase" localSheetId="1" hidden="1">'2018'!$A$2:$AF$33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M6" i="1" l="1"/>
  <c r="P6" i="1" s="1"/>
  <c r="Q6" i="1" s="1"/>
  <c r="M5" i="1"/>
  <c r="P5" i="1" s="1"/>
  <c r="Q5" i="1" s="1"/>
  <c r="M4" i="1"/>
  <c r="P4" i="1" s="1"/>
  <c r="Q4" i="1" s="1"/>
  <c r="Q93" i="1" l="1"/>
  <c r="Q94" i="1"/>
  <c r="S93" i="1" l="1"/>
</calcChain>
</file>

<file path=xl/sharedStrings.xml><?xml version="1.0" encoding="utf-8"?>
<sst xmlns="http://schemas.openxmlformats.org/spreadsheetml/2006/main" count="721" uniqueCount="184">
  <si>
    <t>CODIGO DE LA UDS (CUENTAME)</t>
  </si>
  <si>
    <t>REGIONAL</t>
  </si>
  <si>
    <t>CENTRO ZONAL</t>
  </si>
  <si>
    <t>MUNICIPIO</t>
  </si>
  <si>
    <t>SERVICIO (HCB/CDI/HI/ MODALIDAD FAMILIAR/ JARDINES SOCIALES…)</t>
  </si>
  <si>
    <t>NOMBRE DE LA EAS</t>
  </si>
  <si>
    <t>NOMBRE DE LA UDS</t>
  </si>
  <si>
    <t>CANTIDAD DE NIÑOS Y NIÑAS
(DILIGENCIAR EN NUMEROS)</t>
  </si>
  <si>
    <t>CLIMA (CALIDO O FRIO)</t>
  </si>
  <si>
    <t xml:space="preserve">AÑO DE LA ULTIMA DOTACIÓN </t>
  </si>
  <si>
    <t>VALOR CUPO</t>
  </si>
  <si>
    <t>TRASLADO MAS SALDO DISPONIBLE</t>
  </si>
  <si>
    <t xml:space="preserve">TOTAL 1do ENVIO </t>
  </si>
  <si>
    <t>NO. DE RESOLUCIÓN</t>
  </si>
  <si>
    <t>VALOR DOTACIÓN ASIGNADA EFECTIVAMENTE A LA UDS</t>
  </si>
  <si>
    <t xml:space="preserve">RECURSOS EJECUTADOS EFECTIVAMENTE A LA FECHA </t>
  </si>
  <si>
    <t>¿SE ASIGNÓ LA DOTACIÓN A LA UDS CONFORME A LO PROYECTADO?</t>
  </si>
  <si>
    <t>¿CONTRATO NUEVO O ADICIÓN?</t>
  </si>
  <si>
    <t>CONTRATO O ADICIÓN EN PROCESO</t>
  </si>
  <si>
    <t>CONTRATO O ADICIÓN FIRMADA</t>
  </si>
  <si>
    <t>CONTRATO O ADICIÓN LEGALIZADA</t>
  </si>
  <si>
    <t>NUMERO DE CONTRATO</t>
  </si>
  <si>
    <t>FECHA DE LEGALIZACIÓN</t>
  </si>
  <si>
    <t>REASIGNACIÓN DE DOTACIÓN</t>
  </si>
  <si>
    <t>VALOR DE DOTACIÓN REASIGNADO A OTRA UDS</t>
  </si>
  <si>
    <t>SALDO PARA CONTRACREDITAR</t>
  </si>
  <si>
    <t>VALIDADOR UDS CON RECURSOS REASIGNADOS</t>
  </si>
  <si>
    <t>CODIGO DE UNIDADES REASIGNADA</t>
  </si>
  <si>
    <t xml:space="preserve">CODIGO DE UNIDADES A LAS QUE  LE ASIGNARON MENOS RECURSO </t>
  </si>
  <si>
    <t>VALOR FALTANTE  EN LA ASIGNACION RELIZADA POR LA SEDE</t>
  </si>
  <si>
    <t>OBSERVACIONES</t>
  </si>
  <si>
    <t>Resolución</t>
  </si>
  <si>
    <t>Regional</t>
  </si>
  <si>
    <t>Valor $ RESOLUCIÓN</t>
  </si>
  <si>
    <t>Valor dotacion asignada efectivamente</t>
  </si>
  <si>
    <t xml:space="preserve"> RECURSOS EJECUTADOS EFECTIVAMENTE A LA FECHA </t>
  </si>
  <si>
    <t>Contracrédito</t>
  </si>
  <si>
    <t>% Avance asignado efectivamente</t>
  </si>
  <si>
    <t>Observacion - Fase1_Res. 2645 Abril 21 de 2017</t>
  </si>
  <si>
    <t>Contracredito</t>
  </si>
  <si>
    <t>Observacion - fase 2 - Res. 3631 Mayo 23 del 2017</t>
  </si>
  <si>
    <t>Valor en el costeo</t>
  </si>
  <si>
    <t>TRASLADO MAS SALDO DISPONIBLE AL DIA 9 DE AGOSTO DE 2017</t>
  </si>
  <si>
    <t>Observacion - Fase 3- Resolución 6607 del 9 de Agosto del 2017</t>
  </si>
  <si>
    <t>Observacion - Fase 4 - Resolucion 7382 - Agosto 24 de 2017</t>
  </si>
  <si>
    <t>Crédito</t>
  </si>
  <si>
    <t>Observacion Fase 4 -1 - Resolucion 7929 - Septiembre 5 de 2017</t>
  </si>
  <si>
    <t>Observacion - Fase 4 -2 - Resolucion 8950 Septiembre 29 de 2017</t>
  </si>
  <si>
    <t>DOTACION HI</t>
  </si>
  <si>
    <t>DOTACION NUEVAS INFRAESTTRUCTURAS</t>
  </si>
  <si>
    <t>TOTAL TRASLADO</t>
  </si>
  <si>
    <t>Observacion - Fase 5 - Resolucion 10205 - Octubre 19 del 2017</t>
  </si>
  <si>
    <t>Observacion - Fase 6 - Resolucion 12240 -Noviembre 22 de 2017</t>
  </si>
  <si>
    <t xml:space="preserve">%  RECURSOS EJECUTADOS EFECTIVAMENTE A LA FECHA </t>
  </si>
  <si>
    <t>Observación de la regional</t>
  </si>
  <si>
    <t xml:space="preserve">INFORMACIÓN REGIONAL </t>
  </si>
  <si>
    <t>BOYACÁ</t>
  </si>
  <si>
    <t>CHIQUINQUIRA</t>
  </si>
  <si>
    <t>FRIO</t>
  </si>
  <si>
    <t>Cooperativa Hogares de Bienestar de Sogamoso Ltda</t>
  </si>
  <si>
    <t>CDI Unidos para Crecer Sede II</t>
  </si>
  <si>
    <t>SI</t>
  </si>
  <si>
    <t>CONTRATO NUEVO</t>
  </si>
  <si>
    <t>25 de enero de 2018</t>
  </si>
  <si>
    <t>NO</t>
  </si>
  <si>
    <t>Primera dotación</t>
  </si>
  <si>
    <t>CESAR</t>
  </si>
  <si>
    <t xml:space="preserve">VALLEDUPAR N1 </t>
  </si>
  <si>
    <t>VALLEDUPAR</t>
  </si>
  <si>
    <t>CDI SIN ARRIENDO -  INSTITUCIONAL INTEGRAL</t>
  </si>
  <si>
    <t xml:space="preserve">CAJA DE COMPENSACIÓN FAMILIAR DE EL CESAR </t>
  </si>
  <si>
    <t>LORENZO MORALES</t>
  </si>
  <si>
    <t>CALIDO</t>
  </si>
  <si>
    <t>N/A</t>
  </si>
  <si>
    <t xml:space="preserve">NO </t>
  </si>
  <si>
    <t>20-121-2018</t>
  </si>
  <si>
    <t>LOS MILAGROS</t>
  </si>
  <si>
    <t>BELLO HORIZONTE</t>
  </si>
  <si>
    <t>CASANARE</t>
  </si>
  <si>
    <t>YOPAL</t>
  </si>
  <si>
    <t>CORPORACIÓN CREO EN MI</t>
  </si>
  <si>
    <t>HELICONIAS</t>
  </si>
  <si>
    <t>ADICIÓN</t>
  </si>
  <si>
    <t>170/2017</t>
  </si>
  <si>
    <t>EL VALOR DE LA DOTACIÓN FUE EJECUTADA EN SU TOTALIDAD</t>
  </si>
  <si>
    <t>NORTE DE SANTANDER</t>
  </si>
  <si>
    <t>CUCUTA UNO</t>
  </si>
  <si>
    <t>CUCUTA</t>
  </si>
  <si>
    <t>CAJA DE COMPENSACION FAMILIAR DEL NORTE DE SANTANDER COMFANORTE</t>
  </si>
  <si>
    <t>GRANDES GENIOS DE PAZ</t>
  </si>
  <si>
    <t>si</t>
  </si>
  <si>
    <t>NUEVO</t>
  </si>
  <si>
    <t>NA</t>
  </si>
  <si>
    <t>BOLIVAR</t>
  </si>
  <si>
    <t>INDUSTRIAL DE LA BAHIA</t>
  </si>
  <si>
    <t>CARTAGENA</t>
  </si>
  <si>
    <t>DESARROLLO INFANTIL EN MEDIO FAMILIAR CON ARRIENDO - FAMILIAR INTEGRAL</t>
  </si>
  <si>
    <t>FUNDACION HOGAR JUVENIL</t>
  </si>
  <si>
    <t>NELSON MANDELA_LAS VEGAS_FHJ</t>
  </si>
  <si>
    <t xml:space="preserve">EN PORCESO DE CERTIFICACION </t>
  </si>
  <si>
    <t>ESTOS CUPOS CORRESPONDE A UNA AMPLIACION DE LA META SOCIAL EN  EL MES DE FEBRERO DE LA PRESENTE VIGENCIA</t>
  </si>
  <si>
    <t>VIRGEN</t>
  </si>
  <si>
    <t>CORPORACION INSTITUTO PAULO FREIRE</t>
  </si>
  <si>
    <t>CORPORACION INSTITUTO PAULO FREIRE HIJOS DE DIOS</t>
  </si>
  <si>
    <t>EN PORCESO DE CERTIFICACION</t>
  </si>
  <si>
    <t>ESTA UDS RECIBIO 171 CUPOS DE AMPLIACION , SOLAMENTE SE LE ASIGNO DOTACION A ESTOS NUEVOS.</t>
  </si>
  <si>
    <t>CDI CON ARRIENDO - INSTITUCIONAL INTEGRAL</t>
  </si>
  <si>
    <t>CORPORACION EDUCATIVA LOS ANGELES</t>
  </si>
  <si>
    <t>CDI LOS ANGELES INSTITUCIONAL POZON</t>
  </si>
  <si>
    <t>TURBACO</t>
  </si>
  <si>
    <t>CORPORACION  RAZON SOCIAL</t>
  </si>
  <si>
    <t>SENDEROS DE AMOR SEDE 1</t>
  </si>
  <si>
    <t>SENDEROS DE AMOR SEDE 2</t>
  </si>
  <si>
    <t>FUNDACION PARA EL DESARROLLO SOCIAL COMUNITARIO LA LUZ</t>
  </si>
  <si>
    <t>CANALITA</t>
  </si>
  <si>
    <t>LA BENDICION</t>
  </si>
  <si>
    <t>LA LUZ</t>
  </si>
  <si>
    <t>FUNDACIÓN PARA EL BIENESTAR Y LA PAZ  FUNVIENPAZ</t>
  </si>
  <si>
    <t>UNIDAD NUEVA AUN NO APARECE EN CUENTAME</t>
  </si>
  <si>
    <t>ARJONA</t>
  </si>
  <si>
    <t>SAN JAVIER</t>
  </si>
  <si>
    <t>CARMEN</t>
  </si>
  <si>
    <t>DESARROLLO INFANTIL EN MEDIO FAMILIAR SIN ARRIENDO - FAMILIAR INTEGRAL</t>
  </si>
  <si>
    <t>CORPORACION VISION FUTURA</t>
  </si>
  <si>
    <t>GUAMANGA ALTA MONTAÑA</t>
  </si>
  <si>
    <t>SANTA LUCIA ALTA MONTAÑA</t>
  </si>
  <si>
    <t>SIMITI</t>
  </si>
  <si>
    <t>RIO VIEJO</t>
  </si>
  <si>
    <t>ASOCIACION DE PADRES DE FAMILIA HOGARES COMUNITARIOS DE BIENESTAR AMOR DE MADRE</t>
  </si>
  <si>
    <t>CDI PEQUEÑOS GENIOS_RIO VIEJO4</t>
  </si>
  <si>
    <t>CDI PEQUEÑOS GENIOS_RIO VIEJO6</t>
  </si>
  <si>
    <t>CANTAGALLO</t>
  </si>
  <si>
    <t>CORPORACIÓN EDUCATIVA COLEGIO GRAN COLOMBIA</t>
  </si>
  <si>
    <t>CANTAGALLO_CRECER ES MI AVENTURA</t>
  </si>
  <si>
    <t>CANTAGALLO_SEMILLITAS DE PAZ</t>
  </si>
  <si>
    <t>REGIDOR</t>
  </si>
  <si>
    <t>FUNDACION CRECER CON  ÉXITO</t>
  </si>
  <si>
    <t>COMETA DE COLORES _ R</t>
  </si>
  <si>
    <t>EL LUGAR DE MIS SUEÑOS _ R</t>
  </si>
  <si>
    <t>SEMILLA DE ESPERANZA _R</t>
  </si>
  <si>
    <t>CAPULLOS DE AMOR_S</t>
  </si>
  <si>
    <t>MIS PEQUEÑOS EXPLORADORES_S</t>
  </si>
  <si>
    <t>SONRISAS DE PAZ_S</t>
  </si>
  <si>
    <t xml:space="preserve">CUCUTA DOS </t>
  </si>
  <si>
    <t>GRAMALOTE</t>
  </si>
  <si>
    <t>CORPORACION SOCIAL Y EDUCTAIVA SIGLO XXI</t>
  </si>
  <si>
    <t xml:space="preserve">FRIO </t>
  </si>
  <si>
    <t>CONTRATO EN PROCESO</t>
  </si>
  <si>
    <t>NO SE HA SUSCRITO</t>
  </si>
  <si>
    <t>CDI</t>
  </si>
  <si>
    <t>Resolución 2827 - Marzo2 - 2018</t>
  </si>
  <si>
    <t>Resolución 0414 - Enero19-2018</t>
  </si>
  <si>
    <t>Resolución 7001 del 12 de junio de 2018</t>
  </si>
  <si>
    <t>Resolución 5549 del 7 de mayo de 2018</t>
  </si>
  <si>
    <t>Resolución 12218 - Sep27 - 2018</t>
  </si>
  <si>
    <t>Matriz de control contratación  y ejecución de dotaciones 2018</t>
  </si>
  <si>
    <t>Matriz de control contratación  y ejecución de dotaciones 2019</t>
  </si>
  <si>
    <t>CUCUTA DOS</t>
  </si>
  <si>
    <t>CORPORACION SOCIAL Y EDUCATIVA FORMADORES SIGLO XXI</t>
  </si>
  <si>
    <t>CDI GABRIEL ALFONSO CELIS</t>
  </si>
  <si>
    <t>DOTACION INICIAL</t>
  </si>
  <si>
    <t>Resolución 12218 del 27 de septiembre de 2018</t>
  </si>
  <si>
    <t>X</t>
  </si>
  <si>
    <t>5400100045060</t>
  </si>
  <si>
    <t>ATENCIÓN A NIÑOS HASTA LOS 3 AÑOS EN ESTABLECIMIENTOS DE RECLUSIÓN A MUJERES INTEGRAL</t>
  </si>
  <si>
    <t>FUNDACION CENABASTOS</t>
  </si>
  <si>
    <t>INPEC FUNDACION CENABASTOS</t>
  </si>
  <si>
    <t>Resolución 12218 del 27 de septiembre de 2019</t>
  </si>
  <si>
    <t>ADICION</t>
  </si>
  <si>
    <t>La dotacion aun no se encuentra legalizada por cuanto la adicion se realizó el 24 de diciembre de 2018.</t>
  </si>
  <si>
    <t>Norte de Santander</t>
  </si>
  <si>
    <t xml:space="preserve">Regional Antioquia </t>
  </si>
  <si>
    <t>Resolución 0261 del 18 enero de 2019</t>
  </si>
  <si>
    <t>Dotación inicial</t>
  </si>
  <si>
    <t>No reportado por la Regional</t>
  </si>
  <si>
    <t>C.Z. Urabá</t>
  </si>
  <si>
    <t>Apartadó</t>
  </si>
  <si>
    <t>Resolución 0807 del  06 de febrero2019</t>
  </si>
  <si>
    <t>VALOR ASIGNADO EN LA RESOLUCIÓN</t>
  </si>
  <si>
    <t>C.Z. Cúcuta 1</t>
  </si>
  <si>
    <t>Cúcuta</t>
  </si>
  <si>
    <t>Semillitas del Futuro</t>
  </si>
  <si>
    <t>Fecha probable de inicio de operación 4 de marzo</t>
  </si>
  <si>
    <t>Mi Vecino Protector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</si>
</sst>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2" formatCode="_-&quot;$&quot;\ * #,##0_-;\-&quot;$&quot;\ * #,##0_-;_-&quot;$&quot;\ * &quot;-&quot;_-;_-@_-"/>
    <numFmt numFmtId="43" formatCode="_-* #,##0.00_-;\-* #,##0.00_-;_-* &quot;-&quot;??_-;_-@_-"/>
    <numFmt numFmtId="164" formatCode="_(* #,##0_);_(* \(#,##0\);_(* &quot;-&quot;_);_(@_)"/>
    <numFmt numFmtId="165" formatCode="_-&quot;$&quot;* #,##0.00_-;\-&quot;$&quot;* #,##0.00_-;_-&quot;$&quot;* &quot;-&quot;??_-;_-@_-"/>
    <numFmt numFmtId="166" formatCode="_(* #,##0_);_(* \(#,##0\);_(* &quot;-&quot;??_);_(@_)"/>
    <numFmt numFmtId="167" formatCode="_-* #,##0_-;\-* #,##0_-;_-* &quot;-&quot;??_-;_-@_-"/>
    <numFmt numFmtId="168" formatCode="&quot;$&quot;#,##0"/>
    <numFmt numFmtId="169" formatCode="_-&quot;$&quot;* #,##0_-;\-&quot;$&quot;* #,##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8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0" fontId="3" fillId="6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7" fontId="4" fillId="0" borderId="1" xfId="1" applyNumberFormat="1" applyFont="1" applyFill="1" applyBorder="1" applyAlignment="1">
      <alignment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167" fontId="4" fillId="0" borderId="0" xfId="1" applyNumberFormat="1" applyFont="1" applyFill="1" applyBorder="1" applyAlignment="1">
      <alignment vertical="center"/>
    </xf>
    <xf numFmtId="167" fontId="4" fillId="0" borderId="0" xfId="1" applyNumberFormat="1" applyFont="1" applyFill="1" applyBorder="1" applyAlignment="1">
      <alignment horizontal="center" vertical="center"/>
    </xf>
    <xf numFmtId="10" fontId="4" fillId="0" borderId="0" xfId="2" applyNumberFormat="1" applyFont="1" applyFill="1" applyBorder="1" applyAlignment="1">
      <alignment vertical="center"/>
    </xf>
    <xf numFmtId="10" fontId="4" fillId="0" borderId="0" xfId="2" applyNumberFormat="1" applyFont="1" applyFill="1" applyBorder="1" applyAlignment="1">
      <alignment horizontal="center" vertical="center" wrapText="1"/>
    </xf>
    <xf numFmtId="0" fontId="0" fillId="0" borderId="0" xfId="0" applyFill="1"/>
    <xf numFmtId="9" fontId="3" fillId="6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7" fontId="4" fillId="0" borderId="1" xfId="0" applyNumberFormat="1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9" fontId="4" fillId="0" borderId="1" xfId="2" applyNumberFormat="1" applyFont="1" applyFill="1" applyBorder="1" applyAlignment="1">
      <alignment vertical="center"/>
    </xf>
    <xf numFmtId="10" fontId="4" fillId="7" borderId="1" xfId="2" applyNumberFormat="1" applyFont="1" applyFill="1" applyBorder="1" applyAlignment="1">
      <alignment vertical="center" wrapText="1"/>
    </xf>
    <xf numFmtId="10" fontId="4" fillId="7" borderId="1" xfId="2" applyNumberFormat="1" applyFont="1" applyFill="1" applyBorder="1" applyAlignment="1">
      <alignment horizontal="center" vertical="center" wrapText="1"/>
    </xf>
    <xf numFmtId="10" fontId="4" fillId="4" borderId="1" xfId="2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167" fontId="4" fillId="0" borderId="0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" fontId="7" fillId="0" borderId="1" xfId="0" applyNumberFormat="1" applyFont="1" applyFill="1" applyBorder="1" applyAlignment="1">
      <alignment horizontal="center" vertical="top" wrapText="1" readingOrder="1"/>
    </xf>
    <xf numFmtId="165" fontId="1" fillId="0" borderId="1" xfId="3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4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4" applyFont="1" applyFill="1" applyBorder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3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7" fillId="0" borderId="0" xfId="3" applyNumberFormat="1" applyFont="1" applyAlignment="1">
      <alignment horizontal="center" vertical="center"/>
    </xf>
    <xf numFmtId="169" fontId="0" fillId="0" borderId="1" xfId="3" applyNumberFormat="1" applyFont="1" applyBorder="1" applyAlignment="1">
      <alignment horizontal="center" vertical="center"/>
    </xf>
    <xf numFmtId="168" fontId="11" fillId="0" borderId="1" xfId="5" applyNumberFormat="1" applyFont="1" applyBorder="1" applyAlignment="1">
      <alignment horizontal="center" vertical="center"/>
    </xf>
    <xf numFmtId="168" fontId="11" fillId="0" borderId="0" xfId="5" applyNumberFormat="1" applyFont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0" borderId="1" xfId="5" applyNumberFormat="1" applyFont="1" applyBorder="1" applyAlignment="1">
      <alignment horizontal="center" vertical="center"/>
    </xf>
    <xf numFmtId="1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2" fontId="0" fillId="0" borderId="1" xfId="5" applyFont="1" applyBorder="1"/>
    <xf numFmtId="0" fontId="5" fillId="0" borderId="0" xfId="0" applyFont="1" applyAlignment="1">
      <alignment horizontal="center" vertical="center"/>
    </xf>
    <xf numFmtId="10" fontId="3" fillId="6" borderId="6" xfId="2" applyNumberFormat="1" applyFont="1" applyFill="1" applyBorder="1" applyAlignment="1">
      <alignment horizontal="center" vertical="center" wrapText="1"/>
    </xf>
    <xf numFmtId="10" fontId="3" fillId="6" borderId="9" xfId="2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9" fontId="3" fillId="6" borderId="4" xfId="2" applyFont="1" applyFill="1" applyBorder="1" applyAlignment="1">
      <alignment horizontal="center" vertical="center" wrapText="1"/>
    </xf>
    <xf numFmtId="9" fontId="3" fillId="6" borderId="8" xfId="2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left" vertical="center"/>
    </xf>
    <xf numFmtId="1" fontId="10" fillId="0" borderId="0" xfId="0" applyNumberFormat="1" applyFont="1" applyBorder="1" applyAlignment="1">
      <alignment horizontal="left" vertical="center"/>
    </xf>
  </cellXfs>
  <cellStyles count="6">
    <cellStyle name="Millares" xfId="1" builtinId="3"/>
    <cellStyle name="Millares [0]" xfId="4" builtinId="6"/>
    <cellStyle name="Moneda" xfId="3" builtinId="4"/>
    <cellStyle name="Moneda [0]" xfId="5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zoomScale="60" zoomScaleNormal="60" workbookViewId="0">
      <selection sqref="A1:H2"/>
    </sheetView>
  </sheetViews>
  <sheetFormatPr baseColWidth="10" defaultRowHeight="15" x14ac:dyDescent="0.25"/>
  <cols>
    <col min="1" max="1" width="51" bestFit="1" customWidth="1"/>
    <col min="2" max="2" width="15.140625" bestFit="1" customWidth="1"/>
    <col min="3" max="3" width="32.42578125" customWidth="1"/>
    <col min="4" max="4" width="20.42578125" customWidth="1"/>
    <col min="5" max="5" width="20" customWidth="1"/>
    <col min="6" max="6" width="53.28515625" bestFit="1" customWidth="1"/>
    <col min="7" max="7" width="27.28515625" customWidth="1"/>
    <col min="8" max="8" width="39.140625" customWidth="1"/>
    <col min="9" max="9" width="43.140625" customWidth="1"/>
    <col min="10" max="10" width="41.28515625" customWidth="1"/>
    <col min="11" max="11" width="51.140625" customWidth="1"/>
    <col min="12" max="12" width="109.85546875" customWidth="1"/>
  </cols>
  <sheetData>
    <row r="1" spans="1:12" x14ac:dyDescent="0.25">
      <c r="A1" s="94" t="s">
        <v>55</v>
      </c>
      <c r="B1" s="94"/>
      <c r="C1" s="94"/>
      <c r="D1" s="94"/>
      <c r="E1" s="94"/>
      <c r="F1" s="94"/>
      <c r="G1" s="94"/>
      <c r="H1" s="94"/>
    </row>
    <row r="2" spans="1:12" x14ac:dyDescent="0.25">
      <c r="A2" s="94"/>
      <c r="B2" s="94"/>
      <c r="C2" s="94"/>
      <c r="D2" s="94"/>
      <c r="E2" s="94"/>
      <c r="F2" s="94"/>
      <c r="G2" s="94"/>
      <c r="H2" s="94"/>
    </row>
    <row r="4" spans="1:12" x14ac:dyDescent="0.25">
      <c r="A4" s="6"/>
      <c r="I4" s="7"/>
    </row>
    <row r="5" spans="1:12" ht="84" customHeight="1" x14ac:dyDescent="0.25">
      <c r="A5" s="8" t="s">
        <v>31</v>
      </c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9" t="s">
        <v>37</v>
      </c>
      <c r="H5" s="9" t="s">
        <v>53</v>
      </c>
      <c r="I5" s="9" t="s">
        <v>38</v>
      </c>
    </row>
    <row r="6" spans="1:12" ht="15.75" x14ac:dyDescent="0.25">
      <c r="A6" s="10"/>
      <c r="B6" s="11"/>
      <c r="C6" s="12"/>
      <c r="D6" s="13"/>
      <c r="E6" s="13"/>
      <c r="F6" s="12"/>
      <c r="G6" s="32"/>
      <c r="H6" s="32"/>
      <c r="I6" s="35"/>
    </row>
    <row r="7" spans="1:12" ht="15.75" x14ac:dyDescent="0.25">
      <c r="A7" s="14"/>
      <c r="B7" s="15"/>
      <c r="C7" s="16"/>
      <c r="D7" s="17"/>
      <c r="E7" s="17"/>
      <c r="F7" s="16"/>
      <c r="G7" s="16"/>
      <c r="H7" s="18"/>
      <c r="I7" s="19"/>
      <c r="J7" s="20"/>
      <c r="K7" s="20"/>
    </row>
    <row r="8" spans="1:12" ht="63" x14ac:dyDescent="0.25">
      <c r="A8" s="8" t="s">
        <v>31</v>
      </c>
      <c r="B8" s="8" t="s">
        <v>32</v>
      </c>
      <c r="C8" s="8" t="s">
        <v>33</v>
      </c>
      <c r="D8" s="8" t="s">
        <v>34</v>
      </c>
      <c r="E8" s="8" t="s">
        <v>35</v>
      </c>
      <c r="F8" s="8" t="s">
        <v>39</v>
      </c>
      <c r="G8" s="21" t="s">
        <v>37</v>
      </c>
      <c r="H8" s="9" t="s">
        <v>53</v>
      </c>
      <c r="I8" s="9" t="s">
        <v>40</v>
      </c>
      <c r="J8" s="20"/>
      <c r="K8" s="20"/>
    </row>
    <row r="9" spans="1:12" ht="15.75" x14ac:dyDescent="0.25">
      <c r="A9" s="22"/>
      <c r="B9" s="11"/>
      <c r="C9" s="23"/>
      <c r="D9" s="24"/>
      <c r="E9" s="24"/>
      <c r="F9" s="24"/>
      <c r="G9" s="25"/>
      <c r="H9" s="32"/>
      <c r="I9" s="35"/>
      <c r="J9" s="20"/>
      <c r="K9" s="20"/>
    </row>
    <row r="10" spans="1:12" ht="15.75" x14ac:dyDescent="0.25">
      <c r="A10" s="14"/>
      <c r="B10" s="15"/>
      <c r="C10" s="16"/>
      <c r="D10" s="17"/>
      <c r="E10" s="17"/>
      <c r="F10" s="16"/>
      <c r="G10" s="16"/>
      <c r="H10" s="18"/>
      <c r="I10" s="19"/>
      <c r="J10" s="20"/>
      <c r="K10" s="20"/>
    </row>
    <row r="11" spans="1:12" ht="63" x14ac:dyDescent="0.25">
      <c r="A11" s="8" t="s">
        <v>31</v>
      </c>
      <c r="B11" s="8" t="s">
        <v>32</v>
      </c>
      <c r="C11" s="8" t="s">
        <v>33</v>
      </c>
      <c r="D11" s="26" t="s">
        <v>41</v>
      </c>
      <c r="E11" s="8" t="s">
        <v>42</v>
      </c>
      <c r="F11" s="8" t="s">
        <v>34</v>
      </c>
      <c r="G11" s="8" t="s">
        <v>15</v>
      </c>
      <c r="H11" s="8" t="s">
        <v>39</v>
      </c>
      <c r="I11" s="21" t="s">
        <v>37</v>
      </c>
      <c r="J11" s="9" t="s">
        <v>53</v>
      </c>
      <c r="K11" s="9" t="s">
        <v>43</v>
      </c>
      <c r="L11" s="9" t="s">
        <v>54</v>
      </c>
    </row>
    <row r="12" spans="1:12" ht="15.75" x14ac:dyDescent="0.25">
      <c r="A12" s="22"/>
      <c r="B12" s="11"/>
      <c r="C12" s="23"/>
      <c r="D12" s="27"/>
      <c r="E12" s="24"/>
      <c r="F12" s="36"/>
      <c r="G12" s="37"/>
      <c r="H12" s="24"/>
      <c r="I12" s="28"/>
      <c r="J12" s="28"/>
      <c r="K12" s="35"/>
      <c r="L12" s="39"/>
    </row>
    <row r="13" spans="1:12" ht="15.75" x14ac:dyDescent="0.25">
      <c r="A13" s="14"/>
      <c r="B13" s="15"/>
      <c r="C13" s="16"/>
      <c r="D13" s="17"/>
      <c r="E13" s="17"/>
      <c r="F13" s="16"/>
      <c r="G13" s="16"/>
      <c r="H13" s="18"/>
      <c r="I13" s="38"/>
      <c r="J13" s="20"/>
      <c r="K13" s="20"/>
    </row>
    <row r="14" spans="1:12" ht="15.75" x14ac:dyDescent="0.25">
      <c r="A14" s="104" t="s">
        <v>31</v>
      </c>
      <c r="B14" s="98" t="s">
        <v>32</v>
      </c>
      <c r="C14" s="100" t="s">
        <v>33</v>
      </c>
      <c r="D14" s="101"/>
      <c r="E14" s="98" t="s">
        <v>41</v>
      </c>
      <c r="F14" s="98" t="s">
        <v>34</v>
      </c>
      <c r="G14" s="98" t="s">
        <v>35</v>
      </c>
      <c r="H14" s="98" t="s">
        <v>39</v>
      </c>
      <c r="I14" s="102" t="s">
        <v>37</v>
      </c>
      <c r="J14" s="95" t="s">
        <v>44</v>
      </c>
      <c r="K14" s="20"/>
    </row>
    <row r="15" spans="1:12" ht="15.75" x14ac:dyDescent="0.25">
      <c r="A15" s="105"/>
      <c r="B15" s="99"/>
      <c r="C15" s="8" t="s">
        <v>36</v>
      </c>
      <c r="D15" s="8" t="s">
        <v>45</v>
      </c>
      <c r="E15" s="99"/>
      <c r="F15" s="99"/>
      <c r="G15" s="99"/>
      <c r="H15" s="99"/>
      <c r="I15" s="103"/>
      <c r="J15" s="96"/>
      <c r="K15" s="20"/>
    </row>
    <row r="16" spans="1:12" ht="15.75" x14ac:dyDescent="0.25">
      <c r="A16" s="22"/>
      <c r="B16" s="11"/>
      <c r="C16" s="23"/>
      <c r="D16" s="23"/>
      <c r="E16" s="23"/>
      <c r="F16" s="24"/>
      <c r="G16" s="24"/>
      <c r="H16" s="24"/>
      <c r="I16" s="28"/>
      <c r="J16" s="33"/>
      <c r="K16" s="20"/>
    </row>
    <row r="17" spans="1:11" ht="15.75" x14ac:dyDescent="0.25">
      <c r="A17" s="14"/>
      <c r="B17" s="15"/>
      <c r="C17" s="16"/>
      <c r="D17" s="17"/>
      <c r="E17" s="17"/>
      <c r="F17" s="16"/>
      <c r="G17" s="16"/>
      <c r="H17" s="18"/>
      <c r="I17" s="19"/>
      <c r="J17" s="20"/>
      <c r="K17" s="20"/>
    </row>
    <row r="18" spans="1:11" ht="15.75" x14ac:dyDescent="0.25">
      <c r="A18" s="97" t="s">
        <v>31</v>
      </c>
      <c r="B18" s="98" t="s">
        <v>32</v>
      </c>
      <c r="C18" s="100" t="s">
        <v>33</v>
      </c>
      <c r="D18" s="101"/>
      <c r="E18" s="98" t="s">
        <v>41</v>
      </c>
      <c r="F18" s="98" t="s">
        <v>34</v>
      </c>
      <c r="G18" s="98" t="s">
        <v>35</v>
      </c>
      <c r="H18" s="98" t="s">
        <v>39</v>
      </c>
      <c r="I18" s="102" t="s">
        <v>37</v>
      </c>
      <c r="J18" s="95" t="s">
        <v>46</v>
      </c>
      <c r="K18" s="20"/>
    </row>
    <row r="19" spans="1:11" ht="15.75" x14ac:dyDescent="0.25">
      <c r="A19" s="97"/>
      <c r="B19" s="99"/>
      <c r="C19" s="8" t="s">
        <v>36</v>
      </c>
      <c r="D19" s="8" t="s">
        <v>45</v>
      </c>
      <c r="E19" s="99"/>
      <c r="F19" s="99"/>
      <c r="G19" s="99"/>
      <c r="H19" s="99"/>
      <c r="I19" s="103"/>
      <c r="J19" s="96"/>
      <c r="K19" s="20"/>
    </row>
    <row r="20" spans="1:11" ht="15.75" x14ac:dyDescent="0.25">
      <c r="A20" s="22"/>
      <c r="B20" s="11"/>
      <c r="C20" s="23"/>
      <c r="D20" s="23"/>
      <c r="E20" s="23"/>
      <c r="F20" s="24"/>
      <c r="G20" s="24"/>
      <c r="H20" s="24"/>
      <c r="I20" s="28"/>
      <c r="J20" s="33"/>
      <c r="K20" s="20"/>
    </row>
    <row r="21" spans="1:11" ht="15.75" x14ac:dyDescent="0.25">
      <c r="A21" s="14"/>
      <c r="B21" s="15"/>
      <c r="C21" s="16"/>
      <c r="D21" s="17"/>
      <c r="E21" s="17"/>
      <c r="F21" s="16"/>
      <c r="G21" s="16"/>
      <c r="H21" s="18"/>
      <c r="I21" s="19"/>
      <c r="J21" s="20"/>
      <c r="K21" s="20"/>
    </row>
    <row r="22" spans="1:11" ht="15.75" x14ac:dyDescent="0.25">
      <c r="A22" s="97" t="s">
        <v>31</v>
      </c>
      <c r="B22" s="98" t="s">
        <v>32</v>
      </c>
      <c r="C22" s="100" t="s">
        <v>33</v>
      </c>
      <c r="D22" s="101"/>
      <c r="E22" s="98" t="s">
        <v>41</v>
      </c>
      <c r="F22" s="98" t="s">
        <v>34</v>
      </c>
      <c r="G22" s="98" t="s">
        <v>35</v>
      </c>
      <c r="H22" s="98" t="s">
        <v>39</v>
      </c>
      <c r="I22" s="102" t="s">
        <v>37</v>
      </c>
      <c r="J22" s="95" t="s">
        <v>47</v>
      </c>
      <c r="K22" s="20"/>
    </row>
    <row r="23" spans="1:11" ht="15.75" x14ac:dyDescent="0.25">
      <c r="A23" s="97"/>
      <c r="B23" s="99"/>
      <c r="C23" s="8" t="s">
        <v>36</v>
      </c>
      <c r="D23" s="8" t="s">
        <v>45</v>
      </c>
      <c r="E23" s="99"/>
      <c r="F23" s="99"/>
      <c r="G23" s="99"/>
      <c r="H23" s="99"/>
      <c r="I23" s="103"/>
      <c r="J23" s="96"/>
      <c r="K23" s="20"/>
    </row>
    <row r="24" spans="1:11" ht="15.75" x14ac:dyDescent="0.25">
      <c r="A24" s="22"/>
      <c r="B24" s="11"/>
      <c r="C24" s="23"/>
      <c r="D24" s="23"/>
      <c r="E24" s="23"/>
      <c r="F24" s="24"/>
      <c r="G24" s="24"/>
      <c r="H24" s="24"/>
      <c r="I24" s="28"/>
      <c r="J24" s="33"/>
      <c r="K24" s="20"/>
    </row>
    <row r="25" spans="1:11" ht="15.75" x14ac:dyDescent="0.25">
      <c r="A25" s="14"/>
      <c r="B25" s="15"/>
      <c r="C25" s="16"/>
      <c r="D25" s="17"/>
      <c r="E25" s="17"/>
      <c r="F25" s="16"/>
      <c r="G25" s="16"/>
      <c r="H25" s="18"/>
      <c r="I25" s="19"/>
      <c r="J25" s="20"/>
      <c r="K25" s="20"/>
    </row>
    <row r="26" spans="1:11" ht="47.25" x14ac:dyDescent="0.25">
      <c r="A26" s="8" t="s">
        <v>31</v>
      </c>
      <c r="B26" s="8" t="s">
        <v>32</v>
      </c>
      <c r="C26" s="29" t="s">
        <v>48</v>
      </c>
      <c r="D26" s="29" t="s">
        <v>49</v>
      </c>
      <c r="E26" s="29" t="s">
        <v>50</v>
      </c>
      <c r="F26" s="8" t="s">
        <v>34</v>
      </c>
      <c r="G26" s="8" t="s">
        <v>35</v>
      </c>
      <c r="H26" s="8" t="s">
        <v>39</v>
      </c>
      <c r="I26" s="21" t="s">
        <v>37</v>
      </c>
      <c r="J26" s="9" t="s">
        <v>51</v>
      </c>
      <c r="K26" s="20"/>
    </row>
    <row r="27" spans="1:11" ht="15.75" x14ac:dyDescent="0.25">
      <c r="A27" s="22"/>
      <c r="B27" s="11"/>
      <c r="C27" s="23"/>
      <c r="D27" s="23"/>
      <c r="E27" s="23"/>
      <c r="F27" s="24"/>
      <c r="G27" s="24"/>
      <c r="H27" s="24"/>
      <c r="I27" s="28"/>
      <c r="J27" s="33"/>
      <c r="K27" s="30"/>
    </row>
    <row r="28" spans="1:11" ht="15.75" x14ac:dyDescent="0.25">
      <c r="A28" s="31"/>
      <c r="B28" s="15"/>
      <c r="C28" s="16"/>
      <c r="D28" s="17"/>
      <c r="E28" s="17"/>
      <c r="F28" s="16"/>
      <c r="G28" s="16"/>
      <c r="H28" s="18"/>
      <c r="I28" s="19"/>
      <c r="J28" s="30"/>
      <c r="K28" s="30"/>
    </row>
    <row r="29" spans="1:11" ht="15.75" x14ac:dyDescent="0.25">
      <c r="A29" s="97" t="s">
        <v>31</v>
      </c>
      <c r="B29" s="98" t="s">
        <v>32</v>
      </c>
      <c r="C29" s="100" t="s">
        <v>33</v>
      </c>
      <c r="D29" s="101"/>
      <c r="E29" s="98" t="s">
        <v>34</v>
      </c>
      <c r="F29" s="98" t="s">
        <v>15</v>
      </c>
      <c r="G29" s="98" t="s">
        <v>39</v>
      </c>
      <c r="H29" s="102" t="s">
        <v>37</v>
      </c>
      <c r="I29" s="95" t="s">
        <v>52</v>
      </c>
      <c r="J29" s="30"/>
      <c r="K29" s="30"/>
    </row>
    <row r="30" spans="1:11" ht="15.75" x14ac:dyDescent="0.25">
      <c r="A30" s="97"/>
      <c r="B30" s="99"/>
      <c r="C30" s="8" t="s">
        <v>36</v>
      </c>
      <c r="D30" s="8" t="s">
        <v>45</v>
      </c>
      <c r="E30" s="99"/>
      <c r="F30" s="99"/>
      <c r="G30" s="99"/>
      <c r="H30" s="103"/>
      <c r="I30" s="96"/>
      <c r="J30" s="30"/>
      <c r="K30" s="30"/>
    </row>
    <row r="31" spans="1:11" ht="15.75" x14ac:dyDescent="0.25">
      <c r="A31" s="22"/>
      <c r="B31" s="11"/>
      <c r="C31" s="23"/>
      <c r="D31" s="23"/>
      <c r="E31" s="24"/>
      <c r="F31" s="24"/>
      <c r="G31" s="24"/>
      <c r="H31" s="25"/>
      <c r="I31" s="34"/>
      <c r="J31" s="30"/>
      <c r="K31" s="30"/>
    </row>
    <row r="32" spans="1:11" ht="15.75" x14ac:dyDescent="0.25">
      <c r="A32" s="31"/>
      <c r="B32" s="15"/>
      <c r="C32" s="16"/>
      <c r="D32" s="17"/>
      <c r="E32" s="17"/>
      <c r="F32" s="16"/>
      <c r="G32" s="16"/>
      <c r="H32" s="18"/>
      <c r="I32" s="19"/>
      <c r="J32" s="30"/>
      <c r="K32" s="30"/>
    </row>
  </sheetData>
  <mergeCells count="36">
    <mergeCell ref="J14:J15"/>
    <mergeCell ref="A18:A19"/>
    <mergeCell ref="B18:B19"/>
    <mergeCell ref="C18:D18"/>
    <mergeCell ref="E18:E19"/>
    <mergeCell ref="F18:F19"/>
    <mergeCell ref="G18:G19"/>
    <mergeCell ref="H18:H19"/>
    <mergeCell ref="A14:A15"/>
    <mergeCell ref="B14:B15"/>
    <mergeCell ref="C14:D14"/>
    <mergeCell ref="E14:E15"/>
    <mergeCell ref="F14:F15"/>
    <mergeCell ref="G14:G15"/>
    <mergeCell ref="F22:F23"/>
    <mergeCell ref="G22:G23"/>
    <mergeCell ref="H22:H23"/>
    <mergeCell ref="I22:I23"/>
    <mergeCell ref="H14:H15"/>
    <mergeCell ref="I14:I15"/>
    <mergeCell ref="A1:H2"/>
    <mergeCell ref="J22:J23"/>
    <mergeCell ref="A29:A30"/>
    <mergeCell ref="B29:B30"/>
    <mergeCell ref="C29:D29"/>
    <mergeCell ref="E29:E30"/>
    <mergeCell ref="F29:F30"/>
    <mergeCell ref="G29:G30"/>
    <mergeCell ref="H29:H30"/>
    <mergeCell ref="I29:I30"/>
    <mergeCell ref="I18:I19"/>
    <mergeCell ref="J18:J19"/>
    <mergeCell ref="A22:A23"/>
    <mergeCell ref="B22:B23"/>
    <mergeCell ref="C22:D22"/>
    <mergeCell ref="E22:E2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4"/>
  <sheetViews>
    <sheetView showGridLines="0" zoomScale="90" zoomScaleNormal="90" workbookViewId="0">
      <pane ySplit="2" topLeftCell="A3" activePane="bottomLeft" state="frozen"/>
      <selection pane="bottomLeft" activeCell="B5" sqref="B5"/>
    </sheetView>
  </sheetViews>
  <sheetFormatPr baseColWidth="10" defaultRowHeight="15" x14ac:dyDescent="0.25"/>
  <cols>
    <col min="1" max="1" width="18.5703125" style="65" customWidth="1"/>
    <col min="2" max="2" width="21.28515625" style="66" bestFit="1" customWidth="1"/>
    <col min="3" max="4" width="14.85546875" style="66" bestFit="1" customWidth="1"/>
    <col min="5" max="5" width="74" style="66" bestFit="1" customWidth="1"/>
    <col min="6" max="6" width="48.140625" style="66" bestFit="1" customWidth="1"/>
    <col min="7" max="7" width="34.42578125" style="66" bestFit="1" customWidth="1"/>
    <col min="8" max="8" width="15.28515625" style="66" customWidth="1"/>
    <col min="9" max="9" width="11.42578125" style="66"/>
    <col min="10" max="10" width="17.7109375" style="66" customWidth="1"/>
    <col min="11" max="11" width="14.7109375" style="66" customWidth="1"/>
    <col min="12" max="12" width="18.28515625" style="66" customWidth="1"/>
    <col min="13" max="13" width="17.85546875" style="66" customWidth="1"/>
    <col min="14" max="14" width="40.28515625" style="66" bestFit="1" customWidth="1"/>
    <col min="15" max="15" width="40.28515625" style="66" customWidth="1"/>
    <col min="16" max="16" width="22" style="66" bestFit="1" customWidth="1"/>
    <col min="17" max="17" width="19.85546875" style="66" customWidth="1"/>
    <col min="18" max="18" width="26.7109375" style="66" customWidth="1"/>
    <col min="19" max="19" width="22.42578125" style="66" customWidth="1"/>
    <col min="20" max="20" width="26.7109375" style="66" customWidth="1"/>
    <col min="21" max="21" width="22.28515625" style="66" customWidth="1"/>
    <col min="22" max="22" width="22.7109375" style="66" customWidth="1"/>
    <col min="23" max="23" width="24.5703125" style="66" customWidth="1"/>
    <col min="24" max="24" width="23.28515625" style="66" customWidth="1"/>
    <col min="25" max="25" width="21.85546875" style="66" customWidth="1"/>
    <col min="26" max="26" width="24.28515625" style="66" customWidth="1"/>
    <col min="27" max="27" width="26.140625" style="66" customWidth="1"/>
    <col min="28" max="28" width="25.140625" style="66" customWidth="1"/>
    <col min="29" max="29" width="22.28515625" style="66" customWidth="1"/>
    <col min="30" max="30" width="31.7109375" style="66" customWidth="1"/>
    <col min="31" max="31" width="33.5703125" style="66" customWidth="1"/>
    <col min="32" max="32" width="78.28515625" style="66" customWidth="1"/>
    <col min="33" max="33" width="11.42578125" style="66"/>
    <col min="34" max="34" width="15.42578125" style="66" customWidth="1"/>
    <col min="35" max="35" width="15.28515625" style="66" customWidth="1"/>
    <col min="36" max="16384" width="11.42578125" style="66"/>
  </cols>
  <sheetData>
    <row r="1" spans="1:34" ht="39.75" customHeight="1" x14ac:dyDescent="0.25">
      <c r="A1" s="106" t="s">
        <v>155</v>
      </c>
      <c r="B1" s="106"/>
      <c r="C1" s="106"/>
      <c r="D1" s="106"/>
      <c r="E1" s="106"/>
      <c r="F1" s="106"/>
    </row>
    <row r="2" spans="1:34" s="46" customFormat="1" ht="6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2" t="s">
        <v>13</v>
      </c>
      <c r="O2" s="2"/>
      <c r="P2" s="41" t="s">
        <v>14</v>
      </c>
      <c r="Q2" s="41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2" t="s">
        <v>25</v>
      </c>
      <c r="AB2" s="5" t="s">
        <v>26</v>
      </c>
      <c r="AC2" s="4" t="s">
        <v>27</v>
      </c>
      <c r="AD2" s="4" t="s">
        <v>28</v>
      </c>
      <c r="AE2" s="44" t="s">
        <v>29</v>
      </c>
      <c r="AF2" s="45" t="s">
        <v>30</v>
      </c>
    </row>
    <row r="3" spans="1:34" s="52" customFormat="1" x14ac:dyDescent="0.25">
      <c r="A3" s="49">
        <v>151761144195</v>
      </c>
      <c r="B3" s="47" t="s">
        <v>56</v>
      </c>
      <c r="C3" s="47" t="s">
        <v>57</v>
      </c>
      <c r="D3" s="47" t="s">
        <v>57</v>
      </c>
      <c r="E3" s="47" t="s">
        <v>149</v>
      </c>
      <c r="F3" s="47" t="s">
        <v>59</v>
      </c>
      <c r="G3" s="47" t="s">
        <v>60</v>
      </c>
      <c r="H3" s="47">
        <v>100</v>
      </c>
      <c r="I3" s="47" t="s">
        <v>58</v>
      </c>
      <c r="J3" s="47" t="s">
        <v>65</v>
      </c>
      <c r="K3" s="50">
        <v>1419650</v>
      </c>
      <c r="L3" s="47" t="s">
        <v>64</v>
      </c>
      <c r="M3" s="51">
        <v>141965000</v>
      </c>
      <c r="N3" s="47" t="s">
        <v>151</v>
      </c>
      <c r="O3" s="47"/>
      <c r="P3" s="51">
        <v>141965000</v>
      </c>
      <c r="Q3" s="51">
        <v>141965000</v>
      </c>
      <c r="R3" s="47" t="s">
        <v>61</v>
      </c>
      <c r="S3" s="47" t="s">
        <v>62</v>
      </c>
      <c r="T3" s="47" t="s">
        <v>64</v>
      </c>
      <c r="U3" s="47" t="s">
        <v>61</v>
      </c>
      <c r="V3" s="47" t="s">
        <v>61</v>
      </c>
      <c r="W3" s="47">
        <v>105</v>
      </c>
      <c r="X3" s="47" t="s">
        <v>63</v>
      </c>
      <c r="Y3" s="47" t="s">
        <v>64</v>
      </c>
      <c r="Z3" s="47" t="s">
        <v>64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/>
    </row>
    <row r="4" spans="1:34" s="52" customFormat="1" x14ac:dyDescent="0.25">
      <c r="A4" s="53">
        <v>200011146665</v>
      </c>
      <c r="B4" s="47" t="s">
        <v>66</v>
      </c>
      <c r="C4" s="47" t="s">
        <v>67</v>
      </c>
      <c r="D4" s="47" t="s">
        <v>68</v>
      </c>
      <c r="E4" s="47" t="s">
        <v>69</v>
      </c>
      <c r="F4" s="48" t="s">
        <v>70</v>
      </c>
      <c r="G4" s="47" t="s">
        <v>71</v>
      </c>
      <c r="H4" s="47">
        <v>300</v>
      </c>
      <c r="I4" s="47" t="s">
        <v>72</v>
      </c>
      <c r="J4" s="47" t="s">
        <v>73</v>
      </c>
      <c r="K4" s="47">
        <v>946485</v>
      </c>
      <c r="L4" s="47">
        <v>0</v>
      </c>
      <c r="M4" s="54">
        <f>H4*K4</f>
        <v>283945500</v>
      </c>
      <c r="N4" s="47" t="s">
        <v>151</v>
      </c>
      <c r="O4" s="47"/>
      <c r="P4" s="54">
        <f>M4</f>
        <v>283945500</v>
      </c>
      <c r="Q4" s="54">
        <f>P4</f>
        <v>283945500</v>
      </c>
      <c r="R4" s="47" t="s">
        <v>61</v>
      </c>
      <c r="S4" s="47" t="s">
        <v>62</v>
      </c>
      <c r="T4" s="47" t="s">
        <v>74</v>
      </c>
      <c r="U4" s="47" t="s">
        <v>61</v>
      </c>
      <c r="V4" s="47" t="s">
        <v>61</v>
      </c>
      <c r="W4" s="47" t="s">
        <v>75</v>
      </c>
      <c r="X4" s="55">
        <v>43125</v>
      </c>
      <c r="Y4" s="47" t="s">
        <v>64</v>
      </c>
      <c r="Z4" s="47" t="s">
        <v>73</v>
      </c>
      <c r="AA4" s="47" t="s">
        <v>73</v>
      </c>
      <c r="AB4" s="47" t="s">
        <v>73</v>
      </c>
      <c r="AC4" s="47" t="s">
        <v>73</v>
      </c>
      <c r="AD4" s="47" t="s">
        <v>73</v>
      </c>
      <c r="AE4" s="47" t="s">
        <v>73</v>
      </c>
      <c r="AF4" s="47" t="s">
        <v>73</v>
      </c>
    </row>
    <row r="5" spans="1:34" s="52" customFormat="1" x14ac:dyDescent="0.25">
      <c r="A5" s="53">
        <v>200011146674</v>
      </c>
      <c r="B5" s="47" t="s">
        <v>66</v>
      </c>
      <c r="C5" s="47" t="s">
        <v>67</v>
      </c>
      <c r="D5" s="47" t="s">
        <v>68</v>
      </c>
      <c r="E5" s="47" t="s">
        <v>69</v>
      </c>
      <c r="F5" s="48" t="s">
        <v>70</v>
      </c>
      <c r="G5" s="47" t="s">
        <v>76</v>
      </c>
      <c r="H5" s="47">
        <v>140</v>
      </c>
      <c r="I5" s="47" t="s">
        <v>72</v>
      </c>
      <c r="J5" s="47" t="s">
        <v>73</v>
      </c>
      <c r="K5" s="47">
        <v>1419650</v>
      </c>
      <c r="L5" s="47">
        <v>0</v>
      </c>
      <c r="M5" s="54">
        <f t="shared" ref="M5:M6" si="0">H5*K5</f>
        <v>198751000</v>
      </c>
      <c r="N5" s="47" t="s">
        <v>151</v>
      </c>
      <c r="O5" s="47"/>
      <c r="P5" s="54">
        <f t="shared" ref="P5:P6" si="1">M5</f>
        <v>198751000</v>
      </c>
      <c r="Q5" s="54">
        <f t="shared" ref="Q5:Q6" si="2">P5</f>
        <v>198751000</v>
      </c>
      <c r="R5" s="47" t="s">
        <v>61</v>
      </c>
      <c r="S5" s="47" t="s">
        <v>62</v>
      </c>
      <c r="T5" s="47" t="s">
        <v>74</v>
      </c>
      <c r="U5" s="47" t="s">
        <v>61</v>
      </c>
      <c r="V5" s="47" t="s">
        <v>61</v>
      </c>
      <c r="W5" s="47" t="s">
        <v>75</v>
      </c>
      <c r="X5" s="55">
        <v>43125</v>
      </c>
      <c r="Y5" s="47" t="s">
        <v>64</v>
      </c>
      <c r="Z5" s="47" t="s">
        <v>73</v>
      </c>
      <c r="AA5" s="47" t="s">
        <v>73</v>
      </c>
      <c r="AB5" s="47" t="s">
        <v>73</v>
      </c>
      <c r="AC5" s="47" t="s">
        <v>73</v>
      </c>
      <c r="AD5" s="47" t="s">
        <v>73</v>
      </c>
      <c r="AE5" s="47" t="s">
        <v>73</v>
      </c>
      <c r="AF5" s="47" t="s">
        <v>73</v>
      </c>
    </row>
    <row r="6" spans="1:34" s="52" customFormat="1" x14ac:dyDescent="0.25">
      <c r="A6" s="53">
        <v>200011146677</v>
      </c>
      <c r="B6" s="47" t="s">
        <v>66</v>
      </c>
      <c r="C6" s="47" t="s">
        <v>67</v>
      </c>
      <c r="D6" s="47" t="s">
        <v>68</v>
      </c>
      <c r="E6" s="47" t="s">
        <v>69</v>
      </c>
      <c r="F6" s="48" t="s">
        <v>70</v>
      </c>
      <c r="G6" s="47" t="s">
        <v>77</v>
      </c>
      <c r="H6" s="47">
        <v>140</v>
      </c>
      <c r="I6" s="47" t="s">
        <v>72</v>
      </c>
      <c r="J6" s="47" t="s">
        <v>73</v>
      </c>
      <c r="K6" s="47">
        <v>1419650</v>
      </c>
      <c r="L6" s="47">
        <v>0</v>
      </c>
      <c r="M6" s="54">
        <f t="shared" si="0"/>
        <v>198751000</v>
      </c>
      <c r="N6" s="47" t="s">
        <v>151</v>
      </c>
      <c r="O6" s="47"/>
      <c r="P6" s="54">
        <f t="shared" si="1"/>
        <v>198751000</v>
      </c>
      <c r="Q6" s="54">
        <f t="shared" si="2"/>
        <v>198751000</v>
      </c>
      <c r="R6" s="47" t="s">
        <v>61</v>
      </c>
      <c r="S6" s="47" t="s">
        <v>62</v>
      </c>
      <c r="T6" s="47" t="s">
        <v>74</v>
      </c>
      <c r="U6" s="47" t="s">
        <v>61</v>
      </c>
      <c r="V6" s="47" t="s">
        <v>61</v>
      </c>
      <c r="W6" s="47" t="s">
        <v>75</v>
      </c>
      <c r="X6" s="55">
        <v>43125</v>
      </c>
      <c r="Y6" s="47" t="s">
        <v>64</v>
      </c>
      <c r="Z6" s="47" t="s">
        <v>73</v>
      </c>
      <c r="AA6" s="47" t="s">
        <v>73</v>
      </c>
      <c r="AB6" s="47" t="s">
        <v>73</v>
      </c>
      <c r="AC6" s="47" t="s">
        <v>73</v>
      </c>
      <c r="AD6" s="47" t="s">
        <v>73</v>
      </c>
      <c r="AE6" s="47" t="s">
        <v>73</v>
      </c>
      <c r="AF6" s="47" t="s">
        <v>73</v>
      </c>
    </row>
    <row r="7" spans="1:34" s="59" customFormat="1" x14ac:dyDescent="0.25">
      <c r="A7" s="56">
        <v>850011146718</v>
      </c>
      <c r="B7" s="40" t="s">
        <v>78</v>
      </c>
      <c r="C7" s="40" t="s">
        <v>79</v>
      </c>
      <c r="D7" s="40" t="s">
        <v>79</v>
      </c>
      <c r="E7" s="40" t="s">
        <v>69</v>
      </c>
      <c r="F7" s="40" t="s">
        <v>80</v>
      </c>
      <c r="G7" s="40" t="s">
        <v>81</v>
      </c>
      <c r="H7" s="40">
        <v>95</v>
      </c>
      <c r="I7" s="40" t="s">
        <v>72</v>
      </c>
      <c r="J7" s="40">
        <v>2018</v>
      </c>
      <c r="K7" s="57">
        <v>234945</v>
      </c>
      <c r="L7" s="40">
        <v>0</v>
      </c>
      <c r="M7" s="57">
        <v>22319775</v>
      </c>
      <c r="N7" s="40" t="s">
        <v>150</v>
      </c>
      <c r="O7" s="40"/>
      <c r="P7" s="57">
        <v>22319775</v>
      </c>
      <c r="Q7" s="57">
        <v>22319775</v>
      </c>
      <c r="R7" s="40" t="s">
        <v>61</v>
      </c>
      <c r="S7" s="40" t="s">
        <v>82</v>
      </c>
      <c r="T7" s="40" t="s">
        <v>64</v>
      </c>
      <c r="U7" s="40" t="s">
        <v>61</v>
      </c>
      <c r="V7" s="40" t="s">
        <v>61</v>
      </c>
      <c r="W7" s="40" t="s">
        <v>83</v>
      </c>
      <c r="X7" s="58">
        <v>43179</v>
      </c>
      <c r="Y7" s="40" t="s">
        <v>64</v>
      </c>
      <c r="Z7" s="40">
        <v>0</v>
      </c>
      <c r="AA7" s="40">
        <v>0</v>
      </c>
      <c r="AB7" s="40"/>
      <c r="AC7" s="40">
        <v>0</v>
      </c>
      <c r="AD7" s="40">
        <v>0</v>
      </c>
      <c r="AE7" s="40">
        <v>0</v>
      </c>
      <c r="AF7" s="40" t="s">
        <v>84</v>
      </c>
    </row>
    <row r="8" spans="1:34" s="59" customFormat="1" ht="30" x14ac:dyDescent="0.25">
      <c r="A8" s="56">
        <v>540011147184</v>
      </c>
      <c r="B8" s="40" t="s">
        <v>85</v>
      </c>
      <c r="C8" s="40" t="s">
        <v>86</v>
      </c>
      <c r="D8" s="40" t="s">
        <v>87</v>
      </c>
      <c r="E8" s="40" t="s">
        <v>69</v>
      </c>
      <c r="F8" s="43" t="s">
        <v>88</v>
      </c>
      <c r="G8" s="40" t="s">
        <v>89</v>
      </c>
      <c r="H8" s="40">
        <v>300</v>
      </c>
      <c r="I8" s="40"/>
      <c r="J8" s="40">
        <v>2018</v>
      </c>
      <c r="K8" s="40"/>
      <c r="L8" s="40" t="s">
        <v>64</v>
      </c>
      <c r="M8" s="57">
        <v>283945500</v>
      </c>
      <c r="N8" s="43" t="s">
        <v>153</v>
      </c>
      <c r="O8" s="43"/>
      <c r="P8" s="57">
        <v>283945500</v>
      </c>
      <c r="Q8" s="57">
        <v>283945500</v>
      </c>
      <c r="R8" s="40" t="s">
        <v>90</v>
      </c>
      <c r="S8" s="40" t="s">
        <v>91</v>
      </c>
      <c r="T8" s="40" t="s">
        <v>64</v>
      </c>
      <c r="U8" s="40" t="s">
        <v>61</v>
      </c>
      <c r="V8" s="40" t="s">
        <v>61</v>
      </c>
      <c r="W8" s="40">
        <v>152</v>
      </c>
      <c r="X8" s="58">
        <v>43276</v>
      </c>
      <c r="Y8" s="40" t="s">
        <v>64</v>
      </c>
      <c r="Z8" s="40" t="s">
        <v>92</v>
      </c>
      <c r="AA8" s="40" t="s">
        <v>92</v>
      </c>
      <c r="AB8" s="40"/>
      <c r="AC8" s="40"/>
      <c r="AD8" s="40"/>
      <c r="AE8" s="40"/>
      <c r="AF8" s="40"/>
    </row>
    <row r="9" spans="1:34" customFormat="1" ht="30" x14ac:dyDescent="0.25">
      <c r="A9" s="71">
        <v>543131148055</v>
      </c>
      <c r="B9" s="72" t="s">
        <v>85</v>
      </c>
      <c r="C9" s="72" t="s">
        <v>157</v>
      </c>
      <c r="D9" s="72" t="s">
        <v>144</v>
      </c>
      <c r="E9" s="72" t="s">
        <v>69</v>
      </c>
      <c r="F9" s="72" t="s">
        <v>158</v>
      </c>
      <c r="G9" s="72" t="s">
        <v>159</v>
      </c>
      <c r="H9" s="72">
        <v>60</v>
      </c>
      <c r="I9" s="72" t="s">
        <v>72</v>
      </c>
      <c r="J9" s="72" t="s">
        <v>160</v>
      </c>
      <c r="K9" s="73">
        <v>276256</v>
      </c>
      <c r="L9" s="66"/>
      <c r="M9" s="66"/>
      <c r="N9" s="39" t="s">
        <v>161</v>
      </c>
      <c r="O9" s="74">
        <v>111038440</v>
      </c>
      <c r="P9" s="75">
        <v>85179000</v>
      </c>
      <c r="Q9" s="76">
        <v>85179000</v>
      </c>
      <c r="R9" s="72" t="s">
        <v>61</v>
      </c>
      <c r="S9" s="72" t="s">
        <v>62</v>
      </c>
      <c r="T9" s="77"/>
      <c r="U9" s="77"/>
      <c r="V9" s="72" t="s">
        <v>162</v>
      </c>
      <c r="W9" s="72">
        <v>331</v>
      </c>
      <c r="X9" s="78">
        <v>43434</v>
      </c>
      <c r="Y9" s="72" t="s">
        <v>73</v>
      </c>
      <c r="Z9" s="72" t="s">
        <v>73</v>
      </c>
      <c r="AA9" s="72" t="s">
        <v>73</v>
      </c>
      <c r="AB9" s="72" t="s">
        <v>73</v>
      </c>
      <c r="AC9" s="72" t="s">
        <v>73</v>
      </c>
      <c r="AD9" s="72" t="s">
        <v>73</v>
      </c>
      <c r="AE9" s="72" t="s">
        <v>73</v>
      </c>
      <c r="AF9" s="72" t="s">
        <v>73</v>
      </c>
      <c r="AG9" s="66"/>
      <c r="AH9" s="66"/>
    </row>
    <row r="10" spans="1:34" customFormat="1" ht="42.75" customHeight="1" x14ac:dyDescent="0.25">
      <c r="A10" s="79" t="s">
        <v>163</v>
      </c>
      <c r="B10" s="72" t="s">
        <v>85</v>
      </c>
      <c r="C10" s="72" t="s">
        <v>157</v>
      </c>
      <c r="D10" s="72" t="s">
        <v>87</v>
      </c>
      <c r="E10" s="80" t="s">
        <v>164</v>
      </c>
      <c r="F10" s="72" t="s">
        <v>165</v>
      </c>
      <c r="G10" s="79" t="s">
        <v>166</v>
      </c>
      <c r="H10" s="72">
        <v>15</v>
      </c>
      <c r="I10" s="72" t="s">
        <v>72</v>
      </c>
      <c r="J10" s="72">
        <v>2017</v>
      </c>
      <c r="K10" s="81">
        <v>293887</v>
      </c>
      <c r="L10" s="66"/>
      <c r="M10" s="66"/>
      <c r="N10" s="82" t="s">
        <v>167</v>
      </c>
      <c r="O10" s="74">
        <v>111038440</v>
      </c>
      <c r="P10" s="83">
        <v>25000000</v>
      </c>
      <c r="Q10" s="83">
        <v>25000000</v>
      </c>
      <c r="R10" s="72" t="s">
        <v>61</v>
      </c>
      <c r="S10" s="72" t="s">
        <v>168</v>
      </c>
      <c r="T10" s="77"/>
      <c r="U10" s="72" t="s">
        <v>162</v>
      </c>
      <c r="V10" s="77"/>
      <c r="W10" s="72">
        <v>507</v>
      </c>
      <c r="X10" s="78">
        <v>43448</v>
      </c>
      <c r="Y10" s="72" t="s">
        <v>73</v>
      </c>
      <c r="Z10" s="72" t="s">
        <v>73</v>
      </c>
      <c r="AA10" s="72" t="s">
        <v>73</v>
      </c>
      <c r="AB10" s="72" t="s">
        <v>73</v>
      </c>
      <c r="AC10" s="72" t="s">
        <v>73</v>
      </c>
      <c r="AD10" s="72" t="s">
        <v>73</v>
      </c>
      <c r="AE10" s="72" t="s">
        <v>73</v>
      </c>
      <c r="AF10" s="80" t="s">
        <v>169</v>
      </c>
      <c r="AG10" s="66"/>
      <c r="AH10" s="66"/>
    </row>
    <row r="11" spans="1:34" s="59" customFormat="1" ht="30" x14ac:dyDescent="0.25">
      <c r="A11" s="56">
        <v>130011145702</v>
      </c>
      <c r="B11" s="40" t="s">
        <v>93</v>
      </c>
      <c r="C11" s="40" t="s">
        <v>94</v>
      </c>
      <c r="D11" s="40" t="s">
        <v>95</v>
      </c>
      <c r="E11" s="40" t="s">
        <v>96</v>
      </c>
      <c r="F11" s="40" t="s">
        <v>97</v>
      </c>
      <c r="G11" s="40" t="s">
        <v>98</v>
      </c>
      <c r="H11" s="40">
        <v>200</v>
      </c>
      <c r="I11" s="40" t="s">
        <v>72</v>
      </c>
      <c r="J11" s="40"/>
      <c r="K11" s="57">
        <v>66764</v>
      </c>
      <c r="L11" s="57">
        <f>+H11*K11</f>
        <v>13352800</v>
      </c>
      <c r="M11" s="57">
        <v>13352800</v>
      </c>
      <c r="N11" s="40" t="s">
        <v>152</v>
      </c>
      <c r="O11" s="40"/>
      <c r="P11" s="57">
        <v>13352800</v>
      </c>
      <c r="Q11" s="40" t="s">
        <v>99</v>
      </c>
      <c r="R11" s="40" t="s">
        <v>61</v>
      </c>
      <c r="S11" s="40" t="s">
        <v>62</v>
      </c>
      <c r="T11" s="40" t="s">
        <v>61</v>
      </c>
      <c r="U11" s="40" t="s">
        <v>61</v>
      </c>
      <c r="V11" s="40" t="s">
        <v>61</v>
      </c>
      <c r="W11" s="40">
        <v>1752018</v>
      </c>
      <c r="X11" s="58">
        <v>43313</v>
      </c>
      <c r="Y11" s="40" t="s">
        <v>64</v>
      </c>
      <c r="Z11" s="40"/>
      <c r="AA11" s="40"/>
      <c r="AB11" s="40"/>
      <c r="AC11" s="40"/>
      <c r="AD11" s="40"/>
      <c r="AE11" s="40"/>
      <c r="AF11" s="43" t="s">
        <v>100</v>
      </c>
    </row>
    <row r="12" spans="1:34" s="59" customFormat="1" ht="30" x14ac:dyDescent="0.25">
      <c r="A12" s="56">
        <v>130011111804</v>
      </c>
      <c r="B12" s="40" t="s">
        <v>93</v>
      </c>
      <c r="C12" s="40" t="s">
        <v>101</v>
      </c>
      <c r="D12" s="40" t="s">
        <v>95</v>
      </c>
      <c r="E12" s="40" t="s">
        <v>96</v>
      </c>
      <c r="F12" s="43" t="s">
        <v>102</v>
      </c>
      <c r="G12" s="40" t="s">
        <v>103</v>
      </c>
      <c r="H12" s="40">
        <v>346</v>
      </c>
      <c r="I12" s="40" t="s">
        <v>72</v>
      </c>
      <c r="J12" s="40"/>
      <c r="K12" s="57">
        <v>66764</v>
      </c>
      <c r="L12" s="57">
        <f>171*K12</f>
        <v>11416644</v>
      </c>
      <c r="M12" s="57">
        <v>11416644</v>
      </c>
      <c r="N12" s="40" t="s">
        <v>152</v>
      </c>
      <c r="O12" s="40"/>
      <c r="P12" s="57">
        <v>11416644</v>
      </c>
      <c r="Q12" s="40" t="s">
        <v>104</v>
      </c>
      <c r="R12" s="40" t="s">
        <v>61</v>
      </c>
      <c r="S12" s="40" t="s">
        <v>62</v>
      </c>
      <c r="T12" s="40" t="s">
        <v>61</v>
      </c>
      <c r="U12" s="40" t="s">
        <v>61</v>
      </c>
      <c r="V12" s="40" t="s">
        <v>61</v>
      </c>
      <c r="W12" s="40">
        <v>2902018</v>
      </c>
      <c r="X12" s="58">
        <v>43313</v>
      </c>
      <c r="Y12" s="40" t="s">
        <v>64</v>
      </c>
      <c r="Z12" s="40"/>
      <c r="AA12" s="40"/>
      <c r="AB12" s="40"/>
      <c r="AC12" s="40"/>
      <c r="AD12" s="40"/>
      <c r="AE12" s="40"/>
      <c r="AF12" s="43" t="s">
        <v>105</v>
      </c>
    </row>
    <row r="13" spans="1:34" s="59" customFormat="1" ht="30" x14ac:dyDescent="0.25">
      <c r="A13" s="56">
        <v>130011144978</v>
      </c>
      <c r="B13" s="40" t="s">
        <v>93</v>
      </c>
      <c r="C13" s="40" t="s">
        <v>101</v>
      </c>
      <c r="D13" s="40" t="s">
        <v>95</v>
      </c>
      <c r="E13" s="40" t="s">
        <v>106</v>
      </c>
      <c r="F13" s="43" t="s">
        <v>107</v>
      </c>
      <c r="G13" s="40" t="s">
        <v>108</v>
      </c>
      <c r="H13" s="40">
        <v>250</v>
      </c>
      <c r="I13" s="40" t="s">
        <v>72</v>
      </c>
      <c r="J13" s="40"/>
      <c r="K13" s="57">
        <v>234945</v>
      </c>
      <c r="L13" s="57">
        <f t="shared" ref="L13:L32" si="3">+H13*K13</f>
        <v>58736250</v>
      </c>
      <c r="M13" s="57">
        <v>58736250</v>
      </c>
      <c r="N13" s="40" t="s">
        <v>152</v>
      </c>
      <c r="O13" s="40"/>
      <c r="P13" s="57">
        <v>58736250</v>
      </c>
      <c r="Q13" s="40" t="s">
        <v>104</v>
      </c>
      <c r="R13" s="40" t="s">
        <v>61</v>
      </c>
      <c r="S13" s="40" t="s">
        <v>62</v>
      </c>
      <c r="T13" s="40" t="s">
        <v>61</v>
      </c>
      <c r="U13" s="40" t="s">
        <v>61</v>
      </c>
      <c r="V13" s="40" t="s">
        <v>61</v>
      </c>
      <c r="W13" s="40">
        <v>2892018</v>
      </c>
      <c r="X13" s="58">
        <v>43313</v>
      </c>
      <c r="Y13" s="40" t="s">
        <v>64</v>
      </c>
      <c r="Z13" s="40"/>
      <c r="AA13" s="40"/>
      <c r="AB13" s="40"/>
      <c r="AC13" s="40"/>
      <c r="AD13" s="40"/>
      <c r="AE13" s="40"/>
      <c r="AF13" s="43" t="s">
        <v>100</v>
      </c>
    </row>
    <row r="14" spans="1:34" s="59" customFormat="1" ht="30" x14ac:dyDescent="0.25">
      <c r="A14" s="56">
        <v>138361146705</v>
      </c>
      <c r="B14" s="40" t="s">
        <v>93</v>
      </c>
      <c r="C14" s="40" t="s">
        <v>109</v>
      </c>
      <c r="D14" s="40" t="s">
        <v>109</v>
      </c>
      <c r="E14" s="40" t="s">
        <v>106</v>
      </c>
      <c r="F14" s="40" t="s">
        <v>110</v>
      </c>
      <c r="G14" s="40" t="s">
        <v>111</v>
      </c>
      <c r="H14" s="40">
        <v>180</v>
      </c>
      <c r="I14" s="40" t="s">
        <v>72</v>
      </c>
      <c r="J14" s="40"/>
      <c r="K14" s="57">
        <v>234945</v>
      </c>
      <c r="L14" s="57">
        <f t="shared" si="3"/>
        <v>42290100</v>
      </c>
      <c r="M14" s="57">
        <v>42290100</v>
      </c>
      <c r="N14" s="40" t="s">
        <v>152</v>
      </c>
      <c r="O14" s="40"/>
      <c r="P14" s="57">
        <v>42290100</v>
      </c>
      <c r="Q14" s="40" t="s">
        <v>104</v>
      </c>
      <c r="R14" s="40" t="s">
        <v>61</v>
      </c>
      <c r="S14" s="40" t="s">
        <v>62</v>
      </c>
      <c r="T14" s="40" t="s">
        <v>61</v>
      </c>
      <c r="U14" s="40" t="s">
        <v>61</v>
      </c>
      <c r="V14" s="40" t="s">
        <v>61</v>
      </c>
      <c r="W14" s="40">
        <v>2252018</v>
      </c>
      <c r="X14" s="58">
        <v>43313</v>
      </c>
      <c r="Y14" s="40" t="s">
        <v>64</v>
      </c>
      <c r="Z14" s="40"/>
      <c r="AA14" s="40"/>
      <c r="AB14" s="40"/>
      <c r="AC14" s="40"/>
      <c r="AD14" s="40"/>
      <c r="AE14" s="40"/>
      <c r="AF14" s="43" t="s">
        <v>100</v>
      </c>
    </row>
    <row r="15" spans="1:34" s="59" customFormat="1" ht="30" x14ac:dyDescent="0.25">
      <c r="A15" s="56">
        <v>138361146706</v>
      </c>
      <c r="B15" s="40" t="s">
        <v>93</v>
      </c>
      <c r="C15" s="40" t="s">
        <v>109</v>
      </c>
      <c r="D15" s="40" t="s">
        <v>109</v>
      </c>
      <c r="E15" s="40" t="s">
        <v>106</v>
      </c>
      <c r="F15" s="40" t="s">
        <v>110</v>
      </c>
      <c r="G15" s="40" t="s">
        <v>112</v>
      </c>
      <c r="H15" s="40">
        <v>100</v>
      </c>
      <c r="I15" s="40" t="s">
        <v>72</v>
      </c>
      <c r="J15" s="40"/>
      <c r="K15" s="57">
        <v>234945</v>
      </c>
      <c r="L15" s="57">
        <f t="shared" si="3"/>
        <v>23494500</v>
      </c>
      <c r="M15" s="57">
        <v>23494500</v>
      </c>
      <c r="N15" s="40" t="s">
        <v>152</v>
      </c>
      <c r="O15" s="40"/>
      <c r="P15" s="57">
        <v>23494500</v>
      </c>
      <c r="Q15" s="40" t="s">
        <v>104</v>
      </c>
      <c r="R15" s="40" t="s">
        <v>61</v>
      </c>
      <c r="S15" s="40" t="s">
        <v>62</v>
      </c>
      <c r="T15" s="40" t="s">
        <v>61</v>
      </c>
      <c r="U15" s="40" t="s">
        <v>61</v>
      </c>
      <c r="V15" s="40" t="s">
        <v>61</v>
      </c>
      <c r="W15" s="40">
        <v>2252018</v>
      </c>
      <c r="X15" s="58">
        <v>43313</v>
      </c>
      <c r="Y15" s="40" t="s">
        <v>64</v>
      </c>
      <c r="Z15" s="40"/>
      <c r="AA15" s="40"/>
      <c r="AB15" s="40"/>
      <c r="AC15" s="40"/>
      <c r="AD15" s="40"/>
      <c r="AE15" s="40"/>
      <c r="AF15" s="43" t="s">
        <v>100</v>
      </c>
    </row>
    <row r="16" spans="1:34" s="59" customFormat="1" ht="30" x14ac:dyDescent="0.25">
      <c r="A16" s="56">
        <v>138361146387</v>
      </c>
      <c r="B16" s="40" t="s">
        <v>93</v>
      </c>
      <c r="C16" s="40" t="s">
        <v>109</v>
      </c>
      <c r="D16" s="40" t="s">
        <v>109</v>
      </c>
      <c r="E16" s="40" t="s">
        <v>96</v>
      </c>
      <c r="F16" s="40" t="s">
        <v>113</v>
      </c>
      <c r="G16" s="40" t="s">
        <v>114</v>
      </c>
      <c r="H16" s="40">
        <v>104</v>
      </c>
      <c r="I16" s="40" t="s">
        <v>72</v>
      </c>
      <c r="J16" s="40"/>
      <c r="K16" s="57">
        <v>66764</v>
      </c>
      <c r="L16" s="57">
        <f t="shared" si="3"/>
        <v>6943456</v>
      </c>
      <c r="M16" s="57">
        <v>6943456</v>
      </c>
      <c r="N16" s="40" t="s">
        <v>152</v>
      </c>
      <c r="O16" s="40"/>
      <c r="P16" s="57">
        <v>6943456</v>
      </c>
      <c r="Q16" s="40" t="s">
        <v>104</v>
      </c>
      <c r="R16" s="40" t="s">
        <v>61</v>
      </c>
      <c r="S16" s="40" t="s">
        <v>62</v>
      </c>
      <c r="T16" s="40" t="s">
        <v>61</v>
      </c>
      <c r="U16" s="40" t="s">
        <v>61</v>
      </c>
      <c r="V16" s="40" t="s">
        <v>61</v>
      </c>
      <c r="W16" s="40">
        <v>1622018</v>
      </c>
      <c r="X16" s="58">
        <v>43313</v>
      </c>
      <c r="Y16" s="40" t="s">
        <v>64</v>
      </c>
      <c r="Z16" s="40"/>
      <c r="AA16" s="40"/>
      <c r="AB16" s="40"/>
      <c r="AC16" s="40"/>
      <c r="AD16" s="40"/>
      <c r="AE16" s="40"/>
      <c r="AF16" s="43" t="s">
        <v>100</v>
      </c>
    </row>
    <row r="17" spans="1:32" s="59" customFormat="1" ht="30" x14ac:dyDescent="0.25">
      <c r="A17" s="56">
        <v>138361144202</v>
      </c>
      <c r="B17" s="40" t="s">
        <v>93</v>
      </c>
      <c r="C17" s="40" t="s">
        <v>109</v>
      </c>
      <c r="D17" s="40" t="s">
        <v>109</v>
      </c>
      <c r="E17" s="40" t="s">
        <v>96</v>
      </c>
      <c r="F17" s="40" t="s">
        <v>113</v>
      </c>
      <c r="G17" s="40" t="s">
        <v>115</v>
      </c>
      <c r="H17" s="40">
        <v>412</v>
      </c>
      <c r="I17" s="40" t="s">
        <v>72</v>
      </c>
      <c r="J17" s="40"/>
      <c r="K17" s="57">
        <v>66764</v>
      </c>
      <c r="L17" s="57">
        <f t="shared" si="3"/>
        <v>27506768</v>
      </c>
      <c r="M17" s="57">
        <v>27506768</v>
      </c>
      <c r="N17" s="40" t="s">
        <v>152</v>
      </c>
      <c r="O17" s="40"/>
      <c r="P17" s="57">
        <v>27506768</v>
      </c>
      <c r="Q17" s="40" t="s">
        <v>104</v>
      </c>
      <c r="R17" s="40" t="s">
        <v>61</v>
      </c>
      <c r="S17" s="40" t="s">
        <v>62</v>
      </c>
      <c r="T17" s="40" t="s">
        <v>61</v>
      </c>
      <c r="U17" s="40" t="s">
        <v>61</v>
      </c>
      <c r="V17" s="40" t="s">
        <v>61</v>
      </c>
      <c r="W17" s="40">
        <v>1622018</v>
      </c>
      <c r="X17" s="58">
        <v>43313</v>
      </c>
      <c r="Y17" s="40" t="s">
        <v>64</v>
      </c>
      <c r="Z17" s="40"/>
      <c r="AA17" s="40"/>
      <c r="AB17" s="40"/>
      <c r="AC17" s="40"/>
      <c r="AD17" s="40"/>
      <c r="AE17" s="40"/>
      <c r="AF17" s="43" t="s">
        <v>100</v>
      </c>
    </row>
    <row r="18" spans="1:32" s="59" customFormat="1" ht="30" x14ac:dyDescent="0.25">
      <c r="A18" s="56">
        <v>138361144203</v>
      </c>
      <c r="B18" s="40" t="s">
        <v>93</v>
      </c>
      <c r="C18" s="40" t="s">
        <v>109</v>
      </c>
      <c r="D18" s="40" t="s">
        <v>109</v>
      </c>
      <c r="E18" s="40" t="s">
        <v>96</v>
      </c>
      <c r="F18" s="40" t="s">
        <v>113</v>
      </c>
      <c r="G18" s="40" t="s">
        <v>116</v>
      </c>
      <c r="H18" s="40">
        <v>156</v>
      </c>
      <c r="I18" s="40" t="s">
        <v>72</v>
      </c>
      <c r="J18" s="40"/>
      <c r="K18" s="57">
        <v>66764</v>
      </c>
      <c r="L18" s="57">
        <f t="shared" si="3"/>
        <v>10415184</v>
      </c>
      <c r="M18" s="57">
        <v>10415184</v>
      </c>
      <c r="N18" s="40" t="s">
        <v>152</v>
      </c>
      <c r="O18" s="40"/>
      <c r="P18" s="57">
        <v>10415184</v>
      </c>
      <c r="Q18" s="40" t="s">
        <v>104</v>
      </c>
      <c r="R18" s="40" t="s">
        <v>61</v>
      </c>
      <c r="S18" s="40" t="s">
        <v>62</v>
      </c>
      <c r="T18" s="40" t="s">
        <v>61</v>
      </c>
      <c r="U18" s="40" t="s">
        <v>61</v>
      </c>
      <c r="V18" s="40" t="s">
        <v>61</v>
      </c>
      <c r="W18" s="40">
        <v>1622018</v>
      </c>
      <c r="X18" s="58">
        <v>43313</v>
      </c>
      <c r="Y18" s="40" t="s">
        <v>64</v>
      </c>
      <c r="Z18" s="40"/>
      <c r="AA18" s="40"/>
      <c r="AB18" s="40"/>
      <c r="AC18" s="40"/>
      <c r="AD18" s="40"/>
      <c r="AE18" s="40"/>
      <c r="AF18" s="43" t="s">
        <v>100</v>
      </c>
    </row>
    <row r="19" spans="1:32" s="59" customFormat="1" ht="30" x14ac:dyDescent="0.25">
      <c r="A19" s="56"/>
      <c r="B19" s="40" t="s">
        <v>93</v>
      </c>
      <c r="C19" s="40" t="s">
        <v>109</v>
      </c>
      <c r="D19" s="40" t="s">
        <v>109</v>
      </c>
      <c r="E19" s="40" t="s">
        <v>106</v>
      </c>
      <c r="F19" s="60" t="s">
        <v>117</v>
      </c>
      <c r="G19" s="40" t="s">
        <v>118</v>
      </c>
      <c r="H19" s="40">
        <v>20</v>
      </c>
      <c r="I19" s="40" t="s">
        <v>72</v>
      </c>
      <c r="J19" s="40"/>
      <c r="K19" s="57">
        <v>234945</v>
      </c>
      <c r="L19" s="57">
        <f t="shared" si="3"/>
        <v>4698900</v>
      </c>
      <c r="M19" s="57">
        <v>4698900</v>
      </c>
      <c r="N19" s="40" t="s">
        <v>152</v>
      </c>
      <c r="O19" s="40"/>
      <c r="P19" s="57">
        <v>4698900</v>
      </c>
      <c r="Q19" s="40" t="s">
        <v>104</v>
      </c>
      <c r="R19" s="40" t="s">
        <v>61</v>
      </c>
      <c r="S19" s="40" t="s">
        <v>62</v>
      </c>
      <c r="T19" s="40" t="s">
        <v>61</v>
      </c>
      <c r="U19" s="40" t="s">
        <v>61</v>
      </c>
      <c r="V19" s="40" t="s">
        <v>61</v>
      </c>
      <c r="W19" s="40">
        <v>1612018</v>
      </c>
      <c r="X19" s="58">
        <v>43313</v>
      </c>
      <c r="Y19" s="40" t="s">
        <v>64</v>
      </c>
      <c r="Z19" s="40"/>
      <c r="AA19" s="40"/>
      <c r="AB19" s="40"/>
      <c r="AC19" s="40"/>
      <c r="AD19" s="40"/>
      <c r="AE19" s="40"/>
      <c r="AF19" s="43" t="s">
        <v>100</v>
      </c>
    </row>
    <row r="20" spans="1:32" s="59" customFormat="1" ht="30" x14ac:dyDescent="0.25">
      <c r="A20" s="56">
        <v>138361128270</v>
      </c>
      <c r="B20" s="40" t="s">
        <v>93</v>
      </c>
      <c r="C20" s="40" t="s">
        <v>109</v>
      </c>
      <c r="D20" s="40" t="s">
        <v>119</v>
      </c>
      <c r="E20" s="40" t="s">
        <v>106</v>
      </c>
      <c r="F20" s="60" t="s">
        <v>117</v>
      </c>
      <c r="G20" s="40" t="s">
        <v>120</v>
      </c>
      <c r="H20" s="40">
        <v>200</v>
      </c>
      <c r="I20" s="40" t="s">
        <v>72</v>
      </c>
      <c r="J20" s="40"/>
      <c r="K20" s="57">
        <v>234945</v>
      </c>
      <c r="L20" s="57">
        <f t="shared" si="3"/>
        <v>46989000</v>
      </c>
      <c r="M20" s="57">
        <v>46989000</v>
      </c>
      <c r="N20" s="40" t="s">
        <v>152</v>
      </c>
      <c r="O20" s="40"/>
      <c r="P20" s="57">
        <v>46989000</v>
      </c>
      <c r="Q20" s="40" t="s">
        <v>104</v>
      </c>
      <c r="R20" s="40" t="s">
        <v>61</v>
      </c>
      <c r="S20" s="40" t="s">
        <v>62</v>
      </c>
      <c r="T20" s="40" t="s">
        <v>61</v>
      </c>
      <c r="U20" s="40" t="s">
        <v>61</v>
      </c>
      <c r="V20" s="40" t="s">
        <v>61</v>
      </c>
      <c r="W20" s="40">
        <v>1612018</v>
      </c>
      <c r="X20" s="58">
        <v>43313</v>
      </c>
      <c r="Y20" s="40" t="s">
        <v>64</v>
      </c>
      <c r="Z20" s="40"/>
      <c r="AA20" s="40"/>
      <c r="AB20" s="40"/>
      <c r="AC20" s="40"/>
      <c r="AD20" s="40"/>
      <c r="AE20" s="40"/>
      <c r="AF20" s="43" t="s">
        <v>100</v>
      </c>
    </row>
    <row r="21" spans="1:32" s="59" customFormat="1" ht="30" x14ac:dyDescent="0.25">
      <c r="A21" s="56">
        <v>132441143240</v>
      </c>
      <c r="B21" s="40" t="s">
        <v>93</v>
      </c>
      <c r="C21" s="40" t="s">
        <v>121</v>
      </c>
      <c r="D21" s="40" t="s">
        <v>121</v>
      </c>
      <c r="E21" s="40" t="s">
        <v>122</v>
      </c>
      <c r="F21" s="40" t="s">
        <v>123</v>
      </c>
      <c r="G21" s="40" t="s">
        <v>124</v>
      </c>
      <c r="H21" s="40">
        <v>55</v>
      </c>
      <c r="I21" s="40" t="s">
        <v>72</v>
      </c>
      <c r="J21" s="40"/>
      <c r="K21" s="57">
        <v>66765</v>
      </c>
      <c r="L21" s="57">
        <f t="shared" si="3"/>
        <v>3672075</v>
      </c>
      <c r="M21" s="57">
        <v>3672075</v>
      </c>
      <c r="N21" s="40" t="s">
        <v>152</v>
      </c>
      <c r="O21" s="40"/>
      <c r="P21" s="57">
        <v>3672075</v>
      </c>
      <c r="Q21" s="40" t="s">
        <v>104</v>
      </c>
      <c r="R21" s="40" t="s">
        <v>61</v>
      </c>
      <c r="S21" s="40" t="s">
        <v>62</v>
      </c>
      <c r="T21" s="40" t="s">
        <v>61</v>
      </c>
      <c r="U21" s="40" t="s">
        <v>61</v>
      </c>
      <c r="V21" s="40" t="s">
        <v>61</v>
      </c>
      <c r="W21" s="40">
        <v>2912018</v>
      </c>
      <c r="X21" s="58">
        <v>43313</v>
      </c>
      <c r="Y21" s="40" t="s">
        <v>64</v>
      </c>
      <c r="Z21" s="40"/>
      <c r="AA21" s="40"/>
      <c r="AB21" s="40"/>
      <c r="AC21" s="40"/>
      <c r="AD21" s="40"/>
      <c r="AE21" s="40"/>
      <c r="AF21" s="43" t="s">
        <v>100</v>
      </c>
    </row>
    <row r="22" spans="1:32" s="59" customFormat="1" ht="30" x14ac:dyDescent="0.25">
      <c r="A22" s="56">
        <v>132441146516</v>
      </c>
      <c r="B22" s="40" t="s">
        <v>93</v>
      </c>
      <c r="C22" s="40" t="s">
        <v>121</v>
      </c>
      <c r="D22" s="40" t="s">
        <v>121</v>
      </c>
      <c r="E22" s="40" t="s">
        <v>122</v>
      </c>
      <c r="F22" s="40" t="s">
        <v>123</v>
      </c>
      <c r="G22" s="40" t="s">
        <v>125</v>
      </c>
      <c r="H22" s="40">
        <v>55</v>
      </c>
      <c r="I22" s="40" t="s">
        <v>72</v>
      </c>
      <c r="J22" s="40"/>
      <c r="K22" s="57">
        <v>66765</v>
      </c>
      <c r="L22" s="57">
        <f t="shared" si="3"/>
        <v>3672075</v>
      </c>
      <c r="M22" s="57">
        <v>3672075</v>
      </c>
      <c r="N22" s="40" t="s">
        <v>152</v>
      </c>
      <c r="O22" s="40"/>
      <c r="P22" s="57">
        <v>3672075</v>
      </c>
      <c r="Q22" s="40" t="s">
        <v>104</v>
      </c>
      <c r="R22" s="40" t="s">
        <v>61</v>
      </c>
      <c r="S22" s="40" t="s">
        <v>62</v>
      </c>
      <c r="T22" s="40" t="s">
        <v>61</v>
      </c>
      <c r="U22" s="40" t="s">
        <v>61</v>
      </c>
      <c r="V22" s="40" t="s">
        <v>61</v>
      </c>
      <c r="W22" s="40">
        <v>2912018</v>
      </c>
      <c r="X22" s="58">
        <v>43313</v>
      </c>
      <c r="Y22" s="40" t="s">
        <v>64</v>
      </c>
      <c r="Z22" s="40"/>
      <c r="AA22" s="40"/>
      <c r="AB22" s="40"/>
      <c r="AC22" s="40"/>
      <c r="AD22" s="40"/>
      <c r="AE22" s="40"/>
      <c r="AF22" s="43" t="s">
        <v>100</v>
      </c>
    </row>
    <row r="23" spans="1:32" s="59" customFormat="1" ht="30" x14ac:dyDescent="0.25">
      <c r="A23" s="56">
        <v>136001113813</v>
      </c>
      <c r="B23" s="40" t="s">
        <v>93</v>
      </c>
      <c r="C23" s="40" t="s">
        <v>126</v>
      </c>
      <c r="D23" s="40" t="s">
        <v>127</v>
      </c>
      <c r="E23" s="40" t="s">
        <v>96</v>
      </c>
      <c r="F23" s="60" t="s">
        <v>128</v>
      </c>
      <c r="G23" s="40" t="s">
        <v>129</v>
      </c>
      <c r="H23" s="40">
        <v>50</v>
      </c>
      <c r="I23" s="40" t="s">
        <v>72</v>
      </c>
      <c r="J23" s="40"/>
      <c r="K23" s="57">
        <v>66764</v>
      </c>
      <c r="L23" s="57">
        <f t="shared" si="3"/>
        <v>3338200</v>
      </c>
      <c r="M23" s="57">
        <v>3338200</v>
      </c>
      <c r="N23" s="40" t="s">
        <v>152</v>
      </c>
      <c r="O23" s="40"/>
      <c r="P23" s="57">
        <v>3338200</v>
      </c>
      <c r="Q23" s="40" t="s">
        <v>104</v>
      </c>
      <c r="R23" s="40" t="s">
        <v>61</v>
      </c>
      <c r="S23" s="40" t="s">
        <v>62</v>
      </c>
      <c r="T23" s="40" t="s">
        <v>61</v>
      </c>
      <c r="U23" s="40" t="s">
        <v>61</v>
      </c>
      <c r="V23" s="40" t="s">
        <v>61</v>
      </c>
      <c r="W23" s="40">
        <v>3172018</v>
      </c>
      <c r="X23" s="58">
        <v>43313</v>
      </c>
      <c r="Y23" s="40" t="s">
        <v>64</v>
      </c>
      <c r="Z23" s="40"/>
      <c r="AA23" s="40"/>
      <c r="AB23" s="40"/>
      <c r="AC23" s="40"/>
      <c r="AD23" s="40"/>
      <c r="AE23" s="40"/>
      <c r="AF23" s="43" t="s">
        <v>100</v>
      </c>
    </row>
    <row r="24" spans="1:32" s="59" customFormat="1" ht="30" x14ac:dyDescent="0.25">
      <c r="A24" s="56">
        <v>136001113819</v>
      </c>
      <c r="B24" s="40" t="s">
        <v>93</v>
      </c>
      <c r="C24" s="40" t="s">
        <v>126</v>
      </c>
      <c r="D24" s="40" t="s">
        <v>127</v>
      </c>
      <c r="E24" s="40" t="s">
        <v>96</v>
      </c>
      <c r="F24" s="60" t="s">
        <v>128</v>
      </c>
      <c r="G24" s="40" t="s">
        <v>130</v>
      </c>
      <c r="H24" s="40">
        <v>50</v>
      </c>
      <c r="I24" s="40" t="s">
        <v>72</v>
      </c>
      <c r="J24" s="40"/>
      <c r="K24" s="57">
        <v>66764</v>
      </c>
      <c r="L24" s="57">
        <f t="shared" si="3"/>
        <v>3338200</v>
      </c>
      <c r="M24" s="57">
        <v>3338200</v>
      </c>
      <c r="N24" s="40" t="s">
        <v>152</v>
      </c>
      <c r="O24" s="40"/>
      <c r="P24" s="57">
        <v>3338200</v>
      </c>
      <c r="Q24" s="40" t="s">
        <v>104</v>
      </c>
      <c r="R24" s="40" t="s">
        <v>61</v>
      </c>
      <c r="S24" s="40" t="s">
        <v>62</v>
      </c>
      <c r="T24" s="40" t="s">
        <v>61</v>
      </c>
      <c r="U24" s="40" t="s">
        <v>61</v>
      </c>
      <c r="V24" s="40" t="s">
        <v>61</v>
      </c>
      <c r="W24" s="40">
        <v>3172018</v>
      </c>
      <c r="X24" s="58">
        <v>43313</v>
      </c>
      <c r="Y24" s="40" t="s">
        <v>64</v>
      </c>
      <c r="Z24" s="40"/>
      <c r="AA24" s="40"/>
      <c r="AB24" s="40"/>
      <c r="AC24" s="40"/>
      <c r="AD24" s="40"/>
      <c r="AE24" s="40"/>
      <c r="AF24" s="43" t="s">
        <v>100</v>
      </c>
    </row>
    <row r="25" spans="1:32" s="59" customFormat="1" ht="30" x14ac:dyDescent="0.25">
      <c r="A25" s="56">
        <v>131601146399</v>
      </c>
      <c r="B25" s="40" t="s">
        <v>93</v>
      </c>
      <c r="C25" s="40" t="s">
        <v>126</v>
      </c>
      <c r="D25" s="40" t="s">
        <v>131</v>
      </c>
      <c r="E25" s="40" t="s">
        <v>96</v>
      </c>
      <c r="F25" s="40" t="s">
        <v>132</v>
      </c>
      <c r="G25" s="40" t="s">
        <v>133</v>
      </c>
      <c r="H25" s="40">
        <v>50</v>
      </c>
      <c r="I25" s="40" t="s">
        <v>72</v>
      </c>
      <c r="J25" s="40"/>
      <c r="K25" s="57">
        <v>66764</v>
      </c>
      <c r="L25" s="57">
        <f t="shared" si="3"/>
        <v>3338200</v>
      </c>
      <c r="M25" s="57">
        <v>3338200</v>
      </c>
      <c r="N25" s="40" t="s">
        <v>152</v>
      </c>
      <c r="O25" s="40"/>
      <c r="P25" s="57">
        <v>3338200</v>
      </c>
      <c r="Q25" s="40" t="s">
        <v>104</v>
      </c>
      <c r="R25" s="40" t="s">
        <v>61</v>
      </c>
      <c r="S25" s="40" t="s">
        <v>62</v>
      </c>
      <c r="T25" s="40" t="s">
        <v>61</v>
      </c>
      <c r="U25" s="40" t="s">
        <v>61</v>
      </c>
      <c r="V25" s="40" t="s">
        <v>61</v>
      </c>
      <c r="W25" s="40">
        <v>2342018</v>
      </c>
      <c r="X25" s="58">
        <v>43313</v>
      </c>
      <c r="Y25" s="40" t="s">
        <v>64</v>
      </c>
      <c r="Z25" s="40"/>
      <c r="AA25" s="40"/>
      <c r="AB25" s="40"/>
      <c r="AC25" s="40"/>
      <c r="AD25" s="40"/>
      <c r="AE25" s="40"/>
      <c r="AF25" s="43" t="s">
        <v>100</v>
      </c>
    </row>
    <row r="26" spans="1:32" s="59" customFormat="1" ht="30" x14ac:dyDescent="0.25">
      <c r="A26" s="56">
        <v>131601146400</v>
      </c>
      <c r="B26" s="40" t="s">
        <v>93</v>
      </c>
      <c r="C26" s="40" t="s">
        <v>126</v>
      </c>
      <c r="D26" s="40" t="s">
        <v>131</v>
      </c>
      <c r="E26" s="40" t="s">
        <v>96</v>
      </c>
      <c r="F26" s="40" t="s">
        <v>132</v>
      </c>
      <c r="G26" s="40" t="s">
        <v>134</v>
      </c>
      <c r="H26" s="40">
        <v>50</v>
      </c>
      <c r="I26" s="40" t="s">
        <v>72</v>
      </c>
      <c r="J26" s="40"/>
      <c r="K26" s="57">
        <v>66764</v>
      </c>
      <c r="L26" s="57">
        <f t="shared" si="3"/>
        <v>3338200</v>
      </c>
      <c r="M26" s="57">
        <v>3338200</v>
      </c>
      <c r="N26" s="40" t="s">
        <v>152</v>
      </c>
      <c r="O26" s="40"/>
      <c r="P26" s="57">
        <v>3338200</v>
      </c>
      <c r="Q26" s="40" t="s">
        <v>104</v>
      </c>
      <c r="R26" s="40" t="s">
        <v>61</v>
      </c>
      <c r="S26" s="40" t="s">
        <v>62</v>
      </c>
      <c r="T26" s="40" t="s">
        <v>61</v>
      </c>
      <c r="U26" s="40" t="s">
        <v>61</v>
      </c>
      <c r="V26" s="40" t="s">
        <v>61</v>
      </c>
      <c r="W26" s="40">
        <v>2342018</v>
      </c>
      <c r="X26" s="58">
        <v>43313</v>
      </c>
      <c r="Y26" s="40" t="s">
        <v>64</v>
      </c>
      <c r="Z26" s="40"/>
      <c r="AA26" s="40"/>
      <c r="AB26" s="40"/>
      <c r="AC26" s="40"/>
      <c r="AD26" s="40"/>
      <c r="AE26" s="40"/>
      <c r="AF26" s="43" t="s">
        <v>100</v>
      </c>
    </row>
    <row r="27" spans="1:32" s="59" customFormat="1" ht="30" x14ac:dyDescent="0.25">
      <c r="A27" s="56">
        <v>135801146586</v>
      </c>
      <c r="B27" s="40" t="s">
        <v>93</v>
      </c>
      <c r="C27" s="40" t="s">
        <v>126</v>
      </c>
      <c r="D27" s="40" t="s">
        <v>135</v>
      </c>
      <c r="E27" s="40" t="s">
        <v>96</v>
      </c>
      <c r="F27" s="40" t="s">
        <v>136</v>
      </c>
      <c r="G27" s="40" t="s">
        <v>137</v>
      </c>
      <c r="H27" s="40">
        <v>50</v>
      </c>
      <c r="I27" s="40" t="s">
        <v>72</v>
      </c>
      <c r="J27" s="40"/>
      <c r="K27" s="57">
        <v>66764</v>
      </c>
      <c r="L27" s="57">
        <f t="shared" si="3"/>
        <v>3338200</v>
      </c>
      <c r="M27" s="57">
        <v>3338200</v>
      </c>
      <c r="N27" s="40" t="s">
        <v>152</v>
      </c>
      <c r="O27" s="40"/>
      <c r="P27" s="57">
        <v>3338200</v>
      </c>
      <c r="Q27" s="40" t="s">
        <v>104</v>
      </c>
      <c r="R27" s="40" t="s">
        <v>61</v>
      </c>
      <c r="S27" s="40" t="s">
        <v>62</v>
      </c>
      <c r="T27" s="40" t="s">
        <v>61</v>
      </c>
      <c r="U27" s="40" t="s">
        <v>61</v>
      </c>
      <c r="V27" s="40" t="s">
        <v>61</v>
      </c>
      <c r="W27" s="40">
        <v>2602018</v>
      </c>
      <c r="X27" s="58">
        <v>43313</v>
      </c>
      <c r="Y27" s="40" t="s">
        <v>64</v>
      </c>
      <c r="Z27" s="40"/>
      <c r="AA27" s="40"/>
      <c r="AB27" s="40"/>
      <c r="AC27" s="40"/>
      <c r="AD27" s="40"/>
      <c r="AE27" s="40"/>
      <c r="AF27" s="43" t="s">
        <v>100</v>
      </c>
    </row>
    <row r="28" spans="1:32" s="59" customFormat="1" ht="30" x14ac:dyDescent="0.25">
      <c r="A28" s="56">
        <v>135801146587</v>
      </c>
      <c r="B28" s="40" t="s">
        <v>93</v>
      </c>
      <c r="C28" s="40" t="s">
        <v>126</v>
      </c>
      <c r="D28" s="40" t="s">
        <v>135</v>
      </c>
      <c r="E28" s="40" t="s">
        <v>96</v>
      </c>
      <c r="F28" s="40" t="s">
        <v>136</v>
      </c>
      <c r="G28" s="40" t="s">
        <v>138</v>
      </c>
      <c r="H28" s="40">
        <v>50</v>
      </c>
      <c r="I28" s="40" t="s">
        <v>72</v>
      </c>
      <c r="J28" s="40"/>
      <c r="K28" s="57">
        <v>66764</v>
      </c>
      <c r="L28" s="57">
        <f t="shared" si="3"/>
        <v>3338200</v>
      </c>
      <c r="M28" s="57">
        <v>3338200</v>
      </c>
      <c r="N28" s="40" t="s">
        <v>152</v>
      </c>
      <c r="O28" s="40"/>
      <c r="P28" s="57">
        <v>3338200</v>
      </c>
      <c r="Q28" s="40" t="s">
        <v>104</v>
      </c>
      <c r="R28" s="40" t="s">
        <v>61</v>
      </c>
      <c r="S28" s="40" t="s">
        <v>62</v>
      </c>
      <c r="T28" s="40" t="s">
        <v>61</v>
      </c>
      <c r="U28" s="40" t="s">
        <v>61</v>
      </c>
      <c r="V28" s="40" t="s">
        <v>61</v>
      </c>
      <c r="W28" s="40">
        <v>2602018</v>
      </c>
      <c r="X28" s="58">
        <v>43313</v>
      </c>
      <c r="Y28" s="40" t="s">
        <v>64</v>
      </c>
      <c r="Z28" s="40"/>
      <c r="AA28" s="40"/>
      <c r="AB28" s="40"/>
      <c r="AC28" s="40"/>
      <c r="AD28" s="40"/>
      <c r="AE28" s="40"/>
      <c r="AF28" s="43" t="s">
        <v>100</v>
      </c>
    </row>
    <row r="29" spans="1:32" s="59" customFormat="1" ht="30" x14ac:dyDescent="0.25">
      <c r="A29" s="56">
        <v>135801146588</v>
      </c>
      <c r="B29" s="40" t="s">
        <v>93</v>
      </c>
      <c r="C29" s="40" t="s">
        <v>126</v>
      </c>
      <c r="D29" s="40" t="s">
        <v>135</v>
      </c>
      <c r="E29" s="40" t="s">
        <v>96</v>
      </c>
      <c r="F29" s="40" t="s">
        <v>136</v>
      </c>
      <c r="G29" s="40" t="s">
        <v>139</v>
      </c>
      <c r="H29" s="40">
        <v>50</v>
      </c>
      <c r="I29" s="40" t="s">
        <v>72</v>
      </c>
      <c r="J29" s="40"/>
      <c r="K29" s="57">
        <v>66764</v>
      </c>
      <c r="L29" s="57">
        <f t="shared" si="3"/>
        <v>3338200</v>
      </c>
      <c r="M29" s="57">
        <v>3338200</v>
      </c>
      <c r="N29" s="40" t="s">
        <v>152</v>
      </c>
      <c r="O29" s="40"/>
      <c r="P29" s="57">
        <v>3338200</v>
      </c>
      <c r="Q29" s="40" t="s">
        <v>104</v>
      </c>
      <c r="R29" s="40" t="s">
        <v>61</v>
      </c>
      <c r="S29" s="40" t="s">
        <v>62</v>
      </c>
      <c r="T29" s="40" t="s">
        <v>61</v>
      </c>
      <c r="U29" s="40" t="s">
        <v>61</v>
      </c>
      <c r="V29" s="40" t="s">
        <v>61</v>
      </c>
      <c r="W29" s="40">
        <v>2602018</v>
      </c>
      <c r="X29" s="58">
        <v>43313</v>
      </c>
      <c r="Y29" s="40" t="s">
        <v>64</v>
      </c>
      <c r="Z29" s="40"/>
      <c r="AA29" s="40"/>
      <c r="AB29" s="40"/>
      <c r="AC29" s="40"/>
      <c r="AD29" s="40"/>
      <c r="AE29" s="40"/>
      <c r="AF29" s="43" t="s">
        <v>100</v>
      </c>
    </row>
    <row r="30" spans="1:32" s="59" customFormat="1" ht="30" x14ac:dyDescent="0.25">
      <c r="A30" s="56">
        <v>137441146258</v>
      </c>
      <c r="B30" s="40" t="s">
        <v>93</v>
      </c>
      <c r="C30" s="40" t="s">
        <v>126</v>
      </c>
      <c r="D30" s="40" t="s">
        <v>126</v>
      </c>
      <c r="E30" s="40" t="s">
        <v>96</v>
      </c>
      <c r="F30" s="40" t="s">
        <v>136</v>
      </c>
      <c r="G30" s="40" t="s">
        <v>140</v>
      </c>
      <c r="H30" s="40">
        <v>50</v>
      </c>
      <c r="I30" s="40" t="s">
        <v>72</v>
      </c>
      <c r="J30" s="40"/>
      <c r="K30" s="57">
        <v>66764</v>
      </c>
      <c r="L30" s="57">
        <f t="shared" si="3"/>
        <v>3338200</v>
      </c>
      <c r="M30" s="57">
        <v>3338200</v>
      </c>
      <c r="N30" s="40" t="s">
        <v>152</v>
      </c>
      <c r="O30" s="40"/>
      <c r="P30" s="57">
        <v>3338200</v>
      </c>
      <c r="Q30" s="40" t="s">
        <v>104</v>
      </c>
      <c r="R30" s="40" t="s">
        <v>61</v>
      </c>
      <c r="S30" s="40" t="s">
        <v>62</v>
      </c>
      <c r="T30" s="40" t="s">
        <v>61</v>
      </c>
      <c r="U30" s="40" t="s">
        <v>61</v>
      </c>
      <c r="V30" s="40" t="s">
        <v>61</v>
      </c>
      <c r="W30" s="40">
        <v>2602018</v>
      </c>
      <c r="X30" s="58">
        <v>43313</v>
      </c>
      <c r="Y30" s="40" t="s">
        <v>64</v>
      </c>
      <c r="Z30" s="40"/>
      <c r="AA30" s="40"/>
      <c r="AB30" s="40"/>
      <c r="AC30" s="40"/>
      <c r="AD30" s="40"/>
      <c r="AE30" s="40"/>
      <c r="AF30" s="43" t="s">
        <v>100</v>
      </c>
    </row>
    <row r="31" spans="1:32" s="59" customFormat="1" ht="30" x14ac:dyDescent="0.25">
      <c r="A31" s="56">
        <v>137441146232</v>
      </c>
      <c r="B31" s="40" t="s">
        <v>93</v>
      </c>
      <c r="C31" s="40" t="s">
        <v>126</v>
      </c>
      <c r="D31" s="40" t="s">
        <v>126</v>
      </c>
      <c r="E31" s="40" t="s">
        <v>96</v>
      </c>
      <c r="F31" s="40" t="s">
        <v>136</v>
      </c>
      <c r="G31" s="40" t="s">
        <v>141</v>
      </c>
      <c r="H31" s="40">
        <v>50</v>
      </c>
      <c r="I31" s="40" t="s">
        <v>72</v>
      </c>
      <c r="J31" s="40"/>
      <c r="K31" s="57">
        <v>66764</v>
      </c>
      <c r="L31" s="57">
        <f t="shared" si="3"/>
        <v>3338200</v>
      </c>
      <c r="M31" s="57">
        <v>3338200</v>
      </c>
      <c r="N31" s="40" t="s">
        <v>152</v>
      </c>
      <c r="O31" s="40"/>
      <c r="P31" s="57">
        <v>3338200</v>
      </c>
      <c r="Q31" s="40" t="s">
        <v>104</v>
      </c>
      <c r="R31" s="40" t="s">
        <v>61</v>
      </c>
      <c r="S31" s="40" t="s">
        <v>62</v>
      </c>
      <c r="T31" s="40" t="s">
        <v>61</v>
      </c>
      <c r="U31" s="40" t="s">
        <v>61</v>
      </c>
      <c r="V31" s="40" t="s">
        <v>61</v>
      </c>
      <c r="W31" s="40">
        <v>2602018</v>
      </c>
      <c r="X31" s="58">
        <v>43313</v>
      </c>
      <c r="Y31" s="40" t="s">
        <v>64</v>
      </c>
      <c r="Z31" s="40"/>
      <c r="AA31" s="40"/>
      <c r="AB31" s="40"/>
      <c r="AC31" s="40"/>
      <c r="AD31" s="40"/>
      <c r="AE31" s="40"/>
      <c r="AF31" s="43" t="s">
        <v>100</v>
      </c>
    </row>
    <row r="32" spans="1:32" s="59" customFormat="1" ht="30" x14ac:dyDescent="0.25">
      <c r="A32" s="56">
        <v>137441145428</v>
      </c>
      <c r="B32" s="40" t="s">
        <v>93</v>
      </c>
      <c r="C32" s="40" t="s">
        <v>126</v>
      </c>
      <c r="D32" s="40" t="s">
        <v>126</v>
      </c>
      <c r="E32" s="40" t="s">
        <v>96</v>
      </c>
      <c r="F32" s="40" t="s">
        <v>136</v>
      </c>
      <c r="G32" s="40" t="s">
        <v>142</v>
      </c>
      <c r="H32" s="40">
        <v>50</v>
      </c>
      <c r="I32" s="40" t="s">
        <v>72</v>
      </c>
      <c r="J32" s="40"/>
      <c r="K32" s="57">
        <v>66764</v>
      </c>
      <c r="L32" s="57">
        <f t="shared" si="3"/>
        <v>3338200</v>
      </c>
      <c r="M32" s="57">
        <v>3338200</v>
      </c>
      <c r="N32" s="40" t="s">
        <v>152</v>
      </c>
      <c r="O32" s="40"/>
      <c r="P32" s="57">
        <v>3338200</v>
      </c>
      <c r="Q32" s="40" t="s">
        <v>104</v>
      </c>
      <c r="R32" s="40" t="s">
        <v>61</v>
      </c>
      <c r="S32" s="40" t="s">
        <v>62</v>
      </c>
      <c r="T32" s="40" t="s">
        <v>61</v>
      </c>
      <c r="U32" s="40" t="s">
        <v>61</v>
      </c>
      <c r="V32" s="40" t="s">
        <v>61</v>
      </c>
      <c r="W32" s="40">
        <v>2602018</v>
      </c>
      <c r="X32" s="58">
        <v>43313</v>
      </c>
      <c r="Y32" s="40" t="s">
        <v>64</v>
      </c>
      <c r="Z32" s="40"/>
      <c r="AA32" s="40"/>
      <c r="AB32" s="40"/>
      <c r="AC32" s="40"/>
      <c r="AD32" s="40"/>
      <c r="AE32" s="40"/>
      <c r="AF32" s="43" t="s">
        <v>100</v>
      </c>
    </row>
    <row r="33" spans="1:32" s="52" customFormat="1" x14ac:dyDescent="0.25">
      <c r="A33" s="49"/>
      <c r="B33" s="47" t="s">
        <v>85</v>
      </c>
      <c r="C33" s="47" t="s">
        <v>143</v>
      </c>
      <c r="D33" s="47" t="s">
        <v>144</v>
      </c>
      <c r="E33" s="47" t="s">
        <v>69</v>
      </c>
      <c r="F33" s="47" t="s">
        <v>145</v>
      </c>
      <c r="G33" s="47"/>
      <c r="H33" s="47">
        <v>60</v>
      </c>
      <c r="I33" s="47" t="s">
        <v>146</v>
      </c>
      <c r="J33" s="47">
        <v>2018</v>
      </c>
      <c r="K33" s="61">
        <v>1419650</v>
      </c>
      <c r="M33" s="61">
        <v>85179000</v>
      </c>
      <c r="N33" s="47" t="s">
        <v>154</v>
      </c>
      <c r="O33" s="47"/>
      <c r="P33" s="61">
        <v>85179000</v>
      </c>
      <c r="Q33" s="61"/>
      <c r="R33" s="47" t="s">
        <v>61</v>
      </c>
      <c r="S33" s="47" t="s">
        <v>62</v>
      </c>
      <c r="T33" s="47" t="s">
        <v>147</v>
      </c>
      <c r="U33" s="47" t="s">
        <v>64</v>
      </c>
      <c r="V33" s="47" t="s">
        <v>64</v>
      </c>
      <c r="W33" s="47" t="s">
        <v>148</v>
      </c>
      <c r="X33" s="55"/>
      <c r="Y33" s="47"/>
      <c r="Z33" s="47"/>
      <c r="AA33" s="47"/>
      <c r="AB33" s="47"/>
      <c r="AC33" s="47"/>
      <c r="AD33" s="47"/>
      <c r="AE33" s="47"/>
      <c r="AF33" s="47"/>
    </row>
    <row r="34" spans="1:32" s="52" customFormat="1" x14ac:dyDescent="0.25">
      <c r="A34" s="49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s="52" customFormat="1" x14ac:dyDescent="0.25">
      <c r="A35" s="49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s="52" customFormat="1" x14ac:dyDescent="0.25">
      <c r="A36" s="49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s="52" customFormat="1" x14ac:dyDescent="0.25">
      <c r="A37" s="49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s="52" customFormat="1" x14ac:dyDescent="0.25">
      <c r="A38" s="49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s="52" customFormat="1" x14ac:dyDescent="0.25">
      <c r="A39" s="49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s="52" customFormat="1" x14ac:dyDescent="0.25">
      <c r="A40" s="49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s="52" customFormat="1" x14ac:dyDescent="0.25">
      <c r="A41" s="4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s="52" customFormat="1" x14ac:dyDescent="0.25">
      <c r="A42" s="49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s="52" customFormat="1" x14ac:dyDescent="0.25">
      <c r="A43" s="49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s="52" customFormat="1" x14ac:dyDescent="0.25">
      <c r="A44" s="4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s="52" customFormat="1" x14ac:dyDescent="0.25">
      <c r="A45" s="49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s="52" customFormat="1" x14ac:dyDescent="0.25">
      <c r="A46" s="49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s="52" customFormat="1" x14ac:dyDescent="0.25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s="52" customFormat="1" x14ac:dyDescent="0.25">
      <c r="A48" s="4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5" s="52" customFormat="1" x14ac:dyDescent="0.25">
      <c r="A49" s="49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5" s="52" customFormat="1" x14ac:dyDescent="0.25">
      <c r="A50" s="4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5" s="52" customFormat="1" x14ac:dyDescent="0.25">
      <c r="A51" s="49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5" s="52" customFormat="1" x14ac:dyDescent="0.25">
      <c r="A52" s="4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5" s="52" customFormat="1" x14ac:dyDescent="0.25">
      <c r="A53" s="49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5" s="52" customFormat="1" x14ac:dyDescent="0.25">
      <c r="A54" s="49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5" s="52" customFormat="1" x14ac:dyDescent="0.2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5" s="52" customFormat="1" x14ac:dyDescent="0.2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5" s="52" customFormat="1" x14ac:dyDescent="0.2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5" s="52" customFormat="1" x14ac:dyDescent="0.2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5" s="52" customFormat="1" x14ac:dyDescent="0.2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5" s="52" customFormat="1" x14ac:dyDescent="0.2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51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H60" s="62"/>
      <c r="AI60" s="62"/>
    </row>
    <row r="61" spans="1:35" s="52" customFormat="1" x14ac:dyDescent="0.2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51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H61" s="62"/>
      <c r="AI61" s="62"/>
    </row>
    <row r="62" spans="1:35" s="52" customFormat="1" x14ac:dyDescent="0.2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51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8"/>
      <c r="AH62" s="62"/>
      <c r="AI62" s="62"/>
    </row>
    <row r="63" spans="1:35" s="52" customFormat="1" x14ac:dyDescent="0.2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51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8"/>
      <c r="AH63" s="62"/>
      <c r="AI63" s="62"/>
    </row>
    <row r="64" spans="1:35" s="52" customFormat="1" x14ac:dyDescent="0.2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51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s="52" customFormat="1" x14ac:dyDescent="0.2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51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s="52" customFormat="1" x14ac:dyDescent="0.2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51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s="52" customFormat="1" x14ac:dyDescent="0.2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51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s="52" customFormat="1" x14ac:dyDescent="0.2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51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s="52" customFormat="1" x14ac:dyDescent="0.2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63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s="52" customFormat="1" x14ac:dyDescent="0.2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63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s="52" customFormat="1" x14ac:dyDescent="0.2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51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s="52" customFormat="1" x14ac:dyDescent="0.2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51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s="52" customFormat="1" x14ac:dyDescent="0.2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51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s="52" customFormat="1" x14ac:dyDescent="0.2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51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s="52" customFormat="1" x14ac:dyDescent="0.2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51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s="52" customFormat="1" x14ac:dyDescent="0.2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51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s="52" customFormat="1" x14ac:dyDescent="0.2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51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s="52" customFormat="1" x14ac:dyDescent="0.2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51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s="52" customFormat="1" x14ac:dyDescent="0.2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51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s="52" customFormat="1" x14ac:dyDescent="0.2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51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s="52" customFormat="1" x14ac:dyDescent="0.2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51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s="52" customFormat="1" x14ac:dyDescent="0.2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51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s="52" customFormat="1" x14ac:dyDescent="0.25">
      <c r="A83" s="64"/>
    </row>
    <row r="84" spans="1:32" s="52" customFormat="1" x14ac:dyDescent="0.25">
      <c r="A84" s="64"/>
    </row>
    <row r="85" spans="1:32" s="52" customFormat="1" x14ac:dyDescent="0.25">
      <c r="A85" s="64"/>
    </row>
    <row r="86" spans="1:32" s="52" customFormat="1" x14ac:dyDescent="0.25">
      <c r="A86" s="64"/>
    </row>
    <row r="87" spans="1:32" s="52" customFormat="1" x14ac:dyDescent="0.25">
      <c r="A87" s="64"/>
    </row>
    <row r="88" spans="1:32" s="52" customFormat="1" x14ac:dyDescent="0.25">
      <c r="A88" s="64"/>
    </row>
    <row r="89" spans="1:32" s="52" customFormat="1" x14ac:dyDescent="0.25">
      <c r="A89" s="64"/>
    </row>
    <row r="90" spans="1:32" s="52" customFormat="1" x14ac:dyDescent="0.25">
      <c r="A90" s="64"/>
    </row>
    <row r="91" spans="1:32" s="52" customFormat="1" x14ac:dyDescent="0.25">
      <c r="A91" s="64"/>
    </row>
    <row r="92" spans="1:32" s="52" customFormat="1" x14ac:dyDescent="0.25">
      <c r="A92" s="64"/>
    </row>
    <row r="93" spans="1:32" x14ac:dyDescent="0.25">
      <c r="P93" s="67">
        <v>3339965</v>
      </c>
      <c r="Q93" s="68">
        <f>+P94-P93</f>
        <v>3240602</v>
      </c>
      <c r="S93" s="69">
        <f>+Q94-Q93</f>
        <v>-3240602</v>
      </c>
    </row>
    <row r="94" spans="1:32" x14ac:dyDescent="0.25">
      <c r="P94" s="70">
        <v>6580567</v>
      </c>
      <c r="Q94" s="70">
        <f>SUM(Q60:Q63)</f>
        <v>0</v>
      </c>
      <c r="S94" s="69"/>
    </row>
  </sheetData>
  <autoFilter ref="A2:AF33" xr:uid="{00000000-0009-0000-0000-000001000000}"/>
  <mergeCells count="1">
    <mergeCell ref="A1:F1"/>
  </mergeCells>
  <dataValidations count="2">
    <dataValidation allowBlank="1" showInputMessage="1" showErrorMessage="1" prompt="Relacione el numero del contrato, ya sea nuevo o vigente con adición." sqref="F34:F82" xr:uid="{00000000-0002-0000-0100-000000000000}"/>
    <dataValidation allowBlank="1" showInputMessage="1" showErrorMessage="1" promptTitle="DOTACIÓN ASIGNADA" prompt="Relacione el valor final de la dotación asignada a la UDS." sqref="Q64:Q70" xr:uid="{00000000-0002-0000-0100-000001000000}"/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DE60-8548-4132-998D-1F9F20310522}">
  <dimension ref="A1:AD4"/>
  <sheetViews>
    <sheetView tabSelected="1" workbookViewId="0">
      <selection activeCell="C9" sqref="C9:D9"/>
    </sheetView>
  </sheetViews>
  <sheetFormatPr baseColWidth="10" defaultRowHeight="15" x14ac:dyDescent="0.25"/>
  <cols>
    <col min="1" max="1" width="14.85546875" customWidth="1"/>
    <col min="2" max="2" width="60.28515625" bestFit="1" customWidth="1"/>
    <col min="3" max="3" width="14.28515625" customWidth="1"/>
    <col min="7" max="7" width="23.42578125" customWidth="1"/>
    <col min="8" max="8" width="16.140625" customWidth="1"/>
    <col min="10" max="10" width="17.5703125" customWidth="1"/>
    <col min="12" max="12" width="44.7109375" bestFit="1" customWidth="1"/>
    <col min="13" max="13" width="26.140625" customWidth="1"/>
    <col min="14" max="14" width="26.85546875" customWidth="1"/>
    <col min="15" max="29" width="26.85546875" bestFit="1" customWidth="1"/>
    <col min="30" max="30" width="46" bestFit="1" customWidth="1"/>
  </cols>
  <sheetData>
    <row r="1" spans="1:30" s="66" customFormat="1" ht="39.75" customHeight="1" x14ac:dyDescent="0.25">
      <c r="A1" s="107" t="s">
        <v>156</v>
      </c>
      <c r="B1" s="107"/>
      <c r="C1" s="107"/>
      <c r="D1" s="107"/>
      <c r="E1" s="107"/>
      <c r="F1" s="107"/>
      <c r="G1" s="107"/>
    </row>
    <row r="2" spans="1:30" s="92" customFormat="1" ht="135" x14ac:dyDescent="0.25">
      <c r="A2" s="84" t="s">
        <v>0</v>
      </c>
      <c r="B2" s="85" t="s">
        <v>1</v>
      </c>
      <c r="C2" s="85" t="s">
        <v>2</v>
      </c>
      <c r="D2" s="85" t="s">
        <v>3</v>
      </c>
      <c r="E2" s="85" t="s">
        <v>4</v>
      </c>
      <c r="F2" s="85" t="s">
        <v>5</v>
      </c>
      <c r="G2" s="85" t="s">
        <v>6</v>
      </c>
      <c r="H2" s="85" t="s">
        <v>7</v>
      </c>
      <c r="I2" s="85" t="s">
        <v>8</v>
      </c>
      <c r="J2" s="85" t="s">
        <v>9</v>
      </c>
      <c r="K2" s="86" t="s">
        <v>10</v>
      </c>
      <c r="L2" s="85" t="s">
        <v>13</v>
      </c>
      <c r="M2" s="85" t="s">
        <v>178</v>
      </c>
      <c r="N2" s="41" t="s">
        <v>14</v>
      </c>
      <c r="O2" s="41" t="s">
        <v>15</v>
      </c>
      <c r="P2" s="87" t="s">
        <v>16</v>
      </c>
      <c r="Q2" s="87" t="s">
        <v>17</v>
      </c>
      <c r="R2" s="87" t="s">
        <v>18</v>
      </c>
      <c r="S2" s="87" t="s">
        <v>19</v>
      </c>
      <c r="T2" s="87" t="s">
        <v>20</v>
      </c>
      <c r="U2" s="87" t="s">
        <v>21</v>
      </c>
      <c r="V2" s="87" t="s">
        <v>22</v>
      </c>
      <c r="W2" s="87" t="s">
        <v>23</v>
      </c>
      <c r="X2" s="87" t="s">
        <v>24</v>
      </c>
      <c r="Y2" s="88" t="s">
        <v>25</v>
      </c>
      <c r="Z2" s="89" t="s">
        <v>26</v>
      </c>
      <c r="AA2" s="87" t="s">
        <v>27</v>
      </c>
      <c r="AB2" s="87" t="s">
        <v>28</v>
      </c>
      <c r="AC2" s="90" t="s">
        <v>29</v>
      </c>
      <c r="AD2" s="91" t="s">
        <v>30</v>
      </c>
    </row>
    <row r="3" spans="1:30" x14ac:dyDescent="0.25">
      <c r="A3" s="77"/>
      <c r="B3" s="77" t="s">
        <v>171</v>
      </c>
      <c r="C3" s="77" t="s">
        <v>175</v>
      </c>
      <c r="D3" s="77" t="s">
        <v>176</v>
      </c>
      <c r="E3" s="60" t="s">
        <v>149</v>
      </c>
      <c r="F3" s="77"/>
      <c r="G3" s="77" t="s">
        <v>181</v>
      </c>
      <c r="H3" s="60">
        <v>300</v>
      </c>
      <c r="I3" s="77" t="s">
        <v>72</v>
      </c>
      <c r="J3" s="77" t="s">
        <v>173</v>
      </c>
      <c r="K3" s="77"/>
      <c r="L3" s="77" t="s">
        <v>172</v>
      </c>
      <c r="M3" s="93">
        <v>72809400</v>
      </c>
      <c r="N3" s="77" t="s">
        <v>174</v>
      </c>
      <c r="O3" s="77" t="s">
        <v>174</v>
      </c>
      <c r="P3" s="77" t="s">
        <v>174</v>
      </c>
      <c r="Q3" s="77" t="s">
        <v>174</v>
      </c>
      <c r="R3" s="77" t="s">
        <v>174</v>
      </c>
      <c r="S3" s="77" t="s">
        <v>174</v>
      </c>
      <c r="T3" s="77" t="s">
        <v>174</v>
      </c>
      <c r="U3" s="77" t="s">
        <v>174</v>
      </c>
      <c r="V3" s="77" t="s">
        <v>174</v>
      </c>
      <c r="W3" s="77" t="s">
        <v>174</v>
      </c>
      <c r="X3" s="77" t="s">
        <v>174</v>
      </c>
      <c r="Y3" s="77" t="s">
        <v>174</v>
      </c>
      <c r="Z3" s="77" t="s">
        <v>174</v>
      </c>
      <c r="AA3" s="77" t="s">
        <v>174</v>
      </c>
      <c r="AB3" s="77" t="s">
        <v>174</v>
      </c>
      <c r="AC3" s="77" t="s">
        <v>174</v>
      </c>
      <c r="AD3" s="77" t="s">
        <v>182</v>
      </c>
    </row>
    <row r="4" spans="1:30" x14ac:dyDescent="0.25">
      <c r="A4" s="77"/>
      <c r="B4" s="77" t="s">
        <v>170</v>
      </c>
      <c r="C4" s="77" t="s">
        <v>179</v>
      </c>
      <c r="D4" s="77" t="s">
        <v>180</v>
      </c>
      <c r="E4" s="60" t="s">
        <v>149</v>
      </c>
      <c r="F4" s="77"/>
      <c r="G4" s="77" t="s">
        <v>183</v>
      </c>
      <c r="H4" s="60">
        <v>100</v>
      </c>
      <c r="I4" s="77" t="s">
        <v>72</v>
      </c>
      <c r="J4" s="77" t="s">
        <v>173</v>
      </c>
      <c r="K4" s="77"/>
      <c r="L4" s="77" t="s">
        <v>177</v>
      </c>
      <c r="M4" s="93">
        <v>141965000</v>
      </c>
      <c r="N4" s="77" t="s">
        <v>174</v>
      </c>
      <c r="O4" s="77" t="s">
        <v>174</v>
      </c>
      <c r="P4" s="77" t="s">
        <v>174</v>
      </c>
      <c r="Q4" s="77" t="s">
        <v>174</v>
      </c>
      <c r="R4" s="77" t="s">
        <v>174</v>
      </c>
      <c r="S4" s="77" t="s">
        <v>174</v>
      </c>
      <c r="T4" s="77" t="s">
        <v>174</v>
      </c>
      <c r="U4" s="77" t="s">
        <v>174</v>
      </c>
      <c r="V4" s="77" t="s">
        <v>174</v>
      </c>
      <c r="W4" s="77" t="s">
        <v>174</v>
      </c>
      <c r="X4" s="77" t="s">
        <v>174</v>
      </c>
      <c r="Y4" s="77" t="s">
        <v>174</v>
      </c>
      <c r="Z4" s="77" t="s">
        <v>174</v>
      </c>
      <c r="AA4" s="77" t="s">
        <v>174</v>
      </c>
      <c r="AB4" s="77" t="s">
        <v>174</v>
      </c>
      <c r="AC4" s="77" t="s">
        <v>174</v>
      </c>
      <c r="AD4" s="77" t="s">
        <v>174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cp:lastPrinted>2018-01-30T20:03:58Z</cp:lastPrinted>
  <dcterms:created xsi:type="dcterms:W3CDTF">2018-01-23T19:16:15Z</dcterms:created>
  <dcterms:modified xsi:type="dcterms:W3CDTF">2019-02-20T22:50:58Z</dcterms:modified>
</cp:coreProperties>
</file>