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Andrea Ospina Patiño\Documents\GitHub\Dotaciones2019\2.Inventario\"/>
    </mc:Choice>
  </mc:AlternateContent>
  <xr:revisionPtr revIDLastSave="0" documentId="13_ncr:1_{264EEFCA-EF6A-4A11-80D2-A5CEECB7A3F6}" xr6:coauthVersionLast="40" xr6:coauthVersionMax="40" xr10:uidLastSave="{00000000-0000-0000-0000-000000000000}"/>
  <bookViews>
    <workbookView xWindow="-120" yWindow="-120" windowWidth="20730" windowHeight="11160" xr2:uid="{00000000-000D-0000-FFFF-FFFF00000000}"/>
  </bookViews>
  <sheets>
    <sheet name="DOTACIONES 2016-2017" sheetId="1" r:id="rId1"/>
    <sheet name="DOTACIONES 2018" sheetId="3" r:id="rId2"/>
  </sheets>
  <definedNames>
    <definedName name="_xlnm.Print_Area" localSheetId="0">'DOTACIONES 2016-2017'!$A$1:$K$41</definedName>
    <definedName name="_xlnm.Print_Area" localSheetId="1">'DOTACIONES 2018'!$A$1:$J$32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0" i="1" l="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F9" i="1" l="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8" i="1"/>
  <c r="J12" i="1" l="1"/>
  <c r="J14" i="1"/>
  <c r="J15" i="1"/>
  <c r="J18" i="1"/>
  <c r="J21" i="1"/>
  <c r="J26" i="1"/>
  <c r="J30" i="1"/>
  <c r="J31" i="1"/>
  <c r="J33" i="1"/>
  <c r="J34" i="1"/>
  <c r="J36" i="1"/>
  <c r="J37" i="1"/>
  <c r="J38" i="1"/>
  <c r="I27" i="3" l="1"/>
  <c r="G27" i="3"/>
  <c r="E27" i="3"/>
  <c r="H27" i="3" l="1"/>
  <c r="I32" i="3" l="1"/>
  <c r="H41" i="1"/>
  <c r="I41" i="1"/>
  <c r="C41" i="1"/>
  <c r="G32" i="3" l="1"/>
  <c r="D41" i="1" l="1"/>
  <c r="F41" i="1" s="1"/>
  <c r="E41" i="1" l="1"/>
</calcChain>
</file>

<file path=xl/sharedStrings.xml><?xml version="1.0" encoding="utf-8"?>
<sst xmlns="http://schemas.openxmlformats.org/spreadsheetml/2006/main" count="164" uniqueCount="127">
  <si>
    <t xml:space="preserve">Amazonas </t>
  </si>
  <si>
    <t xml:space="preserve">Antioquia </t>
  </si>
  <si>
    <t xml:space="preserve">Arauca </t>
  </si>
  <si>
    <t xml:space="preserve">Atlántico </t>
  </si>
  <si>
    <t>Bogotá</t>
  </si>
  <si>
    <t xml:space="preserve">Bolivar </t>
  </si>
  <si>
    <t xml:space="preserve">Boyacá  </t>
  </si>
  <si>
    <t xml:space="preserve">Caldas </t>
  </si>
  <si>
    <t xml:space="preserve">Caquetá </t>
  </si>
  <si>
    <t xml:space="preserve">Casanare </t>
  </si>
  <si>
    <t xml:space="preserve">Cauca </t>
  </si>
  <si>
    <t xml:space="preserve">Cesar </t>
  </si>
  <si>
    <t xml:space="preserve">Choco </t>
  </si>
  <si>
    <t xml:space="preserve">Cordoba </t>
  </si>
  <si>
    <t xml:space="preserve">Cundinamarca </t>
  </si>
  <si>
    <t xml:space="preserve">Guainía </t>
  </si>
  <si>
    <t xml:space="preserve">Guajira </t>
  </si>
  <si>
    <t xml:space="preserve">Guaviare </t>
  </si>
  <si>
    <t xml:space="preserve">Huila </t>
  </si>
  <si>
    <t xml:space="preserve">Magdalena </t>
  </si>
  <si>
    <t xml:space="preserve">Meta </t>
  </si>
  <si>
    <t xml:space="preserve">Nariño </t>
  </si>
  <si>
    <t xml:space="preserve">Norte de Santander </t>
  </si>
  <si>
    <t xml:space="preserve">Putumayo </t>
  </si>
  <si>
    <t xml:space="preserve">Quindío </t>
  </si>
  <si>
    <t xml:space="preserve">Risaralda </t>
  </si>
  <si>
    <t>San Andres</t>
  </si>
  <si>
    <t xml:space="preserve">Santander </t>
  </si>
  <si>
    <t xml:space="preserve">Sucre </t>
  </si>
  <si>
    <t xml:space="preserve">Tolima </t>
  </si>
  <si>
    <t xml:space="preserve">Valle </t>
  </si>
  <si>
    <t xml:space="preserve">Vaupés </t>
  </si>
  <si>
    <t xml:space="preserve">Vichada </t>
  </si>
  <si>
    <t>TOTAL</t>
  </si>
  <si>
    <t>Contratos Pendientes</t>
  </si>
  <si>
    <t>Municipio</t>
  </si>
  <si>
    <t>Recursos asignados a Dotación en Resolución ($)</t>
  </si>
  <si>
    <t>Res. 0414 - Enero19-2018</t>
  </si>
  <si>
    <t>Chiquinquirá</t>
  </si>
  <si>
    <t xml:space="preserve">Valledupar </t>
  </si>
  <si>
    <t>Casanare</t>
  </si>
  <si>
    <t>Yopal</t>
  </si>
  <si>
    <t>Ibagué</t>
  </si>
  <si>
    <t>Norte de Santander</t>
  </si>
  <si>
    <t>Gramalote</t>
  </si>
  <si>
    <t>I.E Corazón de Jesús</t>
  </si>
  <si>
    <t>Cantidad de contratos con asignación de recursos en vigencias 2016-2017 al Rubro Acciones para el mejoramiento.</t>
  </si>
  <si>
    <t xml:space="preserve">INFORME DE CIERRE VIGENCIA 2018:
INGRESO DE BIENES (dotación) ADQUIRIDOS MEDIANTE CONTRATOS DE APORTE 2018 
A LOS INVENTARIOS DEL ICBF </t>
  </si>
  <si>
    <t xml:space="preserve">INFORME DE CIERRE VIGENCIA 2018:
INGRESO DE BIENES DEVOLUTIVOS (dotación) ADQUIRIDOS MEDIANTE CONTRATOS DE APORTE 2016-2017
A LOS INVENTARIOS DEL ICBF </t>
  </si>
  <si>
    <t xml:space="preserve">Cantidad de contratos con asignación de recursos 2018 </t>
  </si>
  <si>
    <t>Cantidad de Contratos 2018
Ingresados al inventario al 31 dic de 2018</t>
  </si>
  <si>
    <t>Arauca</t>
  </si>
  <si>
    <t>N° Contrato de aporte</t>
  </si>
  <si>
    <t>N°</t>
  </si>
  <si>
    <t>Nombre de la Unidad de Servicio</t>
  </si>
  <si>
    <t>CDI-Unidos para Crecer</t>
  </si>
  <si>
    <t>CDI-Las Heliconias</t>
  </si>
  <si>
    <t>CDI-Lorenzo Morales, Bello Horizonte y Los Milagros</t>
  </si>
  <si>
    <t>CDI-El Tejar</t>
  </si>
  <si>
    <t>Tame</t>
  </si>
  <si>
    <t>170 de 2017</t>
  </si>
  <si>
    <t>105 de 2018</t>
  </si>
  <si>
    <t>81-081 de2018</t>
  </si>
  <si>
    <t>20-121 de 2018</t>
  </si>
  <si>
    <t>Girón</t>
  </si>
  <si>
    <t>Ana Maria Alvarez Sede B</t>
  </si>
  <si>
    <t>Santander</t>
  </si>
  <si>
    <t>Valle del Cauca</t>
  </si>
  <si>
    <t>Desarrollo Infantil en Estblecimientos de Reclusión- DIER</t>
  </si>
  <si>
    <t>Adición Diciembre de 2018</t>
  </si>
  <si>
    <t>Recursos disponibles en la Regional</t>
  </si>
  <si>
    <t>Filipinas- Mod Propia</t>
  </si>
  <si>
    <t>Resolución de asignación de recursos en la vigencia 2018 
Rubro Acciones para el mejoramiento de la Atención a la Primera Infancia</t>
  </si>
  <si>
    <t>Cantidad de contratos de aporte cuyos bienes muebles (dotación)  se ingresaron al inventario ICBF 
al 26 de noviembre de 2018</t>
  </si>
  <si>
    <t>Cantidad de Contratos con Elementos Devolutivos Ingresados
al inventario al 31 diciembre de 2018</t>
  </si>
  <si>
    <t>Desarrollo Infantil en Establecimientos de Reclusión- DIER</t>
  </si>
  <si>
    <t>22 UDS ( DIMF con  arriendo y soin arriento y CDI con arriendo)</t>
  </si>
  <si>
    <t>La Guajira</t>
  </si>
  <si>
    <t>Res. 5549- Mayo 7- 2018</t>
  </si>
  <si>
    <t>Res. 4305 - Abril 9 - 2018</t>
  </si>
  <si>
    <t>Res. 2827 - Marzo 2-2018</t>
  </si>
  <si>
    <t>Res. 7001- Junio 12-2018</t>
  </si>
  <si>
    <t>Grandes Genios de Paz- CDI sin arriendo</t>
  </si>
  <si>
    <t>152 de 2018</t>
  </si>
  <si>
    <t>Bolívar</t>
  </si>
  <si>
    <t>Res. 10106 - Agosto 13-2018</t>
  </si>
  <si>
    <t>Res.10106- Agosto 13-2018</t>
  </si>
  <si>
    <t>Res.12218 - Sept. 27-2018</t>
  </si>
  <si>
    <t>Regional</t>
  </si>
  <si>
    <t>Cupos</t>
  </si>
  <si>
    <t>Totales 2018</t>
  </si>
  <si>
    <t>Observaciones</t>
  </si>
  <si>
    <t xml:space="preserve">En el Centro Zonal Garagoa de la Regional Boyacá según información reportada se hizo devolución de los recursos de dotación por parte de los operadores correspondiente a los contratos 490- 519- 528-  545- 549 y 551, así mismo fueron devuelto los recursos corresponmdidente a la dotación del contrato 447  del Centro Zonal Duitama para un total de 7 devoluciones quedando para el 2019, 74 contratos pendientes </t>
  </si>
  <si>
    <t>AL MOMENTO DE HACER REVISION SE DETECTAN INCONSISTENCIAS POR LO QUE SE HACE NECESARIO DEVOLVERLOS, CONLLEVANDO A UN DESGASTE EXISTEN CONTRATOS DEVUELTOS HASTA 3 VECES, AL MOMENTO SE TIENEN SOPORTES DE 61 CONTRATOS POR INGRESAR EL FALTANTE SE ENCUENTRAN PENDIENTES POR ENVIAR AL GRUPO DE ALMACÉN</t>
  </si>
  <si>
    <t>FUERON RECIBIDOS SOPORTES PARA EL CONTRATO 380 COMO DOTACION DE HOGARES SUSTITUTOS, LOS CUALES AL MOMENTO NO SE HAN INGRESADO PORQUE FALTA EL ACTA DE RECIBIDO A SATISFACCIÓN POR EL OPERADOR</t>
  </si>
  <si>
    <t>NO SE TIENE SOPORTE ALGUNO</t>
  </si>
  <si>
    <t>VER OBSERVACIONES CORREO ELECTRONICO EN CARPETA</t>
  </si>
  <si>
    <t>Res 8723 - 11 Julio 2018</t>
  </si>
  <si>
    <t>Putumayo</t>
  </si>
  <si>
    <t>Risaralda</t>
  </si>
  <si>
    <t>Pereira</t>
  </si>
  <si>
    <t>Centro de Desarrollo Infantil - CDI</t>
  </si>
  <si>
    <t>Recursos disponibles en el contrato</t>
  </si>
  <si>
    <t xml:space="preserve">Hogares Comunitarios de Bienestar Integrales - HCBI </t>
  </si>
  <si>
    <t>Santa Rosa de Cabal</t>
  </si>
  <si>
    <t>Hogar Infantil - HI</t>
  </si>
  <si>
    <t>Marsella</t>
  </si>
  <si>
    <t>Marsella - Santa Rosa de Cabal</t>
  </si>
  <si>
    <t>Desarrollo Infantil en Medio Familiar - DIMF</t>
  </si>
  <si>
    <t>MI CASITA ENCANTADA</t>
  </si>
  <si>
    <t>PEQUEÑO ANGELITO UNO</t>
  </si>
  <si>
    <t>PEQUEÑO ANGELITO DOS</t>
  </si>
  <si>
    <t>Mocoa</t>
  </si>
  <si>
    <t>Villagarzón</t>
  </si>
  <si>
    <t>Quede pendiente un pequeno saldo para  ingreso de un contrato de 2018</t>
  </si>
  <si>
    <t>Información Parcial</t>
  </si>
  <si>
    <t>100% ingresado</t>
  </si>
  <si>
    <t>No ha reportado</t>
  </si>
  <si>
    <t>De los contratos pendientes de ingreso, Cantidad de Contratos con Elementos Devolutivos</t>
  </si>
  <si>
    <t>Se les brindó orientaciones adicionales para generar el reporte. Soporte en archivo Casanare_OrientacionReporteIngresoInventario.pdf  de la carpeta 1.AsistenciaTecnica</t>
  </si>
  <si>
    <t>Existen variables que han dificultado el ingreso de las dotaciones como: 
1) El aplicativo SEVEN no esta activo todos los días del mes. 
2) Revisadas las carpetas se encuentra que la validación financiera muchas veces no es coherente con los valores tanto de las facturas como del Plan de distribucion por lo que hay que devolver nuevamente las carpetas, situacion que a la fecha existen carpetas que no hay sido devueltas por los CZ al almacén con las correciones. 
3) La directriz de Sede Nacional sobre ingresar unicamente los elementos devolutivos se realizó al finalizar el mes de diciembre, por lo tanto antes se estaba ingresando todos los bienes (consumo, devolutivos).
4) Falta de tiempo de los Supervisores por las contrataciones a realizar de las diferentes modalidades.</t>
  </si>
  <si>
    <t>De los contratos pendientes de ingreso, Cantidad de Contratos con Elementos Devolutivos: No se puede
decir una cifra exacta, pues todavía faltan 10 contratos por revisar, 18 Contratos devueltos, pero hay 15
pendientes por ingresar con Devolutivos</t>
  </si>
  <si>
    <t>No se puede
decir una cifra exacta, pues todavía faltan 10 contratos por revisar y 18 Contratos fueron devueltos por el almacenista a Primera Infancia</t>
  </si>
  <si>
    <t>Revisados y listos para ingresar al Aplicativo
SEVEN: 201</t>
  </si>
  <si>
    <t>PORCENTAJE DE AVANCE (en contratos)
Corte 26 Noviembre de 2018</t>
  </si>
  <si>
    <t>PORCENTAJE DE AVANCE 
(por recursos)
Corte 26 Noviembre de 2019</t>
  </si>
  <si>
    <t>PORCENTAJE DE AVANCE Corte  Enero de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</si>
</sst>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2"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sz val="12"/>
      <color rgb="FF000000"/>
      <name val="Arial"/>
      <family val="2"/>
    </font>
    <font>
      <sz val="11"/>
      <color theme="1"/>
      <name val="Arial"/>
      <family val="2"/>
    </font>
    <font>
      <b/>
      <sz val="11"/>
      <color theme="1"/>
      <name val="Arial"/>
      <family val="2"/>
    </font>
    <font>
      <b/>
      <sz val="14"/>
      <color theme="1"/>
      <name val="Arial"/>
      <family val="2"/>
    </font>
    <font>
      <sz val="11"/>
      <color rgb="FF000000"/>
      <name val="Calibri"/>
      <family val="2"/>
      <scheme val="minor"/>
    </font>
    <font>
      <sz val="11"/>
      <color rgb="FF000000"/>
      <name val="Calibri"/>
      <family val="2"/>
    </font>
    <font>
      <b/>
      <sz val="11"/>
      <color theme="0"/>
      <name val="Arial"/>
      <family val="2"/>
    </font>
    <font>
      <sz val="9"/>
      <color theme="1"/>
      <name val="Arial"/>
      <family val="2"/>
    </font>
  </fonts>
  <fills count="9">
    <fill>
      <patternFill patternType="none"/>
    </fill>
    <fill>
      <patternFill patternType="gray125"/>
    </fill>
    <fill>
      <patternFill patternType="solid">
        <fgColor theme="6"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95">
    <xf numFmtId="0" fontId="0" fillId="0" borderId="0" xfId="0"/>
    <xf numFmtId="0" fontId="2" fillId="0" borderId="1" xfId="0" applyFont="1" applyFill="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xf numFmtId="0" fontId="6" fillId="2" borderId="1" xfId="1" applyFont="1" applyBorder="1" applyAlignment="1">
      <alignment horizontal="center" vertical="center" wrapText="1"/>
    </xf>
    <xf numFmtId="0" fontId="6" fillId="3" borderId="1" xfId="2" applyFont="1" applyBorder="1" applyAlignment="1">
      <alignment horizontal="center" vertical="center" wrapText="1"/>
    </xf>
    <xf numFmtId="0" fontId="2" fillId="0"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6" fontId="5" fillId="0" borderId="1" xfId="0" applyNumberFormat="1" applyFont="1" applyBorder="1" applyAlignment="1">
      <alignment horizontal="right" vertical="center" wrapText="1"/>
    </xf>
    <xf numFmtId="0" fontId="5" fillId="0" borderId="1" xfId="0" applyFont="1" applyBorder="1" applyAlignment="1">
      <alignment horizontal="center" vertical="center"/>
    </xf>
    <xf numFmtId="0" fontId="8" fillId="0" borderId="0" xfId="0" applyFont="1" applyAlignment="1">
      <alignment vertical="center" wrapText="1"/>
    </xf>
    <xf numFmtId="0" fontId="2" fillId="0" borderId="1" xfId="0" applyFont="1" applyFill="1" applyBorder="1" applyAlignment="1">
      <alignment vertical="center" wrapText="1"/>
    </xf>
    <xf numFmtId="0" fontId="2" fillId="0" borderId="2" xfId="0" applyFont="1" applyFill="1" applyBorder="1" applyAlignment="1">
      <alignment horizontal="right" vertical="center" wrapText="1"/>
    </xf>
    <xf numFmtId="0" fontId="2" fillId="0" borderId="0" xfId="0" applyFont="1" applyFill="1" applyBorder="1" applyAlignment="1">
      <alignment horizontal="right" vertical="center" wrapText="1"/>
    </xf>
    <xf numFmtId="0" fontId="5" fillId="0" borderId="2" xfId="0" applyFont="1" applyBorder="1" applyAlignment="1">
      <alignment horizontal="right" vertical="center" wrapText="1"/>
    </xf>
    <xf numFmtId="0" fontId="2" fillId="0" borderId="4" xfId="0" applyFont="1" applyFill="1" applyBorder="1" applyAlignment="1">
      <alignment horizontal="left"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right" vertical="center" wrapText="1"/>
    </xf>
    <xf numFmtId="6" fontId="5" fillId="0" borderId="4" xfId="0" applyNumberFormat="1" applyFont="1" applyBorder="1" applyAlignment="1">
      <alignment horizontal="right" vertical="center" wrapText="1"/>
    </xf>
    <xf numFmtId="0" fontId="5" fillId="0" borderId="4" xfId="0" applyFont="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5" fillId="0" borderId="8" xfId="0" applyFont="1" applyBorder="1"/>
    <xf numFmtId="6" fontId="7" fillId="4" borderId="9" xfId="0" applyNumberFormat="1" applyFont="1" applyFill="1" applyBorder="1" applyAlignment="1">
      <alignment vertical="center" wrapText="1"/>
    </xf>
    <xf numFmtId="0" fontId="7" fillId="4" borderId="3" xfId="0" applyFont="1" applyFill="1" applyBorder="1" applyAlignment="1">
      <alignment horizontal="center" vertical="center" wrapText="1"/>
    </xf>
    <xf numFmtId="0" fontId="6" fillId="0" borderId="0" xfId="0" applyFont="1" applyBorder="1" applyAlignment="1">
      <alignment vertical="center" wrapText="1"/>
    </xf>
    <xf numFmtId="0" fontId="5" fillId="0" borderId="0" xfId="0" applyFont="1" applyAlignment="1">
      <alignment horizontal="center"/>
    </xf>
    <xf numFmtId="0" fontId="0" fillId="0" borderId="0" xfId="0"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0" xfId="0" applyFont="1" applyFill="1"/>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6" fontId="6" fillId="5" borderId="1" xfId="0" applyNumberFormat="1" applyFont="1" applyFill="1" applyBorder="1" applyAlignment="1">
      <alignment horizontal="right" vertical="center" wrapText="1"/>
    </xf>
    <xf numFmtId="0" fontId="5" fillId="6" borderId="1" xfId="0" applyFont="1" applyFill="1" applyBorder="1" applyAlignment="1">
      <alignment horizontal="center" vertical="center"/>
    </xf>
    <xf numFmtId="0" fontId="2"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xf numFmtId="0" fontId="5" fillId="0" borderId="4" xfId="0" applyFont="1" applyBorder="1" applyAlignment="1">
      <alignment horizontal="center" vertical="center"/>
    </xf>
    <xf numFmtId="0" fontId="2" fillId="0" borderId="4" xfId="0" applyFont="1" applyFill="1" applyBorder="1" applyAlignment="1">
      <alignment vertical="center" wrapText="1"/>
    </xf>
    <xf numFmtId="0" fontId="5" fillId="0" borderId="5" xfId="0" applyFont="1" applyBorder="1" applyAlignment="1">
      <alignment horizontal="right" vertical="center" wrapText="1"/>
    </xf>
    <xf numFmtId="0" fontId="5" fillId="0" borderId="11" xfId="0" applyFont="1" applyBorder="1" applyAlignment="1">
      <alignment horizontal="center" vertical="center"/>
    </xf>
    <xf numFmtId="0" fontId="2" fillId="0" borderId="11" xfId="0" applyFont="1" applyFill="1" applyBorder="1" applyAlignment="1">
      <alignment horizontal="left" vertical="center" wrapText="1"/>
    </xf>
    <xf numFmtId="0" fontId="2" fillId="0" borderId="11" xfId="0" applyFont="1" applyFill="1" applyBorder="1" applyAlignment="1">
      <alignment vertical="center" wrapText="1"/>
    </xf>
    <xf numFmtId="0" fontId="2" fillId="0" borderId="11" xfId="0" applyFont="1" applyFill="1" applyBorder="1" applyAlignment="1">
      <alignment horizontal="center" vertical="center" wrapText="1"/>
    </xf>
    <xf numFmtId="0" fontId="5" fillId="0" borderId="12" xfId="0" applyFont="1" applyBorder="1" applyAlignment="1">
      <alignment horizontal="right" vertical="center" wrapText="1"/>
    </xf>
    <xf numFmtId="6" fontId="5" fillId="0" borderId="11" xfId="0" applyNumberFormat="1" applyFont="1" applyBorder="1" applyAlignment="1">
      <alignment horizontal="right" vertical="center" wrapText="1"/>
    </xf>
    <xf numFmtId="0" fontId="5" fillId="0" borderId="11" xfId="0" applyFont="1" applyBorder="1" applyAlignment="1">
      <alignment horizontal="center" vertical="center" wrapText="1"/>
    </xf>
    <xf numFmtId="0" fontId="2" fillId="6" borderId="1" xfId="0" applyFont="1" applyFill="1" applyBorder="1" applyAlignment="1">
      <alignment vertical="center" wrapText="1"/>
    </xf>
    <xf numFmtId="0" fontId="5" fillId="6" borderId="1" xfId="0" applyFont="1" applyFill="1" applyBorder="1" applyAlignment="1">
      <alignment horizontal="right" vertical="center" wrapText="1"/>
    </xf>
    <xf numFmtId="6" fontId="5" fillId="6" borderId="1" xfId="0" applyNumberFormat="1" applyFont="1" applyFill="1" applyBorder="1" applyAlignment="1">
      <alignment horizontal="right" vertical="center" wrapText="1"/>
    </xf>
    <xf numFmtId="0" fontId="5" fillId="6" borderId="1" xfId="0" applyFont="1" applyFill="1" applyBorder="1" applyAlignment="1">
      <alignment wrapText="1"/>
    </xf>
    <xf numFmtId="0" fontId="2" fillId="0" borderId="12" xfId="0" applyFont="1" applyFill="1" applyBorder="1" applyAlignment="1">
      <alignment horizontal="right" vertical="center" wrapText="1"/>
    </xf>
    <xf numFmtId="0" fontId="2" fillId="6" borderId="1" xfId="0" applyFont="1" applyFill="1" applyBorder="1" applyAlignment="1">
      <alignment horizontal="right" vertical="center" wrapText="1"/>
    </xf>
    <xf numFmtId="6" fontId="5" fillId="6" borderId="11" xfId="0" applyNumberFormat="1" applyFont="1" applyFill="1" applyBorder="1" applyAlignment="1">
      <alignment horizontal="right" vertical="center" wrapText="1"/>
    </xf>
    <xf numFmtId="0" fontId="9" fillId="6" borderId="1" xfId="0" applyFont="1" applyFill="1" applyBorder="1" applyAlignment="1">
      <alignment horizontal="center" vertical="center" wrapText="1"/>
    </xf>
    <xf numFmtId="0" fontId="8" fillId="6" borderId="1" xfId="0" applyNumberFormat="1" applyFont="1" applyFill="1" applyBorder="1" applyAlignment="1">
      <alignment horizontal="center" vertical="center"/>
    </xf>
    <xf numFmtId="0" fontId="2" fillId="6" borderId="4" xfId="0" applyFont="1" applyFill="1" applyBorder="1" applyAlignment="1">
      <alignment horizontal="center" vertical="center" wrapText="1"/>
    </xf>
    <xf numFmtId="0" fontId="5" fillId="6" borderId="4" xfId="0"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4" xfId="0" applyFont="1" applyFill="1" applyBorder="1" applyAlignment="1">
      <alignment vertical="center" wrapText="1"/>
    </xf>
    <xf numFmtId="0" fontId="2" fillId="6" borderId="5" xfId="0" applyFont="1" applyFill="1" applyBorder="1" applyAlignment="1">
      <alignment horizontal="right" vertical="center" wrapText="1"/>
    </xf>
    <xf numFmtId="6" fontId="5" fillId="6" borderId="4" xfId="0" applyNumberFormat="1" applyFont="1" applyFill="1" applyBorder="1" applyAlignment="1">
      <alignment horizontal="right" vertical="center" wrapText="1"/>
    </xf>
    <xf numFmtId="0" fontId="5" fillId="6" borderId="4" xfId="0" applyFont="1" applyFill="1" applyBorder="1" applyAlignment="1">
      <alignment horizontal="center" vertical="center" wrapText="1"/>
    </xf>
    <xf numFmtId="0" fontId="2" fillId="6" borderId="2" xfId="0" applyFont="1" applyFill="1" applyBorder="1" applyAlignment="1">
      <alignment horizontal="right" vertical="center" wrapText="1"/>
    </xf>
    <xf numFmtId="0" fontId="5" fillId="7" borderId="1" xfId="0" applyFont="1" applyFill="1" applyBorder="1" applyAlignment="1">
      <alignment horizontal="center" vertical="center"/>
    </xf>
    <xf numFmtId="0" fontId="2" fillId="7"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2" fillId="6" borderId="11" xfId="0" applyFont="1" applyFill="1" applyBorder="1" applyAlignment="1">
      <alignment horizontal="left" vertical="center" wrapText="1"/>
    </xf>
    <xf numFmtId="0" fontId="2" fillId="6" borderId="11" xfId="0" applyFont="1" applyFill="1" applyBorder="1" applyAlignment="1">
      <alignment vertical="center" wrapText="1"/>
    </xf>
    <xf numFmtId="0" fontId="2" fillId="6" borderId="11" xfId="0" applyFont="1" applyFill="1" applyBorder="1" applyAlignment="1">
      <alignment horizontal="center" vertical="center" wrapText="1"/>
    </xf>
    <xf numFmtId="0" fontId="2" fillId="6" borderId="12" xfId="0" applyFont="1" applyFill="1" applyBorder="1" applyAlignment="1">
      <alignment horizontal="right" vertical="center" wrapText="1"/>
    </xf>
    <xf numFmtId="0" fontId="5" fillId="6" borderId="11" xfId="0" applyFont="1" applyFill="1" applyBorder="1" applyAlignment="1">
      <alignment horizontal="center" vertical="center" wrapText="1"/>
    </xf>
    <xf numFmtId="0" fontId="6" fillId="0" borderId="0" xfId="0" applyFont="1" applyBorder="1" applyAlignment="1">
      <alignment horizontal="center" vertical="center" wrapText="1"/>
    </xf>
    <xf numFmtId="9" fontId="5" fillId="0" borderId="1" xfId="3" applyFont="1" applyFill="1" applyBorder="1" applyAlignment="1">
      <alignment horizontal="center" vertical="center" wrapText="1"/>
    </xf>
    <xf numFmtId="0" fontId="10" fillId="8" borderId="1" xfId="2" applyFont="1" applyFill="1" applyBorder="1" applyAlignment="1">
      <alignment horizontal="center" vertical="center" wrapText="1"/>
    </xf>
    <xf numFmtId="0" fontId="5" fillId="0" borderId="0" xfId="0" applyFont="1" applyAlignment="1">
      <alignment horizontal="left" vertical="center"/>
    </xf>
    <xf numFmtId="0" fontId="5" fillId="0" borderId="1" xfId="0" applyFont="1" applyBorder="1" applyAlignment="1">
      <alignment horizontal="left" vertical="center"/>
    </xf>
    <xf numFmtId="0" fontId="5" fillId="6" borderId="1" xfId="0" applyFont="1" applyFill="1" applyBorder="1" applyAlignment="1">
      <alignment horizontal="left" vertical="center" wrapText="1"/>
    </xf>
    <xf numFmtId="0" fontId="5" fillId="6" borderId="1" xfId="0" applyFont="1" applyFill="1" applyBorder="1" applyAlignment="1">
      <alignment horizontal="left" vertical="center"/>
    </xf>
    <xf numFmtId="0" fontId="5" fillId="0" borderId="2" xfId="0" applyFont="1" applyFill="1" applyBorder="1" applyAlignment="1">
      <alignment horizontal="left" vertical="center" wrapText="1"/>
    </xf>
    <xf numFmtId="0" fontId="5" fillId="7" borderId="1" xfId="0" applyFont="1" applyFill="1" applyBorder="1" applyAlignment="1">
      <alignment horizontal="left" vertical="center" wrapText="1"/>
    </xf>
    <xf numFmtId="0" fontId="5" fillId="7"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xf>
    <xf numFmtId="0" fontId="3" fillId="4" borderId="1" xfId="0" applyFont="1" applyFill="1" applyBorder="1" applyAlignment="1">
      <alignment horizontal="left" vertical="center" wrapText="1"/>
    </xf>
    <xf numFmtId="9" fontId="5" fillId="0" borderId="1" xfId="3" applyFont="1" applyBorder="1" applyAlignment="1">
      <alignment horizontal="center" vertical="center" wrapText="1"/>
    </xf>
    <xf numFmtId="49" fontId="11" fillId="0" borderId="1" xfId="3" applyNumberFormat="1"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cellXfs>
  <cellStyles count="4">
    <cellStyle name="40% - Énfasis3" xfId="1" builtinId="39"/>
    <cellStyle name="40% - Énfasis6" xfId="2" builtinId="51"/>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1466850</xdr:colOff>
      <xdr:row>0</xdr:row>
      <xdr:rowOff>0</xdr:rowOff>
    </xdr:from>
    <xdr:to>
      <xdr:col>7</xdr:col>
      <xdr:colOff>685800</xdr:colOff>
      <xdr:row>5</xdr:row>
      <xdr:rowOff>104775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2905125" y="0"/>
          <a:ext cx="3362325" cy="1057275"/>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4</xdr:row>
      <xdr:rowOff>142875</xdr:rowOff>
    </xdr:to>
    <xdr:pic>
      <xdr:nvPicPr>
        <xdr:cNvPr id="3" name="Imagen 2" descr="LOGO-SOLIDO-NEGRO-ICBF-TR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0" y="161925"/>
          <a:ext cx="60007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1343025</xdr:colOff>
      <xdr:row>1</xdr:row>
      <xdr:rowOff>85725</xdr:rowOff>
    </xdr:from>
    <xdr:to>
      <xdr:col>8</xdr:col>
      <xdr:colOff>1181100</xdr:colOff>
      <xdr:row>4</xdr:row>
      <xdr:rowOff>19050</xdr:rowOff>
    </xdr:to>
    <xdr:pic>
      <xdr:nvPicPr>
        <xdr:cNvPr id="4" name="Imagen 9">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24675" y="276225"/>
          <a:ext cx="1628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214313</xdr:colOff>
      <xdr:row>0</xdr:row>
      <xdr:rowOff>0</xdr:rowOff>
    </xdr:from>
    <xdr:to>
      <xdr:col>8</xdr:col>
      <xdr:colOff>1804988</xdr:colOff>
      <xdr:row>5</xdr:row>
      <xdr:rowOff>104775</xdr:rowOff>
    </xdr:to>
    <xdr:sp macro="" textlink="">
      <xdr:nvSpPr>
        <xdr:cNvPr id="2" name="Text Box 1">
          <a:extLst>
            <a:ext uri="{FF2B5EF4-FFF2-40B4-BE49-F238E27FC236}">
              <a16:creationId xmlns:a16="http://schemas.microsoft.com/office/drawing/2014/main" id="{E621EEFB-A286-47E8-9700-649F18B7BA7C}"/>
            </a:ext>
          </a:extLst>
        </xdr:cNvPr>
        <xdr:cNvSpPr txBox="1">
          <a:spLocks noChangeArrowheads="1"/>
        </xdr:cNvSpPr>
      </xdr:nvSpPr>
      <xdr:spPr bwMode="auto">
        <a:xfrm>
          <a:off x="1928813" y="0"/>
          <a:ext cx="8674894" cy="997744"/>
        </a:xfrm>
        <a:prstGeom prst="rect">
          <a:avLst/>
        </a:prstGeom>
        <a:noFill/>
        <a:ln>
          <a:noFill/>
        </a:ln>
      </xdr:spPr>
      <xdr:txBody>
        <a:bodyPr vertOverflow="clip" wrap="square" lIns="91440" tIns="45720" rIns="91440" bIns="45720" anchor="ctr" upright="1"/>
        <a:lstStyle/>
        <a:p>
          <a:pPr algn="ctr" rtl="0">
            <a:defRPr sz="1000"/>
          </a:pPr>
          <a:r>
            <a:rPr lang="es-CO" sz="1100" b="1" i="0" u="none" strike="noStrike" baseline="0">
              <a:solidFill>
                <a:srgbClr val="000000"/>
              </a:solidFill>
              <a:latin typeface="Arial"/>
              <a:cs typeface="Arial"/>
            </a:rPr>
            <a:t>República de Colombia</a:t>
          </a:r>
        </a:p>
        <a:p>
          <a:pPr algn="ctr" rtl="0">
            <a:defRPr sz="1000"/>
          </a:pPr>
          <a:r>
            <a:rPr lang="es-CO" sz="1100" b="1" i="0" u="none" strike="noStrike" baseline="0">
              <a:solidFill>
                <a:srgbClr val="000000"/>
              </a:solidFill>
              <a:latin typeface="Arial"/>
              <a:cs typeface="Arial"/>
            </a:rPr>
            <a:t>Instituto Colombiano de Bienestar Familiar</a:t>
          </a:r>
        </a:p>
        <a:p>
          <a:pPr algn="ctr" rtl="0">
            <a:defRPr sz="1000"/>
          </a:pPr>
          <a:r>
            <a:rPr lang="es-CO" sz="1100" b="0" i="0" u="none" strike="noStrike" baseline="0">
              <a:solidFill>
                <a:srgbClr val="808080"/>
              </a:solidFill>
              <a:latin typeface="Arial"/>
              <a:cs typeface="Arial"/>
            </a:rPr>
            <a:t>Cecilia De la Fuente de Lleras </a:t>
          </a:r>
        </a:p>
        <a:p>
          <a:pPr algn="ctr" rtl="0">
            <a:defRPr sz="1000"/>
          </a:pPr>
          <a:r>
            <a:rPr lang="es-CO" sz="1100" b="1" i="0" u="none" strike="noStrike" baseline="0">
              <a:solidFill>
                <a:srgbClr val="000000"/>
              </a:solidFill>
              <a:latin typeface="Arial"/>
              <a:cs typeface="Arial"/>
            </a:rPr>
            <a:t>Dirección de Primera Infancia</a:t>
          </a:r>
        </a:p>
      </xdr:txBody>
    </xdr:sp>
    <xdr:clientData/>
  </xdr:twoCellAnchor>
  <xdr:twoCellAnchor>
    <xdr:from>
      <xdr:col>2</xdr:col>
      <xdr:colOff>276225</xdr:colOff>
      <xdr:row>0</xdr:row>
      <xdr:rowOff>161925</xdr:rowOff>
    </xdr:from>
    <xdr:to>
      <xdr:col>2</xdr:col>
      <xdr:colOff>876300</xdr:colOff>
      <xdr:row>5</xdr:row>
      <xdr:rowOff>47625</xdr:rowOff>
    </xdr:to>
    <xdr:pic>
      <xdr:nvPicPr>
        <xdr:cNvPr id="3" name="Imagen 2" descr="LOGO-SOLIDO-NEGRO-ICBF-TRAN">
          <a:extLst>
            <a:ext uri="{FF2B5EF4-FFF2-40B4-BE49-F238E27FC236}">
              <a16:creationId xmlns:a16="http://schemas.microsoft.com/office/drawing/2014/main" id="{E3A6CA54-985F-40FE-B2B9-325A5E4A69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90725" y="161925"/>
          <a:ext cx="600075" cy="7786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1222084</xdr:colOff>
      <xdr:row>1</xdr:row>
      <xdr:rowOff>123740</xdr:rowOff>
    </xdr:from>
    <xdr:to>
      <xdr:col>9</xdr:col>
      <xdr:colOff>893053</xdr:colOff>
      <xdr:row>4</xdr:row>
      <xdr:rowOff>130968</xdr:rowOff>
    </xdr:to>
    <xdr:pic>
      <xdr:nvPicPr>
        <xdr:cNvPr id="4" name="Imagen 9">
          <a:extLst>
            <a:ext uri="{FF2B5EF4-FFF2-40B4-BE49-F238E27FC236}">
              <a16:creationId xmlns:a16="http://schemas.microsoft.com/office/drawing/2014/main" id="{65A0B7EC-919E-44EE-9FA9-DF9522EDBD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0803" y="302334"/>
          <a:ext cx="1623594" cy="5430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K41"/>
  <sheetViews>
    <sheetView tabSelected="1" topLeftCell="A10" zoomScale="80" zoomScaleNormal="80" zoomScaleSheetLayoutView="70" workbookViewId="0">
      <selection activeCell="J9" sqref="J9"/>
    </sheetView>
  </sheetViews>
  <sheetFormatPr baseColWidth="10" defaultRowHeight="14.25" x14ac:dyDescent="0.2"/>
  <cols>
    <col min="1" max="1" width="3.85546875" style="2" customWidth="1"/>
    <col min="2" max="2" width="21.5703125" style="2" bestFit="1" customWidth="1"/>
    <col min="3" max="3" width="22.42578125" style="2" customWidth="1"/>
    <col min="4" max="4" width="25.42578125" style="2" customWidth="1"/>
    <col min="5" max="5" width="14.28515625" style="2" bestFit="1" customWidth="1"/>
    <col min="6" max="7" width="21.28515625" style="2" customWidth="1"/>
    <col min="8" max="8" width="34.7109375" style="26" customWidth="1"/>
    <col min="9" max="10" width="27.28515625" style="26" customWidth="1"/>
    <col min="11" max="11" width="62.140625" style="79" customWidth="1"/>
    <col min="12" max="16384" width="11.42578125" style="2"/>
  </cols>
  <sheetData>
    <row r="6" spans="1:11" ht="60.75" customHeight="1" x14ac:dyDescent="0.2">
      <c r="B6" s="93" t="s">
        <v>48</v>
      </c>
      <c r="C6" s="93"/>
      <c r="D6" s="93"/>
      <c r="E6" s="93"/>
      <c r="F6" s="93"/>
      <c r="G6" s="93"/>
      <c r="H6" s="93"/>
      <c r="I6" s="93"/>
      <c r="J6" s="76"/>
    </row>
    <row r="7" spans="1:11" ht="120" x14ac:dyDescent="0.2">
      <c r="A7" s="4" t="s">
        <v>53</v>
      </c>
      <c r="B7" s="4" t="s">
        <v>88</v>
      </c>
      <c r="C7" s="4" t="s">
        <v>46</v>
      </c>
      <c r="D7" s="4" t="s">
        <v>73</v>
      </c>
      <c r="E7" s="4" t="s">
        <v>34</v>
      </c>
      <c r="F7" s="4" t="s">
        <v>124</v>
      </c>
      <c r="G7" s="4" t="s">
        <v>125</v>
      </c>
      <c r="H7" s="5" t="s">
        <v>118</v>
      </c>
      <c r="I7" s="5" t="s">
        <v>74</v>
      </c>
      <c r="J7" s="78" t="s">
        <v>126</v>
      </c>
      <c r="K7" s="5" t="s">
        <v>91</v>
      </c>
    </row>
    <row r="8" spans="1:11" ht="15" x14ac:dyDescent="0.2">
      <c r="A8" s="9">
        <v>1</v>
      </c>
      <c r="B8" s="91" t="s">
        <v>0</v>
      </c>
      <c r="C8" s="92">
        <v>8</v>
      </c>
      <c r="D8" s="92">
        <v>3</v>
      </c>
      <c r="E8" s="3">
        <f>+C8-D8</f>
        <v>5</v>
      </c>
      <c r="F8" s="89">
        <f>D8/C8</f>
        <v>0.375</v>
      </c>
      <c r="G8" s="90">
        <v>13.200000000000001</v>
      </c>
      <c r="H8" s="3"/>
      <c r="I8" s="3"/>
      <c r="J8" s="77"/>
      <c r="K8" s="80" t="s">
        <v>117</v>
      </c>
    </row>
    <row r="9" spans="1:11" ht="90" customHeight="1" x14ac:dyDescent="0.2">
      <c r="A9" s="34">
        <v>2</v>
      </c>
      <c r="B9" s="35" t="s">
        <v>1</v>
      </c>
      <c r="C9" s="36">
        <v>357</v>
      </c>
      <c r="D9" s="36">
        <v>265</v>
      </c>
      <c r="E9" s="37">
        <f t="shared" ref="E9:E40" si="0">+C9-D9</f>
        <v>92</v>
      </c>
      <c r="F9" s="89">
        <f t="shared" ref="F9:F41" si="1">D9/C9</f>
        <v>0.74229691876750703</v>
      </c>
      <c r="G9" s="90">
        <v>33.6</v>
      </c>
      <c r="H9" s="81" t="s">
        <v>122</v>
      </c>
      <c r="I9" s="37">
        <v>0</v>
      </c>
      <c r="J9" s="89">
        <v>0.74</v>
      </c>
      <c r="K9" s="81" t="s">
        <v>121</v>
      </c>
    </row>
    <row r="10" spans="1:11" ht="15" x14ac:dyDescent="0.2">
      <c r="A10" s="9">
        <v>3</v>
      </c>
      <c r="B10" s="91" t="s">
        <v>2</v>
      </c>
      <c r="C10" s="92">
        <v>44</v>
      </c>
      <c r="D10" s="92">
        <v>38</v>
      </c>
      <c r="E10" s="3">
        <f t="shared" si="0"/>
        <v>6</v>
      </c>
      <c r="F10" s="89">
        <f t="shared" si="1"/>
        <v>0.86363636363636365</v>
      </c>
      <c r="G10" s="90">
        <v>113.19999999999999</v>
      </c>
      <c r="H10" s="3"/>
      <c r="I10" s="3"/>
      <c r="J10" s="77"/>
      <c r="K10" s="80" t="s">
        <v>117</v>
      </c>
    </row>
    <row r="11" spans="1:11" ht="42.75" x14ac:dyDescent="0.2">
      <c r="A11" s="34">
        <v>4</v>
      </c>
      <c r="B11" s="35" t="s">
        <v>3</v>
      </c>
      <c r="C11" s="36">
        <v>238</v>
      </c>
      <c r="D11" s="36">
        <v>27</v>
      </c>
      <c r="E11" s="37">
        <f t="shared" si="0"/>
        <v>211</v>
      </c>
      <c r="F11" s="89">
        <f t="shared" si="1"/>
        <v>0.1134453781512605</v>
      </c>
      <c r="G11" s="90">
        <v>5.4</v>
      </c>
      <c r="H11" s="81" t="s">
        <v>123</v>
      </c>
      <c r="I11" s="37">
        <v>0</v>
      </c>
      <c r="J11" s="77"/>
      <c r="K11" s="82"/>
    </row>
    <row r="12" spans="1:11" ht="15" x14ac:dyDescent="0.2">
      <c r="A12" s="34">
        <v>5</v>
      </c>
      <c r="B12" s="35" t="s">
        <v>4</v>
      </c>
      <c r="C12" s="36">
        <v>490</v>
      </c>
      <c r="D12" s="36">
        <v>22</v>
      </c>
      <c r="E12" s="37">
        <f t="shared" si="0"/>
        <v>468</v>
      </c>
      <c r="F12" s="89">
        <f t="shared" si="1"/>
        <v>4.4897959183673466E-2</v>
      </c>
      <c r="G12" s="90">
        <v>4.3</v>
      </c>
      <c r="H12" s="37">
        <v>434</v>
      </c>
      <c r="I12" s="37">
        <v>56</v>
      </c>
      <c r="J12" s="77">
        <f t="shared" ref="J12:J38" si="2">I12/H12</f>
        <v>0.12903225806451613</v>
      </c>
      <c r="K12" s="82"/>
    </row>
    <row r="13" spans="1:11" ht="15" x14ac:dyDescent="0.2">
      <c r="A13" s="9">
        <v>6</v>
      </c>
      <c r="B13" s="91" t="s">
        <v>5</v>
      </c>
      <c r="C13" s="92">
        <v>316</v>
      </c>
      <c r="D13" s="92">
        <v>0</v>
      </c>
      <c r="E13" s="3">
        <f t="shared" si="0"/>
        <v>316</v>
      </c>
      <c r="F13" s="89">
        <f t="shared" si="1"/>
        <v>0</v>
      </c>
      <c r="G13" s="90">
        <v>0.1</v>
      </c>
      <c r="H13" s="3"/>
      <c r="I13" s="3"/>
      <c r="J13" s="77"/>
      <c r="K13" s="80"/>
    </row>
    <row r="14" spans="1:11" ht="104.25" customHeight="1" x14ac:dyDescent="0.2">
      <c r="A14" s="34">
        <v>7</v>
      </c>
      <c r="B14" s="35" t="s">
        <v>6</v>
      </c>
      <c r="C14" s="36">
        <v>204</v>
      </c>
      <c r="D14" s="36">
        <v>123</v>
      </c>
      <c r="E14" s="37">
        <f t="shared" si="0"/>
        <v>81</v>
      </c>
      <c r="F14" s="89">
        <f t="shared" si="1"/>
        <v>0.6029411764705882</v>
      </c>
      <c r="G14" s="90">
        <v>38.700000000000003</v>
      </c>
      <c r="H14" s="37">
        <v>57</v>
      </c>
      <c r="I14" s="37">
        <v>47</v>
      </c>
      <c r="J14" s="77">
        <f t="shared" si="2"/>
        <v>0.82456140350877194</v>
      </c>
      <c r="K14" s="83" t="s">
        <v>92</v>
      </c>
    </row>
    <row r="15" spans="1:11" ht="15" x14ac:dyDescent="0.2">
      <c r="A15" s="34">
        <v>8</v>
      </c>
      <c r="B15" s="35" t="s">
        <v>7</v>
      </c>
      <c r="C15" s="36">
        <v>65</v>
      </c>
      <c r="D15" s="36">
        <v>40</v>
      </c>
      <c r="E15" s="37">
        <f t="shared" si="0"/>
        <v>25</v>
      </c>
      <c r="F15" s="89">
        <f t="shared" si="1"/>
        <v>0.61538461538461542</v>
      </c>
      <c r="G15" s="90">
        <v>36.1</v>
      </c>
      <c r="H15" s="37">
        <v>13</v>
      </c>
      <c r="I15" s="37">
        <v>27</v>
      </c>
      <c r="J15" s="77">
        <f t="shared" si="2"/>
        <v>2.0769230769230771</v>
      </c>
      <c r="K15" s="80"/>
    </row>
    <row r="16" spans="1:11" ht="15" x14ac:dyDescent="0.2">
      <c r="A16" s="34">
        <v>9</v>
      </c>
      <c r="B16" s="35" t="s">
        <v>8</v>
      </c>
      <c r="C16" s="36">
        <v>68</v>
      </c>
      <c r="D16" s="36">
        <v>68</v>
      </c>
      <c r="E16" s="37">
        <f t="shared" si="0"/>
        <v>0</v>
      </c>
      <c r="F16" s="89">
        <f t="shared" si="1"/>
        <v>1</v>
      </c>
      <c r="G16" s="90">
        <v>114.1</v>
      </c>
      <c r="H16" s="37"/>
      <c r="I16" s="37"/>
      <c r="J16" s="77"/>
      <c r="K16" s="82" t="s">
        <v>116</v>
      </c>
    </row>
    <row r="17" spans="1:11" ht="57" x14ac:dyDescent="0.2">
      <c r="A17" s="34">
        <v>10</v>
      </c>
      <c r="B17" s="35" t="s">
        <v>9</v>
      </c>
      <c r="C17" s="36">
        <v>22</v>
      </c>
      <c r="D17" s="36">
        <v>28</v>
      </c>
      <c r="E17" s="37">
        <f t="shared" si="0"/>
        <v>-6</v>
      </c>
      <c r="F17" s="89">
        <f t="shared" si="1"/>
        <v>1.2727272727272727</v>
      </c>
      <c r="G17" s="90">
        <v>117.6</v>
      </c>
      <c r="H17" s="70"/>
      <c r="I17" s="70"/>
      <c r="J17" s="77"/>
      <c r="K17" s="84" t="s">
        <v>119</v>
      </c>
    </row>
    <row r="18" spans="1:11" ht="57" customHeight="1" x14ac:dyDescent="0.2">
      <c r="A18" s="34">
        <v>11</v>
      </c>
      <c r="B18" s="35" t="s">
        <v>10</v>
      </c>
      <c r="C18" s="36">
        <v>251</v>
      </c>
      <c r="D18" s="36">
        <v>16</v>
      </c>
      <c r="E18" s="37">
        <f t="shared" si="0"/>
        <v>235</v>
      </c>
      <c r="F18" s="89">
        <f t="shared" si="1"/>
        <v>6.3745019920318724E-2</v>
      </c>
      <c r="G18" s="90">
        <v>4.9000000000000004</v>
      </c>
      <c r="H18" s="37">
        <v>140</v>
      </c>
      <c r="I18" s="37">
        <v>2</v>
      </c>
      <c r="J18" s="77">
        <f t="shared" si="2"/>
        <v>1.4285714285714285E-2</v>
      </c>
      <c r="K18" s="81" t="s">
        <v>120</v>
      </c>
    </row>
    <row r="19" spans="1:11" ht="15" x14ac:dyDescent="0.2">
      <c r="A19" s="9">
        <v>12</v>
      </c>
      <c r="B19" s="91" t="s">
        <v>11</v>
      </c>
      <c r="C19" s="92">
        <v>214</v>
      </c>
      <c r="D19" s="92">
        <v>10</v>
      </c>
      <c r="E19" s="3">
        <f t="shared" si="0"/>
        <v>204</v>
      </c>
      <c r="F19" s="89">
        <f t="shared" si="1"/>
        <v>4.6728971962616821E-2</v>
      </c>
      <c r="G19" s="90">
        <v>3</v>
      </c>
      <c r="H19" s="3"/>
      <c r="I19" s="3"/>
      <c r="J19" s="77"/>
      <c r="K19" s="80"/>
    </row>
    <row r="20" spans="1:11" ht="15" x14ac:dyDescent="0.2">
      <c r="A20" s="67">
        <v>13</v>
      </c>
      <c r="B20" s="68" t="s">
        <v>12</v>
      </c>
      <c r="C20" s="69">
        <v>132</v>
      </c>
      <c r="D20" s="69">
        <v>48</v>
      </c>
      <c r="E20" s="70">
        <f t="shared" si="0"/>
        <v>84</v>
      </c>
      <c r="F20" s="89">
        <f t="shared" si="1"/>
        <v>0.36363636363636365</v>
      </c>
      <c r="G20" s="90">
        <v>14.899999999999999</v>
      </c>
      <c r="H20" s="70"/>
      <c r="I20" s="70"/>
      <c r="J20" s="77"/>
      <c r="K20" s="85" t="s">
        <v>115</v>
      </c>
    </row>
    <row r="21" spans="1:11" ht="15" x14ac:dyDescent="0.2">
      <c r="A21" s="34">
        <v>14</v>
      </c>
      <c r="B21" s="35" t="s">
        <v>13</v>
      </c>
      <c r="C21" s="36">
        <v>132</v>
      </c>
      <c r="D21" s="38">
        <v>8</v>
      </c>
      <c r="E21" s="37">
        <f t="shared" si="0"/>
        <v>124</v>
      </c>
      <c r="F21" s="89">
        <f t="shared" si="1"/>
        <v>6.0606060606060608E-2</v>
      </c>
      <c r="G21" s="90">
        <v>15.8</v>
      </c>
      <c r="H21" s="37">
        <v>34</v>
      </c>
      <c r="I21" s="37">
        <v>96</v>
      </c>
      <c r="J21" s="77">
        <f t="shared" si="2"/>
        <v>2.8235294117647061</v>
      </c>
      <c r="K21" s="82"/>
    </row>
    <row r="22" spans="1:11" ht="15" x14ac:dyDescent="0.2">
      <c r="A22" s="9">
        <v>15</v>
      </c>
      <c r="B22" s="91" t="s">
        <v>14</v>
      </c>
      <c r="C22" s="92">
        <v>250</v>
      </c>
      <c r="D22" s="92">
        <v>61</v>
      </c>
      <c r="E22" s="3">
        <f t="shared" si="0"/>
        <v>189</v>
      </c>
      <c r="F22" s="89">
        <f t="shared" si="1"/>
        <v>0.24399999999999999</v>
      </c>
      <c r="G22" s="90">
        <v>12.1</v>
      </c>
      <c r="H22" s="3"/>
      <c r="I22" s="3"/>
      <c r="J22" s="77"/>
      <c r="K22" s="80"/>
    </row>
    <row r="23" spans="1:11" ht="15" x14ac:dyDescent="0.2">
      <c r="A23" s="9">
        <v>16</v>
      </c>
      <c r="B23" s="91" t="s">
        <v>15</v>
      </c>
      <c r="C23" s="92">
        <v>5</v>
      </c>
      <c r="D23" s="92">
        <v>4</v>
      </c>
      <c r="E23" s="3">
        <f t="shared" si="0"/>
        <v>1</v>
      </c>
      <c r="F23" s="89">
        <f t="shared" si="1"/>
        <v>0.8</v>
      </c>
      <c r="G23" s="90">
        <v>31.5</v>
      </c>
      <c r="H23" s="3"/>
      <c r="I23" s="3"/>
      <c r="J23" s="77"/>
      <c r="K23" s="80"/>
    </row>
    <row r="24" spans="1:11" ht="15" x14ac:dyDescent="0.2">
      <c r="A24" s="9">
        <v>17</v>
      </c>
      <c r="B24" s="91" t="s">
        <v>16</v>
      </c>
      <c r="C24" s="92">
        <v>68</v>
      </c>
      <c r="D24" s="92">
        <v>3</v>
      </c>
      <c r="E24" s="3">
        <f t="shared" si="0"/>
        <v>65</v>
      </c>
      <c r="F24" s="89">
        <f t="shared" si="1"/>
        <v>4.4117647058823532E-2</v>
      </c>
      <c r="G24" s="90">
        <v>2.8000000000000003</v>
      </c>
      <c r="H24" s="3"/>
      <c r="I24" s="3"/>
      <c r="J24" s="77"/>
      <c r="K24" s="80"/>
    </row>
    <row r="25" spans="1:11" ht="22.5" customHeight="1" x14ac:dyDescent="0.2">
      <c r="A25" s="34">
        <v>18</v>
      </c>
      <c r="B25" s="35" t="s">
        <v>17</v>
      </c>
      <c r="C25" s="36">
        <v>9</v>
      </c>
      <c r="D25" s="36">
        <v>8</v>
      </c>
      <c r="E25" s="37">
        <f t="shared" si="0"/>
        <v>1</v>
      </c>
      <c r="F25" s="89">
        <f t="shared" si="1"/>
        <v>0.88888888888888884</v>
      </c>
      <c r="G25" s="90">
        <v>81.3</v>
      </c>
      <c r="H25" s="37"/>
      <c r="I25" s="37">
        <v>9</v>
      </c>
      <c r="J25" s="77"/>
      <c r="K25" s="81" t="s">
        <v>114</v>
      </c>
    </row>
    <row r="26" spans="1:11" ht="15" x14ac:dyDescent="0.2">
      <c r="A26" s="34">
        <v>19</v>
      </c>
      <c r="B26" s="35" t="s">
        <v>18</v>
      </c>
      <c r="C26" s="36">
        <v>165</v>
      </c>
      <c r="D26" s="36">
        <v>68</v>
      </c>
      <c r="E26" s="37">
        <f t="shared" si="0"/>
        <v>97</v>
      </c>
      <c r="F26" s="89">
        <f t="shared" si="1"/>
        <v>0.41212121212121211</v>
      </c>
      <c r="G26" s="90">
        <v>26.6</v>
      </c>
      <c r="H26" s="37">
        <v>82</v>
      </c>
      <c r="I26" s="37">
        <v>68</v>
      </c>
      <c r="J26" s="77">
        <f t="shared" si="2"/>
        <v>0.82926829268292679</v>
      </c>
      <c r="K26" s="82"/>
    </row>
    <row r="27" spans="1:11" ht="15" x14ac:dyDescent="0.2">
      <c r="A27" s="67">
        <v>20</v>
      </c>
      <c r="B27" s="68" t="s">
        <v>19</v>
      </c>
      <c r="C27" s="69">
        <v>122</v>
      </c>
      <c r="D27" s="69">
        <v>23</v>
      </c>
      <c r="E27" s="70">
        <f t="shared" si="0"/>
        <v>99</v>
      </c>
      <c r="F27" s="89">
        <f t="shared" si="1"/>
        <v>0.18852459016393441</v>
      </c>
      <c r="G27" s="90">
        <v>11.4</v>
      </c>
      <c r="H27" s="3"/>
      <c r="I27" s="3"/>
      <c r="J27" s="77"/>
      <c r="K27" s="80"/>
    </row>
    <row r="28" spans="1:11" ht="15" x14ac:dyDescent="0.2">
      <c r="A28" s="9">
        <v>21</v>
      </c>
      <c r="B28" s="91" t="s">
        <v>20</v>
      </c>
      <c r="C28" s="92">
        <v>105</v>
      </c>
      <c r="D28" s="92">
        <v>27</v>
      </c>
      <c r="E28" s="3">
        <f t="shared" si="0"/>
        <v>78</v>
      </c>
      <c r="F28" s="89">
        <f t="shared" si="1"/>
        <v>0.25714285714285712</v>
      </c>
      <c r="G28" s="90">
        <v>22.8</v>
      </c>
      <c r="H28" s="3"/>
      <c r="I28" s="3"/>
      <c r="J28" s="77"/>
      <c r="K28" s="80"/>
    </row>
    <row r="29" spans="1:11" ht="15" x14ac:dyDescent="0.2">
      <c r="A29" s="34">
        <v>22</v>
      </c>
      <c r="B29" s="35" t="s">
        <v>21</v>
      </c>
      <c r="C29" s="36">
        <v>101</v>
      </c>
      <c r="D29" s="36">
        <v>36</v>
      </c>
      <c r="E29" s="37">
        <f t="shared" si="0"/>
        <v>65</v>
      </c>
      <c r="F29" s="89">
        <f t="shared" si="1"/>
        <v>0.35643564356435642</v>
      </c>
      <c r="G29" s="90">
        <v>17.899999999999999</v>
      </c>
      <c r="H29" s="3"/>
      <c r="I29" s="3"/>
      <c r="J29" s="77"/>
      <c r="K29" s="80"/>
    </row>
    <row r="30" spans="1:11" ht="99.75" x14ac:dyDescent="0.2">
      <c r="A30" s="34">
        <v>23</v>
      </c>
      <c r="B30" s="35" t="s">
        <v>22</v>
      </c>
      <c r="C30" s="36">
        <v>254</v>
      </c>
      <c r="D30" s="36">
        <v>38</v>
      </c>
      <c r="E30" s="37">
        <f t="shared" si="0"/>
        <v>216</v>
      </c>
      <c r="F30" s="89">
        <f t="shared" si="1"/>
        <v>0.14960629921259844</v>
      </c>
      <c r="G30" s="90">
        <v>14.7</v>
      </c>
      <c r="H30" s="37">
        <v>61</v>
      </c>
      <c r="I30" s="37">
        <v>70</v>
      </c>
      <c r="J30" s="77">
        <f t="shared" si="2"/>
        <v>1.1475409836065573</v>
      </c>
      <c r="K30" s="86" t="s">
        <v>93</v>
      </c>
    </row>
    <row r="31" spans="1:11" ht="15" x14ac:dyDescent="0.2">
      <c r="A31" s="34">
        <v>24</v>
      </c>
      <c r="B31" s="35" t="s">
        <v>23</v>
      </c>
      <c r="C31" s="36">
        <v>28</v>
      </c>
      <c r="D31" s="36">
        <v>20</v>
      </c>
      <c r="E31" s="37">
        <f t="shared" si="0"/>
        <v>8</v>
      </c>
      <c r="F31" s="89">
        <f t="shared" si="1"/>
        <v>0.7142857142857143</v>
      </c>
      <c r="G31" s="90">
        <v>99.3</v>
      </c>
      <c r="H31" s="37">
        <v>8</v>
      </c>
      <c r="I31" s="37">
        <v>28</v>
      </c>
      <c r="J31" s="77">
        <f t="shared" si="2"/>
        <v>3.5</v>
      </c>
      <c r="K31" s="82"/>
    </row>
    <row r="32" spans="1:11" ht="15" x14ac:dyDescent="0.2">
      <c r="A32" s="34">
        <v>25</v>
      </c>
      <c r="B32" s="35" t="s">
        <v>24</v>
      </c>
      <c r="C32" s="36">
        <v>61</v>
      </c>
      <c r="D32" s="36">
        <v>49</v>
      </c>
      <c r="E32" s="37">
        <f t="shared" si="0"/>
        <v>12</v>
      </c>
      <c r="F32" s="89">
        <f t="shared" si="1"/>
        <v>0.80327868852459017</v>
      </c>
      <c r="G32" s="90">
        <v>77</v>
      </c>
      <c r="H32" s="37"/>
      <c r="I32" s="37"/>
      <c r="J32" s="77"/>
      <c r="K32" s="87" t="s">
        <v>96</v>
      </c>
    </row>
    <row r="33" spans="1:11" ht="15" x14ac:dyDescent="0.2">
      <c r="A33" s="34">
        <v>26</v>
      </c>
      <c r="B33" s="35" t="s">
        <v>25</v>
      </c>
      <c r="C33" s="36">
        <v>58</v>
      </c>
      <c r="D33" s="36">
        <v>8</v>
      </c>
      <c r="E33" s="37">
        <f t="shared" si="0"/>
        <v>50</v>
      </c>
      <c r="F33" s="89">
        <f t="shared" si="1"/>
        <v>0.13793103448275862</v>
      </c>
      <c r="G33" s="90">
        <v>13.8</v>
      </c>
      <c r="H33" s="37">
        <v>58</v>
      </c>
      <c r="I33" s="37">
        <v>0</v>
      </c>
      <c r="J33" s="77">
        <f t="shared" si="2"/>
        <v>0</v>
      </c>
      <c r="K33" s="86"/>
    </row>
    <row r="34" spans="1:11" ht="15" x14ac:dyDescent="0.2">
      <c r="A34" s="34">
        <v>27</v>
      </c>
      <c r="B34" s="35" t="s">
        <v>26</v>
      </c>
      <c r="C34" s="36">
        <v>5</v>
      </c>
      <c r="D34" s="36">
        <v>0</v>
      </c>
      <c r="E34" s="37">
        <f t="shared" si="0"/>
        <v>5</v>
      </c>
      <c r="F34" s="89">
        <f t="shared" si="1"/>
        <v>0</v>
      </c>
      <c r="G34" s="90">
        <v>13.100000000000001</v>
      </c>
      <c r="H34" s="37">
        <v>5</v>
      </c>
      <c r="I34" s="37">
        <v>5</v>
      </c>
      <c r="J34" s="77">
        <f t="shared" si="2"/>
        <v>1</v>
      </c>
      <c r="K34" s="80"/>
    </row>
    <row r="35" spans="1:11" ht="15" x14ac:dyDescent="0.2">
      <c r="A35" s="9">
        <v>28</v>
      </c>
      <c r="B35" s="91" t="s">
        <v>27</v>
      </c>
      <c r="C35" s="92">
        <v>234</v>
      </c>
      <c r="D35" s="92">
        <v>21</v>
      </c>
      <c r="E35" s="3">
        <f t="shared" si="0"/>
        <v>213</v>
      </c>
      <c r="F35" s="89">
        <f t="shared" si="1"/>
        <v>8.9743589743589744E-2</v>
      </c>
      <c r="G35" s="90">
        <v>4.1000000000000005</v>
      </c>
      <c r="H35" s="3"/>
      <c r="I35" s="3"/>
      <c r="J35" s="77"/>
      <c r="K35" s="80"/>
    </row>
    <row r="36" spans="1:11" ht="15" x14ac:dyDescent="0.2">
      <c r="A36" s="34">
        <v>29</v>
      </c>
      <c r="B36" s="35" t="s">
        <v>28</v>
      </c>
      <c r="C36" s="36">
        <v>144</v>
      </c>
      <c r="D36" s="36">
        <v>2</v>
      </c>
      <c r="E36" s="37">
        <f t="shared" si="0"/>
        <v>142</v>
      </c>
      <c r="F36" s="89">
        <f t="shared" si="1"/>
        <v>1.3888888888888888E-2</v>
      </c>
      <c r="G36" s="90">
        <v>4.5</v>
      </c>
      <c r="H36" s="37">
        <v>142</v>
      </c>
      <c r="I36" s="37">
        <v>7</v>
      </c>
      <c r="J36" s="77">
        <f t="shared" si="2"/>
        <v>4.9295774647887321E-2</v>
      </c>
      <c r="K36" s="87"/>
    </row>
    <row r="37" spans="1:11" ht="15" x14ac:dyDescent="0.2">
      <c r="A37" s="34">
        <v>30</v>
      </c>
      <c r="B37" s="35" t="s">
        <v>29</v>
      </c>
      <c r="C37" s="36">
        <v>133</v>
      </c>
      <c r="D37" s="36">
        <v>77</v>
      </c>
      <c r="E37" s="37">
        <f t="shared" si="0"/>
        <v>56</v>
      </c>
      <c r="F37" s="89">
        <f t="shared" si="1"/>
        <v>0.57894736842105265</v>
      </c>
      <c r="G37" s="90">
        <v>52</v>
      </c>
      <c r="H37" s="37">
        <v>52</v>
      </c>
      <c r="I37" s="37">
        <v>71</v>
      </c>
      <c r="J37" s="77">
        <f t="shared" si="2"/>
        <v>1.3653846153846154</v>
      </c>
      <c r="K37" s="80"/>
    </row>
    <row r="38" spans="1:11" ht="15" x14ac:dyDescent="0.2">
      <c r="A38" s="34">
        <v>31</v>
      </c>
      <c r="B38" s="35" t="s">
        <v>30</v>
      </c>
      <c r="C38" s="36">
        <v>312</v>
      </c>
      <c r="D38" s="36">
        <v>81</v>
      </c>
      <c r="E38" s="37">
        <f t="shared" si="0"/>
        <v>231</v>
      </c>
      <c r="F38" s="89">
        <f t="shared" si="1"/>
        <v>0.25961538461538464</v>
      </c>
      <c r="G38" s="90">
        <v>13.4</v>
      </c>
      <c r="H38" s="37">
        <v>20</v>
      </c>
      <c r="I38" s="37">
        <v>52</v>
      </c>
      <c r="J38" s="77">
        <f t="shared" si="2"/>
        <v>2.6</v>
      </c>
      <c r="K38" s="82"/>
    </row>
    <row r="39" spans="1:11" ht="15" x14ac:dyDescent="0.2">
      <c r="A39" s="9">
        <v>32</v>
      </c>
      <c r="B39" s="91" t="s">
        <v>31</v>
      </c>
      <c r="C39" s="92">
        <v>2</v>
      </c>
      <c r="D39" s="92">
        <v>1</v>
      </c>
      <c r="E39" s="3">
        <f t="shared" si="0"/>
        <v>1</v>
      </c>
      <c r="F39" s="89">
        <f t="shared" si="1"/>
        <v>0.5</v>
      </c>
      <c r="G39" s="90">
        <v>100</v>
      </c>
      <c r="H39" s="3"/>
      <c r="I39" s="3"/>
      <c r="J39" s="77"/>
      <c r="K39" s="80"/>
    </row>
    <row r="40" spans="1:11" ht="15" x14ac:dyDescent="0.2">
      <c r="A40" s="34">
        <v>33</v>
      </c>
      <c r="B40" s="35" t="s">
        <v>32</v>
      </c>
      <c r="C40" s="36">
        <v>11</v>
      </c>
      <c r="D40" s="36">
        <v>11</v>
      </c>
      <c r="E40" s="37">
        <f t="shared" si="0"/>
        <v>0</v>
      </c>
      <c r="F40" s="89">
        <f t="shared" si="1"/>
        <v>1</v>
      </c>
      <c r="G40" s="90">
        <v>307.39999999999998</v>
      </c>
      <c r="H40" s="37"/>
      <c r="I40" s="37"/>
      <c r="J40" s="77"/>
      <c r="K40" s="82"/>
    </row>
    <row r="41" spans="1:11" ht="15.75" x14ac:dyDescent="0.2">
      <c r="B41" s="7" t="s">
        <v>33</v>
      </c>
      <c r="C41" s="7">
        <f>SUM(C8:C40)</f>
        <v>4608</v>
      </c>
      <c r="D41" s="7">
        <f>SUM(D8:D40)</f>
        <v>1234</v>
      </c>
      <c r="E41" s="7">
        <f>SUM(E8:E40)</f>
        <v>3374</v>
      </c>
      <c r="F41" s="89">
        <f t="shared" si="1"/>
        <v>0.2677951388888889</v>
      </c>
      <c r="G41" s="89"/>
      <c r="H41" s="7">
        <f>SUM(H8:H40)</f>
        <v>1106</v>
      </c>
      <c r="I41" s="7">
        <f>SUM(I8:I40)</f>
        <v>538</v>
      </c>
      <c r="J41" s="7"/>
      <c r="K41" s="88"/>
    </row>
  </sheetData>
  <mergeCells count="1">
    <mergeCell ref="B6:I6"/>
  </mergeCells>
  <printOptions horizontalCentered="1" verticalCentered="1"/>
  <pageMargins left="0.70866141732283472" right="0.70866141732283472" top="0.74803149606299213" bottom="0.74803149606299213" header="0.31496062992125984" footer="0.31496062992125984"/>
  <pageSetup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55B5C-5BC9-4C82-B8C0-1A12E32C9B3A}">
  <dimension ref="A6:K36"/>
  <sheetViews>
    <sheetView topLeftCell="A13" zoomScale="80" zoomScaleNormal="80" zoomScaleSheetLayoutView="86" workbookViewId="0">
      <selection activeCell="J31" sqref="A31:J31"/>
    </sheetView>
  </sheetViews>
  <sheetFormatPr baseColWidth="10" defaultRowHeight="14.25" x14ac:dyDescent="0.2"/>
  <cols>
    <col min="1" max="1" width="4.140625" style="2" customWidth="1"/>
    <col min="2" max="2" width="21.5703125" style="2" bestFit="1" customWidth="1"/>
    <col min="3" max="3" width="15.7109375" style="2" customWidth="1"/>
    <col min="4" max="4" width="33.42578125" style="2" customWidth="1"/>
    <col min="5" max="5" width="10.85546875" style="26" customWidth="1"/>
    <col min="6" max="6" width="31.7109375" style="2" customWidth="1"/>
    <col min="7" max="7" width="25.42578125" style="2" customWidth="1"/>
    <col min="8" max="8" width="18.28515625" style="2" hidden="1" customWidth="1"/>
    <col min="9" max="9" width="29.28515625" style="2" customWidth="1"/>
    <col min="10" max="10" width="26.85546875" style="2" customWidth="1"/>
    <col min="11" max="11" width="37" style="2" customWidth="1"/>
    <col min="12" max="12" width="18" style="2" customWidth="1"/>
    <col min="13" max="13" width="14.140625" style="2" bestFit="1" customWidth="1"/>
    <col min="14" max="16384" width="11.42578125" style="2"/>
  </cols>
  <sheetData>
    <row r="6" spans="1:11" ht="60.75" customHeight="1" x14ac:dyDescent="0.2">
      <c r="A6" s="94" t="s">
        <v>47</v>
      </c>
      <c r="B6" s="94"/>
      <c r="C6" s="94"/>
      <c r="D6" s="94"/>
      <c r="E6" s="94"/>
      <c r="F6" s="94"/>
      <c r="G6" s="94"/>
      <c r="H6" s="94"/>
      <c r="I6" s="94"/>
      <c r="J6" s="94"/>
      <c r="K6" s="25"/>
    </row>
    <row r="7" spans="1:11" ht="83.25" customHeight="1" x14ac:dyDescent="0.2">
      <c r="A7" s="4" t="s">
        <v>53</v>
      </c>
      <c r="B7" s="4" t="s">
        <v>88</v>
      </c>
      <c r="C7" s="4" t="s">
        <v>35</v>
      </c>
      <c r="D7" s="4" t="s">
        <v>54</v>
      </c>
      <c r="E7" s="4" t="s">
        <v>89</v>
      </c>
      <c r="F7" s="4" t="s">
        <v>72</v>
      </c>
      <c r="G7" s="4" t="s">
        <v>49</v>
      </c>
      <c r="H7" s="4" t="s">
        <v>52</v>
      </c>
      <c r="I7" s="5" t="s">
        <v>36</v>
      </c>
      <c r="J7" s="5" t="s">
        <v>50</v>
      </c>
    </row>
    <row r="8" spans="1:11" ht="23.25" customHeight="1" x14ac:dyDescent="0.2">
      <c r="A8" s="34">
        <v>1</v>
      </c>
      <c r="B8" s="35" t="s">
        <v>6</v>
      </c>
      <c r="C8" s="35" t="s">
        <v>38</v>
      </c>
      <c r="D8" s="50" t="s">
        <v>55</v>
      </c>
      <c r="E8" s="36">
        <v>100</v>
      </c>
      <c r="F8" s="35" t="s">
        <v>37</v>
      </c>
      <c r="G8" s="36">
        <v>1</v>
      </c>
      <c r="H8" s="66" t="s">
        <v>61</v>
      </c>
      <c r="I8" s="52">
        <v>141965000</v>
      </c>
      <c r="J8" s="37">
        <v>0</v>
      </c>
    </row>
    <row r="9" spans="1:11" ht="45" customHeight="1" x14ac:dyDescent="0.2">
      <c r="A9" s="9">
        <v>2</v>
      </c>
      <c r="B9" s="6" t="s">
        <v>11</v>
      </c>
      <c r="C9" s="6" t="s">
        <v>39</v>
      </c>
      <c r="D9" s="11" t="s">
        <v>57</v>
      </c>
      <c r="E9" s="1">
        <v>580</v>
      </c>
      <c r="F9" s="6" t="s">
        <v>37</v>
      </c>
      <c r="G9" s="1">
        <v>1</v>
      </c>
      <c r="H9" s="12" t="s">
        <v>63</v>
      </c>
      <c r="I9" s="8">
        <v>681447500</v>
      </c>
      <c r="J9" s="3"/>
    </row>
    <row r="10" spans="1:11" ht="23.25" customHeight="1" x14ac:dyDescent="0.2">
      <c r="A10" s="9">
        <v>3</v>
      </c>
      <c r="B10" s="6" t="s">
        <v>40</v>
      </c>
      <c r="C10" s="6" t="s">
        <v>41</v>
      </c>
      <c r="D10" s="11" t="s">
        <v>56</v>
      </c>
      <c r="E10" s="1">
        <v>95</v>
      </c>
      <c r="F10" s="6" t="s">
        <v>80</v>
      </c>
      <c r="G10" s="1">
        <v>1</v>
      </c>
      <c r="H10" s="13" t="s">
        <v>60</v>
      </c>
      <c r="I10" s="8">
        <v>22319775</v>
      </c>
      <c r="J10" s="3"/>
    </row>
    <row r="11" spans="1:11" ht="23.25" customHeight="1" x14ac:dyDescent="0.2">
      <c r="A11" s="40">
        <v>4</v>
      </c>
      <c r="B11" s="15" t="s">
        <v>77</v>
      </c>
      <c r="C11" s="15"/>
      <c r="D11" s="41"/>
      <c r="E11" s="16"/>
      <c r="F11" s="15" t="s">
        <v>79</v>
      </c>
      <c r="G11" s="16"/>
      <c r="H11" s="42"/>
      <c r="I11" s="18">
        <v>165574720</v>
      </c>
      <c r="J11" s="19"/>
    </row>
    <row r="12" spans="1:11" ht="118.5" customHeight="1" x14ac:dyDescent="0.2">
      <c r="A12" s="34">
        <v>5</v>
      </c>
      <c r="B12" s="35" t="s">
        <v>43</v>
      </c>
      <c r="C12" s="35"/>
      <c r="D12" s="50" t="s">
        <v>82</v>
      </c>
      <c r="E12" s="36">
        <v>300</v>
      </c>
      <c r="F12" s="35" t="s">
        <v>78</v>
      </c>
      <c r="G12" s="36">
        <v>1</v>
      </c>
      <c r="H12" s="51" t="s">
        <v>83</v>
      </c>
      <c r="I12" s="52">
        <v>283945500</v>
      </c>
      <c r="J12" s="37"/>
      <c r="K12" s="53" t="s">
        <v>94</v>
      </c>
    </row>
    <row r="13" spans="1:11" ht="48" customHeight="1" x14ac:dyDescent="0.2">
      <c r="A13" s="43">
        <v>6</v>
      </c>
      <c r="B13" s="44" t="s">
        <v>84</v>
      </c>
      <c r="C13" s="44"/>
      <c r="D13" s="45" t="s">
        <v>76</v>
      </c>
      <c r="E13" s="46">
        <v>2578</v>
      </c>
      <c r="F13" s="44" t="s">
        <v>81</v>
      </c>
      <c r="G13" s="46"/>
      <c r="H13" s="47"/>
      <c r="I13" s="48">
        <v>286569752</v>
      </c>
      <c r="J13" s="49"/>
    </row>
    <row r="14" spans="1:11" ht="23.25" customHeight="1" x14ac:dyDescent="0.2">
      <c r="A14" s="9">
        <v>7</v>
      </c>
      <c r="B14" s="6" t="s">
        <v>51</v>
      </c>
      <c r="C14" s="6" t="s">
        <v>59</v>
      </c>
      <c r="D14" s="11" t="s">
        <v>71</v>
      </c>
      <c r="E14" s="1"/>
      <c r="F14" s="6" t="s">
        <v>85</v>
      </c>
      <c r="G14" s="1">
        <v>1</v>
      </c>
      <c r="H14" s="14" t="s">
        <v>62</v>
      </c>
      <c r="I14" s="8">
        <v>3338200</v>
      </c>
      <c r="J14" s="3"/>
    </row>
    <row r="15" spans="1:11" ht="23.25" customHeight="1" x14ac:dyDescent="0.2">
      <c r="A15" s="40">
        <v>8</v>
      </c>
      <c r="B15" s="15" t="s">
        <v>29</v>
      </c>
      <c r="C15" s="15" t="s">
        <v>42</v>
      </c>
      <c r="D15" s="41" t="s">
        <v>58</v>
      </c>
      <c r="E15" s="16">
        <v>300</v>
      </c>
      <c r="F15" s="15" t="s">
        <v>86</v>
      </c>
      <c r="G15" s="16">
        <v>1</v>
      </c>
      <c r="H15" s="17"/>
      <c r="I15" s="18">
        <v>5460000</v>
      </c>
      <c r="J15" s="19"/>
    </row>
    <row r="16" spans="1:11" ht="23.25" customHeight="1" x14ac:dyDescent="0.2">
      <c r="A16" s="34">
        <v>9</v>
      </c>
      <c r="B16" s="35" t="s">
        <v>43</v>
      </c>
      <c r="C16" s="35" t="s">
        <v>44</v>
      </c>
      <c r="D16" s="50" t="s">
        <v>45</v>
      </c>
      <c r="E16" s="36">
        <v>60</v>
      </c>
      <c r="F16" s="35" t="s">
        <v>87</v>
      </c>
      <c r="G16" s="36">
        <v>1</v>
      </c>
      <c r="H16" s="55"/>
      <c r="I16" s="52">
        <v>85179000</v>
      </c>
      <c r="J16" s="37"/>
      <c r="K16" s="39" t="s">
        <v>95</v>
      </c>
    </row>
    <row r="17" spans="1:11" ht="35.25" customHeight="1" x14ac:dyDescent="0.2">
      <c r="A17" s="43">
        <v>10</v>
      </c>
      <c r="B17" s="44" t="s">
        <v>66</v>
      </c>
      <c r="C17" s="44" t="s">
        <v>64</v>
      </c>
      <c r="D17" s="45" t="s">
        <v>65</v>
      </c>
      <c r="E17" s="46"/>
      <c r="F17" s="44" t="s">
        <v>70</v>
      </c>
      <c r="G17" s="46">
        <v>1</v>
      </c>
      <c r="H17" s="54"/>
      <c r="I17" s="48">
        <v>33500000</v>
      </c>
      <c r="J17" s="49"/>
    </row>
    <row r="18" spans="1:11" ht="35.25" customHeight="1" x14ac:dyDescent="0.2">
      <c r="A18" s="43">
        <v>11</v>
      </c>
      <c r="B18" s="71" t="s">
        <v>98</v>
      </c>
      <c r="C18" s="71" t="s">
        <v>112</v>
      </c>
      <c r="D18" s="72" t="s">
        <v>109</v>
      </c>
      <c r="E18" s="73">
        <v>180</v>
      </c>
      <c r="F18" s="71" t="s">
        <v>97</v>
      </c>
      <c r="G18" s="73">
        <v>1</v>
      </c>
      <c r="H18" s="74"/>
      <c r="I18" s="56">
        <v>359654300</v>
      </c>
      <c r="J18" s="75">
        <v>0</v>
      </c>
    </row>
    <row r="19" spans="1:11" ht="35.25" customHeight="1" x14ac:dyDescent="0.2">
      <c r="A19" s="43">
        <v>12</v>
      </c>
      <c r="B19" s="71" t="s">
        <v>98</v>
      </c>
      <c r="C19" s="71" t="s">
        <v>113</v>
      </c>
      <c r="D19" s="72" t="s">
        <v>110</v>
      </c>
      <c r="E19" s="73">
        <v>125</v>
      </c>
      <c r="F19" s="71" t="s">
        <v>97</v>
      </c>
      <c r="G19" s="73">
        <v>1</v>
      </c>
      <c r="H19" s="74"/>
      <c r="I19" s="56"/>
      <c r="J19" s="75">
        <v>0</v>
      </c>
    </row>
    <row r="20" spans="1:11" ht="35.25" customHeight="1" x14ac:dyDescent="0.2">
      <c r="A20" s="43">
        <v>13</v>
      </c>
      <c r="B20" s="71" t="s">
        <v>98</v>
      </c>
      <c r="C20" s="71" t="s">
        <v>113</v>
      </c>
      <c r="D20" s="72" t="s">
        <v>111</v>
      </c>
      <c r="E20" s="73">
        <v>75</v>
      </c>
      <c r="F20" s="71" t="s">
        <v>97</v>
      </c>
      <c r="G20" s="73">
        <v>1</v>
      </c>
      <c r="H20" s="74"/>
      <c r="I20" s="56"/>
      <c r="J20" s="75">
        <v>0</v>
      </c>
    </row>
    <row r="21" spans="1:11" ht="50.25" customHeight="1" x14ac:dyDescent="0.2">
      <c r="A21" s="43">
        <v>14</v>
      </c>
      <c r="B21" s="36" t="s">
        <v>99</v>
      </c>
      <c r="C21" s="36" t="s">
        <v>100</v>
      </c>
      <c r="D21" s="36" t="s">
        <v>101</v>
      </c>
      <c r="E21" s="36">
        <v>745</v>
      </c>
      <c r="F21" s="36" t="s">
        <v>102</v>
      </c>
      <c r="G21" s="36">
        <v>1</v>
      </c>
      <c r="H21" s="57">
        <v>66262017330</v>
      </c>
      <c r="I21" s="56">
        <v>15045406</v>
      </c>
      <c r="J21" s="58">
        <v>0</v>
      </c>
    </row>
    <row r="22" spans="1:11" ht="50.25" customHeight="1" x14ac:dyDescent="0.2">
      <c r="A22" s="43">
        <v>15</v>
      </c>
      <c r="B22" s="36" t="s">
        <v>99</v>
      </c>
      <c r="C22" s="36" t="s">
        <v>100</v>
      </c>
      <c r="D22" s="36" t="s">
        <v>101</v>
      </c>
      <c r="E22" s="36">
        <v>270</v>
      </c>
      <c r="F22" s="36" t="s">
        <v>102</v>
      </c>
      <c r="G22" s="36">
        <v>1</v>
      </c>
      <c r="H22" s="57">
        <v>66262017335</v>
      </c>
      <c r="I22" s="56">
        <v>1292340</v>
      </c>
      <c r="J22" s="58">
        <v>0</v>
      </c>
    </row>
    <row r="23" spans="1:11" ht="50.25" customHeight="1" x14ac:dyDescent="0.2">
      <c r="A23" s="43">
        <v>16</v>
      </c>
      <c r="B23" s="36" t="s">
        <v>99</v>
      </c>
      <c r="C23" s="36" t="s">
        <v>100</v>
      </c>
      <c r="D23" s="36" t="s">
        <v>103</v>
      </c>
      <c r="E23" s="36">
        <v>4693</v>
      </c>
      <c r="F23" s="36" t="s">
        <v>102</v>
      </c>
      <c r="G23" s="36">
        <v>1</v>
      </c>
      <c r="H23" s="57">
        <v>66262018108</v>
      </c>
      <c r="I23" s="56">
        <v>32000000</v>
      </c>
      <c r="J23" s="58">
        <v>0</v>
      </c>
    </row>
    <row r="24" spans="1:11" ht="50.25" customHeight="1" x14ac:dyDescent="0.2">
      <c r="A24" s="43">
        <v>17</v>
      </c>
      <c r="B24" s="36" t="s">
        <v>99</v>
      </c>
      <c r="C24" s="36" t="s">
        <v>104</v>
      </c>
      <c r="D24" s="36" t="s">
        <v>105</v>
      </c>
      <c r="E24" s="36">
        <v>200</v>
      </c>
      <c r="F24" s="36" t="s">
        <v>102</v>
      </c>
      <c r="G24" s="36">
        <v>1</v>
      </c>
      <c r="H24" s="57">
        <v>66262017267</v>
      </c>
      <c r="I24" s="56">
        <v>7261000</v>
      </c>
      <c r="J24" s="58">
        <v>0</v>
      </c>
    </row>
    <row r="25" spans="1:11" ht="50.25" customHeight="1" x14ac:dyDescent="0.2">
      <c r="A25" s="43">
        <v>18</v>
      </c>
      <c r="B25" s="36" t="s">
        <v>99</v>
      </c>
      <c r="C25" s="36" t="s">
        <v>106</v>
      </c>
      <c r="D25" s="36" t="s">
        <v>105</v>
      </c>
      <c r="E25" s="36">
        <v>80</v>
      </c>
      <c r="F25" s="36" t="s">
        <v>102</v>
      </c>
      <c r="G25" s="36">
        <v>1</v>
      </c>
      <c r="H25" s="57">
        <v>66262017270</v>
      </c>
      <c r="I25" s="56">
        <v>6666977</v>
      </c>
      <c r="J25" s="58">
        <v>0</v>
      </c>
    </row>
    <row r="26" spans="1:11" ht="50.25" customHeight="1" x14ac:dyDescent="0.2">
      <c r="A26" s="43">
        <v>19</v>
      </c>
      <c r="B26" s="36" t="s">
        <v>99</v>
      </c>
      <c r="C26" s="36" t="s">
        <v>107</v>
      </c>
      <c r="D26" s="36" t="s">
        <v>108</v>
      </c>
      <c r="E26" s="36">
        <v>1240</v>
      </c>
      <c r="F26" s="36" t="s">
        <v>102</v>
      </c>
      <c r="G26" s="59">
        <v>1</v>
      </c>
      <c r="H26" s="57">
        <v>66262017327</v>
      </c>
      <c r="I26" s="56">
        <v>12965360</v>
      </c>
      <c r="J26" s="58">
        <v>0</v>
      </c>
    </row>
    <row r="27" spans="1:11" s="30" customFormat="1" ht="35.25" customHeight="1" x14ac:dyDescent="0.2">
      <c r="A27" s="28"/>
      <c r="B27" s="6"/>
      <c r="C27" s="6"/>
      <c r="D27" s="31" t="s">
        <v>90</v>
      </c>
      <c r="E27" s="32">
        <f>SUM(E8:E26)</f>
        <v>11621</v>
      </c>
      <c r="F27" s="32"/>
      <c r="G27" s="32">
        <f>SUM(G8:G26)</f>
        <v>17</v>
      </c>
      <c r="H27" s="32">
        <f>SUM(H8:H17)</f>
        <v>0</v>
      </c>
      <c r="I27" s="33">
        <f>SUM(I8:I26)</f>
        <v>2144184830</v>
      </c>
      <c r="J27" s="29"/>
    </row>
    <row r="28" spans="1:11" ht="50.25" customHeight="1" x14ac:dyDescent="0.2">
      <c r="A28" s="60">
        <v>20</v>
      </c>
      <c r="B28" s="61" t="s">
        <v>4</v>
      </c>
      <c r="C28" s="61"/>
      <c r="D28" s="62" t="s">
        <v>75</v>
      </c>
      <c r="E28" s="59"/>
      <c r="F28" s="61" t="s">
        <v>69</v>
      </c>
      <c r="G28" s="59">
        <v>1</v>
      </c>
      <c r="H28" s="63"/>
      <c r="I28" s="64">
        <v>45000000</v>
      </c>
      <c r="J28" s="65">
        <v>0</v>
      </c>
    </row>
    <row r="29" spans="1:11" ht="50.25" customHeight="1" x14ac:dyDescent="0.2">
      <c r="A29" s="34">
        <v>21</v>
      </c>
      <c r="B29" s="35" t="s">
        <v>43</v>
      </c>
      <c r="C29" s="35"/>
      <c r="D29" s="50" t="s">
        <v>75</v>
      </c>
      <c r="E29" s="36"/>
      <c r="F29" s="35" t="s">
        <v>69</v>
      </c>
      <c r="G29" s="36">
        <v>1</v>
      </c>
      <c r="H29" s="55"/>
      <c r="I29" s="52">
        <v>25000000</v>
      </c>
      <c r="J29" s="37"/>
      <c r="K29" s="39" t="s">
        <v>95</v>
      </c>
    </row>
    <row r="30" spans="1:11" ht="50.25" customHeight="1" x14ac:dyDescent="0.2">
      <c r="A30" s="40">
        <v>22</v>
      </c>
      <c r="B30" s="44" t="s">
        <v>66</v>
      </c>
      <c r="C30" s="44"/>
      <c r="D30" s="45" t="s">
        <v>68</v>
      </c>
      <c r="E30" s="46"/>
      <c r="F30" s="44" t="s">
        <v>69</v>
      </c>
      <c r="G30" s="46">
        <v>1</v>
      </c>
      <c r="H30" s="54"/>
      <c r="I30" s="48">
        <v>25000000</v>
      </c>
      <c r="J30" s="49"/>
    </row>
    <row r="31" spans="1:11" ht="50.25" customHeight="1" thickBot="1" x14ac:dyDescent="0.25">
      <c r="A31" s="34">
        <v>23</v>
      </c>
      <c r="B31" s="35" t="s">
        <v>67</v>
      </c>
      <c r="C31" s="35"/>
      <c r="D31" s="50" t="s">
        <v>75</v>
      </c>
      <c r="E31" s="59"/>
      <c r="F31" s="61" t="s">
        <v>69</v>
      </c>
      <c r="G31" s="59">
        <v>1</v>
      </c>
      <c r="H31" s="63"/>
      <c r="I31" s="64">
        <v>52000000</v>
      </c>
      <c r="J31" s="65">
        <v>0</v>
      </c>
    </row>
    <row r="32" spans="1:11" ht="50.25" customHeight="1" thickBot="1" x14ac:dyDescent="0.25">
      <c r="F32" s="20" t="s">
        <v>33</v>
      </c>
      <c r="G32" s="21">
        <f>SUM(G14:G31)</f>
        <v>34</v>
      </c>
      <c r="H32" s="22"/>
      <c r="I32" s="23">
        <f>SUM(I8:I31)</f>
        <v>4435369660</v>
      </c>
      <c r="J32" s="24"/>
    </row>
    <row r="35" spans="2:5" ht="15" x14ac:dyDescent="0.25">
      <c r="B35" s="10"/>
      <c r="C35"/>
      <c r="D35"/>
      <c r="E35" s="27"/>
    </row>
    <row r="36" spans="2:5" ht="15" x14ac:dyDescent="0.25">
      <c r="B36" s="10"/>
      <c r="C36"/>
      <c r="D36"/>
      <c r="E36" s="27"/>
    </row>
  </sheetData>
  <sortState xmlns:xlrd2="http://schemas.microsoft.com/office/spreadsheetml/2017/richdata2" ref="B28:J31">
    <sortCondition ref="B14"/>
  </sortState>
  <mergeCells count="1">
    <mergeCell ref="A6:J6"/>
  </mergeCells>
  <printOptions horizontalCentered="1" verticalCentered="1"/>
  <pageMargins left="0.70866141732283472" right="0.70866141732283472" top="0.74803149606299213" bottom="0.74803149606299213" header="0.31496062992125984" footer="0.31496062992125984"/>
  <pageSetup scale="55" orientation="landscape" r:id="rId1"/>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DOTACIONES 2016-2017</vt:lpstr>
      <vt:lpstr>DOTACIONES 2018</vt:lpstr>
      <vt:lpstr>'DOTACIONES 2016-2017'!Área_de_impresión</vt:lpstr>
      <vt:lpstr>'DOTACIONES 2018'!Área_de_impresión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Johanna Fierro</dc:creator>
  <cp:lastModifiedBy>Andrea Ospina Patiño</cp:lastModifiedBy>
  <cp:lastPrinted>2019-02-05T14:17:25Z</cp:lastPrinted>
  <dcterms:created xsi:type="dcterms:W3CDTF">2018-12-21T16:03:17Z</dcterms:created>
  <dcterms:modified xsi:type="dcterms:W3CDTF">2019-02-27T18:20:56Z</dcterms:modified>
</cp:coreProperties>
</file>