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anuel.Colorado\Documents\INFRAESTRUCTURA\"/>
    </mc:Choice>
  </mc:AlternateContent>
  <xr:revisionPtr revIDLastSave="0" documentId="8_{9FBD0295-6451-4F33-B2CD-D584B0EDD68E}" xr6:coauthVersionLast="31" xr6:coauthVersionMax="31" xr10:uidLastSave="{00000000-0000-0000-0000-000000000000}"/>
  <bookViews>
    <workbookView xWindow="0" yWindow="0" windowWidth="19200" windowHeight="11385" xr2:uid="{00000000-000D-0000-FFFF-FFFF00000000}"/>
  </bookViews>
  <sheets>
    <sheet name="Hoja1" sheetId="1" r:id="rId1"/>
    <sheet name="Hoja5" sheetId="5" r:id="rId2"/>
    <sheet name="Hoja3" sheetId="3" state="hidden" r:id="rId3"/>
    <sheet name="Hoja4" sheetId="4" state="hidden" r:id="rId4"/>
    <sheet name="Hoja2" sheetId="2" state="hidden" r:id="rId5"/>
  </sheets>
  <definedNames>
    <definedName name="_xlnm._FilterDatabase" localSheetId="0" hidden="1">Hoja1!$A$1:$V$123</definedName>
    <definedName name="_xlnm._FilterDatabase" localSheetId="2" hidden="1">Hoja3!$A$1:$G$24</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 i="5" l="1"/>
  <c r="F14" i="5"/>
  <c r="G14" i="5"/>
  <c r="C14" i="5"/>
  <c r="D12" i="5"/>
  <c r="D14" i="5" s="1"/>
  <c r="G81" i="1"/>
  <c r="H66" i="1"/>
  <c r="G64" i="1"/>
  <c r="G61" i="1"/>
  <c r="G49" i="1"/>
  <c r="G44" i="1"/>
  <c r="G42" i="1"/>
  <c r="G39" i="1"/>
  <c r="G34" i="1"/>
  <c r="G13" i="1"/>
  <c r="G105" i="1"/>
  <c r="F114" i="1" l="1"/>
  <c r="F113" i="1"/>
  <c r="F112" i="1"/>
  <c r="F111" i="1"/>
  <c r="F110" i="1"/>
  <c r="F109" i="1"/>
  <c r="F108" i="1"/>
  <c r="F107" i="1"/>
  <c r="F106" i="1"/>
  <c r="F105" i="1"/>
  <c r="F104" i="1"/>
  <c r="F103" i="1"/>
  <c r="F102" i="1"/>
  <c r="F101" i="1"/>
  <c r="F100" i="1"/>
  <c r="F10" i="1"/>
  <c r="F23" i="1"/>
  <c r="F22" i="1"/>
  <c r="F21" i="1"/>
  <c r="F20" i="1"/>
  <c r="F19" i="1"/>
  <c r="F18" i="1"/>
  <c r="F17" i="1"/>
  <c r="F16" i="1"/>
  <c r="F15" i="1"/>
  <c r="F14" i="1"/>
  <c r="F13" i="1"/>
  <c r="F12" i="1"/>
  <c r="F11" i="1"/>
  <c r="F9" i="1"/>
  <c r="F8" i="1"/>
  <c r="F7" i="1"/>
  <c r="F6" i="1"/>
  <c r="F5" i="1"/>
  <c r="F4" i="1"/>
  <c r="F3" i="1"/>
  <c r="F2"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2" i="1"/>
  <c r="F61" i="1"/>
  <c r="F60" i="1"/>
  <c r="H56" i="1" l="1"/>
  <c r="E24" i="2" l="1"/>
  <c r="G113" i="1" l="1"/>
</calcChain>
</file>

<file path=xl/sharedStrings.xml><?xml version="1.0" encoding="utf-8"?>
<sst xmlns="http://schemas.openxmlformats.org/spreadsheetml/2006/main" count="1231" uniqueCount="372">
  <si>
    <t xml:space="preserve">Regional </t>
  </si>
  <si>
    <t xml:space="preserve">Municipio </t>
  </si>
  <si>
    <t>Nombre UDS</t>
  </si>
  <si>
    <t>Aportante</t>
  </si>
  <si>
    <t xml:space="preserve">Estado de Infraestructura </t>
  </si>
  <si>
    <t xml:space="preserve">Observaciones Infraestructura </t>
  </si>
  <si>
    <t>Capacidad Proyectada</t>
  </si>
  <si>
    <t xml:space="preserve">Amazonas </t>
  </si>
  <si>
    <t>Leticia</t>
  </si>
  <si>
    <t>CDI Ñae Mechi</t>
  </si>
  <si>
    <t xml:space="preserve">Ministerio de Vivienda </t>
  </si>
  <si>
    <t>Arauca</t>
  </si>
  <si>
    <t xml:space="preserve">Cauca </t>
  </si>
  <si>
    <t xml:space="preserve">CDI Valle del Ortigal </t>
  </si>
  <si>
    <t xml:space="preserve">CDI Ciudadela Mía </t>
  </si>
  <si>
    <t xml:space="preserve">Chocó </t>
  </si>
  <si>
    <t>Cundinamarca</t>
  </si>
  <si>
    <t xml:space="preserve">Soacha </t>
  </si>
  <si>
    <t xml:space="preserve">CDI Torrentes </t>
  </si>
  <si>
    <t xml:space="preserve">CDI Vida Nueva </t>
  </si>
  <si>
    <t>Magdalena</t>
  </si>
  <si>
    <t>Santa Marta</t>
  </si>
  <si>
    <t>CDI Ciudad Equidad</t>
  </si>
  <si>
    <t xml:space="preserve">Putumayo </t>
  </si>
  <si>
    <t xml:space="preserve">Mocoa </t>
  </si>
  <si>
    <t>CDI Los Sauces</t>
  </si>
  <si>
    <t xml:space="preserve">Santander </t>
  </si>
  <si>
    <t>Bucaramanga</t>
  </si>
  <si>
    <t>CDI Campo Madrid</t>
  </si>
  <si>
    <t xml:space="preserve">Puerto Nariño </t>
  </si>
  <si>
    <t xml:space="preserve">CDI Puerto Nariño </t>
  </si>
  <si>
    <t>Convenio 3374 (ICBF- FND-FONADE)</t>
  </si>
  <si>
    <t>Pendientes de Obra por subsanar y falta conexión servicio de energía.Pendiente por parte de FONADE  entrega de acta de recibo del proyecto</t>
  </si>
  <si>
    <t>Antioquia</t>
  </si>
  <si>
    <t>Necoclí</t>
  </si>
  <si>
    <t>CDI Necoclí</t>
  </si>
  <si>
    <t xml:space="preserve">Boyacá </t>
  </si>
  <si>
    <t xml:space="preserve">Belén </t>
  </si>
  <si>
    <t>Tota</t>
  </si>
  <si>
    <t xml:space="preserve">CDI Belén </t>
  </si>
  <si>
    <t>CDI Tota</t>
  </si>
  <si>
    <t>Pendiente subsanaciones mínimas de obra.Pendiente la entrega de FONADE de acta de recibo del proyecto</t>
  </si>
  <si>
    <t>Córdoba</t>
  </si>
  <si>
    <t>Boyacá</t>
  </si>
  <si>
    <t>Chita</t>
  </si>
  <si>
    <t xml:space="preserve">CDI Chita </t>
  </si>
  <si>
    <t>Regalias</t>
  </si>
  <si>
    <t>En ejecución</t>
  </si>
  <si>
    <t>En obra de comedor y cocina</t>
  </si>
  <si>
    <t xml:space="preserve">San Bernardo del Viento </t>
  </si>
  <si>
    <t xml:space="preserve">CDI San Bernardo del Viento </t>
  </si>
  <si>
    <t>Pendiente subsanaciones establecidas en acta de reunión por parte del Municipio. Pendiente verificación funcionamiento adecuado  redes de servicios públicos, limpieza y mantenimiento general por parte del ente territoral. Pendiente la entrega de FONADE de documentos soporte anexos al acta de recibo del proyecto.</t>
  </si>
  <si>
    <t xml:space="preserve">Cerro San Antonio </t>
  </si>
  <si>
    <t xml:space="preserve">El Retén </t>
  </si>
  <si>
    <t xml:space="preserve">CDI San Antonio </t>
  </si>
  <si>
    <t xml:space="preserve">CDI EL Retén </t>
  </si>
  <si>
    <t>Orito</t>
  </si>
  <si>
    <t xml:space="preserve">CDI Orito </t>
  </si>
  <si>
    <t>Puerto Asis</t>
  </si>
  <si>
    <t xml:space="preserve">San Gil </t>
  </si>
  <si>
    <t>CDI Puerto Asis</t>
  </si>
  <si>
    <t>Sucre</t>
  </si>
  <si>
    <t xml:space="preserve">San Juan de Betulia </t>
  </si>
  <si>
    <t xml:space="preserve">CDI San Gil </t>
  </si>
  <si>
    <t xml:space="preserve">CDI San Juan de Betulia </t>
  </si>
  <si>
    <t>CDI 20 de Julio</t>
  </si>
  <si>
    <t>En Ejecución</t>
  </si>
  <si>
    <t>Atlántico</t>
  </si>
  <si>
    <t>Malambo</t>
  </si>
  <si>
    <t>Gobernación del Atlantico- Regalias</t>
  </si>
  <si>
    <t>Palmar de Varela</t>
  </si>
  <si>
    <t>Santo Tomás</t>
  </si>
  <si>
    <t>El Carmen</t>
  </si>
  <si>
    <t>Soledad</t>
  </si>
  <si>
    <t>Barrio los Robles</t>
  </si>
  <si>
    <t>Centenario</t>
  </si>
  <si>
    <t>La Central</t>
  </si>
  <si>
    <t>Villa Estadio</t>
  </si>
  <si>
    <t>CDI Institucional</t>
  </si>
  <si>
    <t>Bolívar</t>
  </si>
  <si>
    <t>Altos del Rosario</t>
  </si>
  <si>
    <t>Gobernación de Bolivar</t>
  </si>
  <si>
    <t>Barranco de Loba</t>
  </si>
  <si>
    <t>El Peñon</t>
  </si>
  <si>
    <t>Hatillo de Loba</t>
  </si>
  <si>
    <t>Magangue</t>
  </si>
  <si>
    <t>Norosi</t>
  </si>
  <si>
    <t>San Estanislao de Kostka</t>
  </si>
  <si>
    <t>San Pablo</t>
  </si>
  <si>
    <t>Villa Nueva</t>
  </si>
  <si>
    <t>Zambrano</t>
  </si>
  <si>
    <t>Carmen de Bolivar</t>
  </si>
  <si>
    <t>San Juan de Nepumoceno</t>
  </si>
  <si>
    <t>Santa Rosa de Lima</t>
  </si>
  <si>
    <t>Arroyo Hondo</t>
  </si>
  <si>
    <t>Santa Rosa del Sur</t>
  </si>
  <si>
    <t>Canta Gallo</t>
  </si>
  <si>
    <t>Morales</t>
  </si>
  <si>
    <t>Regidor</t>
  </si>
  <si>
    <t>Rio Viejo</t>
  </si>
  <si>
    <t>Arjona</t>
  </si>
  <si>
    <t xml:space="preserve">A la espera de acta de reinicio de obra por mal tiempo </t>
  </si>
  <si>
    <t>Popayán</t>
  </si>
  <si>
    <t>Quibdó</t>
  </si>
  <si>
    <t>De acuerdo a cuplimiento de compromisos.</t>
  </si>
  <si>
    <t>DAPRE</t>
  </si>
  <si>
    <t>Clemencia</t>
  </si>
  <si>
    <t>Caquetá</t>
  </si>
  <si>
    <t>El Doncello</t>
  </si>
  <si>
    <t>Belén de los Andaquiés</t>
  </si>
  <si>
    <t>Paujil</t>
  </si>
  <si>
    <t>Tierralta</t>
  </si>
  <si>
    <t>Valencia</t>
  </si>
  <si>
    <t>Anapoima</t>
  </si>
  <si>
    <t>La Guajira</t>
  </si>
  <si>
    <t>Uribia - Bahía Portete</t>
  </si>
  <si>
    <t>Nariño</t>
  </si>
  <si>
    <t>Policarpa</t>
  </si>
  <si>
    <t>Norte de Santander</t>
  </si>
  <si>
    <t>Teorama</t>
  </si>
  <si>
    <t>Santander</t>
  </si>
  <si>
    <t>Vélez</t>
  </si>
  <si>
    <t>San Pedro</t>
  </si>
  <si>
    <t>Valle del Cauca</t>
  </si>
  <si>
    <t>Yotoco</t>
  </si>
  <si>
    <t>CDI</t>
  </si>
  <si>
    <t>CDI Clemencia</t>
  </si>
  <si>
    <t>CDI - Modalidad Institucional</t>
  </si>
  <si>
    <t>CDI Tierralta</t>
  </si>
  <si>
    <t>CDI Anapoima</t>
  </si>
  <si>
    <t>CDI Mis angelitos</t>
  </si>
  <si>
    <t xml:space="preserve">Sujeto a compromisos por parte del Ente Territorial </t>
  </si>
  <si>
    <t>CDII Barranco de Loba</t>
  </si>
  <si>
    <t>CDI El Peñon</t>
  </si>
  <si>
    <t>CDI Hatillo de Loba</t>
  </si>
  <si>
    <t>CDI Magangue</t>
  </si>
  <si>
    <t>Simití</t>
  </si>
  <si>
    <t>CDI Simití</t>
  </si>
  <si>
    <t>CDI Norosí</t>
  </si>
  <si>
    <t>CDI San Estanislao de Kostka</t>
  </si>
  <si>
    <t>CDI Valencia</t>
  </si>
  <si>
    <t>CDI San Pedro</t>
  </si>
  <si>
    <t>CDI Yotoco</t>
  </si>
  <si>
    <t>A la Fecha no se ha puesto en operación por  problemas de inundación derivadas del lote aledaño, por lo cual se están adelando gestiones desde la Alcaldía, se tiene previsto la construcción de obras hidráhulicas que recojan el agua lluvia, una vez el propietario del predio vecino construya el canal para el manejo de aguas lluvias de su urbanización.</t>
  </si>
  <si>
    <t xml:space="preserve">Se debe remover cable de media tensión que se encuentra al interior del CDI. En proceso de aprobación de vertimiento de aguas residuales al río Cauca, se está a la espera de la construcción de vía de acceso.  </t>
  </si>
  <si>
    <t>Falta una de las bombas contratadas para el CDI. Pendiente por parte de FONADE  entrega de acta de recibo del proyecto.</t>
  </si>
  <si>
    <t xml:space="preserve">Pendiente conexión definitiva del servicio de energía </t>
  </si>
  <si>
    <t>Se requiere la atención de observaciones relacionadas con los desagües del proyecto y de acabados, por parte del contratista. No cuenta con conexión definitiva al servicio de energía elétrica.</t>
  </si>
  <si>
    <t xml:space="preserve">Pendiente conexión definitiva de servicios públicos: Agua y energia. </t>
  </si>
  <si>
    <t>Existen problemas técnicos relacionados con escorrentía de aguas lluvias que inundan el terreno del CDI que provienen del predio aledaño.</t>
  </si>
  <si>
    <t>Existen problemas técnicos relacionados con escorrentía de aguas lluvias que inundan el terreno del CDI, que provienen del predio aledaño.</t>
  </si>
  <si>
    <t xml:space="preserve">Esta en comité evaluador por parte de la OCAD </t>
  </si>
  <si>
    <t>Terminada. Falta energizar por parte de la Alcaldía y Electricaribe. Se están adelantando las gestiones por parte de la Presidencia de la República.</t>
  </si>
  <si>
    <t>Atlántico </t>
  </si>
  <si>
    <t>Campo de la Cruz</t>
  </si>
  <si>
    <t>Manatí</t>
  </si>
  <si>
    <t>Calamar</t>
  </si>
  <si>
    <t>Pablo VI</t>
  </si>
  <si>
    <t>Pedraza</t>
  </si>
  <si>
    <t>Zona Bananera</t>
  </si>
  <si>
    <t>CDI Técnica Cormercial La Inmaculada</t>
  </si>
  <si>
    <t xml:space="preserve">Fondo de Adaptación </t>
  </si>
  <si>
    <t xml:space="preserve">Terminada. Artículando verificación técnica en gestión, dotación e inicio de operación </t>
  </si>
  <si>
    <t>CDI Bohórquez</t>
  </si>
  <si>
    <t xml:space="preserve">CDI Campo de la Cruz </t>
  </si>
  <si>
    <t>CDI I.E Agropiscicola Las Compuertas</t>
  </si>
  <si>
    <t>I.E Agropecuaria el Yucal. C.E Barranca Vieja</t>
  </si>
  <si>
    <t>Ajustes menores por parte de la Alcaldía</t>
  </si>
  <si>
    <t xml:space="preserve">Soplaviento </t>
  </si>
  <si>
    <t>I.E Agropiscicola Liceo del Dique Enrique Castillo Jiménez Sede Santiago Amor + Socorro Pérez</t>
  </si>
  <si>
    <t>En contratación de ajustes menores por parte de la Alcaldía</t>
  </si>
  <si>
    <t xml:space="preserve">Pinillos </t>
  </si>
  <si>
    <t xml:space="preserve">Armenia Sede Principal </t>
  </si>
  <si>
    <t xml:space="preserve">Haltillo de Loba </t>
  </si>
  <si>
    <t xml:space="preserve">I.E De la Victoria Sede ERM Maria Auxiliadora </t>
  </si>
  <si>
    <t xml:space="preserve">Cicuco </t>
  </si>
  <si>
    <t xml:space="preserve">San Francisco de Loba Sede la Peña </t>
  </si>
  <si>
    <t xml:space="preserve">Delicias Minas de Santa Cruz Sede ER Mixta Simón Bolívar </t>
  </si>
  <si>
    <t xml:space="preserve">Puerto Libertador </t>
  </si>
  <si>
    <t xml:space="preserve">Pendiente arreglos menores por parte de la Alcaldía </t>
  </si>
  <si>
    <t xml:space="preserve">Condordia </t>
  </si>
  <si>
    <t>Luz Marina Caballero Sede ERM NRO 1- ERM Bella Vista</t>
  </si>
  <si>
    <t xml:space="preserve">Pendiente contratar terminación </t>
  </si>
  <si>
    <t xml:space="preserve">C.E. Ampliado Básico La Bomba </t>
  </si>
  <si>
    <t xml:space="preserve">Pijiño del Carmen </t>
  </si>
  <si>
    <t xml:space="preserve">San Zenón </t>
  </si>
  <si>
    <t xml:space="preserve">I.E El Horno </t>
  </si>
  <si>
    <t xml:space="preserve">I.E María Auxiliadora </t>
  </si>
  <si>
    <t xml:space="preserve">Zona Bananera </t>
  </si>
  <si>
    <t>Thelma Rosa</t>
  </si>
  <si>
    <t xml:space="preserve">El Banco </t>
  </si>
  <si>
    <t xml:space="preserve">Minsuli Campell Sede San Felipe </t>
  </si>
  <si>
    <t xml:space="preserve">I.E Anaximedes Torres - Antiguo Julían Mejía Alvarado </t>
  </si>
  <si>
    <t xml:space="preserve">Santa Ana </t>
  </si>
  <si>
    <t>Antonio Brujes Carmona- Rur de Jaraba</t>
  </si>
  <si>
    <t xml:space="preserve">Gramalote </t>
  </si>
  <si>
    <t>Sangrado Corazón de Jesús</t>
  </si>
  <si>
    <t xml:space="preserve">Guaranda </t>
  </si>
  <si>
    <t>I.E de Guaranda</t>
  </si>
  <si>
    <t xml:space="preserve">Magdalena </t>
  </si>
  <si>
    <r>
      <t>Fecha probable de entrega</t>
    </r>
    <r>
      <rPr>
        <sz val="16"/>
        <color theme="1"/>
        <rFont val="Calibri"/>
        <family val="2"/>
        <scheme val="minor"/>
      </rPr>
      <t>*</t>
    </r>
  </si>
  <si>
    <t>Amazonas</t>
  </si>
  <si>
    <t>Chorrera</t>
  </si>
  <si>
    <t>CDI La Chorrera</t>
  </si>
  <si>
    <t>Conpes</t>
  </si>
  <si>
    <t>Pedrera</t>
  </si>
  <si>
    <t>CDI Pedrera</t>
  </si>
  <si>
    <t>Victoria</t>
  </si>
  <si>
    <t>CDI La Victoria</t>
  </si>
  <si>
    <t>Mirití-Parana</t>
  </si>
  <si>
    <t>CDI Miriti-Parana</t>
  </si>
  <si>
    <t>Puerto Alegria</t>
  </si>
  <si>
    <t>CDI Puerto Alegria</t>
  </si>
  <si>
    <t>Puerto Arica</t>
  </si>
  <si>
    <t>CDI Puerto Arica</t>
  </si>
  <si>
    <t>Puerto Santander</t>
  </si>
  <si>
    <t>CDI Puerto Santander</t>
  </si>
  <si>
    <t>Tarapacá</t>
  </si>
  <si>
    <t>CDI Tarapacá</t>
  </si>
  <si>
    <t>Cauca</t>
  </si>
  <si>
    <t>CDI Pandiguando</t>
  </si>
  <si>
    <t>Lorica</t>
  </si>
  <si>
    <t>CDI San Sebastián</t>
  </si>
  <si>
    <t>CDI Portal del Norte</t>
  </si>
  <si>
    <t>Puerto Libertador</t>
  </si>
  <si>
    <t>CDI Santafé de las Claras</t>
  </si>
  <si>
    <t>Tierra alta</t>
  </si>
  <si>
    <t>CDI Campamento</t>
  </si>
  <si>
    <t>San Pelayo</t>
  </si>
  <si>
    <t>CDI Puerto nuevo</t>
  </si>
  <si>
    <t>CDI Guacamayal</t>
  </si>
  <si>
    <t>CDI La china</t>
  </si>
  <si>
    <t>CDI Madrigal</t>
  </si>
  <si>
    <t>Guachucal</t>
  </si>
  <si>
    <t>CDI Guachucal</t>
  </si>
  <si>
    <t>Zulia</t>
  </si>
  <si>
    <t>CDI Vereda de Astilleros</t>
  </si>
  <si>
    <t>Falta construcción de área de Administración y cocina</t>
  </si>
  <si>
    <t xml:space="preserve">Pacho </t>
  </si>
  <si>
    <t>ICBF</t>
  </si>
  <si>
    <r>
      <rPr>
        <sz val="20"/>
        <color theme="1"/>
        <rFont val="Calibri"/>
        <family val="2"/>
        <scheme val="minor"/>
      </rPr>
      <t>*</t>
    </r>
    <r>
      <rPr>
        <sz val="11"/>
        <color theme="1"/>
        <rFont val="Calibri"/>
        <family val="2"/>
        <scheme val="minor"/>
      </rPr>
      <t xml:space="preserve"> Información suministrada por el aportante, puede variar de acuerdo a imprevistos en las obras.</t>
    </r>
  </si>
  <si>
    <t>Esta en licitación de dotación por parte de la Alcaldía</t>
  </si>
  <si>
    <t>Chivolo</t>
  </si>
  <si>
    <t>Falta subsanaciones por parte de la Alcaldía y servicios públicos</t>
  </si>
  <si>
    <t>El Grupo de Focalización, Infraestructura y Dotación (FID) está adelanta la consecución y consolidación de información solicitada a las Gobernaciones, Alcaldias, Regionales y Centros Zonales de ICBF</t>
  </si>
  <si>
    <r>
      <rPr>
        <b/>
        <sz val="11"/>
        <color theme="1"/>
        <rFont val="Calibri"/>
        <family val="2"/>
        <scheme val="minor"/>
      </rPr>
      <t>Fuentes de información:</t>
    </r>
    <r>
      <rPr>
        <sz val="11"/>
        <color theme="1"/>
        <rFont val="Calibri"/>
        <family val="2"/>
        <scheme val="minor"/>
      </rPr>
      <t xml:space="preserve">  Ente Territorial, Gobernación de Bolívar, Gobernación de Atlántico,  Ministerio de Vivienda, DAPRE, Fondo de Adaptación, Dirección Adinistrativa, Regionales ICBF</t>
    </r>
  </si>
  <si>
    <t xml:space="preserve">Revisando disponibilidad de servicios públicos </t>
  </si>
  <si>
    <t>Esta en contratación de obrapor parte de la Alcaldía</t>
  </si>
  <si>
    <t>CDI San Pablo</t>
  </si>
  <si>
    <t>CDI Villa Nueva</t>
  </si>
  <si>
    <t xml:space="preserve">CDI Zambrano </t>
  </si>
  <si>
    <t>Cupos Ampliación de Cobertura</t>
  </si>
  <si>
    <t>Cupos Tránsito</t>
  </si>
  <si>
    <t>Cupos Traslado</t>
  </si>
  <si>
    <t>JM</t>
  </si>
  <si>
    <t>JS</t>
  </si>
  <si>
    <t>Responsable</t>
  </si>
  <si>
    <t>MM</t>
  </si>
  <si>
    <t>DF</t>
  </si>
  <si>
    <t>PP</t>
  </si>
  <si>
    <t>Tolima</t>
  </si>
  <si>
    <t>San Luis</t>
  </si>
  <si>
    <t>Observaciones</t>
  </si>
  <si>
    <t>Fecha prevista inicio de operación</t>
  </si>
  <si>
    <t>CDI Candelaria</t>
  </si>
  <si>
    <t>CDI Altos del Rosario</t>
  </si>
  <si>
    <t>HI El Clan de los Pilluelos</t>
  </si>
  <si>
    <t>HI</t>
  </si>
  <si>
    <t>Recurso en la regional</t>
  </si>
  <si>
    <t>CDI MI bohio</t>
  </si>
  <si>
    <t>Terminada</t>
  </si>
  <si>
    <t>HI Nuevo Amanecer</t>
  </si>
  <si>
    <t>Modalidad Propia</t>
  </si>
  <si>
    <t xml:space="preserve">Falta energizar </t>
  </si>
  <si>
    <t>Apartadó</t>
  </si>
  <si>
    <t>CDI Semillitas del Futuro</t>
  </si>
  <si>
    <t>Modalidad: HI, se realizara la ampliación de cobertura en enero, en espera de gestion para tránsito a CDI</t>
  </si>
  <si>
    <t>En confirmación de la regional para el inicio de operación, pues faltan unos elementos de dotación.</t>
  </si>
  <si>
    <t>MINVIVIENDA</t>
  </si>
  <si>
    <t>FONDO DE ADAPTACIÓN</t>
  </si>
  <si>
    <t>GOBERNACIÓN ATLÁNTICO</t>
  </si>
  <si>
    <t>GOBERNACIÓN BOLÍVAR</t>
  </si>
  <si>
    <t>REGALIAS</t>
  </si>
  <si>
    <t>CONPES</t>
  </si>
  <si>
    <t>CV 3374/12</t>
  </si>
  <si>
    <t>EJECUTOR</t>
  </si>
  <si>
    <t>CANT. CDI</t>
  </si>
  <si>
    <t>EN AJUSTES POR PARTE DE LA ALCALDÍA</t>
  </si>
  <si>
    <t>EN AJUSTES POR PARTE DE LA ALCALDÍA (3)</t>
  </si>
  <si>
    <t>EN EJECUCIÓN (10)</t>
  </si>
  <si>
    <t>PENDIENTE CONTRATAR TERMINACIÓN (4)</t>
  </si>
  <si>
    <t>TERMINADOS (5)</t>
  </si>
  <si>
    <t>DPS</t>
  </si>
  <si>
    <t>PROYECTO</t>
  </si>
  <si>
    <t>TOTAL DEPARTAMENTOS</t>
  </si>
  <si>
    <t>TOTAL MUNICIPIOS</t>
  </si>
  <si>
    <t>REALIZADO</t>
  </si>
  <si>
    <t>DEPARTAMENTOS</t>
  </si>
  <si>
    <t>MUNICIPIOS</t>
  </si>
  <si>
    <t>MADRES COMUNITARIAS BENEFICIADAS</t>
  </si>
  <si>
    <t xml:space="preserve">NIÑOS Y NIÑAS BENEFICIADOS </t>
  </si>
  <si>
    <t>TOTAL M.C. BENEFICIADAS</t>
  </si>
  <si>
    <t>Juan XXIII</t>
  </si>
  <si>
    <t>Fucil</t>
  </si>
  <si>
    <t>AMPARO ALVAREZ</t>
  </si>
  <si>
    <t>fundacion cristo rey</t>
  </si>
  <si>
    <t>En Ejecución, Avance de obra del 5%</t>
  </si>
  <si>
    <t>En Ejecución 50% Avance</t>
  </si>
  <si>
    <t>Sagrado Corazón</t>
  </si>
  <si>
    <t>286 niños y niñas</t>
  </si>
  <si>
    <t>Candelaria 2</t>
  </si>
  <si>
    <t>Los Almendros</t>
  </si>
  <si>
    <t>En Ejecución 30% Avance</t>
  </si>
  <si>
    <t>OK Concepto de focalización</t>
  </si>
  <si>
    <t>En Ejecución 76% Avance</t>
  </si>
  <si>
    <t>Traslado de 2 UDS DIMF con arriendo 100.Traslado 1 uds CDI con arriendo 60- Ampliación de 12 n/n= OK Concepto de focalización</t>
  </si>
  <si>
    <t>En Ejecución 88% Avance</t>
  </si>
  <si>
    <t>En Ejecución, 85% Avance</t>
  </si>
  <si>
    <t>En Ejecución,  63% Avance</t>
  </si>
  <si>
    <t>En Ejecución,  50% Avance</t>
  </si>
  <si>
    <t>CZ debe enviar los listados de los niños y niñas a transitar-OK Concepto de focalizacion</t>
  </si>
  <si>
    <t>En Ejecución,  5% Avance</t>
  </si>
  <si>
    <t>En Ejecución, 88% Avance</t>
  </si>
  <si>
    <t>En Ejecución,50% Avance</t>
  </si>
  <si>
    <t>En Ejecución, 3% Avance</t>
  </si>
  <si>
    <t>En Ejecución, 4%  Avance</t>
  </si>
  <si>
    <t>En Ejecución, 65% Avance</t>
  </si>
  <si>
    <t>En Ejecución,60% Avance</t>
  </si>
  <si>
    <t>Esta en Subsanación</t>
  </si>
  <si>
    <t>En Ejecución, 92% Avance</t>
  </si>
  <si>
    <t>En Ejecución, 75% Avance</t>
  </si>
  <si>
    <t>pendiente loslistados de los niños y niñas que van a transitar y van realizar traslado</t>
  </si>
  <si>
    <t>En Ejecución, 63% Avance</t>
  </si>
  <si>
    <t>En Ejecución, 90% Avance</t>
  </si>
  <si>
    <t>En Ejecución, 57% Avance</t>
  </si>
  <si>
    <t>Jamundí</t>
  </si>
  <si>
    <t>CDI El Rodeo</t>
  </si>
  <si>
    <t xml:space="preserve">Falta dotación </t>
  </si>
  <si>
    <t xml:space="preserve">CDI La Inmaculada </t>
  </si>
  <si>
    <t xml:space="preserve">Aun se esta estudiando si se realizará ampliación. </t>
  </si>
  <si>
    <t xml:space="preserve">CDI Campo de la Cruz- Instituto Educativo </t>
  </si>
  <si>
    <t xml:space="preserve">Hatillo de Loba </t>
  </si>
  <si>
    <t>TOTALES</t>
  </si>
  <si>
    <t>Saravena</t>
  </si>
  <si>
    <t>Aquitania</t>
  </si>
  <si>
    <t>CDI Aquitania</t>
  </si>
  <si>
    <t>Pendiente aval tecnico</t>
  </si>
  <si>
    <t>Santana</t>
  </si>
  <si>
    <t>HA Santana</t>
  </si>
  <si>
    <t>Inconclusa</t>
  </si>
  <si>
    <t>La Ceja</t>
  </si>
  <si>
    <t>El Retiro</t>
  </si>
  <si>
    <t>Sabanalarga</t>
  </si>
  <si>
    <t>CDI Mundo de Colores</t>
  </si>
  <si>
    <t>CDI El Guarceñito</t>
  </si>
  <si>
    <t>CDI San Gabriel</t>
  </si>
  <si>
    <t>Municipio + Gobernación</t>
  </si>
  <si>
    <t>CANTIDAD INFRAESTRUCTURAS</t>
  </si>
  <si>
    <t>Febrero de 2019</t>
  </si>
  <si>
    <t>Marzo de 2019</t>
  </si>
  <si>
    <t>Abril de 2019</t>
  </si>
  <si>
    <t>Mayo de 2019</t>
  </si>
  <si>
    <t>Junio de 2019</t>
  </si>
  <si>
    <t>Julio de 2019</t>
  </si>
  <si>
    <t>Capacidad INFRAESTRUCTURA</t>
  </si>
  <si>
    <t>Agosto de 2019</t>
  </si>
  <si>
    <t>Septiembre de 2019</t>
  </si>
  <si>
    <t>Octubre de 2019</t>
  </si>
  <si>
    <t>Sin fecha prevista</t>
  </si>
  <si>
    <t>San Andrés de Cuerquia</t>
  </si>
  <si>
    <t>CDI Mi Mundo Feliz</t>
  </si>
  <si>
    <t>MES PREVISTO DE INICIO DE OPERACION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</si>
</sst>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 #,##0.00_);_(&quot;$&quot;\ * \(#,##0.00\);_(&quot;$&quot;\ * &quot;-&quot;??_);_(@_)"/>
    <numFmt numFmtId="164" formatCode="_(&quot;$&quot;\ * #,##0_);_(&quot;$&quot;\ * \(#,##0\);_(&quot;$&quot;\ * &quot;-&quot;??_);_(@_)"/>
  </numFmts>
  <fonts count="7" x14ac:knownFonts="1">
    <font>
      <sz val="11"/>
      <color theme="1"/>
      <name val="Calibri"/>
      <family val="2"/>
      <scheme val="minor"/>
    </font>
    <font>
      <b/>
      <sz val="11"/>
      <color theme="1"/>
      <name val="Calibri"/>
      <family val="2"/>
      <scheme val="minor"/>
    </font>
    <font>
      <sz val="11"/>
      <name val="Calibri"/>
      <family val="2"/>
      <scheme val="minor"/>
    </font>
    <font>
      <sz val="16"/>
      <color theme="1"/>
      <name val="Calibri"/>
      <family val="2"/>
      <scheme val="minor"/>
    </font>
    <font>
      <sz val="20"/>
      <color theme="1"/>
      <name val="Calibri"/>
      <family val="2"/>
      <scheme val="minor"/>
    </font>
    <font>
      <b/>
      <sz val="11"/>
      <name val="Calibri"/>
      <family val="2"/>
      <scheme val="minor"/>
    </font>
    <font>
      <sz val="11"/>
      <color theme="1"/>
      <name val="Calibri"/>
      <family val="2"/>
      <scheme val="minor"/>
    </font>
  </fonts>
  <fills count="14">
    <fill>
      <patternFill patternType="none"/>
    </fill>
    <fill>
      <patternFill patternType="gray125"/>
    </fill>
    <fill>
      <patternFill patternType="solid">
        <fgColor rgb="FF00B05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gray0625">
        <bgColor theme="4" tint="0.79992065187536243"/>
      </patternFill>
    </fill>
    <fill>
      <patternFill patternType="gray0625">
        <bgColor theme="4" tint="0.59999389629810485"/>
      </patternFill>
    </fill>
    <fill>
      <patternFill patternType="solid">
        <fgColor theme="9" tint="0.39994506668294322"/>
        <bgColor indexed="64"/>
      </patternFill>
    </fill>
    <fill>
      <patternFill patternType="solid">
        <fgColor theme="9" tint="0.59996337778862885"/>
        <bgColor indexed="64"/>
      </patternFill>
    </fill>
    <fill>
      <patternFill patternType="gray0625">
        <bgColor theme="9" tint="0.59996337778862885"/>
      </patternFill>
    </fill>
    <fill>
      <patternFill patternType="solid">
        <fgColor theme="9" tint="0.79998168889431442"/>
        <bgColor indexed="64"/>
      </patternFill>
    </fill>
    <fill>
      <patternFill patternType="gray0625">
        <bgColor theme="9" tint="0.79995117038483843"/>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2">
    <xf numFmtId="0" fontId="0" fillId="0" borderId="0"/>
    <xf numFmtId="44" fontId="6" fillId="0" borderId="0" applyFont="0" applyFill="0" applyBorder="0" applyAlignment="0" applyProtection="0"/>
  </cellStyleXfs>
  <cellXfs count="58">
    <xf numFmtId="0" fontId="0" fillId="0" borderId="0" xfId="0"/>
    <xf numFmtId="0" fontId="0" fillId="2" borderId="2" xfId="0"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Border="1"/>
    <xf numFmtId="0" fontId="0" fillId="0" borderId="0" xfId="0" applyAlignment="1"/>
    <xf numFmtId="0" fontId="0" fillId="2" borderId="1" xfId="0" applyFill="1" applyBorder="1" applyAlignment="1">
      <alignment horizontal="center" vertical="center" wrapText="1"/>
    </xf>
    <xf numFmtId="0" fontId="0" fillId="0" borderId="1" xfId="0" applyBorder="1"/>
    <xf numFmtId="0" fontId="0" fillId="2" borderId="5" xfId="0" applyFill="1" applyBorder="1" applyAlignment="1">
      <alignment horizontal="center" vertical="center" wrapText="1"/>
    </xf>
    <xf numFmtId="0" fontId="0" fillId="2" borderId="0" xfId="0" applyFill="1" applyAlignment="1">
      <alignment horizontal="center"/>
    </xf>
    <xf numFmtId="0" fontId="0" fillId="2" borderId="2" xfId="0" applyFill="1" applyBorder="1" applyAlignment="1">
      <alignment horizontal="center" vertical="center"/>
    </xf>
    <xf numFmtId="0" fontId="0" fillId="0" borderId="0" xfId="0" applyAlignment="1">
      <alignment horizontal="center"/>
    </xf>
    <xf numFmtId="0" fontId="1" fillId="0" borderId="1" xfId="0" applyFont="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4" borderId="1" xfId="0" applyFill="1" applyBorder="1"/>
    <xf numFmtId="0" fontId="0" fillId="3" borderId="1" xfId="0" applyFill="1" applyBorder="1"/>
    <xf numFmtId="0" fontId="0" fillId="9" borderId="1" xfId="0" applyFill="1" applyBorder="1"/>
    <xf numFmtId="0" fontId="0" fillId="11" borderId="1" xfId="0" applyFill="1" applyBorder="1"/>
    <xf numFmtId="0" fontId="0" fillId="13" borderId="0" xfId="0" applyFill="1"/>
    <xf numFmtId="0" fontId="2" fillId="13" borderId="0" xfId="0" applyFont="1" applyFill="1" applyBorder="1" applyAlignment="1">
      <alignment horizontal="center" vertical="center" wrapText="1"/>
    </xf>
    <xf numFmtId="0" fontId="0" fillId="13" borderId="1" xfId="0" applyFill="1" applyBorder="1"/>
    <xf numFmtId="0" fontId="2" fillId="13" borderId="1" xfId="0" applyFont="1" applyFill="1" applyBorder="1" applyAlignment="1">
      <alignment horizontal="center" vertical="center" wrapText="1"/>
    </xf>
    <xf numFmtId="0" fontId="0" fillId="13" borderId="1" xfId="0" applyFill="1" applyBorder="1" applyAlignment="1">
      <alignment vertical="center" wrapText="1"/>
    </xf>
    <xf numFmtId="0" fontId="1" fillId="13" borderId="1" xfId="0" applyFont="1" applyFill="1" applyBorder="1" applyAlignment="1">
      <alignment vertical="center" wrapText="1"/>
    </xf>
    <xf numFmtId="0" fontId="1" fillId="13" borderId="1" xfId="0" applyFont="1" applyFill="1" applyBorder="1" applyAlignment="1">
      <alignment horizontal="center" vertical="center" wrapText="1"/>
    </xf>
    <xf numFmtId="0" fontId="1" fillId="13" borderId="1" xfId="0" applyFont="1" applyFill="1" applyBorder="1"/>
    <xf numFmtId="0" fontId="0" fillId="13" borderId="1" xfId="0" applyFill="1" applyBorder="1" applyAlignment="1">
      <alignment horizontal="center" vertical="center"/>
    </xf>
    <xf numFmtId="0" fontId="2" fillId="13" borderId="1" xfId="0" applyFont="1" applyFill="1" applyBorder="1" applyAlignment="1">
      <alignment horizontal="center" vertical="center"/>
    </xf>
    <xf numFmtId="164" fontId="0" fillId="13" borderId="1" xfId="1" applyNumberFormat="1" applyFont="1" applyFill="1" applyBorder="1"/>
    <xf numFmtId="17" fontId="2" fillId="13" borderId="1" xfId="0" applyNumberFormat="1" applyFont="1" applyFill="1" applyBorder="1" applyAlignment="1">
      <alignment horizontal="center" vertical="center"/>
    </xf>
    <xf numFmtId="17" fontId="2" fillId="13" borderId="1" xfId="0" applyNumberFormat="1" applyFont="1" applyFill="1" applyBorder="1" applyAlignment="1">
      <alignment horizontal="center" vertical="center" wrapText="1"/>
    </xf>
    <xf numFmtId="0" fontId="2" fillId="13" borderId="7" xfId="0" applyFont="1" applyFill="1" applyBorder="1" applyAlignment="1">
      <alignment horizontal="center" vertical="center"/>
    </xf>
    <xf numFmtId="0" fontId="2" fillId="13" borderId="7" xfId="0" applyFont="1" applyFill="1" applyBorder="1" applyAlignment="1">
      <alignment horizontal="center" vertical="center" wrapText="1"/>
    </xf>
    <xf numFmtId="0" fontId="2" fillId="13" borderId="9" xfId="0" applyFont="1" applyFill="1" applyBorder="1" applyAlignment="1">
      <alignment horizontal="center" vertical="center" wrapText="1"/>
    </xf>
    <xf numFmtId="17" fontId="2" fillId="13" borderId="6" xfId="0" applyNumberFormat="1" applyFont="1" applyFill="1" applyBorder="1" applyAlignment="1">
      <alignment horizontal="center" vertical="center" wrapText="1"/>
    </xf>
    <xf numFmtId="0" fontId="2" fillId="13" borderId="6" xfId="0" applyFont="1" applyFill="1" applyBorder="1" applyAlignment="1">
      <alignment horizontal="center" vertical="center" wrapText="1"/>
    </xf>
    <xf numFmtId="0" fontId="2" fillId="13" borderId="3" xfId="0" applyFont="1" applyFill="1" applyBorder="1" applyAlignment="1">
      <alignment horizontal="center" vertical="center"/>
    </xf>
    <xf numFmtId="0" fontId="2" fillId="13" borderId="3" xfId="0" applyFont="1" applyFill="1" applyBorder="1" applyAlignment="1">
      <alignment horizontal="center" vertical="center" wrapText="1"/>
    </xf>
    <xf numFmtId="17" fontId="2" fillId="13" borderId="0" xfId="0" applyNumberFormat="1" applyFont="1" applyFill="1" applyBorder="1" applyAlignment="1">
      <alignment horizontal="center" vertical="center" wrapText="1"/>
    </xf>
    <xf numFmtId="0" fontId="0" fillId="13" borderId="0" xfId="0" applyFill="1" applyBorder="1"/>
    <xf numFmtId="0" fontId="2" fillId="13" borderId="4" xfId="0" applyFont="1" applyFill="1" applyBorder="1" applyAlignment="1">
      <alignment horizontal="center" vertical="center" wrapText="1"/>
    </xf>
    <xf numFmtId="0" fontId="0" fillId="13" borderId="1" xfId="0" applyFill="1" applyBorder="1" applyAlignment="1">
      <alignment horizontal="center"/>
    </xf>
    <xf numFmtId="0" fontId="0" fillId="0" borderId="0" xfId="0" applyBorder="1" applyAlignment="1">
      <alignment horizontal="center"/>
    </xf>
    <xf numFmtId="0" fontId="0" fillId="0" borderId="5" xfId="0" applyFill="1" applyBorder="1" applyAlignment="1">
      <alignment horizontal="center" vertical="center" wrapText="1"/>
    </xf>
    <xf numFmtId="0" fontId="0" fillId="0" borderId="1" xfId="0" applyFill="1" applyBorder="1" applyAlignment="1">
      <alignment horizontal="center" vertical="center" wrapText="1"/>
    </xf>
    <xf numFmtId="0" fontId="2" fillId="0" borderId="4" xfId="0" applyFont="1" applyBorder="1" applyAlignment="1">
      <alignment horizontal="center" vertical="center" wrapText="1"/>
    </xf>
    <xf numFmtId="0" fontId="2" fillId="0" borderId="10" xfId="0" applyFont="1" applyBorder="1" applyAlignment="1">
      <alignment horizontal="center" vertical="center" wrapText="1"/>
    </xf>
    <xf numFmtId="0" fontId="5" fillId="2" borderId="1"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1" fillId="12" borderId="1" xfId="0" applyFont="1" applyFill="1" applyBorder="1" applyAlignment="1">
      <alignment horizontal="center"/>
    </xf>
    <xf numFmtId="0" fontId="1" fillId="5" borderId="1" xfId="0" applyFont="1" applyFill="1" applyBorder="1" applyAlignment="1">
      <alignment horizontal="center"/>
    </xf>
    <xf numFmtId="0" fontId="1" fillId="7" borderId="1" xfId="0" applyFont="1" applyFill="1" applyBorder="1" applyAlignment="1">
      <alignment horizontal="center"/>
    </xf>
    <xf numFmtId="0" fontId="1" fillId="6"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0"/>
  <sheetViews>
    <sheetView tabSelected="1" zoomScale="78" zoomScaleNormal="78" workbookViewId="0">
      <pane ySplit="1" topLeftCell="A2" activePane="bottomLeft" state="frozen"/>
      <selection pane="bottomLeft" activeCell="B116" sqref="B116"/>
    </sheetView>
  </sheetViews>
  <sheetFormatPr baseColWidth="10" defaultRowHeight="15" x14ac:dyDescent="0.25"/>
  <cols>
    <col min="1" max="1" width="4.5703125" bestFit="1" customWidth="1"/>
    <col min="2" max="2" width="18.28515625" bestFit="1" customWidth="1"/>
    <col min="3" max="3" width="23.5703125" bestFit="1" customWidth="1"/>
    <col min="4" max="4" width="32" bestFit="1" customWidth="1"/>
    <col min="5" max="5" width="17" bestFit="1" customWidth="1"/>
    <col min="6" max="6" width="19.5703125" hidden="1" customWidth="1"/>
    <col min="7" max="7" width="34.5703125" bestFit="1" customWidth="1"/>
    <col min="8" max="8" width="19.85546875" bestFit="1" customWidth="1"/>
    <col min="9" max="9" width="20.28515625" bestFit="1" customWidth="1"/>
    <col min="10" max="10" width="21.5703125" bestFit="1" customWidth="1"/>
    <col min="11" max="11" width="32.5703125" bestFit="1" customWidth="1"/>
    <col min="12" max="12" width="70.28515625" customWidth="1"/>
    <col min="13" max="13" width="37.140625" bestFit="1" customWidth="1"/>
    <col min="14" max="14" width="25" hidden="1" customWidth="1"/>
    <col min="15" max="15" width="18.28515625" hidden="1" customWidth="1"/>
    <col min="16" max="16" width="49" hidden="1" customWidth="1"/>
    <col min="17" max="24" width="0" hidden="1" customWidth="1"/>
  </cols>
  <sheetData>
    <row r="1" spans="1:22" s="12" customFormat="1" ht="36" x14ac:dyDescent="0.25">
      <c r="A1" s="10"/>
      <c r="B1" s="11" t="s">
        <v>0</v>
      </c>
      <c r="C1" s="11" t="s">
        <v>1</v>
      </c>
      <c r="D1" s="1" t="s">
        <v>2</v>
      </c>
      <c r="E1" s="1" t="s">
        <v>6</v>
      </c>
      <c r="F1" s="1"/>
      <c r="G1" s="1" t="s">
        <v>251</v>
      </c>
      <c r="H1" s="1" t="s">
        <v>252</v>
      </c>
      <c r="I1" s="1" t="s">
        <v>253</v>
      </c>
      <c r="J1" s="11" t="s">
        <v>3</v>
      </c>
      <c r="K1" s="1" t="s">
        <v>4</v>
      </c>
      <c r="L1" s="1" t="s">
        <v>5</v>
      </c>
      <c r="M1" s="1" t="s">
        <v>263</v>
      </c>
      <c r="N1" s="1" t="s">
        <v>200</v>
      </c>
      <c r="O1" s="7" t="s">
        <v>256</v>
      </c>
      <c r="P1" s="9" t="s">
        <v>262</v>
      </c>
      <c r="Q1" s="45" t="s">
        <v>240</v>
      </c>
      <c r="R1" s="46"/>
      <c r="S1" s="46"/>
      <c r="T1" s="46"/>
      <c r="U1" s="46"/>
      <c r="V1" s="46"/>
    </row>
    <row r="2" spans="1:22" s="20" customFormat="1" x14ac:dyDescent="0.25">
      <c r="A2" s="28">
        <v>1</v>
      </c>
      <c r="B2" s="29" t="s">
        <v>7</v>
      </c>
      <c r="C2" s="23" t="s">
        <v>8</v>
      </c>
      <c r="D2" s="23" t="s">
        <v>9</v>
      </c>
      <c r="E2" s="23">
        <v>65</v>
      </c>
      <c r="F2" s="30">
        <f>+E2*1419650</f>
        <v>92277250</v>
      </c>
      <c r="G2" s="23">
        <v>25</v>
      </c>
      <c r="H2" s="23">
        <v>0</v>
      </c>
      <c r="I2" s="23">
        <v>40</v>
      </c>
      <c r="J2" s="23" t="s">
        <v>10</v>
      </c>
      <c r="K2" s="23" t="s">
        <v>66</v>
      </c>
      <c r="L2" s="23" t="s">
        <v>66</v>
      </c>
      <c r="M2" s="31">
        <v>43525</v>
      </c>
      <c r="N2" s="31">
        <v>43525</v>
      </c>
      <c r="O2" s="23" t="s">
        <v>254</v>
      </c>
      <c r="P2" s="21"/>
    </row>
    <row r="3" spans="1:22" s="20" customFormat="1" ht="45" x14ac:dyDescent="0.25">
      <c r="A3" s="28">
        <v>2</v>
      </c>
      <c r="B3" s="29" t="s">
        <v>12</v>
      </c>
      <c r="C3" s="23" t="s">
        <v>102</v>
      </c>
      <c r="D3" s="23" t="s">
        <v>13</v>
      </c>
      <c r="E3" s="23">
        <v>300</v>
      </c>
      <c r="F3" s="30">
        <f t="shared" ref="F3:F9" si="0">+E3*946485</f>
        <v>283945500</v>
      </c>
      <c r="G3" s="23">
        <v>300</v>
      </c>
      <c r="H3" s="23">
        <v>0</v>
      </c>
      <c r="I3" s="23">
        <v>0</v>
      </c>
      <c r="J3" s="23" t="s">
        <v>10</v>
      </c>
      <c r="K3" s="23" t="s">
        <v>66</v>
      </c>
      <c r="L3" s="23" t="s">
        <v>144</v>
      </c>
      <c r="M3" s="31">
        <v>43525</v>
      </c>
      <c r="N3" s="31">
        <v>43435</v>
      </c>
      <c r="O3" s="23" t="s">
        <v>254</v>
      </c>
      <c r="P3" s="23"/>
    </row>
    <row r="4" spans="1:22" s="20" customFormat="1" x14ac:dyDescent="0.25">
      <c r="A4" s="28">
        <v>3</v>
      </c>
      <c r="B4" s="29" t="s">
        <v>15</v>
      </c>
      <c r="C4" s="23" t="s">
        <v>103</v>
      </c>
      <c r="D4" s="23" t="s">
        <v>14</v>
      </c>
      <c r="E4" s="23">
        <v>160</v>
      </c>
      <c r="F4" s="30">
        <f t="shared" si="0"/>
        <v>151437600</v>
      </c>
      <c r="G4" s="23">
        <v>0</v>
      </c>
      <c r="H4" s="23">
        <v>160</v>
      </c>
      <c r="I4" s="23">
        <v>0</v>
      </c>
      <c r="J4" s="23" t="s">
        <v>10</v>
      </c>
      <c r="K4" s="23" t="s">
        <v>66</v>
      </c>
      <c r="L4" s="23" t="s">
        <v>66</v>
      </c>
      <c r="M4" s="31">
        <v>43525</v>
      </c>
      <c r="N4" s="31">
        <v>43435</v>
      </c>
      <c r="O4" s="23" t="s">
        <v>254</v>
      </c>
      <c r="P4" s="23" t="s">
        <v>339</v>
      </c>
    </row>
    <row r="5" spans="1:22" s="20" customFormat="1" x14ac:dyDescent="0.25">
      <c r="A5" s="28">
        <v>4</v>
      </c>
      <c r="B5" s="29" t="s">
        <v>16</v>
      </c>
      <c r="C5" s="23" t="s">
        <v>17</v>
      </c>
      <c r="D5" s="23" t="s">
        <v>18</v>
      </c>
      <c r="E5" s="23">
        <v>300</v>
      </c>
      <c r="F5" s="30">
        <f t="shared" si="0"/>
        <v>283945500</v>
      </c>
      <c r="G5" s="23">
        <v>300</v>
      </c>
      <c r="H5" s="23">
        <v>0</v>
      </c>
      <c r="I5" s="23">
        <v>0</v>
      </c>
      <c r="J5" s="23" t="s">
        <v>10</v>
      </c>
      <c r="K5" s="23" t="s">
        <v>66</v>
      </c>
      <c r="L5" s="23" t="s">
        <v>66</v>
      </c>
      <c r="M5" s="31">
        <v>43497</v>
      </c>
      <c r="N5" s="31">
        <v>43435</v>
      </c>
      <c r="O5" s="23" t="s">
        <v>254</v>
      </c>
      <c r="P5" s="21"/>
    </row>
    <row r="6" spans="1:22" s="20" customFormat="1" x14ac:dyDescent="0.25">
      <c r="A6" s="28">
        <v>5</v>
      </c>
      <c r="B6" s="29" t="s">
        <v>16</v>
      </c>
      <c r="C6" s="23" t="s">
        <v>17</v>
      </c>
      <c r="D6" s="23" t="s">
        <v>19</v>
      </c>
      <c r="E6" s="23">
        <v>300</v>
      </c>
      <c r="F6" s="30">
        <f t="shared" si="0"/>
        <v>283945500</v>
      </c>
      <c r="G6" s="23">
        <v>300</v>
      </c>
      <c r="H6" s="23">
        <v>0</v>
      </c>
      <c r="I6" s="23">
        <v>0</v>
      </c>
      <c r="J6" s="23" t="s">
        <v>10</v>
      </c>
      <c r="K6" s="23" t="s">
        <v>66</v>
      </c>
      <c r="L6" s="23" t="s">
        <v>66</v>
      </c>
      <c r="M6" s="32">
        <v>43556</v>
      </c>
      <c r="N6" s="31">
        <v>43678</v>
      </c>
      <c r="O6" s="23" t="s">
        <v>254</v>
      </c>
      <c r="P6" s="21"/>
    </row>
    <row r="7" spans="1:22" s="20" customFormat="1" ht="75" x14ac:dyDescent="0.25">
      <c r="A7" s="28">
        <v>6</v>
      </c>
      <c r="B7" s="29" t="s">
        <v>20</v>
      </c>
      <c r="C7" s="23" t="s">
        <v>21</v>
      </c>
      <c r="D7" s="23" t="s">
        <v>22</v>
      </c>
      <c r="E7" s="23">
        <v>300</v>
      </c>
      <c r="F7" s="30">
        <f t="shared" si="0"/>
        <v>283945500</v>
      </c>
      <c r="G7" s="23">
        <v>300</v>
      </c>
      <c r="H7" s="23">
        <v>0</v>
      </c>
      <c r="I7" s="23">
        <v>0</v>
      </c>
      <c r="J7" s="23" t="s">
        <v>10</v>
      </c>
      <c r="K7" s="23" t="s">
        <v>66</v>
      </c>
      <c r="L7" s="23" t="s">
        <v>143</v>
      </c>
      <c r="M7" s="32">
        <v>43586</v>
      </c>
      <c r="N7" s="23" t="s">
        <v>104</v>
      </c>
      <c r="O7" s="23" t="s">
        <v>254</v>
      </c>
      <c r="P7" s="21"/>
    </row>
    <row r="8" spans="1:22" s="20" customFormat="1" x14ac:dyDescent="0.25">
      <c r="A8" s="28">
        <v>7</v>
      </c>
      <c r="B8" s="29" t="s">
        <v>23</v>
      </c>
      <c r="C8" s="23" t="s">
        <v>24</v>
      </c>
      <c r="D8" s="23" t="s">
        <v>25</v>
      </c>
      <c r="E8" s="23">
        <v>300</v>
      </c>
      <c r="F8" s="30">
        <f t="shared" si="0"/>
        <v>283945500</v>
      </c>
      <c r="G8" s="23">
        <v>100</v>
      </c>
      <c r="H8" s="23">
        <v>0</v>
      </c>
      <c r="I8" s="23">
        <v>200</v>
      </c>
      <c r="J8" s="23" t="s">
        <v>10</v>
      </c>
      <c r="K8" s="23" t="s">
        <v>66</v>
      </c>
      <c r="L8" s="23" t="s">
        <v>66</v>
      </c>
      <c r="M8" s="32">
        <v>43617</v>
      </c>
      <c r="N8" s="31">
        <v>43556</v>
      </c>
      <c r="O8" s="23" t="s">
        <v>254</v>
      </c>
      <c r="P8" s="21"/>
    </row>
    <row r="9" spans="1:22" s="20" customFormat="1" x14ac:dyDescent="0.25">
      <c r="A9" s="28">
        <v>8</v>
      </c>
      <c r="B9" s="29" t="s">
        <v>26</v>
      </c>
      <c r="C9" s="23" t="s">
        <v>27</v>
      </c>
      <c r="D9" s="23" t="s">
        <v>28</v>
      </c>
      <c r="E9" s="23">
        <v>300</v>
      </c>
      <c r="F9" s="30">
        <f t="shared" si="0"/>
        <v>283945500</v>
      </c>
      <c r="G9" s="23">
        <v>250</v>
      </c>
      <c r="H9" s="23">
        <v>50</v>
      </c>
      <c r="I9" s="23">
        <v>0</v>
      </c>
      <c r="J9" s="23" t="s">
        <v>10</v>
      </c>
      <c r="K9" s="23" t="s">
        <v>66</v>
      </c>
      <c r="L9" s="23" t="s">
        <v>66</v>
      </c>
      <c r="M9" s="31">
        <v>43525</v>
      </c>
      <c r="N9" s="31">
        <v>43435</v>
      </c>
      <c r="O9" s="23" t="s">
        <v>254</v>
      </c>
      <c r="P9" s="21"/>
    </row>
    <row r="10" spans="1:22" s="20" customFormat="1" x14ac:dyDescent="0.25">
      <c r="A10" s="28">
        <v>9</v>
      </c>
      <c r="B10" s="29" t="s">
        <v>26</v>
      </c>
      <c r="C10" s="23" t="s">
        <v>27</v>
      </c>
      <c r="D10" s="23" t="s">
        <v>338</v>
      </c>
      <c r="E10" s="23">
        <v>65</v>
      </c>
      <c r="F10" s="30">
        <f t="shared" ref="F10" si="1">+E10*1419650</f>
        <v>92277250</v>
      </c>
      <c r="G10" s="23">
        <v>65</v>
      </c>
      <c r="H10" s="23">
        <v>0</v>
      </c>
      <c r="I10" s="23">
        <v>0</v>
      </c>
      <c r="J10" s="23" t="s">
        <v>10</v>
      </c>
      <c r="K10" s="23" t="s">
        <v>66</v>
      </c>
      <c r="L10" s="23" t="s">
        <v>66</v>
      </c>
      <c r="M10" s="32">
        <v>43586</v>
      </c>
      <c r="N10" s="31">
        <v>43525</v>
      </c>
      <c r="O10" s="23" t="s">
        <v>254</v>
      </c>
      <c r="P10" s="23"/>
    </row>
    <row r="11" spans="1:22" s="20" customFormat="1" ht="45" x14ac:dyDescent="0.25">
      <c r="A11" s="28">
        <v>10</v>
      </c>
      <c r="B11" s="29" t="s">
        <v>7</v>
      </c>
      <c r="C11" s="23" t="s">
        <v>29</v>
      </c>
      <c r="D11" s="23" t="s">
        <v>30</v>
      </c>
      <c r="E11" s="23">
        <v>95</v>
      </c>
      <c r="F11" s="30">
        <f t="shared" ref="F11:F23" si="2">+E11*1419650</f>
        <v>134866750</v>
      </c>
      <c r="G11" s="23">
        <v>35</v>
      </c>
      <c r="H11" s="23">
        <v>0</v>
      </c>
      <c r="I11" s="23">
        <v>60</v>
      </c>
      <c r="J11" s="23" t="s">
        <v>31</v>
      </c>
      <c r="K11" s="23" t="s">
        <v>66</v>
      </c>
      <c r="L11" s="23" t="s">
        <v>32</v>
      </c>
      <c r="M11" s="32">
        <v>43525</v>
      </c>
      <c r="N11" s="23" t="s">
        <v>131</v>
      </c>
      <c r="O11" s="23" t="s">
        <v>254</v>
      </c>
      <c r="P11" s="21"/>
    </row>
    <row r="12" spans="1:22" s="20" customFormat="1" ht="30" x14ac:dyDescent="0.25">
      <c r="A12" s="28">
        <v>11</v>
      </c>
      <c r="B12" s="29" t="s">
        <v>33</v>
      </c>
      <c r="C12" s="23" t="s">
        <v>34</v>
      </c>
      <c r="D12" s="23" t="s">
        <v>35</v>
      </c>
      <c r="E12" s="23">
        <v>95</v>
      </c>
      <c r="F12" s="30">
        <f t="shared" si="2"/>
        <v>134866750</v>
      </c>
      <c r="G12" s="23">
        <v>0</v>
      </c>
      <c r="H12" s="23">
        <v>0</v>
      </c>
      <c r="I12" s="23">
        <v>95</v>
      </c>
      <c r="J12" s="23" t="s">
        <v>31</v>
      </c>
      <c r="K12" s="23" t="s">
        <v>66</v>
      </c>
      <c r="L12" s="23" t="s">
        <v>145</v>
      </c>
      <c r="M12" s="32">
        <v>43617</v>
      </c>
      <c r="N12" s="23" t="s">
        <v>131</v>
      </c>
      <c r="O12" s="23" t="s">
        <v>254</v>
      </c>
      <c r="P12" s="21"/>
    </row>
    <row r="13" spans="1:22" s="20" customFormat="1" ht="30" x14ac:dyDescent="0.25">
      <c r="A13" s="28">
        <v>12</v>
      </c>
      <c r="B13" s="29" t="s">
        <v>36</v>
      </c>
      <c r="C13" s="23" t="s">
        <v>37</v>
      </c>
      <c r="D13" s="23" t="s">
        <v>39</v>
      </c>
      <c r="E13" s="23">
        <v>95</v>
      </c>
      <c r="F13" s="30">
        <f t="shared" si="2"/>
        <v>134866750</v>
      </c>
      <c r="G13" s="23">
        <f>+E13-H13</f>
        <v>17</v>
      </c>
      <c r="H13" s="23">
        <v>78</v>
      </c>
      <c r="I13" s="23">
        <v>0</v>
      </c>
      <c r="J13" s="23" t="s">
        <v>31</v>
      </c>
      <c r="K13" s="23" t="s">
        <v>66</v>
      </c>
      <c r="L13" s="23" t="s">
        <v>41</v>
      </c>
      <c r="M13" s="32">
        <v>43525</v>
      </c>
      <c r="N13" s="23" t="s">
        <v>131</v>
      </c>
      <c r="O13" s="23" t="s">
        <v>254</v>
      </c>
      <c r="P13" s="21"/>
    </row>
    <row r="14" spans="1:22" s="20" customFormat="1" ht="30" x14ac:dyDescent="0.25">
      <c r="A14" s="28">
        <v>13</v>
      </c>
      <c r="B14" s="29" t="s">
        <v>36</v>
      </c>
      <c r="C14" s="23" t="s">
        <v>38</v>
      </c>
      <c r="D14" s="23" t="s">
        <v>40</v>
      </c>
      <c r="E14" s="23">
        <v>95</v>
      </c>
      <c r="F14" s="30">
        <f t="shared" si="2"/>
        <v>134866750</v>
      </c>
      <c r="G14" s="23">
        <v>4</v>
      </c>
      <c r="H14" s="23">
        <v>91</v>
      </c>
      <c r="I14" s="23">
        <v>0</v>
      </c>
      <c r="J14" s="23" t="s">
        <v>31</v>
      </c>
      <c r="K14" s="23" t="s">
        <v>66</v>
      </c>
      <c r="L14" s="23" t="s">
        <v>41</v>
      </c>
      <c r="M14" s="32">
        <v>43525</v>
      </c>
      <c r="N14" s="23" t="s">
        <v>131</v>
      </c>
      <c r="O14" s="23" t="s">
        <v>254</v>
      </c>
      <c r="P14" s="21"/>
    </row>
    <row r="15" spans="1:22" s="20" customFormat="1" ht="75" x14ac:dyDescent="0.25">
      <c r="A15" s="28">
        <v>14</v>
      </c>
      <c r="B15" s="29" t="s">
        <v>42</v>
      </c>
      <c r="C15" s="23" t="s">
        <v>49</v>
      </c>
      <c r="D15" s="23" t="s">
        <v>50</v>
      </c>
      <c r="E15" s="23">
        <v>95</v>
      </c>
      <c r="F15" s="30">
        <f t="shared" si="2"/>
        <v>134866750</v>
      </c>
      <c r="G15" s="23">
        <v>15</v>
      </c>
      <c r="H15" s="23">
        <v>80</v>
      </c>
      <c r="I15" s="23">
        <v>0</v>
      </c>
      <c r="J15" s="23" t="s">
        <v>31</v>
      </c>
      <c r="K15" s="23" t="s">
        <v>66</v>
      </c>
      <c r="L15" s="23" t="s">
        <v>51</v>
      </c>
      <c r="M15" s="32">
        <v>43556</v>
      </c>
      <c r="N15" s="23" t="s">
        <v>131</v>
      </c>
      <c r="O15" s="23" t="s">
        <v>254</v>
      </c>
      <c r="P15" s="21"/>
    </row>
    <row r="16" spans="1:22" s="20" customFormat="1" ht="30" x14ac:dyDescent="0.25">
      <c r="A16" s="28">
        <v>15</v>
      </c>
      <c r="B16" s="29" t="s">
        <v>20</v>
      </c>
      <c r="C16" s="23" t="s">
        <v>52</v>
      </c>
      <c r="D16" s="23" t="s">
        <v>54</v>
      </c>
      <c r="E16" s="23">
        <v>95</v>
      </c>
      <c r="F16" s="30">
        <f t="shared" si="2"/>
        <v>134866750</v>
      </c>
      <c r="G16" s="23">
        <v>0</v>
      </c>
      <c r="H16" s="23">
        <v>95</v>
      </c>
      <c r="I16" s="23">
        <v>0</v>
      </c>
      <c r="J16" s="23" t="s">
        <v>31</v>
      </c>
      <c r="K16" s="23" t="s">
        <v>66</v>
      </c>
      <c r="L16" s="23" t="s">
        <v>146</v>
      </c>
      <c r="M16" s="32">
        <v>43556</v>
      </c>
      <c r="N16" s="23" t="s">
        <v>131</v>
      </c>
      <c r="O16" s="23" t="s">
        <v>254</v>
      </c>
      <c r="P16" s="21"/>
    </row>
    <row r="17" spans="1:18" s="20" customFormat="1" ht="30" x14ac:dyDescent="0.25">
      <c r="A17" s="28">
        <v>16</v>
      </c>
      <c r="B17" s="29" t="s">
        <v>20</v>
      </c>
      <c r="C17" s="23" t="s">
        <v>53</v>
      </c>
      <c r="D17" s="23" t="s">
        <v>55</v>
      </c>
      <c r="E17" s="23">
        <v>95</v>
      </c>
      <c r="F17" s="30">
        <f t="shared" si="2"/>
        <v>134866750</v>
      </c>
      <c r="G17" s="23">
        <v>0</v>
      </c>
      <c r="H17" s="23">
        <v>95</v>
      </c>
      <c r="I17" s="23">
        <v>0</v>
      </c>
      <c r="J17" s="23" t="s">
        <v>31</v>
      </c>
      <c r="K17" s="23" t="s">
        <v>66</v>
      </c>
      <c r="L17" s="23" t="s">
        <v>146</v>
      </c>
      <c r="M17" s="32">
        <v>43556</v>
      </c>
      <c r="N17" s="23" t="s">
        <v>131</v>
      </c>
      <c r="O17" s="23" t="s">
        <v>254</v>
      </c>
      <c r="P17" s="21"/>
    </row>
    <row r="18" spans="1:18" s="20" customFormat="1" ht="45" x14ac:dyDescent="0.25">
      <c r="A18" s="28">
        <v>17</v>
      </c>
      <c r="B18" s="29" t="s">
        <v>23</v>
      </c>
      <c r="C18" s="23" t="s">
        <v>56</v>
      </c>
      <c r="D18" s="23" t="s">
        <v>57</v>
      </c>
      <c r="E18" s="23">
        <v>95</v>
      </c>
      <c r="F18" s="30">
        <f t="shared" si="2"/>
        <v>134866750</v>
      </c>
      <c r="G18" s="23">
        <v>0</v>
      </c>
      <c r="H18" s="23">
        <v>0</v>
      </c>
      <c r="I18" s="23">
        <v>95</v>
      </c>
      <c r="J18" s="23" t="s">
        <v>31</v>
      </c>
      <c r="K18" s="23" t="s">
        <v>66</v>
      </c>
      <c r="L18" s="23" t="s">
        <v>147</v>
      </c>
      <c r="M18" s="32">
        <v>43586</v>
      </c>
      <c r="N18" s="23" t="s">
        <v>131</v>
      </c>
      <c r="O18" s="23" t="s">
        <v>254</v>
      </c>
      <c r="P18" s="21"/>
    </row>
    <row r="19" spans="1:18" s="20" customFormat="1" ht="30" x14ac:dyDescent="0.25">
      <c r="A19" s="28">
        <v>18</v>
      </c>
      <c r="B19" s="29" t="s">
        <v>23</v>
      </c>
      <c r="C19" s="23" t="s">
        <v>58</v>
      </c>
      <c r="D19" s="23" t="s">
        <v>60</v>
      </c>
      <c r="E19" s="23">
        <v>95</v>
      </c>
      <c r="F19" s="30">
        <f t="shared" si="2"/>
        <v>134866750</v>
      </c>
      <c r="G19" s="23">
        <v>0</v>
      </c>
      <c r="H19" s="23">
        <v>0</v>
      </c>
      <c r="I19" s="23">
        <v>95</v>
      </c>
      <c r="J19" s="23" t="s">
        <v>31</v>
      </c>
      <c r="K19" s="23" t="s">
        <v>66</v>
      </c>
      <c r="L19" s="23" t="s">
        <v>148</v>
      </c>
      <c r="M19" s="32">
        <v>43586</v>
      </c>
      <c r="N19" s="23" t="s">
        <v>131</v>
      </c>
      <c r="O19" s="23" t="s">
        <v>254</v>
      </c>
      <c r="P19" s="21"/>
    </row>
    <row r="20" spans="1:18" s="20" customFormat="1" ht="30" x14ac:dyDescent="0.25">
      <c r="A20" s="28">
        <v>19</v>
      </c>
      <c r="B20" s="29" t="s">
        <v>26</v>
      </c>
      <c r="C20" s="23" t="s">
        <v>59</v>
      </c>
      <c r="D20" s="23" t="s">
        <v>63</v>
      </c>
      <c r="E20" s="23">
        <v>95</v>
      </c>
      <c r="F20" s="30">
        <f t="shared" si="2"/>
        <v>134866750</v>
      </c>
      <c r="G20" s="23">
        <v>0</v>
      </c>
      <c r="H20" s="23">
        <v>0</v>
      </c>
      <c r="I20" s="23">
        <v>95</v>
      </c>
      <c r="J20" s="23" t="s">
        <v>31</v>
      </c>
      <c r="K20" s="23" t="s">
        <v>66</v>
      </c>
      <c r="L20" s="23" t="s">
        <v>149</v>
      </c>
      <c r="M20" s="32">
        <v>43647</v>
      </c>
      <c r="N20" s="23" t="s">
        <v>131</v>
      </c>
      <c r="O20" s="23" t="s">
        <v>254</v>
      </c>
      <c r="P20" s="21"/>
    </row>
    <row r="21" spans="1:18" s="20" customFormat="1" ht="30" x14ac:dyDescent="0.25">
      <c r="A21" s="28">
        <v>20</v>
      </c>
      <c r="B21" s="33" t="s">
        <v>61</v>
      </c>
      <c r="C21" s="34" t="s">
        <v>62</v>
      </c>
      <c r="D21" s="34" t="s">
        <v>64</v>
      </c>
      <c r="E21" s="34">
        <v>95</v>
      </c>
      <c r="F21" s="30">
        <f t="shared" si="2"/>
        <v>134866750</v>
      </c>
      <c r="G21" s="34">
        <v>0</v>
      </c>
      <c r="H21" s="34">
        <v>95</v>
      </c>
      <c r="I21" s="34">
        <v>0</v>
      </c>
      <c r="J21" s="34" t="s">
        <v>31</v>
      </c>
      <c r="K21" s="34" t="s">
        <v>66</v>
      </c>
      <c r="L21" s="35" t="s">
        <v>150</v>
      </c>
      <c r="M21" s="36">
        <v>43525</v>
      </c>
      <c r="N21" s="37" t="s">
        <v>131</v>
      </c>
      <c r="O21" s="23" t="s">
        <v>254</v>
      </c>
      <c r="P21" s="21"/>
    </row>
    <row r="22" spans="1:18" s="20" customFormat="1" x14ac:dyDescent="0.25">
      <c r="A22" s="28">
        <v>21</v>
      </c>
      <c r="B22" s="38" t="s">
        <v>43</v>
      </c>
      <c r="C22" s="39" t="s">
        <v>44</v>
      </c>
      <c r="D22" s="39" t="s">
        <v>45</v>
      </c>
      <c r="E22" s="39">
        <v>110</v>
      </c>
      <c r="F22" s="30">
        <f t="shared" si="2"/>
        <v>156161500</v>
      </c>
      <c r="G22" s="39">
        <v>10</v>
      </c>
      <c r="H22" s="39">
        <v>100</v>
      </c>
      <c r="I22" s="39">
        <v>0</v>
      </c>
      <c r="J22" s="39" t="s">
        <v>46</v>
      </c>
      <c r="K22" s="39" t="s">
        <v>66</v>
      </c>
      <c r="L22" s="39" t="s">
        <v>48</v>
      </c>
      <c r="M22" s="40">
        <v>43525</v>
      </c>
      <c r="N22" s="31">
        <v>43556</v>
      </c>
      <c r="O22" s="22" t="s">
        <v>257</v>
      </c>
      <c r="P22" s="41"/>
    </row>
    <row r="23" spans="1:18" s="20" customFormat="1" x14ac:dyDescent="0.25">
      <c r="A23" s="28">
        <v>22</v>
      </c>
      <c r="B23" s="38" t="s">
        <v>11</v>
      </c>
      <c r="C23" s="39" t="s">
        <v>343</v>
      </c>
      <c r="D23" s="39" t="s">
        <v>65</v>
      </c>
      <c r="E23" s="39">
        <v>104</v>
      </c>
      <c r="F23" s="30">
        <f t="shared" si="2"/>
        <v>147643600</v>
      </c>
      <c r="G23" s="39">
        <v>8</v>
      </c>
      <c r="H23" s="39">
        <v>96</v>
      </c>
      <c r="I23" s="39">
        <v>0</v>
      </c>
      <c r="J23" s="39" t="s">
        <v>46</v>
      </c>
      <c r="K23" s="39" t="s">
        <v>66</v>
      </c>
      <c r="L23" s="39" t="s">
        <v>101</v>
      </c>
      <c r="M23" s="40">
        <v>43739</v>
      </c>
      <c r="N23" s="31">
        <v>43800</v>
      </c>
      <c r="O23" s="22" t="s">
        <v>257</v>
      </c>
      <c r="P23" s="41"/>
    </row>
    <row r="24" spans="1:18" s="20" customFormat="1" ht="30" x14ac:dyDescent="0.25">
      <c r="A24" s="28">
        <v>23</v>
      </c>
      <c r="B24" s="38" t="s">
        <v>67</v>
      </c>
      <c r="C24" s="39" t="s">
        <v>68</v>
      </c>
      <c r="D24" s="39" t="s">
        <v>302</v>
      </c>
      <c r="E24" s="39">
        <v>300</v>
      </c>
      <c r="F24" s="39"/>
      <c r="G24" s="39">
        <v>107</v>
      </c>
      <c r="H24" s="39">
        <v>193</v>
      </c>
      <c r="I24" s="39">
        <v>0</v>
      </c>
      <c r="J24" s="39" t="s">
        <v>69</v>
      </c>
      <c r="K24" s="39" t="s">
        <v>270</v>
      </c>
      <c r="L24" s="39" t="s">
        <v>66</v>
      </c>
      <c r="M24" s="31">
        <v>43497</v>
      </c>
      <c r="N24" s="31">
        <v>43435</v>
      </c>
      <c r="O24" s="22" t="s">
        <v>255</v>
      </c>
      <c r="P24" s="41"/>
      <c r="Q24" s="20" t="s">
        <v>303</v>
      </c>
      <c r="R24" s="20" t="s">
        <v>304</v>
      </c>
    </row>
    <row r="25" spans="1:18" s="20" customFormat="1" ht="30" x14ac:dyDescent="0.25">
      <c r="A25" s="28">
        <v>24</v>
      </c>
      <c r="B25" s="38" t="s">
        <v>67</v>
      </c>
      <c r="C25" s="39" t="s">
        <v>68</v>
      </c>
      <c r="D25" s="39" t="s">
        <v>264</v>
      </c>
      <c r="E25" s="39">
        <v>300</v>
      </c>
      <c r="F25" s="39"/>
      <c r="G25" s="39">
        <v>119</v>
      </c>
      <c r="H25" s="39">
        <v>181</v>
      </c>
      <c r="I25" s="39">
        <v>0</v>
      </c>
      <c r="J25" s="39" t="s">
        <v>69</v>
      </c>
      <c r="K25" s="39" t="s">
        <v>270</v>
      </c>
      <c r="L25" s="39" t="s">
        <v>66</v>
      </c>
      <c r="M25" s="31">
        <v>43497</v>
      </c>
      <c r="N25" s="31">
        <v>43408</v>
      </c>
      <c r="O25" s="22" t="s">
        <v>255</v>
      </c>
      <c r="P25" s="41"/>
      <c r="Q25" s="20" t="s">
        <v>305</v>
      </c>
    </row>
    <row r="26" spans="1:18" s="20" customFormat="1" ht="30" x14ac:dyDescent="0.25">
      <c r="A26" s="28">
        <v>25</v>
      </c>
      <c r="B26" s="38" t="s">
        <v>67</v>
      </c>
      <c r="C26" s="39" t="s">
        <v>71</v>
      </c>
      <c r="D26" s="39" t="s">
        <v>72</v>
      </c>
      <c r="E26" s="39">
        <v>300</v>
      </c>
      <c r="F26" s="39"/>
      <c r="G26" s="39">
        <v>8</v>
      </c>
      <c r="H26" s="39">
        <v>292</v>
      </c>
      <c r="I26" s="39">
        <v>0</v>
      </c>
      <c r="J26" s="39" t="s">
        <v>69</v>
      </c>
      <c r="K26" s="39" t="s">
        <v>306</v>
      </c>
      <c r="L26" s="39" t="s">
        <v>66</v>
      </c>
      <c r="M26" s="40">
        <v>43739</v>
      </c>
      <c r="N26" s="31">
        <v>43617</v>
      </c>
      <c r="O26" s="22" t="s">
        <v>255</v>
      </c>
      <c r="P26" s="41"/>
    </row>
    <row r="27" spans="1:18" s="20" customFormat="1" ht="30" x14ac:dyDescent="0.25">
      <c r="A27" s="28">
        <v>26</v>
      </c>
      <c r="B27" s="38" t="s">
        <v>67</v>
      </c>
      <c r="C27" s="39" t="s">
        <v>73</v>
      </c>
      <c r="D27" s="39" t="s">
        <v>74</v>
      </c>
      <c r="E27" s="39">
        <v>300</v>
      </c>
      <c r="F27" s="39"/>
      <c r="G27" s="39">
        <v>300</v>
      </c>
      <c r="H27" s="39">
        <v>0</v>
      </c>
      <c r="I27" s="39">
        <v>0</v>
      </c>
      <c r="J27" s="39" t="s">
        <v>69</v>
      </c>
      <c r="K27" s="39" t="s">
        <v>270</v>
      </c>
      <c r="L27" s="39" t="s">
        <v>66</v>
      </c>
      <c r="M27" s="31">
        <v>43497</v>
      </c>
      <c r="N27" s="31">
        <v>43466</v>
      </c>
      <c r="O27" s="22" t="s">
        <v>255</v>
      </c>
      <c r="P27" s="41"/>
    </row>
    <row r="28" spans="1:18" s="20" customFormat="1" ht="30" x14ac:dyDescent="0.25">
      <c r="A28" s="28">
        <v>27</v>
      </c>
      <c r="B28" s="38" t="s">
        <v>67</v>
      </c>
      <c r="C28" s="39" t="s">
        <v>70</v>
      </c>
      <c r="D28" s="39" t="s">
        <v>308</v>
      </c>
      <c r="E28" s="39">
        <v>282</v>
      </c>
      <c r="F28" s="39"/>
      <c r="G28" s="39">
        <v>0</v>
      </c>
      <c r="H28" s="39">
        <v>282</v>
      </c>
      <c r="I28" s="39">
        <v>0</v>
      </c>
      <c r="J28" s="39" t="s">
        <v>69</v>
      </c>
      <c r="K28" s="39" t="s">
        <v>270</v>
      </c>
      <c r="L28" s="39" t="s">
        <v>66</v>
      </c>
      <c r="M28" s="31">
        <v>43497</v>
      </c>
      <c r="N28" s="31">
        <v>43405</v>
      </c>
      <c r="O28" s="22" t="s">
        <v>255</v>
      </c>
      <c r="P28" s="41" t="s">
        <v>309</v>
      </c>
    </row>
    <row r="29" spans="1:18" s="20" customFormat="1" ht="30" x14ac:dyDescent="0.25">
      <c r="A29" s="28">
        <v>28</v>
      </c>
      <c r="B29" s="38" t="s">
        <v>67</v>
      </c>
      <c r="C29" s="39" t="s">
        <v>73</v>
      </c>
      <c r="D29" s="39" t="s">
        <v>75</v>
      </c>
      <c r="E29" s="39">
        <v>200</v>
      </c>
      <c r="F29" s="39"/>
      <c r="G29" s="39">
        <v>96</v>
      </c>
      <c r="H29" s="39">
        <v>104</v>
      </c>
      <c r="I29" s="39">
        <v>0</v>
      </c>
      <c r="J29" s="39" t="s">
        <v>69</v>
      </c>
      <c r="K29" s="39" t="s">
        <v>270</v>
      </c>
      <c r="L29" s="39" t="s">
        <v>66</v>
      </c>
      <c r="M29" s="31">
        <v>43497</v>
      </c>
      <c r="N29" s="31">
        <v>43419</v>
      </c>
      <c r="O29" s="22" t="s">
        <v>255</v>
      </c>
      <c r="P29" s="41"/>
    </row>
    <row r="30" spans="1:18" s="20" customFormat="1" ht="30" x14ac:dyDescent="0.25">
      <c r="A30" s="28">
        <v>29</v>
      </c>
      <c r="B30" s="38" t="s">
        <v>67</v>
      </c>
      <c r="C30" s="39" t="s">
        <v>73</v>
      </c>
      <c r="D30" s="39" t="s">
        <v>76</v>
      </c>
      <c r="E30" s="39">
        <v>300</v>
      </c>
      <c r="F30" s="39"/>
      <c r="G30" s="39">
        <v>235</v>
      </c>
      <c r="H30" s="39">
        <v>65</v>
      </c>
      <c r="I30" s="39">
        <v>0</v>
      </c>
      <c r="J30" s="39" t="s">
        <v>69</v>
      </c>
      <c r="K30" s="39" t="s">
        <v>270</v>
      </c>
      <c r="L30" s="39" t="s">
        <v>66</v>
      </c>
      <c r="M30" s="31">
        <v>43497</v>
      </c>
      <c r="N30" s="31">
        <v>43419</v>
      </c>
      <c r="O30" s="22" t="s">
        <v>255</v>
      </c>
      <c r="P30" s="41"/>
    </row>
    <row r="31" spans="1:18" s="20" customFormat="1" ht="30" x14ac:dyDescent="0.25">
      <c r="A31" s="28">
        <v>30</v>
      </c>
      <c r="B31" s="38" t="s">
        <v>67</v>
      </c>
      <c r="C31" s="39" t="s">
        <v>73</v>
      </c>
      <c r="D31" s="39" t="s">
        <v>310</v>
      </c>
      <c r="E31" s="39">
        <v>160</v>
      </c>
      <c r="F31" s="39"/>
      <c r="G31" s="39">
        <v>160</v>
      </c>
      <c r="H31" s="39">
        <v>0</v>
      </c>
      <c r="I31" s="39">
        <v>0</v>
      </c>
      <c r="J31" s="39" t="s">
        <v>69</v>
      </c>
      <c r="K31" s="39" t="s">
        <v>270</v>
      </c>
      <c r="L31" s="39" t="s">
        <v>66</v>
      </c>
      <c r="M31" s="31">
        <v>43497</v>
      </c>
      <c r="N31" s="31">
        <v>43419</v>
      </c>
      <c r="O31" s="22" t="s">
        <v>255</v>
      </c>
      <c r="P31" s="41"/>
    </row>
    <row r="32" spans="1:18" s="20" customFormat="1" ht="30" x14ac:dyDescent="0.25">
      <c r="A32" s="28">
        <v>31</v>
      </c>
      <c r="B32" s="38" t="s">
        <v>67</v>
      </c>
      <c r="C32" s="39" t="s">
        <v>73</v>
      </c>
      <c r="D32" s="39" t="s">
        <v>77</v>
      </c>
      <c r="E32" s="39">
        <v>200</v>
      </c>
      <c r="F32" s="39"/>
      <c r="G32" s="39">
        <v>8</v>
      </c>
      <c r="H32" s="39">
        <v>192</v>
      </c>
      <c r="I32" s="39">
        <v>0</v>
      </c>
      <c r="J32" s="39" t="s">
        <v>69</v>
      </c>
      <c r="K32" s="39" t="s">
        <v>270</v>
      </c>
      <c r="L32" s="39" t="s">
        <v>66</v>
      </c>
      <c r="M32" s="31">
        <v>43497</v>
      </c>
      <c r="N32" s="31">
        <v>43419</v>
      </c>
      <c r="O32" s="22" t="s">
        <v>255</v>
      </c>
      <c r="P32" s="41"/>
    </row>
    <row r="33" spans="1:16" s="20" customFormat="1" ht="30" x14ac:dyDescent="0.25">
      <c r="A33" s="28">
        <v>32</v>
      </c>
      <c r="B33" s="38" t="s">
        <v>67</v>
      </c>
      <c r="C33" s="39" t="s">
        <v>73</v>
      </c>
      <c r="D33" s="39" t="s">
        <v>311</v>
      </c>
      <c r="E33" s="39">
        <v>300</v>
      </c>
      <c r="F33" s="39"/>
      <c r="G33" s="39">
        <v>300</v>
      </c>
      <c r="H33" s="39">
        <v>0</v>
      </c>
      <c r="I33" s="39">
        <v>0</v>
      </c>
      <c r="J33" s="39" t="s">
        <v>69</v>
      </c>
      <c r="K33" s="39" t="s">
        <v>270</v>
      </c>
      <c r="L33" s="39" t="s">
        <v>66</v>
      </c>
      <c r="M33" s="31">
        <v>43497</v>
      </c>
      <c r="N33" s="31">
        <v>43419</v>
      </c>
      <c r="O33" s="22" t="s">
        <v>255</v>
      </c>
      <c r="P33" s="41"/>
    </row>
    <row r="34" spans="1:16" s="20" customFormat="1" ht="30" x14ac:dyDescent="0.25">
      <c r="A34" s="28">
        <v>33</v>
      </c>
      <c r="B34" s="38" t="s">
        <v>79</v>
      </c>
      <c r="C34" s="39" t="s">
        <v>80</v>
      </c>
      <c r="D34" s="39" t="s">
        <v>265</v>
      </c>
      <c r="E34" s="39">
        <v>300</v>
      </c>
      <c r="F34" s="39"/>
      <c r="G34" s="39">
        <f>114-6</f>
        <v>108</v>
      </c>
      <c r="H34" s="39">
        <v>192</v>
      </c>
      <c r="I34" s="39">
        <v>0</v>
      </c>
      <c r="J34" s="39" t="s">
        <v>81</v>
      </c>
      <c r="K34" s="39" t="s">
        <v>312</v>
      </c>
      <c r="L34" s="39" t="s">
        <v>151</v>
      </c>
      <c r="M34" s="40">
        <v>43739</v>
      </c>
      <c r="N34" s="31">
        <v>43620</v>
      </c>
      <c r="O34" s="22" t="s">
        <v>255</v>
      </c>
      <c r="P34" s="41" t="s">
        <v>313</v>
      </c>
    </row>
    <row r="35" spans="1:16" s="20" customFormat="1" ht="30" x14ac:dyDescent="0.25">
      <c r="A35" s="28">
        <v>34</v>
      </c>
      <c r="B35" s="38" t="s">
        <v>79</v>
      </c>
      <c r="C35" s="39" t="s">
        <v>82</v>
      </c>
      <c r="D35" s="39" t="s">
        <v>132</v>
      </c>
      <c r="E35" s="39">
        <v>160</v>
      </c>
      <c r="F35" s="39"/>
      <c r="G35" s="39">
        <v>10</v>
      </c>
      <c r="H35" s="39">
        <v>150</v>
      </c>
      <c r="I35" s="39">
        <v>0</v>
      </c>
      <c r="J35" s="39" t="s">
        <v>81</v>
      </c>
      <c r="K35" s="39" t="s">
        <v>314</v>
      </c>
      <c r="L35" s="39" t="s">
        <v>151</v>
      </c>
      <c r="M35" s="40">
        <v>43739</v>
      </c>
      <c r="N35" s="31">
        <v>43559</v>
      </c>
      <c r="O35" s="22" t="s">
        <v>255</v>
      </c>
      <c r="P35" s="41" t="s">
        <v>315</v>
      </c>
    </row>
    <row r="36" spans="1:16" s="20" customFormat="1" ht="30" x14ac:dyDescent="0.25">
      <c r="A36" s="28">
        <v>35</v>
      </c>
      <c r="B36" s="38" t="s">
        <v>79</v>
      </c>
      <c r="C36" s="39" t="s">
        <v>83</v>
      </c>
      <c r="D36" s="39" t="s">
        <v>133</v>
      </c>
      <c r="E36" s="39">
        <v>300</v>
      </c>
      <c r="F36" s="39"/>
      <c r="G36" s="39">
        <v>59</v>
      </c>
      <c r="H36" s="39">
        <v>137</v>
      </c>
      <c r="I36" s="39">
        <v>104</v>
      </c>
      <c r="J36" s="39" t="s">
        <v>81</v>
      </c>
      <c r="K36" s="39" t="s">
        <v>316</v>
      </c>
      <c r="L36" s="39" t="s">
        <v>151</v>
      </c>
      <c r="M36" s="40">
        <v>43739</v>
      </c>
      <c r="N36" s="31">
        <v>43559</v>
      </c>
      <c r="O36" s="22" t="s">
        <v>255</v>
      </c>
      <c r="P36" s="41" t="s">
        <v>313</v>
      </c>
    </row>
    <row r="37" spans="1:16" s="20" customFormat="1" ht="30" x14ac:dyDescent="0.25">
      <c r="A37" s="28">
        <v>36</v>
      </c>
      <c r="B37" s="38" t="s">
        <v>79</v>
      </c>
      <c r="C37" s="39" t="s">
        <v>84</v>
      </c>
      <c r="D37" s="39" t="s">
        <v>134</v>
      </c>
      <c r="E37" s="39">
        <v>300</v>
      </c>
      <c r="F37" s="39"/>
      <c r="G37" s="39">
        <v>7</v>
      </c>
      <c r="H37" s="39">
        <v>293</v>
      </c>
      <c r="I37" s="39">
        <v>0</v>
      </c>
      <c r="J37" s="39" t="s">
        <v>81</v>
      </c>
      <c r="K37" s="39" t="s">
        <v>317</v>
      </c>
      <c r="L37" s="39" t="s">
        <v>151</v>
      </c>
      <c r="M37" s="40">
        <v>43739</v>
      </c>
      <c r="N37" s="31">
        <v>43559</v>
      </c>
      <c r="O37" s="22" t="s">
        <v>255</v>
      </c>
      <c r="P37" s="41" t="s">
        <v>313</v>
      </c>
    </row>
    <row r="38" spans="1:16" s="20" customFormat="1" ht="30" x14ac:dyDescent="0.25">
      <c r="A38" s="28">
        <v>37</v>
      </c>
      <c r="B38" s="38" t="s">
        <v>79</v>
      </c>
      <c r="C38" s="39" t="s">
        <v>85</v>
      </c>
      <c r="D38" s="39" t="s">
        <v>135</v>
      </c>
      <c r="E38" s="39">
        <v>300</v>
      </c>
      <c r="F38" s="39"/>
      <c r="G38" s="39">
        <v>170</v>
      </c>
      <c r="H38" s="39">
        <v>130</v>
      </c>
      <c r="I38" s="39">
        <v>0</v>
      </c>
      <c r="J38" s="39" t="s">
        <v>81</v>
      </c>
      <c r="K38" s="39" t="s">
        <v>318</v>
      </c>
      <c r="L38" s="39" t="s">
        <v>151</v>
      </c>
      <c r="M38" s="40">
        <v>43739</v>
      </c>
      <c r="N38" s="31">
        <v>43589</v>
      </c>
      <c r="O38" s="22" t="s">
        <v>255</v>
      </c>
      <c r="P38" s="41" t="s">
        <v>313</v>
      </c>
    </row>
    <row r="39" spans="1:16" s="20" customFormat="1" ht="30" x14ac:dyDescent="0.25">
      <c r="A39" s="28">
        <v>38</v>
      </c>
      <c r="B39" s="38" t="s">
        <v>79</v>
      </c>
      <c r="C39" s="39" t="s">
        <v>136</v>
      </c>
      <c r="D39" s="39" t="s">
        <v>137</v>
      </c>
      <c r="E39" s="39">
        <v>300</v>
      </c>
      <c r="F39" s="39"/>
      <c r="G39" s="39">
        <f>+E39-H39</f>
        <v>108</v>
      </c>
      <c r="H39" s="39">
        <v>192</v>
      </c>
      <c r="I39" s="39">
        <v>0</v>
      </c>
      <c r="J39" s="39" t="s">
        <v>81</v>
      </c>
      <c r="K39" s="39" t="s">
        <v>319</v>
      </c>
      <c r="L39" s="39" t="s">
        <v>151</v>
      </c>
      <c r="M39" s="40">
        <v>43739</v>
      </c>
      <c r="N39" s="31">
        <v>43589</v>
      </c>
      <c r="O39" s="22" t="s">
        <v>255</v>
      </c>
      <c r="P39" s="41" t="s">
        <v>320</v>
      </c>
    </row>
    <row r="40" spans="1:16" s="20" customFormat="1" ht="30" x14ac:dyDescent="0.25">
      <c r="A40" s="28">
        <v>39</v>
      </c>
      <c r="B40" s="38" t="s">
        <v>79</v>
      </c>
      <c r="C40" s="39" t="s">
        <v>86</v>
      </c>
      <c r="D40" s="39" t="s">
        <v>138</v>
      </c>
      <c r="E40" s="39">
        <v>300</v>
      </c>
      <c r="F40" s="39"/>
      <c r="G40" s="39">
        <v>0</v>
      </c>
      <c r="H40" s="39">
        <v>200</v>
      </c>
      <c r="I40" s="39">
        <v>100</v>
      </c>
      <c r="J40" s="39" t="s">
        <v>81</v>
      </c>
      <c r="K40" s="39" t="s">
        <v>321</v>
      </c>
      <c r="L40" s="39" t="s">
        <v>151</v>
      </c>
      <c r="M40" s="40">
        <v>43739</v>
      </c>
      <c r="N40" s="31">
        <v>43620</v>
      </c>
      <c r="O40" s="22" t="s">
        <v>255</v>
      </c>
      <c r="P40" s="41" t="s">
        <v>313</v>
      </c>
    </row>
    <row r="41" spans="1:16" s="20" customFormat="1" ht="30" x14ac:dyDescent="0.25">
      <c r="A41" s="28">
        <v>40</v>
      </c>
      <c r="B41" s="38" t="s">
        <v>79</v>
      </c>
      <c r="C41" s="39" t="s">
        <v>87</v>
      </c>
      <c r="D41" s="39" t="s">
        <v>139</v>
      </c>
      <c r="E41" s="39">
        <v>300</v>
      </c>
      <c r="F41" s="39"/>
      <c r="G41" s="39">
        <v>164</v>
      </c>
      <c r="H41" s="39">
        <v>56</v>
      </c>
      <c r="I41" s="39">
        <v>80</v>
      </c>
      <c r="J41" s="39" t="s">
        <v>81</v>
      </c>
      <c r="K41" s="39" t="s">
        <v>322</v>
      </c>
      <c r="L41" s="39" t="s">
        <v>151</v>
      </c>
      <c r="M41" s="40">
        <v>43739</v>
      </c>
      <c r="N41" s="31">
        <v>43559</v>
      </c>
      <c r="O41" s="22" t="s">
        <v>255</v>
      </c>
      <c r="P41" s="41" t="s">
        <v>313</v>
      </c>
    </row>
    <row r="42" spans="1:16" s="20" customFormat="1" ht="30" x14ac:dyDescent="0.25">
      <c r="A42" s="28">
        <v>41</v>
      </c>
      <c r="B42" s="38" t="s">
        <v>79</v>
      </c>
      <c r="C42" s="39" t="s">
        <v>88</v>
      </c>
      <c r="D42" s="39" t="s">
        <v>248</v>
      </c>
      <c r="E42" s="39">
        <v>300</v>
      </c>
      <c r="F42" s="39"/>
      <c r="G42" s="39">
        <f>+E42-H42-I42</f>
        <v>66</v>
      </c>
      <c r="H42" s="39">
        <v>84</v>
      </c>
      <c r="I42" s="39">
        <v>150</v>
      </c>
      <c r="J42" s="39" t="s">
        <v>81</v>
      </c>
      <c r="K42" s="39" t="s">
        <v>323</v>
      </c>
      <c r="L42" s="39" t="s">
        <v>151</v>
      </c>
      <c r="M42" s="40">
        <v>43739</v>
      </c>
      <c r="N42" s="31">
        <v>43620</v>
      </c>
      <c r="O42" s="22" t="s">
        <v>255</v>
      </c>
      <c r="P42" s="41" t="s">
        <v>313</v>
      </c>
    </row>
    <row r="43" spans="1:16" s="20" customFormat="1" ht="30" x14ac:dyDescent="0.25">
      <c r="A43" s="28">
        <v>42</v>
      </c>
      <c r="B43" s="38" t="s">
        <v>79</v>
      </c>
      <c r="C43" s="39" t="s">
        <v>89</v>
      </c>
      <c r="D43" s="39" t="s">
        <v>249</v>
      </c>
      <c r="E43" s="39">
        <v>300</v>
      </c>
      <c r="F43" s="39"/>
      <c r="G43" s="39">
        <v>0</v>
      </c>
      <c r="H43" s="39">
        <v>300</v>
      </c>
      <c r="I43" s="39">
        <v>0</v>
      </c>
      <c r="J43" s="39" t="s">
        <v>81</v>
      </c>
      <c r="K43" s="39" t="s">
        <v>322</v>
      </c>
      <c r="L43" s="39" t="s">
        <v>151</v>
      </c>
      <c r="M43" s="40">
        <v>43739</v>
      </c>
      <c r="N43" s="31">
        <v>43559</v>
      </c>
      <c r="O43" s="22" t="s">
        <v>255</v>
      </c>
      <c r="P43" s="41" t="s">
        <v>313</v>
      </c>
    </row>
    <row r="44" spans="1:16" s="20" customFormat="1" ht="30" x14ac:dyDescent="0.25">
      <c r="A44" s="28">
        <v>43</v>
      </c>
      <c r="B44" s="38" t="s">
        <v>79</v>
      </c>
      <c r="C44" s="39" t="s">
        <v>90</v>
      </c>
      <c r="D44" s="39" t="s">
        <v>250</v>
      </c>
      <c r="E44" s="39">
        <v>300</v>
      </c>
      <c r="F44" s="39"/>
      <c r="G44" s="39">
        <f>+E44-I44</f>
        <v>27</v>
      </c>
      <c r="H44" s="39">
        <v>0</v>
      </c>
      <c r="I44" s="39">
        <v>273</v>
      </c>
      <c r="J44" s="39" t="s">
        <v>81</v>
      </c>
      <c r="K44" s="39" t="s">
        <v>324</v>
      </c>
      <c r="L44" s="39" t="s">
        <v>151</v>
      </c>
      <c r="M44" s="40">
        <v>43739</v>
      </c>
      <c r="N44" s="31">
        <v>43739</v>
      </c>
      <c r="O44" s="22" t="s">
        <v>255</v>
      </c>
      <c r="P44" s="41" t="s">
        <v>313</v>
      </c>
    </row>
    <row r="45" spans="1:16" s="20" customFormat="1" ht="30" x14ac:dyDescent="0.25">
      <c r="A45" s="28">
        <v>44</v>
      </c>
      <c r="B45" s="38" t="s">
        <v>79</v>
      </c>
      <c r="C45" s="39" t="s">
        <v>91</v>
      </c>
      <c r="D45" s="39" t="s">
        <v>78</v>
      </c>
      <c r="E45" s="39">
        <v>300</v>
      </c>
      <c r="F45" s="39"/>
      <c r="G45" s="39">
        <v>8</v>
      </c>
      <c r="H45" s="39">
        <v>72</v>
      </c>
      <c r="I45" s="39">
        <v>220</v>
      </c>
      <c r="J45" s="39" t="s">
        <v>81</v>
      </c>
      <c r="K45" s="39" t="s">
        <v>325</v>
      </c>
      <c r="L45" s="39" t="s">
        <v>151</v>
      </c>
      <c r="M45" s="40">
        <v>43739</v>
      </c>
      <c r="N45" s="31">
        <v>43620</v>
      </c>
      <c r="O45" s="22" t="s">
        <v>255</v>
      </c>
      <c r="P45" s="41" t="s">
        <v>313</v>
      </c>
    </row>
    <row r="46" spans="1:16" s="20" customFormat="1" ht="30" x14ac:dyDescent="0.25">
      <c r="A46" s="28">
        <v>45</v>
      </c>
      <c r="B46" s="38" t="s">
        <v>79</v>
      </c>
      <c r="C46" s="39" t="s">
        <v>42</v>
      </c>
      <c r="D46" s="39" t="s">
        <v>78</v>
      </c>
      <c r="E46" s="39">
        <v>300</v>
      </c>
      <c r="F46" s="39"/>
      <c r="G46" s="39">
        <v>0</v>
      </c>
      <c r="H46" s="39">
        <v>145</v>
      </c>
      <c r="I46" s="39">
        <v>155</v>
      </c>
      <c r="J46" s="39" t="s">
        <v>81</v>
      </c>
      <c r="K46" s="39" t="s">
        <v>326</v>
      </c>
      <c r="L46" s="39" t="s">
        <v>151</v>
      </c>
      <c r="M46" s="40">
        <v>43739</v>
      </c>
      <c r="N46" s="31">
        <v>43589</v>
      </c>
      <c r="O46" s="22" t="s">
        <v>255</v>
      </c>
      <c r="P46" s="41" t="s">
        <v>313</v>
      </c>
    </row>
    <row r="47" spans="1:16" s="20" customFormat="1" ht="30" x14ac:dyDescent="0.25">
      <c r="A47" s="28">
        <v>46</v>
      </c>
      <c r="B47" s="38" t="s">
        <v>79</v>
      </c>
      <c r="C47" s="39" t="s">
        <v>92</v>
      </c>
      <c r="D47" s="39" t="s">
        <v>78</v>
      </c>
      <c r="E47" s="39">
        <v>300</v>
      </c>
      <c r="F47" s="39"/>
      <c r="G47" s="39">
        <v>0</v>
      </c>
      <c r="H47" s="39">
        <v>0</v>
      </c>
      <c r="I47" s="39">
        <v>300</v>
      </c>
      <c r="J47" s="39" t="s">
        <v>81</v>
      </c>
      <c r="K47" s="39" t="s">
        <v>327</v>
      </c>
      <c r="L47" s="39" t="s">
        <v>151</v>
      </c>
      <c r="M47" s="40">
        <v>43739</v>
      </c>
      <c r="N47" s="31">
        <v>43589</v>
      </c>
      <c r="O47" s="22" t="s">
        <v>255</v>
      </c>
      <c r="P47" s="41" t="s">
        <v>313</v>
      </c>
    </row>
    <row r="48" spans="1:16" s="20" customFormat="1" ht="30" x14ac:dyDescent="0.25">
      <c r="A48" s="28">
        <v>47</v>
      </c>
      <c r="B48" s="38" t="s">
        <v>79</v>
      </c>
      <c r="C48" s="39" t="s">
        <v>93</v>
      </c>
      <c r="D48" s="39" t="s">
        <v>78</v>
      </c>
      <c r="E48" s="39">
        <v>300</v>
      </c>
      <c r="F48" s="39"/>
      <c r="G48" s="39"/>
      <c r="H48" s="39"/>
      <c r="I48" s="39"/>
      <c r="J48" s="39" t="s">
        <v>81</v>
      </c>
      <c r="K48" s="39" t="s">
        <v>317</v>
      </c>
      <c r="L48" s="39" t="s">
        <v>151</v>
      </c>
      <c r="M48" s="40">
        <v>43739</v>
      </c>
      <c r="N48" s="31">
        <v>43559</v>
      </c>
      <c r="O48" s="22" t="s">
        <v>255</v>
      </c>
      <c r="P48" s="41" t="s">
        <v>328</v>
      </c>
    </row>
    <row r="49" spans="1:16" s="20" customFormat="1" ht="30" x14ac:dyDescent="0.25">
      <c r="A49" s="28">
        <v>48</v>
      </c>
      <c r="B49" s="38" t="s">
        <v>79</v>
      </c>
      <c r="C49" s="39" t="s">
        <v>94</v>
      </c>
      <c r="D49" s="39" t="s">
        <v>78</v>
      </c>
      <c r="E49" s="39">
        <v>95</v>
      </c>
      <c r="F49" s="39"/>
      <c r="G49" s="39">
        <f>+E49-I49</f>
        <v>14</v>
      </c>
      <c r="H49" s="39">
        <v>0</v>
      </c>
      <c r="I49" s="39">
        <v>81</v>
      </c>
      <c r="J49" s="39" t="s">
        <v>81</v>
      </c>
      <c r="K49" s="39" t="s">
        <v>329</v>
      </c>
      <c r="L49" s="39" t="s">
        <v>151</v>
      </c>
      <c r="M49" s="40">
        <v>43739</v>
      </c>
      <c r="N49" s="31">
        <v>43511</v>
      </c>
      <c r="O49" s="22" t="s">
        <v>255</v>
      </c>
      <c r="P49" s="41" t="s">
        <v>313</v>
      </c>
    </row>
    <row r="50" spans="1:16" s="20" customFormat="1" ht="30" x14ac:dyDescent="0.25">
      <c r="A50" s="28">
        <v>49</v>
      </c>
      <c r="B50" s="38" t="s">
        <v>79</v>
      </c>
      <c r="C50" s="39" t="s">
        <v>95</v>
      </c>
      <c r="D50" s="39" t="s">
        <v>78</v>
      </c>
      <c r="E50" s="39">
        <v>95</v>
      </c>
      <c r="F50" s="39"/>
      <c r="G50" s="39">
        <v>0</v>
      </c>
      <c r="H50" s="39">
        <v>95</v>
      </c>
      <c r="I50" s="39">
        <v>0</v>
      </c>
      <c r="J50" s="39" t="s">
        <v>81</v>
      </c>
      <c r="K50" s="39" t="s">
        <v>316</v>
      </c>
      <c r="L50" s="39" t="s">
        <v>151</v>
      </c>
      <c r="M50" s="40">
        <v>43739</v>
      </c>
      <c r="N50" s="31">
        <v>43559</v>
      </c>
      <c r="O50" s="22" t="s">
        <v>255</v>
      </c>
      <c r="P50" s="41" t="s">
        <v>313</v>
      </c>
    </row>
    <row r="51" spans="1:16" s="20" customFormat="1" ht="30" x14ac:dyDescent="0.25">
      <c r="A51" s="28">
        <v>50</v>
      </c>
      <c r="B51" s="38" t="s">
        <v>79</v>
      </c>
      <c r="C51" s="39" t="s">
        <v>96</v>
      </c>
      <c r="D51" s="39" t="s">
        <v>78</v>
      </c>
      <c r="E51" s="39">
        <v>160</v>
      </c>
      <c r="F51" s="39"/>
      <c r="G51" s="39">
        <v>0</v>
      </c>
      <c r="H51" s="39">
        <v>160</v>
      </c>
      <c r="I51" s="39">
        <v>0</v>
      </c>
      <c r="J51" s="39" t="s">
        <v>81</v>
      </c>
      <c r="K51" s="39" t="s">
        <v>307</v>
      </c>
      <c r="L51" s="39" t="s">
        <v>151</v>
      </c>
      <c r="M51" s="40">
        <v>43739</v>
      </c>
      <c r="N51" s="31">
        <v>43589</v>
      </c>
      <c r="O51" s="22" t="s">
        <v>255</v>
      </c>
      <c r="P51" s="41" t="s">
        <v>313</v>
      </c>
    </row>
    <row r="52" spans="1:16" s="20" customFormat="1" ht="30" x14ac:dyDescent="0.25">
      <c r="A52" s="28">
        <v>51</v>
      </c>
      <c r="B52" s="38" t="s">
        <v>79</v>
      </c>
      <c r="C52" s="39" t="s">
        <v>97</v>
      </c>
      <c r="D52" s="39" t="s">
        <v>78</v>
      </c>
      <c r="E52" s="39">
        <v>160</v>
      </c>
      <c r="F52" s="39"/>
      <c r="G52" s="39">
        <v>63</v>
      </c>
      <c r="H52" s="39">
        <v>97</v>
      </c>
      <c r="I52" s="39">
        <v>0</v>
      </c>
      <c r="J52" s="39" t="s">
        <v>81</v>
      </c>
      <c r="K52" s="39" t="s">
        <v>330</v>
      </c>
      <c r="L52" s="39" t="s">
        <v>151</v>
      </c>
      <c r="M52" s="40">
        <v>43739</v>
      </c>
      <c r="N52" s="31">
        <v>43559</v>
      </c>
      <c r="O52" s="22" t="s">
        <v>255</v>
      </c>
      <c r="P52" s="41" t="s">
        <v>331</v>
      </c>
    </row>
    <row r="53" spans="1:16" s="20" customFormat="1" ht="30" x14ac:dyDescent="0.25">
      <c r="A53" s="28">
        <v>52</v>
      </c>
      <c r="B53" s="38" t="s">
        <v>79</v>
      </c>
      <c r="C53" s="39" t="s">
        <v>98</v>
      </c>
      <c r="D53" s="39" t="s">
        <v>78</v>
      </c>
      <c r="E53" s="39">
        <v>160</v>
      </c>
      <c r="F53" s="39"/>
      <c r="G53" s="39">
        <v>0</v>
      </c>
      <c r="H53" s="39">
        <v>60</v>
      </c>
      <c r="I53" s="39">
        <v>100</v>
      </c>
      <c r="J53" s="39" t="s">
        <v>81</v>
      </c>
      <c r="K53" s="39" t="s">
        <v>332</v>
      </c>
      <c r="L53" s="39" t="s">
        <v>151</v>
      </c>
      <c r="M53" s="40">
        <v>43739</v>
      </c>
      <c r="N53" s="31">
        <v>43589</v>
      </c>
      <c r="O53" s="22" t="s">
        <v>255</v>
      </c>
      <c r="P53" s="41" t="s">
        <v>313</v>
      </c>
    </row>
    <row r="54" spans="1:16" s="20" customFormat="1" ht="30" x14ac:dyDescent="0.25">
      <c r="A54" s="28">
        <v>53</v>
      </c>
      <c r="B54" s="38" t="s">
        <v>79</v>
      </c>
      <c r="C54" s="39" t="s">
        <v>99</v>
      </c>
      <c r="D54" s="39" t="s">
        <v>78</v>
      </c>
      <c r="E54" s="39">
        <v>160</v>
      </c>
      <c r="F54" s="39"/>
      <c r="G54" s="39">
        <v>10</v>
      </c>
      <c r="H54" s="39">
        <v>150</v>
      </c>
      <c r="I54" s="39">
        <v>0</v>
      </c>
      <c r="J54" s="39" t="s">
        <v>81</v>
      </c>
      <c r="K54" s="39" t="s">
        <v>333</v>
      </c>
      <c r="L54" s="39" t="s">
        <v>151</v>
      </c>
      <c r="M54" s="40">
        <v>43739</v>
      </c>
      <c r="N54" s="31">
        <v>43559</v>
      </c>
      <c r="O54" s="22" t="s">
        <v>255</v>
      </c>
      <c r="P54" s="41" t="s">
        <v>313</v>
      </c>
    </row>
    <row r="55" spans="1:16" s="20" customFormat="1" ht="30" x14ac:dyDescent="0.25">
      <c r="A55" s="28">
        <v>54</v>
      </c>
      <c r="B55" s="38" t="s">
        <v>79</v>
      </c>
      <c r="C55" s="39" t="s">
        <v>100</v>
      </c>
      <c r="D55" s="39" t="s">
        <v>78</v>
      </c>
      <c r="E55" s="39">
        <v>300</v>
      </c>
      <c r="F55" s="39"/>
      <c r="G55" s="39">
        <v>100</v>
      </c>
      <c r="H55" s="39">
        <v>0</v>
      </c>
      <c r="I55" s="39">
        <v>200</v>
      </c>
      <c r="J55" s="39" t="s">
        <v>81</v>
      </c>
      <c r="K55" s="39" t="s">
        <v>334</v>
      </c>
      <c r="L55" s="39" t="s">
        <v>151</v>
      </c>
      <c r="M55" s="40">
        <v>43739</v>
      </c>
      <c r="N55" s="31">
        <v>43589</v>
      </c>
      <c r="O55" s="22" t="s">
        <v>255</v>
      </c>
      <c r="P55" s="41" t="s">
        <v>313</v>
      </c>
    </row>
    <row r="56" spans="1:16" s="20" customFormat="1" x14ac:dyDescent="0.25">
      <c r="A56" s="28">
        <v>55</v>
      </c>
      <c r="B56" s="38" t="s">
        <v>79</v>
      </c>
      <c r="C56" s="39" t="s">
        <v>106</v>
      </c>
      <c r="D56" s="39" t="s">
        <v>126</v>
      </c>
      <c r="E56" s="39">
        <v>160</v>
      </c>
      <c r="F56" s="39"/>
      <c r="G56" s="39">
        <v>0</v>
      </c>
      <c r="H56" s="39">
        <f>+E56-I56</f>
        <v>91</v>
      </c>
      <c r="I56" s="39">
        <v>69</v>
      </c>
      <c r="J56" s="39" t="s">
        <v>105</v>
      </c>
      <c r="K56" s="39" t="s">
        <v>66</v>
      </c>
      <c r="L56" s="39" t="s">
        <v>66</v>
      </c>
      <c r="M56" s="31">
        <v>43525</v>
      </c>
      <c r="N56" s="31">
        <v>43497</v>
      </c>
      <c r="O56" s="22" t="s">
        <v>258</v>
      </c>
      <c r="P56" s="41"/>
    </row>
    <row r="57" spans="1:16" s="20" customFormat="1" x14ac:dyDescent="0.25">
      <c r="A57" s="28">
        <v>56</v>
      </c>
      <c r="B57" s="38" t="s">
        <v>107</v>
      </c>
      <c r="C57" s="39" t="s">
        <v>108</v>
      </c>
      <c r="D57" s="39" t="s">
        <v>127</v>
      </c>
      <c r="E57" s="39">
        <v>160</v>
      </c>
      <c r="F57" s="39"/>
      <c r="G57" s="39">
        <v>0</v>
      </c>
      <c r="H57" s="39">
        <v>160</v>
      </c>
      <c r="I57" s="39">
        <v>0</v>
      </c>
      <c r="J57" s="39" t="s">
        <v>105</v>
      </c>
      <c r="K57" s="39" t="s">
        <v>66</v>
      </c>
      <c r="L57" s="39" t="s">
        <v>66</v>
      </c>
      <c r="M57" s="31">
        <v>43556</v>
      </c>
      <c r="N57" s="31">
        <v>43497</v>
      </c>
      <c r="O57" s="22" t="s">
        <v>258</v>
      </c>
      <c r="P57" s="41"/>
    </row>
    <row r="58" spans="1:16" s="20" customFormat="1" x14ac:dyDescent="0.25">
      <c r="A58" s="28">
        <v>57</v>
      </c>
      <c r="B58" s="38" t="s">
        <v>107</v>
      </c>
      <c r="C58" s="39" t="s">
        <v>109</v>
      </c>
      <c r="D58" s="39" t="s">
        <v>127</v>
      </c>
      <c r="E58" s="39">
        <v>160</v>
      </c>
      <c r="F58" s="39"/>
      <c r="G58" s="39">
        <v>0</v>
      </c>
      <c r="H58" s="39">
        <v>160</v>
      </c>
      <c r="I58" s="39">
        <v>0</v>
      </c>
      <c r="J58" s="39" t="s">
        <v>105</v>
      </c>
      <c r="K58" s="39" t="s">
        <v>270</v>
      </c>
      <c r="L58" s="39" t="s">
        <v>66</v>
      </c>
      <c r="M58" s="31">
        <v>43497</v>
      </c>
      <c r="N58" s="31">
        <v>43373</v>
      </c>
      <c r="O58" s="22" t="s">
        <v>258</v>
      </c>
      <c r="P58" s="41" t="s">
        <v>277</v>
      </c>
    </row>
    <row r="59" spans="1:16" s="20" customFormat="1" x14ac:dyDescent="0.25">
      <c r="A59" s="28">
        <v>58</v>
      </c>
      <c r="B59" s="38" t="s">
        <v>107</v>
      </c>
      <c r="C59" s="39" t="s">
        <v>110</v>
      </c>
      <c r="D59" s="39" t="s">
        <v>127</v>
      </c>
      <c r="E59" s="39">
        <v>100</v>
      </c>
      <c r="F59" s="39"/>
      <c r="G59" s="39">
        <v>20</v>
      </c>
      <c r="H59" s="39">
        <v>80</v>
      </c>
      <c r="I59" s="39">
        <v>0</v>
      </c>
      <c r="J59" s="39" t="s">
        <v>105</v>
      </c>
      <c r="K59" s="39" t="s">
        <v>66</v>
      </c>
      <c r="L59" s="39" t="s">
        <v>66</v>
      </c>
      <c r="M59" s="31">
        <v>43556</v>
      </c>
      <c r="N59" s="31">
        <v>43497</v>
      </c>
      <c r="O59" s="22" t="s">
        <v>258</v>
      </c>
      <c r="P59" s="41"/>
    </row>
    <row r="60" spans="1:16" s="20" customFormat="1" x14ac:dyDescent="0.25">
      <c r="A60" s="28">
        <v>59</v>
      </c>
      <c r="B60" s="38" t="s">
        <v>42</v>
      </c>
      <c r="C60" s="39" t="s">
        <v>111</v>
      </c>
      <c r="D60" s="39" t="s">
        <v>128</v>
      </c>
      <c r="E60" s="39">
        <v>160</v>
      </c>
      <c r="F60" s="30">
        <f t="shared" ref="F60" si="3">+E60*946485</f>
        <v>151437600</v>
      </c>
      <c r="G60" s="39">
        <v>0</v>
      </c>
      <c r="H60" s="39">
        <v>0</v>
      </c>
      <c r="I60" s="39">
        <v>160</v>
      </c>
      <c r="J60" s="39" t="s">
        <v>105</v>
      </c>
      <c r="K60" s="39" t="s">
        <v>66</v>
      </c>
      <c r="L60" s="39" t="s">
        <v>66</v>
      </c>
      <c r="M60" s="31">
        <v>43525</v>
      </c>
      <c r="N60" s="31">
        <v>43497</v>
      </c>
      <c r="O60" s="22" t="s">
        <v>258</v>
      </c>
      <c r="P60" s="41"/>
    </row>
    <row r="61" spans="1:16" s="20" customFormat="1" ht="30" x14ac:dyDescent="0.25">
      <c r="A61" s="28">
        <v>60</v>
      </c>
      <c r="B61" s="38" t="s">
        <v>42</v>
      </c>
      <c r="C61" s="39" t="s">
        <v>112</v>
      </c>
      <c r="D61" s="39" t="s">
        <v>140</v>
      </c>
      <c r="E61" s="39">
        <v>65</v>
      </c>
      <c r="F61" s="30">
        <f>+E61*1419650</f>
        <v>92277250</v>
      </c>
      <c r="G61" s="39">
        <f>+E61-I61</f>
        <v>22</v>
      </c>
      <c r="H61" s="39">
        <v>0</v>
      </c>
      <c r="I61" s="39">
        <v>43</v>
      </c>
      <c r="J61" s="39" t="s">
        <v>105</v>
      </c>
      <c r="K61" s="39" t="s">
        <v>270</v>
      </c>
      <c r="L61" s="39" t="s">
        <v>152</v>
      </c>
      <c r="M61" s="31">
        <v>43525</v>
      </c>
      <c r="N61" s="31" t="s">
        <v>131</v>
      </c>
      <c r="O61" s="22" t="s">
        <v>258</v>
      </c>
      <c r="P61" s="41"/>
    </row>
    <row r="62" spans="1:16" s="20" customFormat="1" x14ac:dyDescent="0.25">
      <c r="A62" s="28">
        <v>61</v>
      </c>
      <c r="B62" s="38" t="s">
        <v>16</v>
      </c>
      <c r="C62" s="39" t="s">
        <v>113</v>
      </c>
      <c r="D62" s="39" t="s">
        <v>129</v>
      </c>
      <c r="E62" s="39">
        <v>95</v>
      </c>
      <c r="F62" s="30">
        <f t="shared" ref="F62" si="4">+E62*1419650</f>
        <v>134866750</v>
      </c>
      <c r="G62" s="39">
        <v>0</v>
      </c>
      <c r="H62" s="39">
        <v>95</v>
      </c>
      <c r="I62" s="39">
        <v>0</v>
      </c>
      <c r="J62" s="39" t="s">
        <v>105</v>
      </c>
      <c r="K62" s="39" t="s">
        <v>66</v>
      </c>
      <c r="L62" s="39" t="s">
        <v>66</v>
      </c>
      <c r="M62" s="31">
        <v>43556</v>
      </c>
      <c r="N62" s="31">
        <v>43497</v>
      </c>
      <c r="O62" s="22" t="s">
        <v>258</v>
      </c>
      <c r="P62" s="41"/>
    </row>
    <row r="63" spans="1:16" s="20" customFormat="1" x14ac:dyDescent="0.25">
      <c r="A63" s="28">
        <v>62</v>
      </c>
      <c r="B63" s="38" t="s">
        <v>114</v>
      </c>
      <c r="C63" s="39" t="s">
        <v>115</v>
      </c>
      <c r="D63" s="39" t="s">
        <v>125</v>
      </c>
      <c r="E63" s="39">
        <v>50</v>
      </c>
      <c r="F63" s="39"/>
      <c r="G63" s="39">
        <v>0</v>
      </c>
      <c r="H63" s="39">
        <v>0</v>
      </c>
      <c r="I63" s="39">
        <v>50</v>
      </c>
      <c r="J63" s="39" t="s">
        <v>105</v>
      </c>
      <c r="K63" s="39" t="s">
        <v>270</v>
      </c>
      <c r="L63" s="39" t="s">
        <v>270</v>
      </c>
      <c r="M63" s="31">
        <v>43497</v>
      </c>
      <c r="N63" s="31">
        <v>43344</v>
      </c>
      <c r="O63" s="22" t="s">
        <v>258</v>
      </c>
      <c r="P63" s="41" t="s">
        <v>272</v>
      </c>
    </row>
    <row r="64" spans="1:16" s="20" customFormat="1" x14ac:dyDescent="0.25">
      <c r="A64" s="28">
        <v>64</v>
      </c>
      <c r="B64" s="38" t="s">
        <v>116</v>
      </c>
      <c r="C64" s="39" t="s">
        <v>117</v>
      </c>
      <c r="D64" s="39" t="s">
        <v>130</v>
      </c>
      <c r="E64" s="39">
        <v>40</v>
      </c>
      <c r="F64" s="39"/>
      <c r="G64" s="39">
        <f>+E64-I64</f>
        <v>23</v>
      </c>
      <c r="H64" s="39">
        <v>0</v>
      </c>
      <c r="I64" s="39">
        <v>17</v>
      </c>
      <c r="J64" s="39" t="s">
        <v>105</v>
      </c>
      <c r="K64" s="39" t="s">
        <v>66</v>
      </c>
      <c r="L64" s="39" t="s">
        <v>66</v>
      </c>
      <c r="M64" s="31">
        <v>43556</v>
      </c>
      <c r="N64" s="31">
        <v>43497</v>
      </c>
      <c r="O64" s="22" t="s">
        <v>258</v>
      </c>
      <c r="P64" s="41"/>
    </row>
    <row r="65" spans="1:16" s="20" customFormat="1" x14ac:dyDescent="0.25">
      <c r="A65" s="28">
        <v>65</v>
      </c>
      <c r="B65" s="38" t="s">
        <v>118</v>
      </c>
      <c r="C65" s="39" t="s">
        <v>119</v>
      </c>
      <c r="D65" s="39" t="s">
        <v>125</v>
      </c>
      <c r="E65" s="39">
        <v>65</v>
      </c>
      <c r="F65" s="39"/>
      <c r="G65" s="39">
        <v>5</v>
      </c>
      <c r="H65" s="39">
        <v>60</v>
      </c>
      <c r="I65" s="39">
        <v>0</v>
      </c>
      <c r="J65" s="39" t="s">
        <v>105</v>
      </c>
      <c r="K65" s="39" t="s">
        <v>66</v>
      </c>
      <c r="L65" s="39" t="s">
        <v>66</v>
      </c>
      <c r="M65" s="31">
        <v>43586</v>
      </c>
      <c r="N65" s="31">
        <v>43525</v>
      </c>
      <c r="O65" s="22" t="s">
        <v>258</v>
      </c>
      <c r="P65" s="41"/>
    </row>
    <row r="66" spans="1:16" s="20" customFormat="1" x14ac:dyDescent="0.25">
      <c r="A66" s="28">
        <v>66</v>
      </c>
      <c r="B66" s="38" t="s">
        <v>120</v>
      </c>
      <c r="C66" s="39" t="s">
        <v>121</v>
      </c>
      <c r="D66" s="39" t="s">
        <v>266</v>
      </c>
      <c r="E66" s="39">
        <v>160</v>
      </c>
      <c r="F66" s="39"/>
      <c r="G66" s="39">
        <v>0</v>
      </c>
      <c r="H66" s="39">
        <f>+E66-I66</f>
        <v>65</v>
      </c>
      <c r="I66" s="39">
        <v>95</v>
      </c>
      <c r="J66" s="39" t="s">
        <v>105</v>
      </c>
      <c r="K66" s="39" t="s">
        <v>66</v>
      </c>
      <c r="L66" s="39" t="s">
        <v>66</v>
      </c>
      <c r="M66" s="31">
        <v>43586</v>
      </c>
      <c r="N66" s="31">
        <v>43525</v>
      </c>
      <c r="O66" s="22" t="s">
        <v>258</v>
      </c>
      <c r="P66" s="41" t="s">
        <v>267</v>
      </c>
    </row>
    <row r="67" spans="1:16" s="20" customFormat="1" x14ac:dyDescent="0.25">
      <c r="A67" s="28">
        <v>67</v>
      </c>
      <c r="B67" s="38" t="s">
        <v>61</v>
      </c>
      <c r="C67" s="39" t="s">
        <v>122</v>
      </c>
      <c r="D67" s="39" t="s">
        <v>141</v>
      </c>
      <c r="E67" s="39">
        <v>95</v>
      </c>
      <c r="F67" s="39"/>
      <c r="G67" s="39">
        <v>0</v>
      </c>
      <c r="H67" s="39">
        <v>95</v>
      </c>
      <c r="I67" s="39">
        <v>0</v>
      </c>
      <c r="J67" s="39" t="s">
        <v>105</v>
      </c>
      <c r="K67" s="39" t="s">
        <v>66</v>
      </c>
      <c r="L67" s="39" t="s">
        <v>66</v>
      </c>
      <c r="M67" s="31">
        <v>43556</v>
      </c>
      <c r="N67" s="31">
        <v>43497</v>
      </c>
      <c r="O67" s="22" t="s">
        <v>258</v>
      </c>
      <c r="P67" s="41"/>
    </row>
    <row r="68" spans="1:16" s="20" customFormat="1" x14ac:dyDescent="0.25">
      <c r="A68" s="28">
        <v>68</v>
      </c>
      <c r="B68" s="38" t="s">
        <v>123</v>
      </c>
      <c r="C68" s="39" t="s">
        <v>124</v>
      </c>
      <c r="D68" s="39" t="s">
        <v>142</v>
      </c>
      <c r="E68" s="39">
        <v>95</v>
      </c>
      <c r="F68" s="39"/>
      <c r="G68" s="39">
        <v>11</v>
      </c>
      <c r="H68" s="39">
        <v>84</v>
      </c>
      <c r="I68" s="39">
        <v>0</v>
      </c>
      <c r="J68" s="39" t="s">
        <v>105</v>
      </c>
      <c r="K68" s="39" t="s">
        <v>66</v>
      </c>
      <c r="L68" s="39" t="s">
        <v>66</v>
      </c>
      <c r="M68" s="31">
        <v>43525</v>
      </c>
      <c r="N68" s="31">
        <v>43466</v>
      </c>
      <c r="O68" s="22" t="s">
        <v>258</v>
      </c>
      <c r="P68" s="41"/>
    </row>
    <row r="69" spans="1:16" s="20" customFormat="1" x14ac:dyDescent="0.25">
      <c r="A69" s="28">
        <v>69</v>
      </c>
      <c r="B69" s="38" t="s">
        <v>33</v>
      </c>
      <c r="C69" s="39" t="s">
        <v>274</v>
      </c>
      <c r="D69" s="39" t="s">
        <v>275</v>
      </c>
      <c r="E69" s="39">
        <v>300</v>
      </c>
      <c r="F69" s="30">
        <f t="shared" ref="F69" si="5">+E69*946485</f>
        <v>283945500</v>
      </c>
      <c r="G69" s="39">
        <v>0</v>
      </c>
      <c r="H69" s="39">
        <v>300</v>
      </c>
      <c r="I69" s="39">
        <v>0</v>
      </c>
      <c r="J69" s="39" t="s">
        <v>105</v>
      </c>
      <c r="K69" s="39" t="s">
        <v>270</v>
      </c>
      <c r="L69" s="39" t="s">
        <v>270</v>
      </c>
      <c r="M69" s="31">
        <v>43497</v>
      </c>
      <c r="N69" s="31">
        <v>43313</v>
      </c>
      <c r="O69" s="22"/>
      <c r="P69" s="41" t="s">
        <v>277</v>
      </c>
    </row>
    <row r="70" spans="1:16" s="20" customFormat="1" ht="30" x14ac:dyDescent="0.25">
      <c r="A70" s="28">
        <v>70</v>
      </c>
      <c r="B70" s="38" t="s">
        <v>153</v>
      </c>
      <c r="C70" s="39" t="s">
        <v>154</v>
      </c>
      <c r="D70" s="39" t="s">
        <v>160</v>
      </c>
      <c r="E70" s="39">
        <v>60</v>
      </c>
      <c r="F70" s="30">
        <f t="shared" ref="F70:F112" si="6">+E70*1419650</f>
        <v>85179000</v>
      </c>
      <c r="G70" s="39">
        <v>60</v>
      </c>
      <c r="H70" s="39">
        <v>0</v>
      </c>
      <c r="I70" s="39">
        <v>0</v>
      </c>
      <c r="J70" s="39" t="s">
        <v>161</v>
      </c>
      <c r="K70" s="39" t="s">
        <v>270</v>
      </c>
      <c r="L70" s="39" t="s">
        <v>162</v>
      </c>
      <c r="M70" s="31">
        <v>43525</v>
      </c>
      <c r="N70" s="31">
        <v>43466</v>
      </c>
      <c r="O70" s="22" t="s">
        <v>258</v>
      </c>
      <c r="P70" s="41"/>
    </row>
    <row r="71" spans="1:16" s="20" customFormat="1" ht="30" x14ac:dyDescent="0.25">
      <c r="A71" s="28">
        <v>71</v>
      </c>
      <c r="B71" s="38" t="s">
        <v>153</v>
      </c>
      <c r="C71" s="39" t="s">
        <v>154</v>
      </c>
      <c r="D71" s="39" t="s">
        <v>163</v>
      </c>
      <c r="E71" s="39">
        <v>60</v>
      </c>
      <c r="F71" s="30">
        <f t="shared" si="6"/>
        <v>85179000</v>
      </c>
      <c r="G71" s="39">
        <v>60</v>
      </c>
      <c r="H71" s="39">
        <v>0</v>
      </c>
      <c r="I71" s="39">
        <v>0</v>
      </c>
      <c r="J71" s="39" t="s">
        <v>161</v>
      </c>
      <c r="K71" s="39" t="s">
        <v>270</v>
      </c>
      <c r="L71" s="39" t="s">
        <v>162</v>
      </c>
      <c r="M71" s="31">
        <v>43525</v>
      </c>
      <c r="N71" s="31">
        <v>43466</v>
      </c>
      <c r="O71" s="22" t="s">
        <v>258</v>
      </c>
      <c r="P71" s="41"/>
    </row>
    <row r="72" spans="1:16" s="20" customFormat="1" ht="30" x14ac:dyDescent="0.25">
      <c r="A72" s="28">
        <v>72</v>
      </c>
      <c r="B72" s="38" t="s">
        <v>153</v>
      </c>
      <c r="C72" s="39" t="s">
        <v>154</v>
      </c>
      <c r="D72" s="39" t="s">
        <v>340</v>
      </c>
      <c r="E72" s="39">
        <v>60</v>
      </c>
      <c r="F72" s="30">
        <f t="shared" si="6"/>
        <v>85179000</v>
      </c>
      <c r="G72" s="39">
        <v>0</v>
      </c>
      <c r="H72" s="39">
        <v>0</v>
      </c>
      <c r="I72" s="39">
        <v>60</v>
      </c>
      <c r="J72" s="39" t="s">
        <v>161</v>
      </c>
      <c r="K72" s="39" t="s">
        <v>270</v>
      </c>
      <c r="L72" s="39" t="s">
        <v>162</v>
      </c>
      <c r="M72" s="31">
        <v>43525</v>
      </c>
      <c r="N72" s="31">
        <v>43466</v>
      </c>
      <c r="O72" s="22" t="s">
        <v>258</v>
      </c>
      <c r="P72" s="41"/>
    </row>
    <row r="73" spans="1:16" s="20" customFormat="1" ht="30" x14ac:dyDescent="0.25">
      <c r="A73" s="28">
        <v>73</v>
      </c>
      <c r="B73" s="38" t="s">
        <v>153</v>
      </c>
      <c r="C73" s="39" t="s">
        <v>155</v>
      </c>
      <c r="D73" s="39" t="s">
        <v>165</v>
      </c>
      <c r="E73" s="39">
        <v>60</v>
      </c>
      <c r="F73" s="30">
        <f t="shared" si="6"/>
        <v>85179000</v>
      </c>
      <c r="G73" s="39">
        <v>8</v>
      </c>
      <c r="H73" s="39">
        <v>52</v>
      </c>
      <c r="I73" s="39">
        <v>0</v>
      </c>
      <c r="J73" s="39" t="s">
        <v>161</v>
      </c>
      <c r="K73" s="39" t="s">
        <v>66</v>
      </c>
      <c r="L73" s="39" t="s">
        <v>66</v>
      </c>
      <c r="M73" s="31">
        <v>43556</v>
      </c>
      <c r="N73" s="31">
        <v>43556</v>
      </c>
      <c r="O73" s="22" t="s">
        <v>258</v>
      </c>
      <c r="P73" s="41"/>
    </row>
    <row r="74" spans="1:16" s="20" customFormat="1" ht="30" x14ac:dyDescent="0.25">
      <c r="A74" s="28">
        <v>74</v>
      </c>
      <c r="B74" s="38" t="s">
        <v>79</v>
      </c>
      <c r="C74" s="39" t="s">
        <v>156</v>
      </c>
      <c r="D74" s="39" t="s">
        <v>166</v>
      </c>
      <c r="E74" s="39">
        <v>60</v>
      </c>
      <c r="F74" s="30">
        <f t="shared" si="6"/>
        <v>85179000</v>
      </c>
      <c r="G74" s="39">
        <v>0</v>
      </c>
      <c r="H74" s="39">
        <v>0</v>
      </c>
      <c r="I74" s="39">
        <v>60</v>
      </c>
      <c r="J74" s="39" t="s">
        <v>161</v>
      </c>
      <c r="K74" s="39" t="s">
        <v>66</v>
      </c>
      <c r="L74" s="39" t="s">
        <v>167</v>
      </c>
      <c r="M74" s="31">
        <v>43556</v>
      </c>
      <c r="N74" s="31">
        <v>43466</v>
      </c>
      <c r="O74" s="22" t="s">
        <v>258</v>
      </c>
      <c r="P74" s="41"/>
    </row>
    <row r="75" spans="1:16" s="20" customFormat="1" ht="45" x14ac:dyDescent="0.25">
      <c r="A75" s="28">
        <v>75</v>
      </c>
      <c r="B75" s="38" t="s">
        <v>79</v>
      </c>
      <c r="C75" s="39" t="s">
        <v>168</v>
      </c>
      <c r="D75" s="39" t="s">
        <v>169</v>
      </c>
      <c r="E75" s="39">
        <v>60</v>
      </c>
      <c r="F75" s="30">
        <f t="shared" si="6"/>
        <v>85179000</v>
      </c>
      <c r="G75" s="39">
        <v>4</v>
      </c>
      <c r="H75" s="39">
        <v>0</v>
      </c>
      <c r="I75" s="39">
        <v>56</v>
      </c>
      <c r="J75" s="39" t="s">
        <v>161</v>
      </c>
      <c r="K75" s="39" t="s">
        <v>66</v>
      </c>
      <c r="L75" s="39" t="s">
        <v>170</v>
      </c>
      <c r="M75" s="31">
        <v>43556</v>
      </c>
      <c r="N75" s="31">
        <v>43466</v>
      </c>
      <c r="O75" s="22" t="s">
        <v>258</v>
      </c>
      <c r="P75" s="41"/>
    </row>
    <row r="76" spans="1:16" s="20" customFormat="1" x14ac:dyDescent="0.25">
      <c r="A76" s="28">
        <v>76</v>
      </c>
      <c r="B76" s="38" t="s">
        <v>79</v>
      </c>
      <c r="C76" s="39" t="s">
        <v>171</v>
      </c>
      <c r="D76" s="39" t="s">
        <v>172</v>
      </c>
      <c r="E76" s="39">
        <v>60</v>
      </c>
      <c r="F76" s="30">
        <f t="shared" si="6"/>
        <v>85179000</v>
      </c>
      <c r="G76" s="39">
        <v>0</v>
      </c>
      <c r="H76" s="39">
        <v>60</v>
      </c>
      <c r="I76" s="39">
        <v>0</v>
      </c>
      <c r="J76" s="39" t="s">
        <v>161</v>
      </c>
      <c r="K76" s="39" t="s">
        <v>66</v>
      </c>
      <c r="L76" s="39" t="s">
        <v>66</v>
      </c>
      <c r="M76" s="31">
        <v>43556</v>
      </c>
      <c r="N76" s="31">
        <v>43556</v>
      </c>
      <c r="O76" s="22" t="s">
        <v>258</v>
      </c>
      <c r="P76" s="41"/>
    </row>
    <row r="77" spans="1:16" s="20" customFormat="1" ht="30" x14ac:dyDescent="0.25">
      <c r="A77" s="28">
        <v>77</v>
      </c>
      <c r="B77" s="38" t="s">
        <v>79</v>
      </c>
      <c r="C77" s="39" t="s">
        <v>341</v>
      </c>
      <c r="D77" s="39" t="s">
        <v>174</v>
      </c>
      <c r="E77" s="39">
        <v>60</v>
      </c>
      <c r="F77" s="30">
        <f t="shared" si="6"/>
        <v>85179000</v>
      </c>
      <c r="G77" s="39">
        <v>0</v>
      </c>
      <c r="H77" s="39">
        <v>60</v>
      </c>
      <c r="I77" s="39">
        <v>0</v>
      </c>
      <c r="J77" s="39" t="s">
        <v>161</v>
      </c>
      <c r="K77" s="39" t="s">
        <v>66</v>
      </c>
      <c r="L77" s="39" t="s">
        <v>66</v>
      </c>
      <c r="M77" s="31">
        <v>43556</v>
      </c>
      <c r="N77" s="31">
        <v>43556</v>
      </c>
      <c r="O77" s="22" t="s">
        <v>258</v>
      </c>
      <c r="P77" s="41"/>
    </row>
    <row r="78" spans="1:16" s="20" customFormat="1" ht="30" x14ac:dyDescent="0.25">
      <c r="A78" s="28">
        <v>78</v>
      </c>
      <c r="B78" s="38" t="s">
        <v>79</v>
      </c>
      <c r="C78" s="39" t="s">
        <v>175</v>
      </c>
      <c r="D78" s="39" t="s">
        <v>176</v>
      </c>
      <c r="E78" s="39">
        <v>60</v>
      </c>
      <c r="F78" s="30">
        <f t="shared" si="6"/>
        <v>85179000</v>
      </c>
      <c r="G78" s="39">
        <v>0</v>
      </c>
      <c r="H78" s="39">
        <v>50</v>
      </c>
      <c r="I78" s="39">
        <v>10</v>
      </c>
      <c r="J78" s="39" t="s">
        <v>161</v>
      </c>
      <c r="K78" s="39" t="s">
        <v>66</v>
      </c>
      <c r="L78" s="39" t="s">
        <v>66</v>
      </c>
      <c r="M78" s="31">
        <v>43556</v>
      </c>
      <c r="N78" s="31">
        <v>43556</v>
      </c>
      <c r="O78" s="22" t="s">
        <v>258</v>
      </c>
      <c r="P78" s="41"/>
    </row>
    <row r="79" spans="1:16" s="20" customFormat="1" ht="30" x14ac:dyDescent="0.25">
      <c r="A79" s="28">
        <v>79</v>
      </c>
      <c r="B79" s="38" t="s">
        <v>79</v>
      </c>
      <c r="C79" s="39" t="s">
        <v>82</v>
      </c>
      <c r="D79" s="39" t="s">
        <v>177</v>
      </c>
      <c r="E79" s="39">
        <v>60</v>
      </c>
      <c r="F79" s="30">
        <f t="shared" si="6"/>
        <v>85179000</v>
      </c>
      <c r="G79" s="39">
        <v>0</v>
      </c>
      <c r="H79" s="39">
        <v>50</v>
      </c>
      <c r="I79" s="39">
        <v>10</v>
      </c>
      <c r="J79" s="39" t="s">
        <v>161</v>
      </c>
      <c r="K79" s="39" t="s">
        <v>66</v>
      </c>
      <c r="L79" s="39" t="s">
        <v>66</v>
      </c>
      <c r="M79" s="31">
        <v>43556</v>
      </c>
      <c r="N79" s="31">
        <v>43556</v>
      </c>
      <c r="O79" s="22" t="s">
        <v>258</v>
      </c>
      <c r="P79" s="41"/>
    </row>
    <row r="80" spans="1:16" s="20" customFormat="1" x14ac:dyDescent="0.25">
      <c r="A80" s="28">
        <v>80</v>
      </c>
      <c r="B80" s="38" t="s">
        <v>42</v>
      </c>
      <c r="C80" s="39" t="s">
        <v>178</v>
      </c>
      <c r="D80" s="39" t="s">
        <v>157</v>
      </c>
      <c r="E80" s="39">
        <v>54</v>
      </c>
      <c r="F80" s="30">
        <f t="shared" si="6"/>
        <v>76661100</v>
      </c>
      <c r="G80" s="39">
        <v>0</v>
      </c>
      <c r="H80" s="39">
        <v>54</v>
      </c>
      <c r="I80" s="39">
        <v>0</v>
      </c>
      <c r="J80" s="39" t="s">
        <v>161</v>
      </c>
      <c r="K80" s="39" t="s">
        <v>66</v>
      </c>
      <c r="L80" s="39" t="s">
        <v>179</v>
      </c>
      <c r="M80" s="31">
        <v>43525</v>
      </c>
      <c r="N80" s="31">
        <v>43497</v>
      </c>
      <c r="O80" s="22" t="s">
        <v>258</v>
      </c>
      <c r="P80" s="41"/>
    </row>
    <row r="81" spans="1:16" s="20" customFormat="1" ht="30" x14ac:dyDescent="0.25">
      <c r="A81" s="28">
        <v>81</v>
      </c>
      <c r="B81" s="38" t="s">
        <v>20</v>
      </c>
      <c r="C81" s="39" t="s">
        <v>180</v>
      </c>
      <c r="D81" s="39" t="s">
        <v>181</v>
      </c>
      <c r="E81" s="39">
        <v>80</v>
      </c>
      <c r="F81" s="30">
        <f t="shared" si="6"/>
        <v>113572000</v>
      </c>
      <c r="G81" s="39">
        <f>+E81-H81</f>
        <v>24</v>
      </c>
      <c r="H81" s="39">
        <v>56</v>
      </c>
      <c r="I81" s="39">
        <v>0</v>
      </c>
      <c r="J81" s="39" t="s">
        <v>161</v>
      </c>
      <c r="K81" s="39" t="s">
        <v>66</v>
      </c>
      <c r="L81" s="42" t="s">
        <v>182</v>
      </c>
      <c r="M81" s="31">
        <v>43556</v>
      </c>
      <c r="N81" s="31">
        <v>43497</v>
      </c>
      <c r="O81" s="22" t="s">
        <v>258</v>
      </c>
      <c r="P81" s="41"/>
    </row>
    <row r="82" spans="1:16" s="20" customFormat="1" x14ac:dyDescent="0.25">
      <c r="A82" s="28">
        <v>82</v>
      </c>
      <c r="B82" s="38" t="s">
        <v>20</v>
      </c>
      <c r="C82" s="39" t="s">
        <v>158</v>
      </c>
      <c r="D82" s="39" t="s">
        <v>183</v>
      </c>
      <c r="E82" s="39">
        <v>60</v>
      </c>
      <c r="F82" s="30">
        <f t="shared" si="6"/>
        <v>85179000</v>
      </c>
      <c r="G82" s="39">
        <v>0</v>
      </c>
      <c r="H82" s="39">
        <v>60</v>
      </c>
      <c r="I82" s="39">
        <v>0</v>
      </c>
      <c r="J82" s="39" t="s">
        <v>161</v>
      </c>
      <c r="K82" s="39" t="s">
        <v>66</v>
      </c>
      <c r="L82" s="42" t="s">
        <v>182</v>
      </c>
      <c r="M82" s="31">
        <v>43556</v>
      </c>
      <c r="N82" s="31">
        <v>43497</v>
      </c>
      <c r="O82" s="22" t="s">
        <v>258</v>
      </c>
      <c r="P82" s="41"/>
    </row>
    <row r="83" spans="1:16" s="20" customFormat="1" x14ac:dyDescent="0.25">
      <c r="A83" s="28">
        <v>83</v>
      </c>
      <c r="B83" s="38" t="s">
        <v>20</v>
      </c>
      <c r="C83" s="39" t="s">
        <v>184</v>
      </c>
      <c r="D83" s="39" t="s">
        <v>184</v>
      </c>
      <c r="E83" s="39">
        <v>80</v>
      </c>
      <c r="F83" s="30">
        <f t="shared" si="6"/>
        <v>113572000</v>
      </c>
      <c r="G83" s="39">
        <v>0</v>
      </c>
      <c r="H83" s="39">
        <v>80</v>
      </c>
      <c r="I83" s="39">
        <v>0</v>
      </c>
      <c r="J83" s="39" t="s">
        <v>161</v>
      </c>
      <c r="K83" s="39" t="s">
        <v>66</v>
      </c>
      <c r="L83" s="42" t="s">
        <v>182</v>
      </c>
      <c r="M83" s="31">
        <v>43556</v>
      </c>
      <c r="N83" s="31">
        <v>43497</v>
      </c>
      <c r="O83" s="22" t="s">
        <v>258</v>
      </c>
      <c r="P83" s="41"/>
    </row>
    <row r="84" spans="1:16" s="20" customFormat="1" x14ac:dyDescent="0.25">
      <c r="A84" s="28">
        <v>84</v>
      </c>
      <c r="B84" s="38" t="s">
        <v>20</v>
      </c>
      <c r="C84" s="39" t="s">
        <v>185</v>
      </c>
      <c r="D84" s="39" t="s">
        <v>186</v>
      </c>
      <c r="E84" s="39">
        <v>60</v>
      </c>
      <c r="F84" s="30">
        <f t="shared" si="6"/>
        <v>85179000</v>
      </c>
      <c r="G84" s="39">
        <v>0</v>
      </c>
      <c r="H84" s="39">
        <v>60</v>
      </c>
      <c r="I84" s="39">
        <v>0</v>
      </c>
      <c r="J84" s="39" t="s">
        <v>161</v>
      </c>
      <c r="K84" s="39" t="s">
        <v>66</v>
      </c>
      <c r="L84" s="39" t="s">
        <v>182</v>
      </c>
      <c r="M84" s="31">
        <v>43556</v>
      </c>
      <c r="N84" s="31">
        <v>43497</v>
      </c>
      <c r="O84" s="22" t="s">
        <v>258</v>
      </c>
      <c r="P84" s="41"/>
    </row>
    <row r="85" spans="1:16" s="20" customFormat="1" x14ac:dyDescent="0.25">
      <c r="A85" s="28">
        <v>85</v>
      </c>
      <c r="B85" s="38" t="s">
        <v>20</v>
      </c>
      <c r="C85" s="39" t="s">
        <v>185</v>
      </c>
      <c r="D85" s="39" t="s">
        <v>187</v>
      </c>
      <c r="E85" s="39">
        <v>60</v>
      </c>
      <c r="F85" s="30">
        <f t="shared" si="6"/>
        <v>85179000</v>
      </c>
      <c r="G85" s="39">
        <v>0</v>
      </c>
      <c r="H85" s="39">
        <v>0</v>
      </c>
      <c r="I85" s="39">
        <v>60</v>
      </c>
      <c r="J85" s="39" t="s">
        <v>161</v>
      </c>
      <c r="K85" s="39" t="s">
        <v>66</v>
      </c>
      <c r="L85" s="39" t="s">
        <v>66</v>
      </c>
      <c r="M85" s="31">
        <v>43586</v>
      </c>
      <c r="N85" s="31">
        <v>43586</v>
      </c>
      <c r="O85" s="22" t="s">
        <v>258</v>
      </c>
      <c r="P85" s="41"/>
    </row>
    <row r="86" spans="1:16" s="20" customFormat="1" x14ac:dyDescent="0.25">
      <c r="A86" s="28">
        <v>86</v>
      </c>
      <c r="B86" s="38" t="s">
        <v>20</v>
      </c>
      <c r="C86" s="39" t="s">
        <v>188</v>
      </c>
      <c r="D86" s="39" t="s">
        <v>189</v>
      </c>
      <c r="E86" s="39">
        <v>60</v>
      </c>
      <c r="F86" s="30">
        <f t="shared" si="6"/>
        <v>85179000</v>
      </c>
      <c r="G86" s="39">
        <v>0</v>
      </c>
      <c r="H86" s="39">
        <v>50</v>
      </c>
      <c r="I86" s="39">
        <v>10</v>
      </c>
      <c r="J86" s="39" t="s">
        <v>161</v>
      </c>
      <c r="K86" s="39" t="s">
        <v>66</v>
      </c>
      <c r="L86" s="39" t="s">
        <v>66</v>
      </c>
      <c r="M86" s="31">
        <v>43617</v>
      </c>
      <c r="N86" s="31">
        <v>43617</v>
      </c>
      <c r="O86" s="22" t="s">
        <v>258</v>
      </c>
      <c r="P86" s="41"/>
    </row>
    <row r="87" spans="1:16" s="20" customFormat="1" x14ac:dyDescent="0.25">
      <c r="A87" s="28">
        <v>87</v>
      </c>
      <c r="B87" s="38" t="s">
        <v>20</v>
      </c>
      <c r="C87" s="39" t="s">
        <v>190</v>
      </c>
      <c r="D87" s="39" t="s">
        <v>191</v>
      </c>
      <c r="E87" s="39">
        <v>60</v>
      </c>
      <c r="F87" s="30">
        <f t="shared" si="6"/>
        <v>85179000</v>
      </c>
      <c r="G87" s="39">
        <v>10</v>
      </c>
      <c r="H87" s="39">
        <v>50</v>
      </c>
      <c r="I87" s="39">
        <v>0</v>
      </c>
      <c r="J87" s="39" t="s">
        <v>161</v>
      </c>
      <c r="K87" s="39" t="s">
        <v>66</v>
      </c>
      <c r="L87" s="39" t="s">
        <v>66</v>
      </c>
      <c r="M87" s="31">
        <v>43556</v>
      </c>
      <c r="N87" s="31">
        <v>43497</v>
      </c>
      <c r="O87" s="22" t="s">
        <v>258</v>
      </c>
      <c r="P87" s="41"/>
    </row>
    <row r="88" spans="1:16" s="20" customFormat="1" ht="30" x14ac:dyDescent="0.25">
      <c r="A88" s="28">
        <v>88</v>
      </c>
      <c r="B88" s="38" t="s">
        <v>199</v>
      </c>
      <c r="C88" s="39" t="s">
        <v>190</v>
      </c>
      <c r="D88" s="39" t="s">
        <v>192</v>
      </c>
      <c r="E88" s="39">
        <v>60</v>
      </c>
      <c r="F88" s="30">
        <f t="shared" si="6"/>
        <v>85179000</v>
      </c>
      <c r="G88" s="39">
        <v>10</v>
      </c>
      <c r="H88" s="39">
        <v>50</v>
      </c>
      <c r="I88" s="39">
        <v>0</v>
      </c>
      <c r="J88" s="39" t="s">
        <v>161</v>
      </c>
      <c r="K88" s="39" t="s">
        <v>66</v>
      </c>
      <c r="L88" s="39" t="s">
        <v>162</v>
      </c>
      <c r="M88" s="31">
        <v>43525</v>
      </c>
      <c r="N88" s="31">
        <v>43466</v>
      </c>
      <c r="O88" s="22" t="s">
        <v>258</v>
      </c>
      <c r="P88" s="41"/>
    </row>
    <row r="89" spans="1:16" s="20" customFormat="1" ht="30" x14ac:dyDescent="0.25">
      <c r="A89" s="28">
        <v>89</v>
      </c>
      <c r="B89" s="38" t="s">
        <v>199</v>
      </c>
      <c r="C89" s="39" t="s">
        <v>193</v>
      </c>
      <c r="D89" s="39" t="s">
        <v>194</v>
      </c>
      <c r="E89" s="39">
        <v>54</v>
      </c>
      <c r="F89" s="30">
        <f t="shared" si="6"/>
        <v>76661100</v>
      </c>
      <c r="G89" s="39">
        <v>0</v>
      </c>
      <c r="H89" s="39">
        <v>54</v>
      </c>
      <c r="I89" s="39">
        <v>0</v>
      </c>
      <c r="J89" s="39" t="s">
        <v>161</v>
      </c>
      <c r="K89" s="39" t="s">
        <v>66</v>
      </c>
      <c r="L89" s="39" t="s">
        <v>66</v>
      </c>
      <c r="M89" s="31">
        <v>43617</v>
      </c>
      <c r="N89" s="31">
        <v>43617</v>
      </c>
      <c r="O89" s="22" t="s">
        <v>258</v>
      </c>
      <c r="P89" s="41"/>
    </row>
    <row r="90" spans="1:16" s="20" customFormat="1" ht="30" x14ac:dyDescent="0.25">
      <c r="A90" s="28">
        <v>90</v>
      </c>
      <c r="B90" s="38" t="s">
        <v>199</v>
      </c>
      <c r="C90" s="39" t="s">
        <v>195</v>
      </c>
      <c r="D90" s="39" t="s">
        <v>196</v>
      </c>
      <c r="E90" s="39">
        <v>80</v>
      </c>
      <c r="F90" s="30">
        <f t="shared" si="6"/>
        <v>113572000</v>
      </c>
      <c r="G90" s="39">
        <v>0</v>
      </c>
      <c r="H90" s="39">
        <v>60</v>
      </c>
      <c r="I90" s="39">
        <v>0</v>
      </c>
      <c r="J90" s="39" t="s">
        <v>161</v>
      </c>
      <c r="K90" s="39" t="s">
        <v>66</v>
      </c>
      <c r="L90" s="39" t="s">
        <v>162</v>
      </c>
      <c r="M90" s="31">
        <v>43739</v>
      </c>
      <c r="N90" s="31">
        <v>43739</v>
      </c>
      <c r="O90" s="22" t="s">
        <v>258</v>
      </c>
      <c r="P90" s="41"/>
    </row>
    <row r="91" spans="1:16" s="20" customFormat="1" x14ac:dyDescent="0.25">
      <c r="A91" s="28">
        <v>91</v>
      </c>
      <c r="B91" s="38" t="s">
        <v>61</v>
      </c>
      <c r="C91" s="39" t="s">
        <v>197</v>
      </c>
      <c r="D91" s="39" t="s">
        <v>198</v>
      </c>
      <c r="E91" s="39">
        <v>80</v>
      </c>
      <c r="F91" s="30">
        <f t="shared" si="6"/>
        <v>113572000</v>
      </c>
      <c r="G91" s="39">
        <v>0</v>
      </c>
      <c r="H91" s="39">
        <v>80</v>
      </c>
      <c r="I91" s="39">
        <v>0</v>
      </c>
      <c r="J91" s="39" t="s">
        <v>161</v>
      </c>
      <c r="K91" s="39" t="s">
        <v>66</v>
      </c>
      <c r="L91" s="39" t="s">
        <v>66</v>
      </c>
      <c r="M91" s="31">
        <v>43617</v>
      </c>
      <c r="N91" s="31">
        <v>43617</v>
      </c>
      <c r="O91" s="22" t="s">
        <v>258</v>
      </c>
      <c r="P91" s="41"/>
    </row>
    <row r="92" spans="1:16" s="20" customFormat="1" x14ac:dyDescent="0.25">
      <c r="A92" s="28">
        <v>92</v>
      </c>
      <c r="B92" s="38" t="s">
        <v>201</v>
      </c>
      <c r="C92" s="39" t="s">
        <v>202</v>
      </c>
      <c r="D92" s="39" t="s">
        <v>203</v>
      </c>
      <c r="E92" s="39">
        <v>65</v>
      </c>
      <c r="F92" s="30">
        <f t="shared" si="6"/>
        <v>92277250</v>
      </c>
      <c r="G92" s="39"/>
      <c r="H92" s="39"/>
      <c r="I92" s="39"/>
      <c r="J92" s="39" t="s">
        <v>204</v>
      </c>
      <c r="K92" s="39" t="s">
        <v>47</v>
      </c>
      <c r="L92" s="39" t="s">
        <v>246</v>
      </c>
      <c r="M92" s="31"/>
      <c r="N92" s="31" t="s">
        <v>131</v>
      </c>
      <c r="O92" s="22" t="s">
        <v>259</v>
      </c>
      <c r="P92" s="41"/>
    </row>
    <row r="93" spans="1:16" s="20" customFormat="1" x14ac:dyDescent="0.25">
      <c r="A93" s="28">
        <v>93</v>
      </c>
      <c r="B93" s="38" t="s">
        <v>201</v>
      </c>
      <c r="C93" s="39" t="s">
        <v>205</v>
      </c>
      <c r="D93" s="39" t="s">
        <v>206</v>
      </c>
      <c r="E93" s="39">
        <v>65</v>
      </c>
      <c r="F93" s="30">
        <f t="shared" si="6"/>
        <v>92277250</v>
      </c>
      <c r="G93" s="39"/>
      <c r="H93" s="39"/>
      <c r="I93" s="39"/>
      <c r="J93" s="39" t="s">
        <v>204</v>
      </c>
      <c r="K93" s="39" t="s">
        <v>47</v>
      </c>
      <c r="L93" s="39" t="s">
        <v>246</v>
      </c>
      <c r="M93" s="31"/>
      <c r="N93" s="31" t="s">
        <v>131</v>
      </c>
      <c r="O93" s="22" t="s">
        <v>259</v>
      </c>
      <c r="P93" s="41"/>
    </row>
    <row r="94" spans="1:16" s="20" customFormat="1" x14ac:dyDescent="0.25">
      <c r="A94" s="28">
        <v>94</v>
      </c>
      <c r="B94" s="38" t="s">
        <v>201</v>
      </c>
      <c r="C94" s="39" t="s">
        <v>207</v>
      </c>
      <c r="D94" s="39" t="s">
        <v>208</v>
      </c>
      <c r="E94" s="39">
        <v>65</v>
      </c>
      <c r="F94" s="30">
        <f t="shared" si="6"/>
        <v>92277250</v>
      </c>
      <c r="G94" s="39"/>
      <c r="H94" s="39"/>
      <c r="I94" s="39"/>
      <c r="J94" s="39" t="s">
        <v>204</v>
      </c>
      <c r="K94" s="39" t="s">
        <v>47</v>
      </c>
      <c r="L94" s="39" t="s">
        <v>246</v>
      </c>
      <c r="M94" s="31"/>
      <c r="N94" s="31" t="s">
        <v>131</v>
      </c>
      <c r="O94" s="22" t="s">
        <v>259</v>
      </c>
      <c r="P94" s="41"/>
    </row>
    <row r="95" spans="1:16" s="20" customFormat="1" x14ac:dyDescent="0.25">
      <c r="A95" s="28">
        <v>95</v>
      </c>
      <c r="B95" s="38" t="s">
        <v>201</v>
      </c>
      <c r="C95" s="39" t="s">
        <v>209</v>
      </c>
      <c r="D95" s="39" t="s">
        <v>210</v>
      </c>
      <c r="E95" s="39">
        <v>65</v>
      </c>
      <c r="F95" s="30">
        <f t="shared" si="6"/>
        <v>92277250</v>
      </c>
      <c r="G95" s="39"/>
      <c r="H95" s="39"/>
      <c r="I95" s="39"/>
      <c r="J95" s="39" t="s">
        <v>204</v>
      </c>
      <c r="K95" s="39" t="s">
        <v>47</v>
      </c>
      <c r="L95" s="39" t="s">
        <v>246</v>
      </c>
      <c r="M95" s="31"/>
      <c r="N95" s="31" t="s">
        <v>131</v>
      </c>
      <c r="O95" s="22" t="s">
        <v>259</v>
      </c>
      <c r="P95" s="41"/>
    </row>
    <row r="96" spans="1:16" s="20" customFormat="1" x14ac:dyDescent="0.25">
      <c r="A96" s="28">
        <v>96</v>
      </c>
      <c r="B96" s="38" t="s">
        <v>201</v>
      </c>
      <c r="C96" s="39" t="s">
        <v>211</v>
      </c>
      <c r="D96" s="39" t="s">
        <v>212</v>
      </c>
      <c r="E96" s="39">
        <v>65</v>
      </c>
      <c r="F96" s="30">
        <f t="shared" si="6"/>
        <v>92277250</v>
      </c>
      <c r="G96" s="39"/>
      <c r="H96" s="39"/>
      <c r="I96" s="39"/>
      <c r="J96" s="39" t="s">
        <v>204</v>
      </c>
      <c r="K96" s="39" t="s">
        <v>47</v>
      </c>
      <c r="L96" s="39" t="s">
        <v>246</v>
      </c>
      <c r="M96" s="31"/>
      <c r="N96" s="31" t="s">
        <v>131</v>
      </c>
      <c r="O96" s="22" t="s">
        <v>259</v>
      </c>
      <c r="P96" s="41"/>
    </row>
    <row r="97" spans="1:16" s="20" customFormat="1" x14ac:dyDescent="0.25">
      <c r="A97" s="28">
        <v>97</v>
      </c>
      <c r="B97" s="38" t="s">
        <v>201</v>
      </c>
      <c r="C97" s="39" t="s">
        <v>213</v>
      </c>
      <c r="D97" s="39" t="s">
        <v>214</v>
      </c>
      <c r="E97" s="39">
        <v>50</v>
      </c>
      <c r="F97" s="30">
        <f t="shared" si="6"/>
        <v>70982500</v>
      </c>
      <c r="G97" s="39"/>
      <c r="H97" s="39"/>
      <c r="I97" s="39"/>
      <c r="J97" s="39" t="s">
        <v>204</v>
      </c>
      <c r="K97" s="39" t="s">
        <v>47</v>
      </c>
      <c r="L97" s="39" t="s">
        <v>246</v>
      </c>
      <c r="M97" s="31"/>
      <c r="N97" s="31" t="s">
        <v>131</v>
      </c>
      <c r="O97" s="22" t="s">
        <v>259</v>
      </c>
      <c r="P97" s="41"/>
    </row>
    <row r="98" spans="1:16" s="20" customFormat="1" x14ac:dyDescent="0.25">
      <c r="A98" s="28">
        <v>98</v>
      </c>
      <c r="B98" s="38" t="s">
        <v>201</v>
      </c>
      <c r="C98" s="39" t="s">
        <v>215</v>
      </c>
      <c r="D98" s="39" t="s">
        <v>216</v>
      </c>
      <c r="E98" s="39">
        <v>65</v>
      </c>
      <c r="F98" s="30">
        <f t="shared" si="6"/>
        <v>92277250</v>
      </c>
      <c r="G98" s="39"/>
      <c r="H98" s="39"/>
      <c r="I98" s="39"/>
      <c r="J98" s="39" t="s">
        <v>204</v>
      </c>
      <c r="K98" s="39" t="s">
        <v>47</v>
      </c>
      <c r="L98" s="39" t="s">
        <v>246</v>
      </c>
      <c r="M98" s="31"/>
      <c r="N98" s="31" t="s">
        <v>131</v>
      </c>
      <c r="O98" s="22" t="s">
        <v>259</v>
      </c>
      <c r="P98" s="41"/>
    </row>
    <row r="99" spans="1:16" s="20" customFormat="1" x14ac:dyDescent="0.25">
      <c r="A99" s="28">
        <v>99</v>
      </c>
      <c r="B99" s="38" t="s">
        <v>201</v>
      </c>
      <c r="C99" s="39" t="s">
        <v>217</v>
      </c>
      <c r="D99" s="39" t="s">
        <v>218</v>
      </c>
      <c r="E99" s="39">
        <v>65</v>
      </c>
      <c r="F99" s="30">
        <f t="shared" si="6"/>
        <v>92277250</v>
      </c>
      <c r="G99" s="39"/>
      <c r="H99" s="39"/>
      <c r="I99" s="39"/>
      <c r="J99" s="39" t="s">
        <v>204</v>
      </c>
      <c r="K99" s="39" t="s">
        <v>47</v>
      </c>
      <c r="L99" s="39" t="s">
        <v>246</v>
      </c>
      <c r="M99" s="31"/>
      <c r="N99" s="31" t="s">
        <v>131</v>
      </c>
      <c r="O99" s="22" t="s">
        <v>259</v>
      </c>
      <c r="P99" s="41"/>
    </row>
    <row r="100" spans="1:16" s="20" customFormat="1" x14ac:dyDescent="0.25">
      <c r="A100" s="28">
        <v>100</v>
      </c>
      <c r="B100" s="38" t="s">
        <v>79</v>
      </c>
      <c r="C100" s="39" t="s">
        <v>136</v>
      </c>
      <c r="D100" s="39" t="s">
        <v>137</v>
      </c>
      <c r="E100" s="39">
        <v>104</v>
      </c>
      <c r="F100" s="30">
        <f t="shared" si="6"/>
        <v>147643600</v>
      </c>
      <c r="G100" s="39">
        <v>0</v>
      </c>
      <c r="H100" s="39">
        <v>104</v>
      </c>
      <c r="I100" s="39">
        <v>0</v>
      </c>
      <c r="J100" s="39" t="s">
        <v>204</v>
      </c>
      <c r="K100" s="39" t="s">
        <v>270</v>
      </c>
      <c r="L100" s="39" t="s">
        <v>270</v>
      </c>
      <c r="M100" s="31">
        <v>43525</v>
      </c>
      <c r="N100" s="31">
        <v>43405</v>
      </c>
      <c r="O100" s="22" t="s">
        <v>259</v>
      </c>
      <c r="P100" s="41" t="s">
        <v>268</v>
      </c>
    </row>
    <row r="101" spans="1:16" s="20" customFormat="1" x14ac:dyDescent="0.25">
      <c r="A101" s="28">
        <v>101</v>
      </c>
      <c r="B101" s="38" t="s">
        <v>219</v>
      </c>
      <c r="C101" s="39" t="s">
        <v>102</v>
      </c>
      <c r="D101" s="39" t="s">
        <v>220</v>
      </c>
      <c r="E101" s="39">
        <v>70</v>
      </c>
      <c r="F101" s="30">
        <f t="shared" si="6"/>
        <v>99375500</v>
      </c>
      <c r="G101" s="39">
        <v>70</v>
      </c>
      <c r="H101" s="39">
        <v>0</v>
      </c>
      <c r="I101" s="39">
        <v>0</v>
      </c>
      <c r="J101" s="39" t="s">
        <v>204</v>
      </c>
      <c r="K101" s="39" t="s">
        <v>47</v>
      </c>
      <c r="L101" s="39" t="s">
        <v>241</v>
      </c>
      <c r="M101" s="31">
        <v>43497</v>
      </c>
      <c r="N101" s="31">
        <v>43480</v>
      </c>
      <c r="O101" s="22" t="s">
        <v>259</v>
      </c>
      <c r="P101" s="41"/>
    </row>
    <row r="102" spans="1:16" s="20" customFormat="1" x14ac:dyDescent="0.25">
      <c r="A102" s="28">
        <v>102</v>
      </c>
      <c r="B102" s="38" t="s">
        <v>42</v>
      </c>
      <c r="C102" s="39" t="s">
        <v>221</v>
      </c>
      <c r="D102" s="39" t="s">
        <v>222</v>
      </c>
      <c r="E102" s="39">
        <v>90</v>
      </c>
      <c r="F102" s="30">
        <f t="shared" si="6"/>
        <v>127768500</v>
      </c>
      <c r="G102" s="39">
        <v>0</v>
      </c>
      <c r="H102" s="39">
        <v>90</v>
      </c>
      <c r="I102" s="39">
        <v>0</v>
      </c>
      <c r="J102" s="39" t="s">
        <v>204</v>
      </c>
      <c r="K102" s="39" t="s">
        <v>47</v>
      </c>
      <c r="L102" s="39" t="s">
        <v>247</v>
      </c>
      <c r="M102" s="31">
        <v>43525</v>
      </c>
      <c r="N102" s="31">
        <v>43497</v>
      </c>
      <c r="O102" s="22" t="s">
        <v>259</v>
      </c>
      <c r="P102" s="41"/>
    </row>
    <row r="103" spans="1:16" s="20" customFormat="1" x14ac:dyDescent="0.25">
      <c r="A103" s="28">
        <v>103</v>
      </c>
      <c r="B103" s="38" t="s">
        <v>42</v>
      </c>
      <c r="C103" s="39" t="s">
        <v>221</v>
      </c>
      <c r="D103" s="39" t="s">
        <v>223</v>
      </c>
      <c r="E103" s="39">
        <v>110</v>
      </c>
      <c r="F103" s="30">
        <f t="shared" si="6"/>
        <v>156161500</v>
      </c>
      <c r="G103" s="39">
        <v>0</v>
      </c>
      <c r="H103" s="39">
        <v>110</v>
      </c>
      <c r="I103" s="39">
        <v>0</v>
      </c>
      <c r="J103" s="39" t="s">
        <v>204</v>
      </c>
      <c r="K103" s="39" t="s">
        <v>47</v>
      </c>
      <c r="L103" s="39" t="s">
        <v>243</v>
      </c>
      <c r="M103" s="31">
        <v>43525</v>
      </c>
      <c r="N103" s="31">
        <v>43497</v>
      </c>
      <c r="O103" s="22" t="s">
        <v>259</v>
      </c>
      <c r="P103" s="41"/>
    </row>
    <row r="104" spans="1:16" s="20" customFormat="1" x14ac:dyDescent="0.25">
      <c r="A104" s="28">
        <v>104</v>
      </c>
      <c r="B104" s="38" t="s">
        <v>42</v>
      </c>
      <c r="C104" s="39" t="s">
        <v>224</v>
      </c>
      <c r="D104" s="39" t="s">
        <v>225</v>
      </c>
      <c r="E104" s="39">
        <v>80</v>
      </c>
      <c r="F104" s="30">
        <f t="shared" si="6"/>
        <v>113572000</v>
      </c>
      <c r="G104" s="39">
        <v>0</v>
      </c>
      <c r="H104" s="39">
        <v>80</v>
      </c>
      <c r="I104" s="39">
        <v>0</v>
      </c>
      <c r="J104" s="39" t="s">
        <v>204</v>
      </c>
      <c r="K104" s="39" t="s">
        <v>47</v>
      </c>
      <c r="L104" s="39" t="s">
        <v>179</v>
      </c>
      <c r="M104" s="31">
        <v>43556</v>
      </c>
      <c r="N104" s="31">
        <v>43466</v>
      </c>
      <c r="O104" s="22" t="s">
        <v>259</v>
      </c>
      <c r="P104" s="41"/>
    </row>
    <row r="105" spans="1:16" s="20" customFormat="1" x14ac:dyDescent="0.25">
      <c r="A105" s="28">
        <v>105</v>
      </c>
      <c r="B105" s="38" t="s">
        <v>42</v>
      </c>
      <c r="C105" s="39" t="s">
        <v>226</v>
      </c>
      <c r="D105" s="39" t="s">
        <v>227</v>
      </c>
      <c r="E105" s="39">
        <v>200</v>
      </c>
      <c r="F105" s="30">
        <f t="shared" si="6"/>
        <v>283930000</v>
      </c>
      <c r="G105" s="39">
        <f>+E105-I105</f>
        <v>57</v>
      </c>
      <c r="H105" s="39">
        <v>0</v>
      </c>
      <c r="I105" s="39">
        <v>143</v>
      </c>
      <c r="J105" s="39" t="s">
        <v>204</v>
      </c>
      <c r="K105" s="39" t="s">
        <v>47</v>
      </c>
      <c r="L105" s="39" t="s">
        <v>47</v>
      </c>
      <c r="M105" s="31">
        <v>43556</v>
      </c>
      <c r="N105" s="31">
        <v>43497</v>
      </c>
      <c r="O105" s="22" t="s">
        <v>259</v>
      </c>
      <c r="P105" s="41"/>
    </row>
    <row r="106" spans="1:16" s="20" customFormat="1" x14ac:dyDescent="0.25">
      <c r="A106" s="28">
        <v>106</v>
      </c>
      <c r="B106" s="38" t="s">
        <v>42</v>
      </c>
      <c r="C106" s="39" t="s">
        <v>228</v>
      </c>
      <c r="D106" s="39" t="s">
        <v>229</v>
      </c>
      <c r="E106" s="39">
        <v>60</v>
      </c>
      <c r="F106" s="30">
        <f t="shared" si="6"/>
        <v>85179000</v>
      </c>
      <c r="G106" s="39">
        <v>24</v>
      </c>
      <c r="H106" s="39">
        <v>36</v>
      </c>
      <c r="I106" s="39">
        <v>0</v>
      </c>
      <c r="J106" s="39" t="s">
        <v>204</v>
      </c>
      <c r="K106" s="39" t="s">
        <v>47</v>
      </c>
      <c r="L106" s="39" t="s">
        <v>47</v>
      </c>
      <c r="M106" s="31">
        <v>43556</v>
      </c>
      <c r="N106" s="31">
        <v>43497</v>
      </c>
      <c r="O106" s="22" t="s">
        <v>259</v>
      </c>
      <c r="P106" s="41"/>
    </row>
    <row r="107" spans="1:16" s="20" customFormat="1" x14ac:dyDescent="0.25">
      <c r="A107" s="28">
        <v>107</v>
      </c>
      <c r="B107" s="38" t="s">
        <v>20</v>
      </c>
      <c r="C107" s="39" t="s">
        <v>159</v>
      </c>
      <c r="D107" s="39" t="s">
        <v>230</v>
      </c>
      <c r="E107" s="39">
        <v>76</v>
      </c>
      <c r="F107" s="30">
        <f t="shared" si="6"/>
        <v>107893400</v>
      </c>
      <c r="G107" s="39">
        <v>0</v>
      </c>
      <c r="H107" s="39">
        <v>76</v>
      </c>
      <c r="I107" s="39">
        <v>0</v>
      </c>
      <c r="J107" s="39" t="s">
        <v>204</v>
      </c>
      <c r="K107" s="39" t="s">
        <v>47</v>
      </c>
      <c r="L107" s="39" t="s">
        <v>47</v>
      </c>
      <c r="M107" s="31">
        <v>43556</v>
      </c>
      <c r="N107" s="31" t="s">
        <v>131</v>
      </c>
      <c r="O107" s="22" t="s">
        <v>259</v>
      </c>
      <c r="P107" s="41"/>
    </row>
    <row r="108" spans="1:16" s="20" customFormat="1" x14ac:dyDescent="0.25">
      <c r="A108" s="28">
        <v>108</v>
      </c>
      <c r="B108" s="38" t="s">
        <v>20</v>
      </c>
      <c r="C108" s="39" t="s">
        <v>242</v>
      </c>
      <c r="D108" s="39" t="s">
        <v>231</v>
      </c>
      <c r="E108" s="39">
        <v>60</v>
      </c>
      <c r="F108" s="30">
        <f t="shared" si="6"/>
        <v>85179000</v>
      </c>
      <c r="G108" s="39">
        <v>0</v>
      </c>
      <c r="H108" s="39">
        <v>60</v>
      </c>
      <c r="I108" s="39">
        <v>0</v>
      </c>
      <c r="J108" s="39" t="s">
        <v>204</v>
      </c>
      <c r="K108" s="39" t="s">
        <v>47</v>
      </c>
      <c r="L108" s="39" t="s">
        <v>47</v>
      </c>
      <c r="M108" s="31">
        <v>43739</v>
      </c>
      <c r="N108" s="31" t="s">
        <v>131</v>
      </c>
      <c r="O108" s="22" t="s">
        <v>259</v>
      </c>
      <c r="P108" s="41"/>
    </row>
    <row r="109" spans="1:16" s="20" customFormat="1" x14ac:dyDescent="0.25">
      <c r="A109" s="28">
        <v>109</v>
      </c>
      <c r="B109" s="38" t="s">
        <v>116</v>
      </c>
      <c r="C109" s="39" t="s">
        <v>117</v>
      </c>
      <c r="D109" s="39" t="s">
        <v>232</v>
      </c>
      <c r="E109" s="39">
        <v>60</v>
      </c>
      <c r="F109" s="30">
        <f t="shared" si="6"/>
        <v>85179000</v>
      </c>
      <c r="G109" s="39">
        <v>10</v>
      </c>
      <c r="H109" s="39">
        <v>50</v>
      </c>
      <c r="I109" s="39">
        <v>0</v>
      </c>
      <c r="J109" s="39" t="s">
        <v>204</v>
      </c>
      <c r="K109" s="39" t="s">
        <v>47</v>
      </c>
      <c r="L109" s="39" t="s">
        <v>47</v>
      </c>
      <c r="M109" s="31">
        <v>43617</v>
      </c>
      <c r="N109" s="31" t="s">
        <v>131</v>
      </c>
      <c r="O109" s="22" t="s">
        <v>259</v>
      </c>
      <c r="P109" s="41"/>
    </row>
    <row r="110" spans="1:16" s="20" customFormat="1" x14ac:dyDescent="0.25">
      <c r="A110" s="28">
        <v>110</v>
      </c>
      <c r="B110" s="38" t="s">
        <v>116</v>
      </c>
      <c r="C110" s="39" t="s">
        <v>233</v>
      </c>
      <c r="D110" s="39" t="s">
        <v>234</v>
      </c>
      <c r="E110" s="39">
        <v>36</v>
      </c>
      <c r="F110" s="30">
        <f t="shared" si="6"/>
        <v>51107400</v>
      </c>
      <c r="G110" s="39">
        <v>0</v>
      </c>
      <c r="H110" s="39">
        <v>0</v>
      </c>
      <c r="I110" s="39">
        <v>36</v>
      </c>
      <c r="J110" s="39" t="s">
        <v>204</v>
      </c>
      <c r="K110" s="39" t="s">
        <v>47</v>
      </c>
      <c r="L110" s="39" t="s">
        <v>47</v>
      </c>
      <c r="M110" s="31">
        <v>43647</v>
      </c>
      <c r="N110" s="31" t="s">
        <v>131</v>
      </c>
      <c r="O110" s="22" t="s">
        <v>259</v>
      </c>
      <c r="P110" s="41"/>
    </row>
    <row r="111" spans="1:16" s="20" customFormat="1" x14ac:dyDescent="0.25">
      <c r="A111" s="28">
        <v>111</v>
      </c>
      <c r="B111" s="38" t="s">
        <v>118</v>
      </c>
      <c r="C111" s="39" t="s">
        <v>235</v>
      </c>
      <c r="D111" s="39" t="s">
        <v>236</v>
      </c>
      <c r="E111" s="39">
        <v>65</v>
      </c>
      <c r="F111" s="30">
        <f t="shared" si="6"/>
        <v>92277250</v>
      </c>
      <c r="G111" s="39">
        <v>38</v>
      </c>
      <c r="H111" s="39">
        <v>24</v>
      </c>
      <c r="I111" s="39">
        <v>3</v>
      </c>
      <c r="J111" s="39" t="s">
        <v>204</v>
      </c>
      <c r="K111" s="39" t="s">
        <v>47</v>
      </c>
      <c r="L111" s="39" t="s">
        <v>237</v>
      </c>
      <c r="M111" s="31">
        <v>43497</v>
      </c>
      <c r="N111" s="31">
        <v>43435</v>
      </c>
      <c r="O111" s="22" t="s">
        <v>259</v>
      </c>
      <c r="P111" s="41"/>
    </row>
    <row r="112" spans="1:16" s="20" customFormat="1" x14ac:dyDescent="0.25">
      <c r="A112" s="28">
        <v>112</v>
      </c>
      <c r="B112" s="38" t="s">
        <v>260</v>
      </c>
      <c r="C112" s="39" t="s">
        <v>261</v>
      </c>
      <c r="D112" s="39" t="s">
        <v>269</v>
      </c>
      <c r="E112" s="39">
        <v>92</v>
      </c>
      <c r="F112" s="30">
        <f t="shared" si="6"/>
        <v>130607800</v>
      </c>
      <c r="G112" s="39">
        <v>0</v>
      </c>
      <c r="H112" s="39">
        <v>0</v>
      </c>
      <c r="I112" s="39">
        <v>92</v>
      </c>
      <c r="J112" s="39" t="s">
        <v>204</v>
      </c>
      <c r="K112" s="39" t="s">
        <v>270</v>
      </c>
      <c r="L112" s="39" t="s">
        <v>270</v>
      </c>
      <c r="M112" s="31">
        <v>43556</v>
      </c>
      <c r="N112" s="31">
        <v>43405</v>
      </c>
      <c r="O112" s="22" t="s">
        <v>259</v>
      </c>
      <c r="P112" s="41" t="s">
        <v>268</v>
      </c>
    </row>
    <row r="113" spans="1:19" s="20" customFormat="1" x14ac:dyDescent="0.25">
      <c r="A113" s="28">
        <v>113</v>
      </c>
      <c r="B113" s="38" t="s">
        <v>16</v>
      </c>
      <c r="C113" s="39" t="s">
        <v>238</v>
      </c>
      <c r="D113" s="39" t="s">
        <v>271</v>
      </c>
      <c r="E113" s="39">
        <v>160</v>
      </c>
      <c r="F113" s="30">
        <f t="shared" ref="F113:F114" si="7">+E113*946485</f>
        <v>151437600</v>
      </c>
      <c r="G113" s="39">
        <f>+E113-I113</f>
        <v>25</v>
      </c>
      <c r="H113" s="39">
        <v>0</v>
      </c>
      <c r="I113" s="39">
        <v>135</v>
      </c>
      <c r="J113" s="39" t="s">
        <v>239</v>
      </c>
      <c r="K113" s="39" t="s">
        <v>47</v>
      </c>
      <c r="L113" s="39" t="s">
        <v>273</v>
      </c>
      <c r="M113" s="31">
        <v>43525</v>
      </c>
      <c r="N113" s="31">
        <v>43405</v>
      </c>
      <c r="O113" s="22" t="s">
        <v>258</v>
      </c>
      <c r="P113" s="41" t="s">
        <v>276</v>
      </c>
    </row>
    <row r="114" spans="1:19" s="20" customFormat="1" x14ac:dyDescent="0.25">
      <c r="A114" s="28">
        <v>114</v>
      </c>
      <c r="B114" s="38" t="s">
        <v>123</v>
      </c>
      <c r="C114" s="39" t="s">
        <v>335</v>
      </c>
      <c r="D114" s="39" t="s">
        <v>336</v>
      </c>
      <c r="E114" s="39">
        <v>300</v>
      </c>
      <c r="F114" s="30">
        <f t="shared" si="7"/>
        <v>283945500</v>
      </c>
      <c r="G114" s="39">
        <v>300</v>
      </c>
      <c r="H114" s="39">
        <v>0</v>
      </c>
      <c r="I114" s="39">
        <v>0</v>
      </c>
      <c r="J114" s="39" t="s">
        <v>10</v>
      </c>
      <c r="K114" s="39" t="s">
        <v>270</v>
      </c>
      <c r="L114" s="39" t="s">
        <v>337</v>
      </c>
      <c r="M114" s="31">
        <v>43525</v>
      </c>
      <c r="N114" s="31">
        <v>43435</v>
      </c>
      <c r="O114" s="43" t="s">
        <v>254</v>
      </c>
      <c r="P114" s="22"/>
    </row>
    <row r="115" spans="1:19" s="20" customFormat="1" x14ac:dyDescent="0.25">
      <c r="A115" s="28">
        <v>115</v>
      </c>
      <c r="B115" s="38" t="s">
        <v>43</v>
      </c>
      <c r="C115" s="39" t="s">
        <v>344</v>
      </c>
      <c r="D115" s="39" t="s">
        <v>345</v>
      </c>
      <c r="E115" s="39">
        <v>100</v>
      </c>
      <c r="F115" s="30"/>
      <c r="G115" s="39">
        <v>0</v>
      </c>
      <c r="H115" s="39">
        <v>100</v>
      </c>
      <c r="I115" s="39">
        <v>0</v>
      </c>
      <c r="J115" s="39" t="s">
        <v>204</v>
      </c>
      <c r="K115" s="39" t="s">
        <v>270</v>
      </c>
      <c r="L115" s="39" t="s">
        <v>346</v>
      </c>
      <c r="M115" s="31">
        <v>43525</v>
      </c>
      <c r="N115" s="31"/>
      <c r="O115" s="43"/>
      <c r="P115" s="22"/>
    </row>
    <row r="116" spans="1:19" s="20" customFormat="1" x14ac:dyDescent="0.25">
      <c r="A116" s="28">
        <v>116</v>
      </c>
      <c r="B116" s="38" t="s">
        <v>43</v>
      </c>
      <c r="C116" s="39" t="s">
        <v>347</v>
      </c>
      <c r="D116" s="39" t="s">
        <v>348</v>
      </c>
      <c r="E116" s="39">
        <v>36</v>
      </c>
      <c r="F116" s="30"/>
      <c r="G116" s="39">
        <v>0</v>
      </c>
      <c r="H116" s="39">
        <v>0</v>
      </c>
      <c r="I116" s="39">
        <v>36</v>
      </c>
      <c r="J116" s="39" t="s">
        <v>204</v>
      </c>
      <c r="K116" s="39" t="s">
        <v>47</v>
      </c>
      <c r="L116" s="39" t="s">
        <v>349</v>
      </c>
      <c r="M116" s="31">
        <v>43739</v>
      </c>
      <c r="N116" s="31"/>
      <c r="O116" s="43"/>
      <c r="P116" s="22"/>
    </row>
    <row r="117" spans="1:19" s="20" customFormat="1" ht="30" x14ac:dyDescent="0.25">
      <c r="A117" s="28">
        <v>117</v>
      </c>
      <c r="B117" s="38" t="s">
        <v>33</v>
      </c>
      <c r="C117" s="39" t="s">
        <v>350</v>
      </c>
      <c r="D117" s="39" t="s">
        <v>353</v>
      </c>
      <c r="E117" s="39">
        <v>320</v>
      </c>
      <c r="F117" s="30"/>
      <c r="G117" s="39">
        <v>0</v>
      </c>
      <c r="H117" s="39">
        <v>0</v>
      </c>
      <c r="I117" s="39">
        <v>320</v>
      </c>
      <c r="J117" s="39" t="s">
        <v>356</v>
      </c>
      <c r="K117" s="39" t="s">
        <v>47</v>
      </c>
      <c r="L117" s="39" t="s">
        <v>47</v>
      </c>
      <c r="M117" s="31">
        <v>43709</v>
      </c>
      <c r="N117" s="31"/>
      <c r="O117" s="43"/>
      <c r="P117" s="22"/>
    </row>
    <row r="118" spans="1:19" s="20" customFormat="1" ht="30" x14ac:dyDescent="0.25">
      <c r="A118" s="28">
        <v>118</v>
      </c>
      <c r="B118" s="38" t="s">
        <v>33</v>
      </c>
      <c r="C118" s="39" t="s">
        <v>351</v>
      </c>
      <c r="D118" s="39" t="s">
        <v>354</v>
      </c>
      <c r="E118" s="39">
        <v>320</v>
      </c>
      <c r="F118" s="30"/>
      <c r="G118" s="39">
        <v>0</v>
      </c>
      <c r="H118" s="39">
        <v>0</v>
      </c>
      <c r="I118" s="39">
        <v>320</v>
      </c>
      <c r="J118" s="39" t="s">
        <v>356</v>
      </c>
      <c r="K118" s="39" t="s">
        <v>47</v>
      </c>
      <c r="L118" s="39" t="s">
        <v>47</v>
      </c>
      <c r="M118" s="31">
        <v>43678</v>
      </c>
      <c r="N118" s="31"/>
      <c r="O118" s="43"/>
      <c r="P118" s="22"/>
    </row>
    <row r="119" spans="1:19" s="20" customFormat="1" ht="30" x14ac:dyDescent="0.25">
      <c r="A119" s="28">
        <v>119</v>
      </c>
      <c r="B119" s="38" t="s">
        <v>33</v>
      </c>
      <c r="C119" s="39" t="s">
        <v>352</v>
      </c>
      <c r="D119" s="39" t="s">
        <v>355</v>
      </c>
      <c r="E119" s="39">
        <v>65</v>
      </c>
      <c r="F119" s="30"/>
      <c r="G119" s="39">
        <v>0</v>
      </c>
      <c r="H119" s="39">
        <v>65</v>
      </c>
      <c r="I119" s="39">
        <v>0</v>
      </c>
      <c r="J119" s="39" t="s">
        <v>356</v>
      </c>
      <c r="K119" s="39" t="s">
        <v>47</v>
      </c>
      <c r="L119" s="39" t="s">
        <v>47</v>
      </c>
      <c r="M119" s="31">
        <v>43739</v>
      </c>
      <c r="N119" s="31"/>
      <c r="O119" s="43"/>
      <c r="P119" s="22"/>
    </row>
    <row r="120" spans="1:19" s="20" customFormat="1" ht="30" x14ac:dyDescent="0.25">
      <c r="A120" s="28">
        <v>120</v>
      </c>
      <c r="B120" s="38" t="s">
        <v>33</v>
      </c>
      <c r="C120" s="39" t="s">
        <v>369</v>
      </c>
      <c r="D120" s="39" t="s">
        <v>370</v>
      </c>
      <c r="E120" s="39">
        <v>90</v>
      </c>
      <c r="F120" s="30"/>
      <c r="G120" s="39">
        <v>0</v>
      </c>
      <c r="H120" s="39">
        <v>90</v>
      </c>
      <c r="I120" s="39">
        <v>0</v>
      </c>
      <c r="J120" s="39" t="s">
        <v>356</v>
      </c>
      <c r="K120" s="39" t="s">
        <v>47</v>
      </c>
      <c r="L120" s="39" t="s">
        <v>47</v>
      </c>
      <c r="M120" s="31">
        <v>43739</v>
      </c>
      <c r="N120" s="31"/>
      <c r="O120" s="43"/>
      <c r="P120" s="22"/>
    </row>
    <row r="121" spans="1:19" x14ac:dyDescent="0.25">
      <c r="A121" s="44" t="s">
        <v>245</v>
      </c>
      <c r="B121" s="44"/>
      <c r="C121" s="44"/>
      <c r="D121" s="44"/>
      <c r="E121" s="44"/>
      <c r="F121" s="44"/>
      <c r="G121" s="44"/>
      <c r="H121" s="44"/>
      <c r="I121" s="44"/>
      <c r="J121" s="44"/>
      <c r="K121" s="44"/>
      <c r="L121" s="44"/>
      <c r="M121" s="44"/>
      <c r="N121" s="44"/>
      <c r="O121" s="44"/>
      <c r="P121" s="44"/>
      <c r="Q121" s="44"/>
      <c r="R121" s="44"/>
      <c r="S121" s="6"/>
    </row>
    <row r="122" spans="1:19" x14ac:dyDescent="0.25">
      <c r="A122" s="44" t="s">
        <v>244</v>
      </c>
      <c r="B122" s="44"/>
      <c r="C122" s="44"/>
      <c r="D122" s="44"/>
      <c r="E122" s="44"/>
      <c r="F122" s="44"/>
      <c r="G122" s="44"/>
      <c r="H122" s="44"/>
      <c r="I122" s="44"/>
      <c r="J122" s="44"/>
      <c r="K122" s="44"/>
      <c r="L122" s="44"/>
      <c r="M122" s="44"/>
      <c r="N122" s="44"/>
      <c r="O122" s="44"/>
      <c r="P122" s="44"/>
      <c r="Q122" s="44"/>
      <c r="R122" s="44"/>
      <c r="S122" s="44"/>
    </row>
    <row r="124" spans="1:19" x14ac:dyDescent="0.25">
      <c r="A124" s="5"/>
    </row>
    <row r="125" spans="1:19" x14ac:dyDescent="0.25">
      <c r="A125" s="5"/>
    </row>
    <row r="126" spans="1:19" x14ac:dyDescent="0.25">
      <c r="A126" s="5"/>
    </row>
    <row r="127" spans="1:19" x14ac:dyDescent="0.25">
      <c r="A127" s="5"/>
    </row>
    <row r="128" spans="1:19"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sheetData>
  <autoFilter ref="A1:V123" xr:uid="{00000000-0009-0000-0000-000000000000}">
    <filterColumn colId="16" showButton="0"/>
    <filterColumn colId="17" showButton="0"/>
    <filterColumn colId="18" showButton="0"/>
    <filterColumn colId="19" showButton="0"/>
    <filterColumn colId="20" showButton="0"/>
  </autoFilter>
  <mergeCells count="3">
    <mergeCell ref="A122:S122"/>
    <mergeCell ref="A121:R121"/>
    <mergeCell ref="Q1:V1"/>
  </mergeCells>
  <printOptions horizontalCentered="1"/>
  <pageMargins left="0.70866141732283472" right="0.70866141732283472" top="0.74803149606299213" bottom="0.74803149606299213" header="0.31496062992125984" footer="0.31496062992125984"/>
  <pageSetup scale="35" fitToHeight="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B4E93-6AB9-4BD8-8821-A65BA2550265}">
  <dimension ref="B3:G14"/>
  <sheetViews>
    <sheetView workbookViewId="0">
      <selection activeCell="H13" sqref="H13"/>
    </sheetView>
  </sheetViews>
  <sheetFormatPr baseColWidth="10" defaultRowHeight="15" x14ac:dyDescent="0.25"/>
  <cols>
    <col min="2" max="2" width="33.28515625" customWidth="1"/>
  </cols>
  <sheetData>
    <row r="3" spans="2:7" ht="60" x14ac:dyDescent="0.25">
      <c r="B3" s="25" t="s">
        <v>371</v>
      </c>
      <c r="C3" s="25" t="s">
        <v>357</v>
      </c>
      <c r="D3" s="26" t="s">
        <v>364</v>
      </c>
      <c r="E3" s="26" t="s">
        <v>251</v>
      </c>
      <c r="F3" s="26" t="s">
        <v>252</v>
      </c>
      <c r="G3" s="26" t="s">
        <v>253</v>
      </c>
    </row>
    <row r="4" spans="2:7" x14ac:dyDescent="0.25">
      <c r="B4" s="24" t="s">
        <v>358</v>
      </c>
      <c r="C4" s="24">
        <v>15</v>
      </c>
      <c r="D4" s="22">
        <v>3287</v>
      </c>
      <c r="E4" s="22">
        <v>1733</v>
      </c>
      <c r="F4" s="22">
        <v>1501</v>
      </c>
      <c r="G4" s="22">
        <v>53</v>
      </c>
    </row>
    <row r="5" spans="2:7" x14ac:dyDescent="0.25">
      <c r="B5" s="24" t="s">
        <v>359</v>
      </c>
      <c r="C5" s="24">
        <v>24</v>
      </c>
      <c r="D5" s="22">
        <v>2953</v>
      </c>
      <c r="E5" s="22">
        <v>1129</v>
      </c>
      <c r="F5" s="22">
        <v>1257</v>
      </c>
      <c r="G5" s="22">
        <v>567</v>
      </c>
    </row>
    <row r="6" spans="2:7" x14ac:dyDescent="0.25">
      <c r="B6" s="24" t="s">
        <v>360</v>
      </c>
      <c r="C6" s="24">
        <v>26</v>
      </c>
      <c r="D6" s="22">
        <v>2343</v>
      </c>
      <c r="E6" s="22">
        <v>485</v>
      </c>
      <c r="F6" s="22">
        <v>1470</v>
      </c>
      <c r="G6" s="22">
        <v>388</v>
      </c>
    </row>
    <row r="7" spans="2:7" x14ac:dyDescent="0.25">
      <c r="B7" s="24" t="s">
        <v>361</v>
      </c>
      <c r="C7" s="24">
        <v>7</v>
      </c>
      <c r="D7" s="22">
        <v>840</v>
      </c>
      <c r="E7" s="22">
        <v>370</v>
      </c>
      <c r="F7" s="22">
        <v>125</v>
      </c>
      <c r="G7" s="22">
        <v>345</v>
      </c>
    </row>
    <row r="8" spans="2:7" x14ac:dyDescent="0.25">
      <c r="B8" s="24" t="s">
        <v>362</v>
      </c>
      <c r="C8" s="24">
        <v>6</v>
      </c>
      <c r="D8" s="22">
        <v>649</v>
      </c>
      <c r="E8" s="22">
        <v>110</v>
      </c>
      <c r="F8" s="22">
        <v>234</v>
      </c>
      <c r="G8" s="22">
        <v>305</v>
      </c>
    </row>
    <row r="9" spans="2:7" x14ac:dyDescent="0.25">
      <c r="B9" s="24" t="s">
        <v>363</v>
      </c>
      <c r="C9" s="24">
        <v>2</v>
      </c>
      <c r="D9" s="22">
        <v>131</v>
      </c>
      <c r="E9" s="22">
        <v>0</v>
      </c>
      <c r="F9" s="22">
        <v>0</v>
      </c>
      <c r="G9" s="22">
        <v>131</v>
      </c>
    </row>
    <row r="10" spans="2:7" x14ac:dyDescent="0.25">
      <c r="B10" s="24" t="s">
        <v>365</v>
      </c>
      <c r="C10" s="24">
        <v>1</v>
      </c>
      <c r="D10" s="23">
        <v>320</v>
      </c>
      <c r="E10" s="23">
        <v>0</v>
      </c>
      <c r="F10" s="23">
        <v>0</v>
      </c>
      <c r="G10" s="23">
        <v>320</v>
      </c>
    </row>
    <row r="11" spans="2:7" x14ac:dyDescent="0.25">
      <c r="B11" s="24" t="s">
        <v>366</v>
      </c>
      <c r="C11" s="24">
        <v>1</v>
      </c>
      <c r="D11" s="23">
        <v>320</v>
      </c>
      <c r="E11" s="23">
        <v>0</v>
      </c>
      <c r="F11" s="23">
        <v>0</v>
      </c>
      <c r="G11" s="23">
        <v>320</v>
      </c>
    </row>
    <row r="12" spans="2:7" x14ac:dyDescent="0.25">
      <c r="B12" s="24" t="s">
        <v>367</v>
      </c>
      <c r="C12" s="24">
        <v>29</v>
      </c>
      <c r="D12" s="22">
        <f>6135+90</f>
        <v>6225</v>
      </c>
      <c r="E12" s="22">
        <v>930</v>
      </c>
      <c r="F12" s="22">
        <v>3176</v>
      </c>
      <c r="G12" s="22">
        <v>1799</v>
      </c>
    </row>
    <row r="13" spans="2:7" x14ac:dyDescent="0.25">
      <c r="B13" s="24" t="s">
        <v>368</v>
      </c>
      <c r="C13" s="24">
        <v>8</v>
      </c>
      <c r="D13" s="22">
        <v>505</v>
      </c>
      <c r="E13" s="22"/>
      <c r="F13" s="22"/>
      <c r="G13" s="22"/>
    </row>
    <row r="14" spans="2:7" x14ac:dyDescent="0.25">
      <c r="B14" s="25" t="s">
        <v>342</v>
      </c>
      <c r="C14" s="27">
        <f>SUM(C4:C13)</f>
        <v>119</v>
      </c>
      <c r="D14" s="27">
        <f t="shared" ref="D14:G14" si="0">SUM(D4:D13)</f>
        <v>17573</v>
      </c>
      <c r="E14" s="27">
        <f t="shared" si="0"/>
        <v>4757</v>
      </c>
      <c r="F14" s="27">
        <f t="shared" si="0"/>
        <v>7763</v>
      </c>
      <c r="G14" s="27">
        <f t="shared" si="0"/>
        <v>4228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G24"/>
  <sheetViews>
    <sheetView workbookViewId="0">
      <selection activeCell="A2" sqref="A2:G23"/>
    </sheetView>
  </sheetViews>
  <sheetFormatPr baseColWidth="10" defaultRowHeight="15" x14ac:dyDescent="0.25"/>
  <cols>
    <col min="1" max="1" width="13.7109375" bestFit="1" customWidth="1"/>
    <col min="2" max="2" width="14.85546875" bestFit="1" customWidth="1"/>
    <col min="3" max="3" width="31.140625" bestFit="1" customWidth="1"/>
    <col min="4" max="4" width="15.42578125" bestFit="1" customWidth="1"/>
    <col min="5" max="5" width="14.5703125" bestFit="1" customWidth="1"/>
    <col min="6" max="6" width="18.7109375" bestFit="1" customWidth="1"/>
    <col min="7" max="7" width="32.5703125" bestFit="1" customWidth="1"/>
  </cols>
  <sheetData>
    <row r="1" spans="1:7" ht="30" x14ac:dyDescent="0.25">
      <c r="A1" s="11" t="s">
        <v>0</v>
      </c>
      <c r="B1" s="11" t="s">
        <v>1</v>
      </c>
      <c r="C1" s="1" t="s">
        <v>2</v>
      </c>
      <c r="D1" s="1" t="s">
        <v>6</v>
      </c>
      <c r="E1" s="11" t="s">
        <v>3</v>
      </c>
      <c r="F1" s="1" t="s">
        <v>4</v>
      </c>
      <c r="G1" s="1" t="s">
        <v>5</v>
      </c>
    </row>
    <row r="2" spans="1:7" ht="45" x14ac:dyDescent="0.25">
      <c r="A2" s="2" t="s">
        <v>153</v>
      </c>
      <c r="B2" s="2" t="s">
        <v>154</v>
      </c>
      <c r="C2" s="2" t="s">
        <v>160</v>
      </c>
      <c r="D2" s="2">
        <v>60</v>
      </c>
      <c r="E2" s="2" t="s">
        <v>161</v>
      </c>
      <c r="F2" s="2" t="s">
        <v>66</v>
      </c>
      <c r="G2" s="2" t="s">
        <v>162</v>
      </c>
    </row>
    <row r="3" spans="1:7" ht="45" x14ac:dyDescent="0.25">
      <c r="A3" s="2" t="s">
        <v>153</v>
      </c>
      <c r="B3" s="2" t="s">
        <v>154</v>
      </c>
      <c r="C3" s="2" t="s">
        <v>163</v>
      </c>
      <c r="D3" s="2">
        <v>60</v>
      </c>
      <c r="E3" s="2" t="s">
        <v>161</v>
      </c>
      <c r="F3" s="2" t="s">
        <v>66</v>
      </c>
      <c r="G3" s="2" t="s">
        <v>162</v>
      </c>
    </row>
    <row r="4" spans="1:7" ht="45" x14ac:dyDescent="0.25">
      <c r="A4" s="2" t="s">
        <v>153</v>
      </c>
      <c r="B4" s="2" t="s">
        <v>154</v>
      </c>
      <c r="C4" s="2" t="s">
        <v>164</v>
      </c>
      <c r="D4" s="2">
        <v>60</v>
      </c>
      <c r="E4" s="2" t="s">
        <v>161</v>
      </c>
      <c r="F4" s="2" t="s">
        <v>66</v>
      </c>
      <c r="G4" s="2" t="s">
        <v>162</v>
      </c>
    </row>
    <row r="5" spans="1:7" ht="30" hidden="1" x14ac:dyDescent="0.25">
      <c r="A5" s="2" t="s">
        <v>153</v>
      </c>
      <c r="B5" s="2" t="s">
        <v>155</v>
      </c>
      <c r="C5" s="2" t="s">
        <v>165</v>
      </c>
      <c r="D5" s="2">
        <v>60</v>
      </c>
      <c r="E5" s="2" t="s">
        <v>161</v>
      </c>
      <c r="F5" s="2" t="s">
        <v>66</v>
      </c>
      <c r="G5" s="4" t="s">
        <v>66</v>
      </c>
    </row>
    <row r="6" spans="1:7" ht="27.75" hidden="1" customHeight="1" x14ac:dyDescent="0.25">
      <c r="A6" s="47" t="s">
        <v>287</v>
      </c>
      <c r="B6" s="48"/>
      <c r="C6" s="48"/>
      <c r="D6" s="48"/>
      <c r="E6" s="48"/>
      <c r="F6" s="48"/>
      <c r="G6" s="48"/>
    </row>
    <row r="7" spans="1:7" ht="30" hidden="1" x14ac:dyDescent="0.25">
      <c r="A7" s="2" t="s">
        <v>79</v>
      </c>
      <c r="B7" s="2" t="s">
        <v>156</v>
      </c>
      <c r="C7" s="2" t="s">
        <v>166</v>
      </c>
      <c r="D7" s="2">
        <v>60</v>
      </c>
      <c r="E7" s="2" t="s">
        <v>161</v>
      </c>
      <c r="F7" s="2" t="s">
        <v>66</v>
      </c>
      <c r="G7" s="4" t="s">
        <v>167</v>
      </c>
    </row>
    <row r="8" spans="1:7" ht="45" hidden="1" x14ac:dyDescent="0.25">
      <c r="A8" s="2" t="s">
        <v>79</v>
      </c>
      <c r="B8" s="2" t="s">
        <v>168</v>
      </c>
      <c r="C8" s="2" t="s">
        <v>169</v>
      </c>
      <c r="D8" s="2">
        <v>60</v>
      </c>
      <c r="E8" s="2" t="s">
        <v>161</v>
      </c>
      <c r="F8" s="2" t="s">
        <v>66</v>
      </c>
      <c r="G8" s="4" t="s">
        <v>170</v>
      </c>
    </row>
    <row r="9" spans="1:7" ht="30" hidden="1" x14ac:dyDescent="0.25">
      <c r="A9" s="2" t="s">
        <v>79</v>
      </c>
      <c r="B9" s="2" t="s">
        <v>171</v>
      </c>
      <c r="C9" s="2" t="s">
        <v>172</v>
      </c>
      <c r="D9" s="2">
        <v>60</v>
      </c>
      <c r="E9" s="2" t="s">
        <v>161</v>
      </c>
      <c r="F9" s="2" t="s">
        <v>66</v>
      </c>
      <c r="G9" s="4" t="s">
        <v>66</v>
      </c>
    </row>
    <row r="10" spans="1:7" ht="30" hidden="1" x14ac:dyDescent="0.25">
      <c r="A10" s="2" t="s">
        <v>79</v>
      </c>
      <c r="B10" s="2" t="s">
        <v>173</v>
      </c>
      <c r="C10" s="2" t="s">
        <v>174</v>
      </c>
      <c r="D10" s="2">
        <v>60</v>
      </c>
      <c r="E10" s="2" t="s">
        <v>161</v>
      </c>
      <c r="F10" s="2" t="s">
        <v>66</v>
      </c>
      <c r="G10" s="4" t="s">
        <v>66</v>
      </c>
    </row>
    <row r="11" spans="1:7" ht="30" hidden="1" x14ac:dyDescent="0.25">
      <c r="A11" s="2" t="s">
        <v>79</v>
      </c>
      <c r="B11" s="2" t="s">
        <v>175</v>
      </c>
      <c r="C11" s="2" t="s">
        <v>176</v>
      </c>
      <c r="D11" s="2">
        <v>60</v>
      </c>
      <c r="E11" s="2" t="s">
        <v>161</v>
      </c>
      <c r="F11" s="2" t="s">
        <v>66</v>
      </c>
      <c r="G11" s="4" t="s">
        <v>66</v>
      </c>
    </row>
    <row r="12" spans="1:7" ht="30" hidden="1" x14ac:dyDescent="0.25">
      <c r="A12" s="2" t="s">
        <v>79</v>
      </c>
      <c r="B12" s="2" t="s">
        <v>82</v>
      </c>
      <c r="C12" s="2" t="s">
        <v>177</v>
      </c>
      <c r="D12" s="2">
        <v>60</v>
      </c>
      <c r="E12" s="2" t="s">
        <v>161</v>
      </c>
      <c r="F12" s="2" t="s">
        <v>66</v>
      </c>
      <c r="G12" s="4" t="s">
        <v>66</v>
      </c>
    </row>
    <row r="13" spans="1:7" ht="30" hidden="1" x14ac:dyDescent="0.25">
      <c r="A13" s="2" t="s">
        <v>42</v>
      </c>
      <c r="B13" s="2" t="s">
        <v>178</v>
      </c>
      <c r="C13" s="2" t="s">
        <v>157</v>
      </c>
      <c r="D13" s="2">
        <v>54</v>
      </c>
      <c r="E13" s="2" t="s">
        <v>161</v>
      </c>
      <c r="F13" s="2" t="s">
        <v>66</v>
      </c>
      <c r="G13" s="4" t="s">
        <v>179</v>
      </c>
    </row>
    <row r="14" spans="1:7" ht="30" hidden="1" x14ac:dyDescent="0.25">
      <c r="A14" s="2" t="s">
        <v>20</v>
      </c>
      <c r="B14" s="2" t="s">
        <v>180</v>
      </c>
      <c r="C14" s="2" t="s">
        <v>181</v>
      </c>
      <c r="D14" s="2">
        <v>80</v>
      </c>
      <c r="E14" s="2" t="s">
        <v>161</v>
      </c>
      <c r="F14" s="2" t="s">
        <v>66</v>
      </c>
      <c r="G14" s="4" t="s">
        <v>182</v>
      </c>
    </row>
    <row r="15" spans="1:7" ht="30" hidden="1" x14ac:dyDescent="0.25">
      <c r="A15" s="2" t="s">
        <v>20</v>
      </c>
      <c r="B15" s="2" t="s">
        <v>158</v>
      </c>
      <c r="C15" s="2" t="s">
        <v>183</v>
      </c>
      <c r="D15" s="2">
        <v>60</v>
      </c>
      <c r="E15" s="2" t="s">
        <v>161</v>
      </c>
      <c r="F15" s="2" t="s">
        <v>66</v>
      </c>
      <c r="G15" s="4" t="s">
        <v>182</v>
      </c>
    </row>
    <row r="16" spans="1:7" ht="30" hidden="1" x14ac:dyDescent="0.25">
      <c r="A16" s="2" t="s">
        <v>20</v>
      </c>
      <c r="B16" s="2" t="s">
        <v>184</v>
      </c>
      <c r="C16" s="2" t="s">
        <v>184</v>
      </c>
      <c r="D16" s="2">
        <v>80</v>
      </c>
      <c r="E16" s="2" t="s">
        <v>161</v>
      </c>
      <c r="F16" s="2" t="s">
        <v>66</v>
      </c>
      <c r="G16" s="4" t="s">
        <v>182</v>
      </c>
    </row>
    <row r="17" spans="1:7" ht="30" hidden="1" x14ac:dyDescent="0.25">
      <c r="A17" s="2" t="s">
        <v>20</v>
      </c>
      <c r="B17" s="2" t="s">
        <v>185</v>
      </c>
      <c r="C17" s="2" t="s">
        <v>186</v>
      </c>
      <c r="D17" s="2">
        <v>60</v>
      </c>
      <c r="E17" s="2" t="s">
        <v>161</v>
      </c>
      <c r="F17" s="2" t="s">
        <v>66</v>
      </c>
      <c r="G17" s="4" t="s">
        <v>182</v>
      </c>
    </row>
    <row r="18" spans="1:7" ht="30" hidden="1" x14ac:dyDescent="0.25">
      <c r="A18" s="2" t="s">
        <v>20</v>
      </c>
      <c r="B18" s="2" t="s">
        <v>185</v>
      </c>
      <c r="C18" s="2" t="s">
        <v>187</v>
      </c>
      <c r="D18" s="2">
        <v>60</v>
      </c>
      <c r="E18" s="2" t="s">
        <v>161</v>
      </c>
      <c r="F18" s="2" t="s">
        <v>66</v>
      </c>
      <c r="G18" s="4" t="s">
        <v>66</v>
      </c>
    </row>
    <row r="19" spans="1:7" ht="30" hidden="1" x14ac:dyDescent="0.25">
      <c r="A19" s="2" t="s">
        <v>20</v>
      </c>
      <c r="B19" s="2" t="s">
        <v>188</v>
      </c>
      <c r="C19" s="2" t="s">
        <v>189</v>
      </c>
      <c r="D19" s="2">
        <v>60</v>
      </c>
      <c r="E19" s="2" t="s">
        <v>161</v>
      </c>
      <c r="F19" s="2" t="s">
        <v>66</v>
      </c>
      <c r="G19" s="4" t="s">
        <v>66</v>
      </c>
    </row>
    <row r="20" spans="1:7" ht="30" hidden="1" x14ac:dyDescent="0.25">
      <c r="A20" s="2" t="s">
        <v>20</v>
      </c>
      <c r="B20" s="2" t="s">
        <v>190</v>
      </c>
      <c r="C20" s="2" t="s">
        <v>191</v>
      </c>
      <c r="D20" s="2">
        <v>60</v>
      </c>
      <c r="E20" s="2" t="s">
        <v>161</v>
      </c>
      <c r="F20" s="2" t="s">
        <v>66</v>
      </c>
      <c r="G20" s="4" t="s">
        <v>66</v>
      </c>
    </row>
    <row r="21" spans="1:7" ht="45" x14ac:dyDescent="0.25">
      <c r="A21" s="2" t="s">
        <v>199</v>
      </c>
      <c r="B21" s="2" t="s">
        <v>190</v>
      </c>
      <c r="C21" s="2" t="s">
        <v>192</v>
      </c>
      <c r="D21" s="2">
        <v>60</v>
      </c>
      <c r="E21" s="2" t="s">
        <v>161</v>
      </c>
      <c r="F21" s="2" t="s">
        <v>66</v>
      </c>
      <c r="G21" s="4" t="s">
        <v>162</v>
      </c>
    </row>
    <row r="22" spans="1:7" ht="30" hidden="1" x14ac:dyDescent="0.25">
      <c r="A22" s="2" t="s">
        <v>199</v>
      </c>
      <c r="B22" s="2" t="s">
        <v>193</v>
      </c>
      <c r="C22" s="2" t="s">
        <v>194</v>
      </c>
      <c r="D22" s="2">
        <v>54</v>
      </c>
      <c r="E22" s="2" t="s">
        <v>161</v>
      </c>
      <c r="F22" s="2" t="s">
        <v>66</v>
      </c>
      <c r="G22" s="4" t="s">
        <v>66</v>
      </c>
    </row>
    <row r="23" spans="1:7" ht="45" x14ac:dyDescent="0.25">
      <c r="A23" s="2" t="s">
        <v>199</v>
      </c>
      <c r="B23" s="2" t="s">
        <v>195</v>
      </c>
      <c r="C23" s="2" t="s">
        <v>196</v>
      </c>
      <c r="D23" s="2">
        <v>80</v>
      </c>
      <c r="E23" s="2" t="s">
        <v>161</v>
      </c>
      <c r="F23" s="2" t="s">
        <v>66</v>
      </c>
      <c r="G23" s="4" t="s">
        <v>162</v>
      </c>
    </row>
    <row r="24" spans="1:7" ht="30" hidden="1" x14ac:dyDescent="0.25">
      <c r="A24" s="2" t="s">
        <v>61</v>
      </c>
      <c r="B24" s="2" t="s">
        <v>197</v>
      </c>
      <c r="C24" s="2" t="s">
        <v>198</v>
      </c>
      <c r="D24" s="2">
        <v>80</v>
      </c>
      <c r="E24" s="2" t="s">
        <v>161</v>
      </c>
      <c r="F24" s="2" t="s">
        <v>66</v>
      </c>
      <c r="G24" s="4" t="s">
        <v>66</v>
      </c>
    </row>
  </sheetData>
  <sheetProtection algorithmName="SHA-512" hashValue="FlPaAtAePLRz5DtOTW3ost+tUEc2YpyifXgRLrSqKh2Hjr/RctnmDeTQMXkhb3WDRJP6R+/xPbeXM3PJSTfjBw==" saltValue="2nZefalJ4U7GCKbSbnlHdQ==" spinCount="100000" sheet="1" objects="1" scenarios="1" formatCells="0" formatColumns="0" formatRows="0" insertColumns="0" insertRows="0" insertHyperlinks="0" deleteColumns="0" deleteRows="0"/>
  <autoFilter ref="A1:G24" xr:uid="{00000000-0009-0000-0000-000001000000}">
    <filterColumn colId="6">
      <filters>
        <filter val="Terminada. Artículando verificación técnica en gestión, dotación e inicio de operación"/>
      </filters>
    </filterColumn>
  </autoFilter>
  <mergeCells count="1">
    <mergeCell ref="A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28"/>
  <sheetViews>
    <sheetView workbookViewId="0">
      <selection sqref="A1:G28"/>
    </sheetView>
  </sheetViews>
  <sheetFormatPr baseColWidth="10" defaultRowHeight="15" x14ac:dyDescent="0.25"/>
  <cols>
    <col min="1" max="1" width="10.7109375" bestFit="1" customWidth="1"/>
    <col min="3" max="3" width="36" customWidth="1"/>
    <col min="4" max="4" width="10.85546875" bestFit="1" customWidth="1"/>
    <col min="5" max="5" width="11" hidden="1" customWidth="1"/>
    <col min="6" max="6" width="14.140625" hidden="1" customWidth="1"/>
    <col min="7" max="7" width="22.42578125" bestFit="1" customWidth="1"/>
  </cols>
  <sheetData>
    <row r="1" spans="1:7" x14ac:dyDescent="0.25">
      <c r="A1" s="50" t="s">
        <v>279</v>
      </c>
      <c r="B1" s="51"/>
      <c r="C1" s="51"/>
      <c r="D1" s="51"/>
      <c r="E1" s="51"/>
      <c r="F1" s="51"/>
      <c r="G1" s="51"/>
    </row>
    <row r="2" spans="1:7" ht="30" x14ac:dyDescent="0.25">
      <c r="A2" s="14" t="s">
        <v>0</v>
      </c>
      <c r="B2" s="14" t="s">
        <v>1</v>
      </c>
      <c r="C2" s="15" t="s">
        <v>2</v>
      </c>
      <c r="D2" s="15" t="s">
        <v>6</v>
      </c>
      <c r="E2" s="14" t="s">
        <v>3</v>
      </c>
      <c r="F2" s="15" t="s">
        <v>4</v>
      </c>
      <c r="G2" s="15" t="s">
        <v>5</v>
      </c>
    </row>
    <row r="3" spans="1:7" x14ac:dyDescent="0.25">
      <c r="A3" s="49" t="s">
        <v>288</v>
      </c>
      <c r="B3" s="49"/>
      <c r="C3" s="49"/>
      <c r="D3" s="49"/>
      <c r="E3" s="49"/>
      <c r="F3" s="49"/>
      <c r="G3" s="49"/>
    </row>
    <row r="4" spans="1:7" ht="30" x14ac:dyDescent="0.25">
      <c r="A4" s="3" t="s">
        <v>79</v>
      </c>
      <c r="B4" s="3" t="s">
        <v>156</v>
      </c>
      <c r="C4" s="3" t="s">
        <v>166</v>
      </c>
      <c r="D4" s="3">
        <v>60</v>
      </c>
      <c r="E4" s="3" t="s">
        <v>161</v>
      </c>
      <c r="F4" s="3" t="s">
        <v>66</v>
      </c>
      <c r="G4" s="3" t="s">
        <v>167</v>
      </c>
    </row>
    <row r="5" spans="1:7" ht="45" x14ac:dyDescent="0.25">
      <c r="A5" s="3" t="s">
        <v>79</v>
      </c>
      <c r="B5" s="3" t="s">
        <v>168</v>
      </c>
      <c r="C5" s="3" t="s">
        <v>169</v>
      </c>
      <c r="D5" s="3">
        <v>60</v>
      </c>
      <c r="E5" s="3" t="s">
        <v>161</v>
      </c>
      <c r="F5" s="3" t="s">
        <v>66</v>
      </c>
      <c r="G5" s="3" t="s">
        <v>170</v>
      </c>
    </row>
    <row r="6" spans="1:7" ht="45" x14ac:dyDescent="0.25">
      <c r="A6" s="3" t="s">
        <v>42</v>
      </c>
      <c r="B6" s="3" t="s">
        <v>178</v>
      </c>
      <c r="C6" s="3" t="s">
        <v>157</v>
      </c>
      <c r="D6" s="3">
        <v>54</v>
      </c>
      <c r="E6" s="3" t="s">
        <v>161</v>
      </c>
      <c r="F6" s="3" t="s">
        <v>66</v>
      </c>
      <c r="G6" s="3" t="s">
        <v>179</v>
      </c>
    </row>
    <row r="7" spans="1:7" x14ac:dyDescent="0.25">
      <c r="A7" s="49" t="s">
        <v>289</v>
      </c>
      <c r="B7" s="49"/>
      <c r="C7" s="49"/>
      <c r="D7" s="49"/>
      <c r="E7" s="49"/>
      <c r="F7" s="49"/>
      <c r="G7" s="49"/>
    </row>
    <row r="8" spans="1:7" ht="30" x14ac:dyDescent="0.25">
      <c r="A8" s="3" t="s">
        <v>153</v>
      </c>
      <c r="B8" s="3" t="s">
        <v>155</v>
      </c>
      <c r="C8" s="3" t="s">
        <v>165</v>
      </c>
      <c r="D8" s="3">
        <v>60</v>
      </c>
      <c r="E8" s="3" t="s">
        <v>161</v>
      </c>
      <c r="F8" s="3" t="s">
        <v>66</v>
      </c>
      <c r="G8" s="3" t="s">
        <v>66</v>
      </c>
    </row>
    <row r="9" spans="1:7" ht="30" x14ac:dyDescent="0.25">
      <c r="A9" s="3" t="s">
        <v>79</v>
      </c>
      <c r="B9" s="3" t="s">
        <v>171</v>
      </c>
      <c r="C9" s="3" t="s">
        <v>172</v>
      </c>
      <c r="D9" s="3">
        <v>60</v>
      </c>
      <c r="E9" s="3" t="s">
        <v>161</v>
      </c>
      <c r="F9" s="3" t="s">
        <v>66</v>
      </c>
      <c r="G9" s="3" t="s">
        <v>66</v>
      </c>
    </row>
    <row r="10" spans="1:7" ht="30" x14ac:dyDescent="0.25">
      <c r="A10" s="3" t="s">
        <v>79</v>
      </c>
      <c r="B10" s="3" t="s">
        <v>173</v>
      </c>
      <c r="C10" s="3" t="s">
        <v>174</v>
      </c>
      <c r="D10" s="3">
        <v>60</v>
      </c>
      <c r="E10" s="3" t="s">
        <v>161</v>
      </c>
      <c r="F10" s="3" t="s">
        <v>66</v>
      </c>
      <c r="G10" s="3" t="s">
        <v>66</v>
      </c>
    </row>
    <row r="11" spans="1:7" ht="30" x14ac:dyDescent="0.25">
      <c r="A11" s="3" t="s">
        <v>79</v>
      </c>
      <c r="B11" s="3" t="s">
        <v>175</v>
      </c>
      <c r="C11" s="3" t="s">
        <v>176</v>
      </c>
      <c r="D11" s="3">
        <v>60</v>
      </c>
      <c r="E11" s="3" t="s">
        <v>161</v>
      </c>
      <c r="F11" s="3" t="s">
        <v>66</v>
      </c>
      <c r="G11" s="3" t="s">
        <v>66</v>
      </c>
    </row>
    <row r="12" spans="1:7" ht="30" x14ac:dyDescent="0.25">
      <c r="A12" s="3" t="s">
        <v>79</v>
      </c>
      <c r="B12" s="3" t="s">
        <v>82</v>
      </c>
      <c r="C12" s="3" t="s">
        <v>177</v>
      </c>
      <c r="D12" s="3">
        <v>60</v>
      </c>
      <c r="E12" s="3" t="s">
        <v>161</v>
      </c>
      <c r="F12" s="3" t="s">
        <v>66</v>
      </c>
      <c r="G12" s="3" t="s">
        <v>66</v>
      </c>
    </row>
    <row r="13" spans="1:7" ht="30" x14ac:dyDescent="0.25">
      <c r="A13" s="3" t="s">
        <v>20</v>
      </c>
      <c r="B13" s="3" t="s">
        <v>185</v>
      </c>
      <c r="C13" s="3" t="s">
        <v>187</v>
      </c>
      <c r="D13" s="3">
        <v>60</v>
      </c>
      <c r="E13" s="3" t="s">
        <v>161</v>
      </c>
      <c r="F13" s="3" t="s">
        <v>66</v>
      </c>
      <c r="G13" s="3" t="s">
        <v>66</v>
      </c>
    </row>
    <row r="14" spans="1:7" ht="30" x14ac:dyDescent="0.25">
      <c r="A14" s="3" t="s">
        <v>20</v>
      </c>
      <c r="B14" s="3" t="s">
        <v>188</v>
      </c>
      <c r="C14" s="3" t="s">
        <v>189</v>
      </c>
      <c r="D14" s="3">
        <v>60</v>
      </c>
      <c r="E14" s="3" t="s">
        <v>161</v>
      </c>
      <c r="F14" s="3" t="s">
        <v>66</v>
      </c>
      <c r="G14" s="3" t="s">
        <v>66</v>
      </c>
    </row>
    <row r="15" spans="1:7" ht="30" x14ac:dyDescent="0.25">
      <c r="A15" s="3" t="s">
        <v>20</v>
      </c>
      <c r="B15" s="3" t="s">
        <v>190</v>
      </c>
      <c r="C15" s="3" t="s">
        <v>191</v>
      </c>
      <c r="D15" s="3">
        <v>60</v>
      </c>
      <c r="E15" s="3" t="s">
        <v>161</v>
      </c>
      <c r="F15" s="3" t="s">
        <v>66</v>
      </c>
      <c r="G15" s="3" t="s">
        <v>66</v>
      </c>
    </row>
    <row r="16" spans="1:7" ht="30" x14ac:dyDescent="0.25">
      <c r="A16" s="3" t="s">
        <v>199</v>
      </c>
      <c r="B16" s="3" t="s">
        <v>193</v>
      </c>
      <c r="C16" s="3" t="s">
        <v>194</v>
      </c>
      <c r="D16" s="3">
        <v>54</v>
      </c>
      <c r="E16" s="3" t="s">
        <v>161</v>
      </c>
      <c r="F16" s="3" t="s">
        <v>66</v>
      </c>
      <c r="G16" s="3" t="s">
        <v>66</v>
      </c>
    </row>
    <row r="17" spans="1:7" ht="30" x14ac:dyDescent="0.25">
      <c r="A17" s="3" t="s">
        <v>61</v>
      </c>
      <c r="B17" s="3" t="s">
        <v>197</v>
      </c>
      <c r="C17" s="3" t="s">
        <v>198</v>
      </c>
      <c r="D17" s="3">
        <v>80</v>
      </c>
      <c r="E17" s="3" t="s">
        <v>161</v>
      </c>
      <c r="F17" s="3" t="s">
        <v>66</v>
      </c>
      <c r="G17" s="3" t="s">
        <v>66</v>
      </c>
    </row>
    <row r="18" spans="1:7" x14ac:dyDescent="0.25">
      <c r="A18" s="49" t="s">
        <v>290</v>
      </c>
      <c r="B18" s="49"/>
      <c r="C18" s="49"/>
      <c r="D18" s="49"/>
      <c r="E18" s="49"/>
      <c r="F18" s="49"/>
      <c r="G18" s="49"/>
    </row>
    <row r="19" spans="1:7" ht="30" x14ac:dyDescent="0.25">
      <c r="A19" s="3" t="s">
        <v>20</v>
      </c>
      <c r="B19" s="3" t="s">
        <v>180</v>
      </c>
      <c r="C19" s="3" t="s">
        <v>181</v>
      </c>
      <c r="D19" s="3">
        <v>80</v>
      </c>
      <c r="E19" s="3" t="s">
        <v>161</v>
      </c>
      <c r="F19" s="3" t="s">
        <v>66</v>
      </c>
      <c r="G19" s="3" t="s">
        <v>182</v>
      </c>
    </row>
    <row r="20" spans="1:7" ht="30" x14ac:dyDescent="0.25">
      <c r="A20" s="3" t="s">
        <v>20</v>
      </c>
      <c r="B20" s="3" t="s">
        <v>158</v>
      </c>
      <c r="C20" s="3" t="s">
        <v>183</v>
      </c>
      <c r="D20" s="3">
        <v>60</v>
      </c>
      <c r="E20" s="3" t="s">
        <v>161</v>
      </c>
      <c r="F20" s="3" t="s">
        <v>66</v>
      </c>
      <c r="G20" s="3" t="s">
        <v>182</v>
      </c>
    </row>
    <row r="21" spans="1:7" ht="30" x14ac:dyDescent="0.25">
      <c r="A21" s="3" t="s">
        <v>20</v>
      </c>
      <c r="B21" s="3" t="s">
        <v>184</v>
      </c>
      <c r="C21" s="3" t="s">
        <v>184</v>
      </c>
      <c r="D21" s="3">
        <v>80</v>
      </c>
      <c r="E21" s="3" t="s">
        <v>161</v>
      </c>
      <c r="F21" s="3" t="s">
        <v>66</v>
      </c>
      <c r="G21" s="3" t="s">
        <v>182</v>
      </c>
    </row>
    <row r="22" spans="1:7" ht="30" x14ac:dyDescent="0.25">
      <c r="A22" s="3" t="s">
        <v>20</v>
      </c>
      <c r="B22" s="3" t="s">
        <v>185</v>
      </c>
      <c r="C22" s="3" t="s">
        <v>186</v>
      </c>
      <c r="D22" s="3">
        <v>60</v>
      </c>
      <c r="E22" s="3" t="s">
        <v>161</v>
      </c>
      <c r="F22" s="3" t="s">
        <v>66</v>
      </c>
      <c r="G22" s="3" t="s">
        <v>182</v>
      </c>
    </row>
    <row r="23" spans="1:7" x14ac:dyDescent="0.25">
      <c r="A23" s="49" t="s">
        <v>291</v>
      </c>
      <c r="B23" s="49"/>
      <c r="C23" s="49"/>
      <c r="D23" s="49"/>
      <c r="E23" s="49"/>
      <c r="F23" s="49"/>
      <c r="G23" s="49"/>
    </row>
    <row r="24" spans="1:7" ht="60" x14ac:dyDescent="0.25">
      <c r="A24" s="3" t="s">
        <v>153</v>
      </c>
      <c r="B24" s="3" t="s">
        <v>154</v>
      </c>
      <c r="C24" s="3" t="s">
        <v>160</v>
      </c>
      <c r="D24" s="3">
        <v>60</v>
      </c>
      <c r="E24" s="3" t="s">
        <v>161</v>
      </c>
      <c r="F24" s="3" t="s">
        <v>66</v>
      </c>
      <c r="G24" s="3" t="s">
        <v>162</v>
      </c>
    </row>
    <row r="25" spans="1:7" ht="60" x14ac:dyDescent="0.25">
      <c r="A25" s="3" t="s">
        <v>153</v>
      </c>
      <c r="B25" s="3" t="s">
        <v>154</v>
      </c>
      <c r="C25" s="3" t="s">
        <v>163</v>
      </c>
      <c r="D25" s="3">
        <v>60</v>
      </c>
      <c r="E25" s="3" t="s">
        <v>161</v>
      </c>
      <c r="F25" s="3" t="s">
        <v>66</v>
      </c>
      <c r="G25" s="3" t="s">
        <v>162</v>
      </c>
    </row>
    <row r="26" spans="1:7" ht="60" x14ac:dyDescent="0.25">
      <c r="A26" s="3" t="s">
        <v>153</v>
      </c>
      <c r="B26" s="3" t="s">
        <v>154</v>
      </c>
      <c r="C26" s="3" t="s">
        <v>164</v>
      </c>
      <c r="D26" s="3">
        <v>60</v>
      </c>
      <c r="E26" s="3" t="s">
        <v>161</v>
      </c>
      <c r="F26" s="3" t="s">
        <v>66</v>
      </c>
      <c r="G26" s="3" t="s">
        <v>162</v>
      </c>
    </row>
    <row r="27" spans="1:7" ht="60" x14ac:dyDescent="0.25">
      <c r="A27" s="3" t="s">
        <v>199</v>
      </c>
      <c r="B27" s="3" t="s">
        <v>190</v>
      </c>
      <c r="C27" s="3" t="s">
        <v>192</v>
      </c>
      <c r="D27" s="3">
        <v>60</v>
      </c>
      <c r="E27" s="3" t="s">
        <v>161</v>
      </c>
      <c r="F27" s="3" t="s">
        <v>66</v>
      </c>
      <c r="G27" s="3" t="s">
        <v>162</v>
      </c>
    </row>
    <row r="28" spans="1:7" ht="60" x14ac:dyDescent="0.25">
      <c r="A28" s="3" t="s">
        <v>199</v>
      </c>
      <c r="B28" s="3" t="s">
        <v>195</v>
      </c>
      <c r="C28" s="3" t="s">
        <v>196</v>
      </c>
      <c r="D28" s="3">
        <v>80</v>
      </c>
      <c r="E28" s="3" t="s">
        <v>161</v>
      </c>
      <c r="F28" s="3" t="s">
        <v>66</v>
      </c>
      <c r="G28" s="3" t="s">
        <v>162</v>
      </c>
    </row>
  </sheetData>
  <mergeCells count="5">
    <mergeCell ref="A3:G3"/>
    <mergeCell ref="A7:G7"/>
    <mergeCell ref="A1:G1"/>
    <mergeCell ref="A18:G18"/>
    <mergeCell ref="A23:G23"/>
  </mergeCells>
  <pageMargins left="0.70866141732283472" right="0.70866141732283472" top="0.74803149606299213" bottom="0.74803149606299213" header="0.31496062992125984" footer="0.31496062992125984"/>
  <pageSetup scale="98" fitToHeight="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4"/>
  <sheetViews>
    <sheetView workbookViewId="0">
      <selection activeCell="D7" sqref="D7:E24"/>
    </sheetView>
  </sheetViews>
  <sheetFormatPr baseColWidth="10" defaultRowHeight="15" x14ac:dyDescent="0.25"/>
  <cols>
    <col min="1" max="1" width="25" bestFit="1" customWidth="1"/>
    <col min="4" max="4" width="35.85546875" customWidth="1"/>
  </cols>
  <sheetData>
    <row r="1" spans="1:5" x14ac:dyDescent="0.25">
      <c r="A1" s="13" t="s">
        <v>285</v>
      </c>
      <c r="B1" s="13" t="s">
        <v>286</v>
      </c>
    </row>
    <row r="2" spans="1:5" x14ac:dyDescent="0.25">
      <c r="A2" s="8" t="s">
        <v>105</v>
      </c>
      <c r="B2" s="8">
        <v>12</v>
      </c>
    </row>
    <row r="3" spans="1:5" x14ac:dyDescent="0.25">
      <c r="A3" s="8" t="s">
        <v>278</v>
      </c>
      <c r="B3" s="8">
        <v>9</v>
      </c>
    </row>
    <row r="4" spans="1:5" x14ac:dyDescent="0.25">
      <c r="A4" s="8" t="s">
        <v>279</v>
      </c>
      <c r="B4" s="8">
        <v>22</v>
      </c>
    </row>
    <row r="5" spans="1:5" x14ac:dyDescent="0.25">
      <c r="A5" s="8" t="s">
        <v>280</v>
      </c>
      <c r="B5" s="8">
        <v>5</v>
      </c>
    </row>
    <row r="6" spans="1:5" x14ac:dyDescent="0.25">
      <c r="A6" s="8" t="s">
        <v>281</v>
      </c>
      <c r="B6" s="8">
        <v>22</v>
      </c>
    </row>
    <row r="7" spans="1:5" x14ac:dyDescent="0.25">
      <c r="A7" s="8" t="s">
        <v>282</v>
      </c>
      <c r="B7" s="8">
        <v>2</v>
      </c>
      <c r="D7" s="53" t="s">
        <v>292</v>
      </c>
      <c r="E7" s="53"/>
    </row>
    <row r="8" spans="1:5" x14ac:dyDescent="0.25">
      <c r="A8" s="8"/>
      <c r="B8" s="8"/>
      <c r="D8" s="54" t="s">
        <v>293</v>
      </c>
      <c r="E8" s="54"/>
    </row>
    <row r="9" spans="1:5" x14ac:dyDescent="0.25">
      <c r="A9" s="8" t="s">
        <v>283</v>
      </c>
      <c r="B9" s="8">
        <v>19</v>
      </c>
      <c r="D9" s="16" t="s">
        <v>294</v>
      </c>
      <c r="E9" s="16">
        <v>28</v>
      </c>
    </row>
    <row r="10" spans="1:5" x14ac:dyDescent="0.25">
      <c r="A10" s="8" t="s">
        <v>284</v>
      </c>
      <c r="B10" s="8">
        <v>11</v>
      </c>
      <c r="D10" s="16" t="s">
        <v>295</v>
      </c>
      <c r="E10" s="16">
        <v>211</v>
      </c>
    </row>
    <row r="11" spans="1:5" x14ac:dyDescent="0.25">
      <c r="A11" s="8" t="s">
        <v>239</v>
      </c>
      <c r="B11" s="8">
        <v>1</v>
      </c>
      <c r="D11" s="55" t="s">
        <v>296</v>
      </c>
      <c r="E11" s="55"/>
    </row>
    <row r="12" spans="1:5" x14ac:dyDescent="0.25">
      <c r="D12" s="17" t="s">
        <v>297</v>
      </c>
      <c r="E12" s="17">
        <v>10</v>
      </c>
    </row>
    <row r="13" spans="1:5" x14ac:dyDescent="0.25">
      <c r="D13" s="17" t="s">
        <v>298</v>
      </c>
      <c r="E13" s="17">
        <v>16</v>
      </c>
    </row>
    <row r="14" spans="1:5" x14ac:dyDescent="0.25">
      <c r="D14" s="17" t="s">
        <v>299</v>
      </c>
      <c r="E14" s="17">
        <v>156</v>
      </c>
    </row>
    <row r="15" spans="1:5" x14ac:dyDescent="0.25">
      <c r="D15" s="17" t="s">
        <v>300</v>
      </c>
      <c r="E15" s="17">
        <v>2124</v>
      </c>
    </row>
    <row r="16" spans="1:5" ht="3" customHeight="1" x14ac:dyDescent="0.25">
      <c r="D16" s="8"/>
      <c r="E16" s="8"/>
    </row>
    <row r="17" spans="4:5" x14ac:dyDescent="0.25">
      <c r="D17" s="56" t="s">
        <v>280</v>
      </c>
      <c r="E17" s="56"/>
    </row>
    <row r="18" spans="4:5" x14ac:dyDescent="0.25">
      <c r="D18" s="57" t="s">
        <v>293</v>
      </c>
      <c r="E18" s="57"/>
    </row>
    <row r="19" spans="4:5" x14ac:dyDescent="0.25">
      <c r="D19" s="18" t="s">
        <v>295</v>
      </c>
      <c r="E19" s="18">
        <v>23</v>
      </c>
    </row>
    <row r="20" spans="4:5" x14ac:dyDescent="0.25">
      <c r="D20" s="18" t="s">
        <v>301</v>
      </c>
      <c r="E20" s="18">
        <v>856</v>
      </c>
    </row>
    <row r="21" spans="4:5" x14ac:dyDescent="0.25">
      <c r="D21" s="52" t="s">
        <v>296</v>
      </c>
      <c r="E21" s="52"/>
    </row>
    <row r="22" spans="4:5" x14ac:dyDescent="0.25">
      <c r="D22" s="19" t="s">
        <v>298</v>
      </c>
      <c r="E22" s="19">
        <v>22</v>
      </c>
    </row>
    <row r="23" spans="4:5" x14ac:dyDescent="0.25">
      <c r="D23" s="19" t="s">
        <v>299</v>
      </c>
      <c r="E23" s="19">
        <v>836</v>
      </c>
    </row>
    <row r="24" spans="4:5" x14ac:dyDescent="0.25">
      <c r="D24" s="19" t="s">
        <v>300</v>
      </c>
      <c r="E24" s="19">
        <f>+E23*13</f>
        <v>10868</v>
      </c>
    </row>
  </sheetData>
  <mergeCells count="6">
    <mergeCell ref="D21:E21"/>
    <mergeCell ref="D7:E7"/>
    <mergeCell ref="D8:E8"/>
    <mergeCell ref="D11:E11"/>
    <mergeCell ref="D17:E17"/>
    <mergeCell ref="D18:E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Hoja5</vt:lpstr>
      <vt:lpstr>Hoja3</vt:lpstr>
      <vt:lpstr>Hoja4</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Johana Paola Molano Torres</dc:creator>
  <cp:lastModifiedBy>Manuel Jose Colorado Giraldo</cp:lastModifiedBy>
  <cp:lastPrinted>2018-10-09T16:29:42Z</cp:lastPrinted>
  <dcterms:created xsi:type="dcterms:W3CDTF">2018-09-06T16:03:37Z</dcterms:created>
  <dcterms:modified xsi:type="dcterms:W3CDTF">2019-01-21T13:44:14Z</dcterms:modified>
</cp:coreProperties>
</file>