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ICBF 2019\Control Interno\"/>
    </mc:Choice>
  </mc:AlternateContent>
  <bookViews>
    <workbookView xWindow="0" yWindow="0" windowWidth="15345" windowHeight="4575"/>
  </bookViews>
  <sheets>
    <sheet name="Hoja1" sheetId="1" r:id="rId1"/>
  </sheets>
  <definedNames>
    <definedName name="_xlnm._FilterDatabase" localSheetId="0" hidden="1">Hoja1!$A$11:$AC$11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15" i="1" l="1"/>
  <c r="R315" i="1"/>
  <c r="P315" i="1"/>
  <c r="S314" i="1"/>
  <c r="R314" i="1"/>
  <c r="P314" i="1"/>
  <c r="Q314" i="1" s="1"/>
  <c r="S313" i="1"/>
  <c r="R313" i="1"/>
  <c r="P313" i="1"/>
  <c r="S312" i="1"/>
  <c r="R312" i="1"/>
  <c r="P312" i="1"/>
  <c r="S311" i="1"/>
  <c r="R311" i="1"/>
  <c r="P311" i="1"/>
  <c r="S310" i="1"/>
  <c r="R310" i="1"/>
  <c r="P310" i="1"/>
  <c r="Q310" i="1" s="1"/>
  <c r="S309" i="1"/>
  <c r="R309" i="1"/>
  <c r="P309" i="1"/>
  <c r="S308" i="1"/>
  <c r="R308" i="1"/>
  <c r="P308" i="1"/>
  <c r="S307" i="1"/>
  <c r="R307" i="1"/>
  <c r="P307" i="1"/>
  <c r="S306" i="1"/>
  <c r="R306" i="1"/>
  <c r="P306" i="1"/>
  <c r="Q306" i="1" s="1"/>
  <c r="S305" i="1"/>
  <c r="R305" i="1"/>
  <c r="P305" i="1"/>
  <c r="S304" i="1"/>
  <c r="R304" i="1"/>
  <c r="P304" i="1"/>
  <c r="S303" i="1"/>
  <c r="R303" i="1"/>
  <c r="P303" i="1"/>
  <c r="S302" i="1"/>
  <c r="R302" i="1"/>
  <c r="P302" i="1"/>
  <c r="Q302" i="1" s="1"/>
  <c r="S301" i="1"/>
  <c r="R301" i="1"/>
  <c r="P301" i="1"/>
  <c r="S300" i="1"/>
  <c r="R300" i="1"/>
  <c r="P300" i="1"/>
  <c r="S299" i="1"/>
  <c r="R299" i="1"/>
  <c r="P299" i="1"/>
  <c r="S298" i="1"/>
  <c r="R298" i="1"/>
  <c r="P298" i="1"/>
  <c r="Q298" i="1" s="1"/>
  <c r="S297" i="1"/>
  <c r="R297" i="1"/>
  <c r="P297" i="1"/>
  <c r="S296" i="1"/>
  <c r="R296" i="1"/>
  <c r="P296" i="1"/>
  <c r="S295" i="1"/>
  <c r="R295" i="1"/>
  <c r="P295" i="1"/>
  <c r="S294" i="1"/>
  <c r="R294" i="1"/>
  <c r="P294" i="1"/>
  <c r="Q294" i="1" s="1"/>
  <c r="S293" i="1"/>
  <c r="R293" i="1"/>
  <c r="P293" i="1"/>
  <c r="S292" i="1"/>
  <c r="R292" i="1"/>
  <c r="P292" i="1"/>
  <c r="S291" i="1"/>
  <c r="R291" i="1"/>
  <c r="P291" i="1"/>
  <c r="S290" i="1"/>
  <c r="R290" i="1"/>
  <c r="P290" i="1"/>
  <c r="Q290" i="1" s="1"/>
  <c r="S289" i="1"/>
  <c r="R289" i="1"/>
  <c r="P289" i="1"/>
  <c r="S288" i="1"/>
  <c r="R288" i="1"/>
  <c r="P288" i="1"/>
  <c r="S287" i="1"/>
  <c r="R287" i="1"/>
  <c r="P287" i="1"/>
  <c r="S286" i="1"/>
  <c r="R286" i="1"/>
  <c r="P286" i="1"/>
  <c r="Q286" i="1" s="1"/>
  <c r="S285" i="1"/>
  <c r="R285" i="1"/>
  <c r="P285" i="1"/>
  <c r="S284" i="1"/>
  <c r="R284" i="1"/>
  <c r="P284" i="1"/>
  <c r="S283" i="1"/>
  <c r="R283" i="1"/>
  <c r="P283" i="1"/>
  <c r="S282" i="1"/>
  <c r="R282" i="1"/>
  <c r="P282" i="1"/>
  <c r="Q282" i="1" s="1"/>
  <c r="S281" i="1"/>
  <c r="R281" i="1"/>
  <c r="P281" i="1"/>
  <c r="S280" i="1"/>
  <c r="R280" i="1"/>
  <c r="P280" i="1"/>
  <c r="S279" i="1"/>
  <c r="R279" i="1"/>
  <c r="P279" i="1"/>
  <c r="S278" i="1"/>
  <c r="R278" i="1"/>
  <c r="P278" i="1"/>
  <c r="Q278" i="1" s="1"/>
  <c r="S277" i="1"/>
  <c r="R277" i="1"/>
  <c r="P277" i="1"/>
  <c r="S276" i="1"/>
  <c r="R276" i="1"/>
  <c r="P276" i="1"/>
  <c r="S275" i="1"/>
  <c r="R275" i="1"/>
  <c r="P275" i="1"/>
  <c r="S274" i="1"/>
  <c r="R274" i="1"/>
  <c r="P274" i="1"/>
  <c r="Q274" i="1" s="1"/>
  <c r="S273" i="1"/>
  <c r="R273" i="1"/>
  <c r="P273" i="1"/>
  <c r="S272" i="1"/>
  <c r="R272" i="1"/>
  <c r="P272" i="1"/>
  <c r="S271" i="1"/>
  <c r="R271" i="1"/>
  <c r="P271" i="1"/>
  <c r="S270" i="1"/>
  <c r="R270" i="1"/>
  <c r="P270" i="1"/>
  <c r="Q270" i="1" s="1"/>
  <c r="S269" i="1"/>
  <c r="R269" i="1"/>
  <c r="P269" i="1"/>
  <c r="S268" i="1"/>
  <c r="R268" i="1"/>
  <c r="P268" i="1"/>
  <c r="S267" i="1"/>
  <c r="R267" i="1"/>
  <c r="P267" i="1"/>
  <c r="S266" i="1"/>
  <c r="R266" i="1"/>
  <c r="P266" i="1"/>
  <c r="Q266" i="1" s="1"/>
  <c r="S265" i="1"/>
  <c r="R265" i="1"/>
  <c r="P265" i="1"/>
  <c r="S264" i="1"/>
  <c r="R264" i="1"/>
  <c r="P264" i="1"/>
  <c r="S263" i="1"/>
  <c r="R263" i="1"/>
  <c r="P263" i="1"/>
  <c r="S262" i="1"/>
  <c r="R262" i="1"/>
  <c r="P262" i="1"/>
  <c r="Q262" i="1" s="1"/>
  <c r="S261" i="1"/>
  <c r="R261" i="1"/>
  <c r="P261" i="1"/>
  <c r="S260" i="1"/>
  <c r="R260" i="1"/>
  <c r="P260" i="1"/>
  <c r="S259" i="1"/>
  <c r="R259" i="1"/>
  <c r="P259" i="1"/>
  <c r="S258" i="1"/>
  <c r="R258" i="1"/>
  <c r="P258" i="1"/>
  <c r="Q258" i="1" s="1"/>
  <c r="S257" i="1"/>
  <c r="R257" i="1"/>
  <c r="P257" i="1"/>
  <c r="S256" i="1"/>
  <c r="R256" i="1"/>
  <c r="P256" i="1"/>
  <c r="S255" i="1"/>
  <c r="R255" i="1"/>
  <c r="P255" i="1"/>
  <c r="S254" i="1"/>
  <c r="R254" i="1"/>
  <c r="P254" i="1"/>
  <c r="Q254" i="1" s="1"/>
  <c r="S253" i="1"/>
  <c r="R253" i="1"/>
  <c r="P253" i="1"/>
  <c r="S252" i="1"/>
  <c r="R252" i="1"/>
  <c r="P252" i="1"/>
  <c r="S251" i="1"/>
  <c r="R251" i="1"/>
  <c r="P251" i="1"/>
  <c r="S250" i="1"/>
  <c r="R250" i="1"/>
  <c r="P250" i="1"/>
  <c r="Q250" i="1" s="1"/>
  <c r="S249" i="1"/>
  <c r="R249" i="1"/>
  <c r="P249" i="1"/>
  <c r="S248" i="1"/>
  <c r="R248" i="1"/>
  <c r="P248" i="1"/>
  <c r="S247" i="1"/>
  <c r="R247" i="1"/>
  <c r="P247" i="1"/>
  <c r="S246" i="1"/>
  <c r="R246" i="1"/>
  <c r="P246" i="1"/>
  <c r="Q246" i="1" s="1"/>
  <c r="S245" i="1"/>
  <c r="R245" i="1"/>
  <c r="P245" i="1"/>
  <c r="S244" i="1"/>
  <c r="R244" i="1"/>
  <c r="P244" i="1"/>
  <c r="S243" i="1"/>
  <c r="R243" i="1"/>
  <c r="P243" i="1"/>
  <c r="S242" i="1"/>
  <c r="R242" i="1"/>
  <c r="P242" i="1"/>
  <c r="Q242" i="1" s="1"/>
  <c r="S241" i="1"/>
  <c r="R241" i="1"/>
  <c r="P241" i="1"/>
  <c r="S240" i="1"/>
  <c r="R240" i="1"/>
  <c r="P240" i="1"/>
  <c r="S239" i="1"/>
  <c r="R239" i="1"/>
  <c r="P239" i="1"/>
  <c r="S238" i="1"/>
  <c r="R238" i="1"/>
  <c r="P238" i="1"/>
  <c r="Q238" i="1" s="1"/>
  <c r="S237" i="1"/>
  <c r="R237" i="1"/>
  <c r="P237" i="1"/>
  <c r="S236" i="1"/>
  <c r="R236" i="1"/>
  <c r="P236" i="1"/>
  <c r="S235" i="1"/>
  <c r="R235" i="1"/>
  <c r="P235" i="1"/>
  <c r="S234" i="1"/>
  <c r="R234" i="1"/>
  <c r="P234" i="1"/>
  <c r="Q234" i="1" s="1"/>
  <c r="S233" i="1"/>
  <c r="R233" i="1"/>
  <c r="P233" i="1"/>
  <c r="S232" i="1"/>
  <c r="R232" i="1"/>
  <c r="P232" i="1"/>
  <c r="S231" i="1"/>
  <c r="R231" i="1"/>
  <c r="P231" i="1"/>
  <c r="S230" i="1"/>
  <c r="R230" i="1"/>
  <c r="P230" i="1"/>
  <c r="Q230" i="1" s="1"/>
  <c r="S229" i="1"/>
  <c r="R229" i="1"/>
  <c r="P229" i="1"/>
  <c r="S228" i="1"/>
  <c r="R228" i="1"/>
  <c r="P228" i="1"/>
  <c r="S227" i="1"/>
  <c r="R227" i="1"/>
  <c r="P227" i="1"/>
  <c r="S226" i="1"/>
  <c r="R226" i="1"/>
  <c r="P226" i="1"/>
  <c r="Q226" i="1" s="1"/>
  <c r="S225" i="1"/>
  <c r="R225" i="1"/>
  <c r="P225" i="1"/>
  <c r="S224" i="1"/>
  <c r="R224" i="1"/>
  <c r="P224" i="1"/>
  <c r="S223" i="1"/>
  <c r="R223" i="1"/>
  <c r="P223" i="1"/>
  <c r="S222" i="1"/>
  <c r="R222" i="1"/>
  <c r="P222" i="1"/>
  <c r="Q222" i="1" s="1"/>
  <c r="S221" i="1"/>
  <c r="R221" i="1"/>
  <c r="P221" i="1"/>
  <c r="S220" i="1"/>
  <c r="R220" i="1"/>
  <c r="P220" i="1"/>
  <c r="S219" i="1"/>
  <c r="R219" i="1"/>
  <c r="P219" i="1"/>
  <c r="S218" i="1"/>
  <c r="R218" i="1"/>
  <c r="P218" i="1"/>
  <c r="Q218" i="1" s="1"/>
  <c r="S217" i="1"/>
  <c r="R217" i="1"/>
  <c r="P217" i="1"/>
  <c r="S216" i="1"/>
  <c r="R216" i="1"/>
  <c r="P216" i="1"/>
  <c r="S215" i="1"/>
  <c r="R215" i="1"/>
  <c r="P215" i="1"/>
  <c r="S214" i="1"/>
  <c r="R214" i="1"/>
  <c r="P214" i="1"/>
  <c r="Q214" i="1" s="1"/>
  <c r="S213" i="1"/>
  <c r="R213" i="1"/>
  <c r="P213" i="1"/>
  <c r="S212" i="1"/>
  <c r="R212" i="1"/>
  <c r="P212" i="1"/>
  <c r="S211" i="1"/>
  <c r="R211" i="1"/>
  <c r="P211" i="1"/>
  <c r="S210" i="1"/>
  <c r="R210" i="1"/>
  <c r="P210" i="1"/>
  <c r="Q210" i="1" s="1"/>
  <c r="S209" i="1"/>
  <c r="R209" i="1"/>
  <c r="P209" i="1"/>
  <c r="S208" i="1"/>
  <c r="R208" i="1"/>
  <c r="P208" i="1"/>
  <c r="S207" i="1"/>
  <c r="R207" i="1"/>
  <c r="P207" i="1"/>
  <c r="S206" i="1"/>
  <c r="R206" i="1"/>
  <c r="P206" i="1"/>
  <c r="Q206" i="1" s="1"/>
  <c r="S205" i="1"/>
  <c r="R205" i="1"/>
  <c r="P205" i="1"/>
  <c r="S204" i="1"/>
  <c r="R204" i="1"/>
  <c r="P204" i="1"/>
  <c r="S203" i="1"/>
  <c r="R203" i="1"/>
  <c r="P203" i="1"/>
  <c r="S202" i="1"/>
  <c r="R202" i="1"/>
  <c r="P202" i="1"/>
  <c r="Q202" i="1" s="1"/>
  <c r="S201" i="1"/>
  <c r="R201" i="1"/>
  <c r="P201" i="1"/>
  <c r="S200" i="1"/>
  <c r="R200" i="1"/>
  <c r="P200" i="1"/>
  <c r="S199" i="1"/>
  <c r="R199" i="1"/>
  <c r="P199" i="1"/>
  <c r="S198" i="1"/>
  <c r="R198" i="1"/>
  <c r="P198" i="1"/>
  <c r="Q198" i="1" s="1"/>
  <c r="S197" i="1"/>
  <c r="R197" i="1"/>
  <c r="P197" i="1"/>
  <c r="S196" i="1"/>
  <c r="R196" i="1"/>
  <c r="P196" i="1"/>
  <c r="S195" i="1"/>
  <c r="R195" i="1"/>
  <c r="P195" i="1"/>
  <c r="S194" i="1"/>
  <c r="R194" i="1"/>
  <c r="P194" i="1"/>
  <c r="Q194" i="1" s="1"/>
  <c r="S193" i="1"/>
  <c r="R193" i="1"/>
  <c r="P193" i="1"/>
  <c r="S192" i="1"/>
  <c r="R192" i="1"/>
  <c r="P192" i="1"/>
  <c r="S191" i="1"/>
  <c r="R191" i="1"/>
  <c r="P191" i="1"/>
  <c r="S190" i="1"/>
  <c r="R190" i="1"/>
  <c r="P190" i="1"/>
  <c r="Q190" i="1" s="1"/>
  <c r="S189" i="1"/>
  <c r="R189" i="1"/>
  <c r="P189" i="1"/>
  <c r="S188" i="1"/>
  <c r="R188" i="1"/>
  <c r="P188" i="1"/>
  <c r="S187" i="1"/>
  <c r="R187" i="1"/>
  <c r="P187" i="1"/>
  <c r="S186" i="1"/>
  <c r="R186" i="1"/>
  <c r="P186" i="1"/>
  <c r="Q186" i="1" s="1"/>
  <c r="S185" i="1"/>
  <c r="R185" i="1"/>
  <c r="P185" i="1"/>
  <c r="S184" i="1"/>
  <c r="R184" i="1"/>
  <c r="P184" i="1"/>
  <c r="S183" i="1"/>
  <c r="R183" i="1"/>
  <c r="P183" i="1"/>
  <c r="S182" i="1"/>
  <c r="R182" i="1"/>
  <c r="P182" i="1"/>
  <c r="Q182" i="1" s="1"/>
  <c r="S181" i="1"/>
  <c r="R181" i="1"/>
  <c r="P181" i="1"/>
  <c r="S180" i="1"/>
  <c r="R180" i="1"/>
  <c r="P180" i="1"/>
  <c r="S179" i="1"/>
  <c r="R179" i="1"/>
  <c r="P179" i="1"/>
  <c r="S178" i="1"/>
  <c r="R178" i="1"/>
  <c r="P178" i="1"/>
  <c r="Q178" i="1" s="1"/>
  <c r="S177" i="1"/>
  <c r="R177" i="1"/>
  <c r="P177" i="1"/>
  <c r="S176" i="1"/>
  <c r="R176" i="1"/>
  <c r="P176" i="1"/>
  <c r="S175" i="1"/>
  <c r="R175" i="1"/>
  <c r="P175" i="1"/>
  <c r="S174" i="1"/>
  <c r="R174" i="1"/>
  <c r="P174" i="1"/>
  <c r="Q174" i="1" s="1"/>
  <c r="S173" i="1"/>
  <c r="R173" i="1"/>
  <c r="P173" i="1"/>
  <c r="S172" i="1"/>
  <c r="R172" i="1"/>
  <c r="P172" i="1"/>
  <c r="S171" i="1"/>
  <c r="R171" i="1"/>
  <c r="P171" i="1"/>
  <c r="S170" i="1"/>
  <c r="R170" i="1"/>
  <c r="P170" i="1"/>
  <c r="Q170" i="1" s="1"/>
  <c r="S169" i="1"/>
  <c r="R169" i="1"/>
  <c r="P169" i="1"/>
  <c r="S168" i="1"/>
  <c r="R168" i="1"/>
  <c r="P168" i="1"/>
  <c r="S167" i="1"/>
  <c r="R167" i="1"/>
  <c r="P167" i="1"/>
  <c r="S166" i="1"/>
  <c r="R166" i="1"/>
  <c r="P166" i="1"/>
  <c r="Q166" i="1" s="1"/>
  <c r="S165" i="1"/>
  <c r="R165" i="1"/>
  <c r="P165" i="1"/>
  <c r="S164" i="1"/>
  <c r="R164" i="1"/>
  <c r="P164" i="1"/>
  <c r="S163" i="1"/>
  <c r="R163" i="1"/>
  <c r="P163" i="1"/>
  <c r="S162" i="1"/>
  <c r="R162" i="1"/>
  <c r="P162" i="1"/>
  <c r="Q162" i="1" s="1"/>
  <c r="S161" i="1"/>
  <c r="R161" i="1"/>
  <c r="P161" i="1"/>
  <c r="S160" i="1"/>
  <c r="R160" i="1"/>
  <c r="P160" i="1"/>
  <c r="S159" i="1"/>
  <c r="R159" i="1"/>
  <c r="P159" i="1"/>
  <c r="S158" i="1"/>
  <c r="R158" i="1"/>
  <c r="P158" i="1"/>
  <c r="Q158" i="1" s="1"/>
  <c r="S157" i="1"/>
  <c r="R157" i="1"/>
  <c r="P157" i="1"/>
  <c r="S156" i="1"/>
  <c r="R156" i="1"/>
  <c r="P156" i="1"/>
  <c r="S155" i="1"/>
  <c r="R155" i="1"/>
  <c r="P155" i="1"/>
  <c r="S154" i="1"/>
  <c r="R154" i="1"/>
  <c r="P154" i="1"/>
  <c r="Q154" i="1" s="1"/>
  <c r="S153" i="1"/>
  <c r="R153" i="1"/>
  <c r="P153" i="1"/>
  <c r="S152" i="1"/>
  <c r="R152" i="1"/>
  <c r="P152" i="1"/>
  <c r="S151" i="1"/>
  <c r="R151" i="1"/>
  <c r="P151" i="1"/>
  <c r="S150" i="1"/>
  <c r="R150" i="1"/>
  <c r="P150" i="1"/>
  <c r="Q150" i="1" s="1"/>
  <c r="S149" i="1"/>
  <c r="R149" i="1"/>
  <c r="P149" i="1"/>
  <c r="S148" i="1"/>
  <c r="R148" i="1"/>
  <c r="P148" i="1"/>
  <c r="S147" i="1"/>
  <c r="R147" i="1"/>
  <c r="P147" i="1"/>
  <c r="S146" i="1"/>
  <c r="R146" i="1"/>
  <c r="P146" i="1"/>
  <c r="Q146" i="1" s="1"/>
  <c r="S145" i="1"/>
  <c r="R145" i="1"/>
  <c r="P145" i="1"/>
  <c r="S144" i="1"/>
  <c r="R144" i="1"/>
  <c r="P144" i="1"/>
  <c r="S143" i="1"/>
  <c r="R143" i="1"/>
  <c r="P143" i="1"/>
  <c r="S142" i="1"/>
  <c r="R142" i="1"/>
  <c r="P142" i="1"/>
  <c r="Q142" i="1" s="1"/>
  <c r="S141" i="1"/>
  <c r="R141" i="1"/>
  <c r="P141" i="1"/>
  <c r="S140" i="1"/>
  <c r="R140" i="1"/>
  <c r="P140" i="1"/>
  <c r="S139" i="1"/>
  <c r="R139" i="1"/>
  <c r="P139" i="1"/>
  <c r="S138" i="1"/>
  <c r="R138" i="1"/>
  <c r="P138" i="1"/>
  <c r="Q138" i="1" s="1"/>
  <c r="S137" i="1"/>
  <c r="R137" i="1"/>
  <c r="P137" i="1"/>
  <c r="S136" i="1"/>
  <c r="R136" i="1"/>
  <c r="P136" i="1"/>
  <c r="S135" i="1"/>
  <c r="R135" i="1"/>
  <c r="P135" i="1"/>
  <c r="S134" i="1"/>
  <c r="R134" i="1"/>
  <c r="P134" i="1"/>
  <c r="Q134" i="1" s="1"/>
  <c r="S133" i="1"/>
  <c r="R133" i="1"/>
  <c r="P133" i="1"/>
  <c r="S132" i="1"/>
  <c r="R132" i="1"/>
  <c r="P132" i="1"/>
  <c r="S131" i="1"/>
  <c r="R131" i="1"/>
  <c r="P131" i="1"/>
  <c r="S130" i="1"/>
  <c r="R130" i="1"/>
  <c r="P130" i="1"/>
  <c r="Q130" i="1" s="1"/>
  <c r="S129" i="1"/>
  <c r="R129" i="1"/>
  <c r="P129" i="1"/>
  <c r="S128" i="1"/>
  <c r="R128" i="1"/>
  <c r="P128" i="1"/>
  <c r="S127" i="1"/>
  <c r="R127" i="1"/>
  <c r="P127" i="1"/>
  <c r="S126" i="1"/>
  <c r="R126" i="1"/>
  <c r="P126" i="1"/>
  <c r="S125" i="1"/>
  <c r="R125" i="1"/>
  <c r="P125" i="1"/>
  <c r="S124" i="1"/>
  <c r="R124" i="1"/>
  <c r="P124" i="1"/>
  <c r="S123" i="1"/>
  <c r="R123" i="1"/>
  <c r="P123" i="1"/>
  <c r="S122" i="1"/>
  <c r="R122" i="1"/>
  <c r="P122" i="1"/>
  <c r="S121" i="1"/>
  <c r="R121" i="1"/>
  <c r="P121" i="1"/>
  <c r="S120" i="1"/>
  <c r="R120" i="1"/>
  <c r="P120" i="1"/>
  <c r="S119" i="1"/>
  <c r="R119" i="1"/>
  <c r="P119" i="1"/>
  <c r="S118" i="1"/>
  <c r="R118" i="1"/>
  <c r="P118" i="1"/>
  <c r="S117" i="1"/>
  <c r="R117" i="1"/>
  <c r="P117" i="1"/>
  <c r="S116" i="1"/>
  <c r="R116" i="1"/>
  <c r="P116" i="1"/>
  <c r="S115" i="1"/>
  <c r="R115" i="1"/>
  <c r="P115" i="1"/>
  <c r="S114" i="1"/>
  <c r="R114" i="1"/>
  <c r="P114" i="1"/>
  <c r="S113" i="1"/>
  <c r="R113" i="1"/>
  <c r="P113" i="1"/>
  <c r="S112" i="1"/>
  <c r="R112" i="1"/>
  <c r="P112" i="1"/>
  <c r="S111" i="1"/>
  <c r="R111" i="1"/>
  <c r="P111" i="1"/>
  <c r="S110" i="1"/>
  <c r="R110" i="1"/>
  <c r="P110" i="1"/>
  <c r="S109" i="1"/>
  <c r="R109" i="1"/>
  <c r="P109" i="1"/>
  <c r="S108" i="1"/>
  <c r="R108" i="1"/>
  <c r="P108" i="1"/>
  <c r="S107" i="1"/>
  <c r="R107" i="1"/>
  <c r="P107" i="1"/>
  <c r="S106" i="1"/>
  <c r="R106" i="1"/>
  <c r="P106" i="1"/>
  <c r="S105" i="1"/>
  <c r="R105" i="1"/>
  <c r="P105" i="1"/>
  <c r="S104" i="1"/>
  <c r="R104" i="1"/>
  <c r="P104" i="1"/>
  <c r="S103" i="1"/>
  <c r="R103" i="1"/>
  <c r="P103" i="1"/>
  <c r="S102" i="1"/>
  <c r="R102" i="1"/>
  <c r="P102" i="1"/>
  <c r="S101" i="1"/>
  <c r="R101" i="1"/>
  <c r="P101" i="1"/>
  <c r="S100" i="1"/>
  <c r="R100" i="1"/>
  <c r="P100" i="1"/>
  <c r="S99" i="1"/>
  <c r="R99" i="1"/>
  <c r="P99" i="1"/>
  <c r="S98" i="1"/>
  <c r="R98" i="1"/>
  <c r="P98" i="1"/>
  <c r="S97" i="1"/>
  <c r="R97" i="1"/>
  <c r="P97" i="1"/>
  <c r="S96" i="1"/>
  <c r="R96" i="1"/>
  <c r="P96" i="1"/>
  <c r="S95" i="1"/>
  <c r="R95" i="1"/>
  <c r="P95" i="1"/>
  <c r="S94" i="1"/>
  <c r="R94" i="1"/>
  <c r="P94" i="1"/>
  <c r="S93" i="1"/>
  <c r="R93" i="1"/>
  <c r="P93" i="1"/>
  <c r="S92" i="1"/>
  <c r="R92" i="1"/>
  <c r="P92" i="1"/>
  <c r="S91" i="1"/>
  <c r="R91" i="1"/>
  <c r="P91" i="1"/>
  <c r="S90" i="1"/>
  <c r="R90" i="1"/>
  <c r="P90" i="1"/>
  <c r="S89" i="1"/>
  <c r="R89" i="1"/>
  <c r="P89" i="1"/>
  <c r="S88" i="1"/>
  <c r="R88" i="1"/>
  <c r="P88" i="1"/>
  <c r="S87" i="1"/>
  <c r="R87" i="1"/>
  <c r="P87" i="1"/>
  <c r="S86" i="1"/>
  <c r="R86" i="1"/>
  <c r="P86" i="1"/>
  <c r="S85" i="1"/>
  <c r="R85" i="1"/>
  <c r="P85" i="1"/>
  <c r="S84" i="1"/>
  <c r="R84" i="1"/>
  <c r="P84" i="1"/>
  <c r="S83" i="1"/>
  <c r="R83" i="1"/>
  <c r="P83" i="1"/>
  <c r="S82" i="1"/>
  <c r="R82" i="1"/>
  <c r="P82" i="1"/>
  <c r="S81" i="1"/>
  <c r="R81" i="1"/>
  <c r="P81" i="1"/>
  <c r="S80" i="1"/>
  <c r="R80" i="1"/>
  <c r="P80" i="1"/>
  <c r="S79" i="1"/>
  <c r="R79" i="1"/>
  <c r="P79" i="1"/>
  <c r="S78" i="1"/>
  <c r="R78" i="1"/>
  <c r="P78" i="1"/>
  <c r="S77" i="1"/>
  <c r="R77" i="1"/>
  <c r="P77" i="1"/>
  <c r="S76" i="1"/>
  <c r="R76" i="1"/>
  <c r="P76" i="1"/>
  <c r="S75" i="1"/>
  <c r="R75" i="1"/>
  <c r="P75" i="1"/>
  <c r="S74" i="1"/>
  <c r="R74" i="1"/>
  <c r="P74" i="1"/>
  <c r="S73" i="1"/>
  <c r="R73" i="1"/>
  <c r="P73" i="1"/>
  <c r="S72" i="1"/>
  <c r="R72" i="1"/>
  <c r="P72" i="1"/>
  <c r="S71" i="1"/>
  <c r="R71" i="1"/>
  <c r="P71" i="1"/>
  <c r="S70" i="1"/>
  <c r="R70" i="1"/>
  <c r="P70" i="1"/>
  <c r="S69" i="1"/>
  <c r="R69" i="1"/>
  <c r="P69" i="1"/>
  <c r="S68" i="1"/>
  <c r="R68" i="1"/>
  <c r="P68" i="1"/>
  <c r="S67" i="1"/>
  <c r="R67" i="1"/>
  <c r="P67" i="1"/>
  <c r="S66" i="1"/>
  <c r="R66" i="1"/>
  <c r="P66" i="1"/>
  <c r="S65" i="1"/>
  <c r="R65" i="1"/>
  <c r="P65" i="1"/>
  <c r="S64" i="1"/>
  <c r="R64" i="1"/>
  <c r="P64" i="1"/>
  <c r="S63" i="1"/>
  <c r="R63" i="1"/>
  <c r="P63" i="1"/>
  <c r="S62" i="1"/>
  <c r="R62" i="1"/>
  <c r="P62" i="1"/>
  <c r="S61" i="1"/>
  <c r="R61" i="1"/>
  <c r="P61" i="1"/>
  <c r="S60" i="1"/>
  <c r="R60" i="1"/>
  <c r="P60" i="1"/>
  <c r="S59" i="1"/>
  <c r="R59" i="1"/>
  <c r="P59" i="1"/>
  <c r="S58" i="1"/>
  <c r="R58" i="1"/>
  <c r="P58" i="1"/>
  <c r="S57" i="1"/>
  <c r="R57" i="1"/>
  <c r="P57" i="1"/>
  <c r="S56" i="1"/>
  <c r="R56" i="1"/>
  <c r="P56" i="1"/>
  <c r="S55" i="1"/>
  <c r="R55" i="1"/>
  <c r="P55" i="1"/>
  <c r="S54" i="1"/>
  <c r="R54" i="1"/>
  <c r="P54" i="1"/>
  <c r="S53" i="1"/>
  <c r="R53" i="1"/>
  <c r="P53" i="1"/>
  <c r="S52" i="1"/>
  <c r="R52" i="1"/>
  <c r="P52" i="1"/>
  <c r="S51" i="1"/>
  <c r="R51" i="1"/>
  <c r="P51" i="1"/>
  <c r="S50" i="1"/>
  <c r="R50" i="1"/>
  <c r="P50"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Q229" i="1" s="1"/>
  <c r="N228" i="1"/>
  <c r="Q228" i="1" s="1"/>
  <c r="N227" i="1"/>
  <c r="N226" i="1"/>
  <c r="N225" i="1"/>
  <c r="Q225" i="1" s="1"/>
  <c r="N224" i="1"/>
  <c r="Q224" i="1" s="1"/>
  <c r="N223" i="1"/>
  <c r="N222" i="1"/>
  <c r="N221" i="1"/>
  <c r="Q221" i="1" s="1"/>
  <c r="N220" i="1"/>
  <c r="Q220" i="1" s="1"/>
  <c r="N219" i="1"/>
  <c r="N218" i="1"/>
  <c r="N217" i="1"/>
  <c r="Q217" i="1" s="1"/>
  <c r="N216" i="1"/>
  <c r="Q216" i="1" s="1"/>
  <c r="N215" i="1"/>
  <c r="N214" i="1"/>
  <c r="N213" i="1"/>
  <c r="Q213" i="1" s="1"/>
  <c r="N212" i="1"/>
  <c r="Q212" i="1" s="1"/>
  <c r="N211" i="1"/>
  <c r="N210" i="1"/>
  <c r="N209" i="1"/>
  <c r="Q209" i="1" s="1"/>
  <c r="N208" i="1"/>
  <c r="Q208" i="1" s="1"/>
  <c r="N207" i="1"/>
  <c r="N206" i="1"/>
  <c r="N205" i="1"/>
  <c r="Q205" i="1" s="1"/>
  <c r="N204" i="1"/>
  <c r="Q204" i="1" s="1"/>
  <c r="N203" i="1"/>
  <c r="N202" i="1"/>
  <c r="N201" i="1"/>
  <c r="Q201" i="1" s="1"/>
  <c r="N200" i="1"/>
  <c r="Q200" i="1" s="1"/>
  <c r="N199" i="1"/>
  <c r="N198" i="1"/>
  <c r="N197" i="1"/>
  <c r="Q197" i="1" s="1"/>
  <c r="N196" i="1"/>
  <c r="Q196" i="1" s="1"/>
  <c r="N195" i="1"/>
  <c r="N194" i="1"/>
  <c r="N193" i="1"/>
  <c r="Q193" i="1" s="1"/>
  <c r="N192" i="1"/>
  <c r="Q192" i="1" s="1"/>
  <c r="N191" i="1"/>
  <c r="N190" i="1"/>
  <c r="N189" i="1"/>
  <c r="Q189" i="1" s="1"/>
  <c r="N188" i="1"/>
  <c r="Q188" i="1" s="1"/>
  <c r="N187" i="1"/>
  <c r="N186" i="1"/>
  <c r="N185" i="1"/>
  <c r="Q185" i="1" s="1"/>
  <c r="N184" i="1"/>
  <c r="Q184" i="1" s="1"/>
  <c r="N183" i="1"/>
  <c r="N182" i="1"/>
  <c r="N181" i="1"/>
  <c r="Q181" i="1" s="1"/>
  <c r="N180" i="1"/>
  <c r="Q180" i="1" s="1"/>
  <c r="N179" i="1"/>
  <c r="N178" i="1"/>
  <c r="N177" i="1"/>
  <c r="Q177" i="1" s="1"/>
  <c r="N176" i="1"/>
  <c r="Q176" i="1" s="1"/>
  <c r="N175" i="1"/>
  <c r="N174" i="1"/>
  <c r="N173" i="1"/>
  <c r="Q173" i="1" s="1"/>
  <c r="N172" i="1"/>
  <c r="Q172" i="1" s="1"/>
  <c r="N171" i="1"/>
  <c r="N170" i="1"/>
  <c r="N169" i="1"/>
  <c r="Q169" i="1" s="1"/>
  <c r="N168" i="1"/>
  <c r="Q168" i="1" s="1"/>
  <c r="N167" i="1"/>
  <c r="N166" i="1"/>
  <c r="N165" i="1"/>
  <c r="Q165" i="1" s="1"/>
  <c r="N164" i="1"/>
  <c r="Q164" i="1" s="1"/>
  <c r="N163" i="1"/>
  <c r="N162" i="1"/>
  <c r="N161" i="1"/>
  <c r="Q161" i="1" s="1"/>
  <c r="N160" i="1"/>
  <c r="Q160" i="1" s="1"/>
  <c r="N159" i="1"/>
  <c r="N158" i="1"/>
  <c r="N157" i="1"/>
  <c r="Q157" i="1" s="1"/>
  <c r="N156" i="1"/>
  <c r="Q156" i="1" s="1"/>
  <c r="N155" i="1"/>
  <c r="N154" i="1"/>
  <c r="N153" i="1"/>
  <c r="Q153" i="1" s="1"/>
  <c r="N152" i="1"/>
  <c r="Q152" i="1" s="1"/>
  <c r="N151" i="1"/>
  <c r="N150" i="1"/>
  <c r="N149" i="1"/>
  <c r="Q149" i="1" s="1"/>
  <c r="N148" i="1"/>
  <c r="Q148" i="1" s="1"/>
  <c r="N147" i="1"/>
  <c r="N146" i="1"/>
  <c r="N145" i="1"/>
  <c r="Q145" i="1" s="1"/>
  <c r="N144" i="1"/>
  <c r="Q144" i="1" s="1"/>
  <c r="N143" i="1"/>
  <c r="N142" i="1"/>
  <c r="N141" i="1"/>
  <c r="Q141" i="1" s="1"/>
  <c r="N140" i="1"/>
  <c r="Q140" i="1" s="1"/>
  <c r="N139" i="1"/>
  <c r="N138" i="1"/>
  <c r="N137" i="1"/>
  <c r="Q137" i="1" s="1"/>
  <c r="N136" i="1"/>
  <c r="Q136" i="1" s="1"/>
  <c r="N135" i="1"/>
  <c r="N134" i="1"/>
  <c r="N133" i="1"/>
  <c r="Q133" i="1" s="1"/>
  <c r="N132" i="1"/>
  <c r="Q132" i="1" s="1"/>
  <c r="N131" i="1"/>
  <c r="N130" i="1"/>
  <c r="N129" i="1"/>
  <c r="Q129" i="1" s="1"/>
  <c r="N128" i="1"/>
  <c r="Q128" i="1" s="1"/>
  <c r="N127" i="1"/>
  <c r="Q127" i="1" s="1"/>
  <c r="N126" i="1"/>
  <c r="Q126" i="1" s="1"/>
  <c r="N125" i="1"/>
  <c r="Q125" i="1" s="1"/>
  <c r="N124" i="1"/>
  <c r="Q124" i="1" s="1"/>
  <c r="N123" i="1"/>
  <c r="Q123" i="1" s="1"/>
  <c r="N122" i="1"/>
  <c r="Q122" i="1" s="1"/>
  <c r="N121" i="1"/>
  <c r="Q121" i="1" s="1"/>
  <c r="N120" i="1"/>
  <c r="Q120" i="1" s="1"/>
  <c r="N119" i="1"/>
  <c r="Q119" i="1" s="1"/>
  <c r="N118" i="1"/>
  <c r="Q118" i="1" s="1"/>
  <c r="N117" i="1"/>
  <c r="Q117" i="1" s="1"/>
  <c r="N116" i="1"/>
  <c r="Q116" i="1" s="1"/>
  <c r="N115" i="1"/>
  <c r="Q115" i="1" s="1"/>
  <c r="N114" i="1"/>
  <c r="Q114" i="1" s="1"/>
  <c r="N113" i="1"/>
  <c r="Q113" i="1" s="1"/>
  <c r="N112" i="1"/>
  <c r="Q112" i="1" s="1"/>
  <c r="N111" i="1"/>
  <c r="Q111" i="1" s="1"/>
  <c r="N110" i="1"/>
  <c r="Q110" i="1" s="1"/>
  <c r="N109" i="1"/>
  <c r="Q109" i="1" s="1"/>
  <c r="N108" i="1"/>
  <c r="Q108" i="1" s="1"/>
  <c r="N107" i="1"/>
  <c r="Q107" i="1" s="1"/>
  <c r="N106" i="1"/>
  <c r="Q106" i="1" s="1"/>
  <c r="N105" i="1"/>
  <c r="Q105" i="1" s="1"/>
  <c r="N104" i="1"/>
  <c r="Q104" i="1" s="1"/>
  <c r="N103" i="1"/>
  <c r="Q103" i="1" s="1"/>
  <c r="N102" i="1"/>
  <c r="Q102" i="1" s="1"/>
  <c r="N101" i="1"/>
  <c r="Q101" i="1" s="1"/>
  <c r="N100" i="1"/>
  <c r="Q100" i="1" s="1"/>
  <c r="N99" i="1"/>
  <c r="Q99" i="1" s="1"/>
  <c r="N98" i="1"/>
  <c r="Q98" i="1" s="1"/>
  <c r="N97" i="1"/>
  <c r="Q97" i="1" s="1"/>
  <c r="N96" i="1"/>
  <c r="Q96" i="1" s="1"/>
  <c r="N95" i="1"/>
  <c r="Q95" i="1" s="1"/>
  <c r="N94" i="1"/>
  <c r="Q94" i="1" s="1"/>
  <c r="N93" i="1"/>
  <c r="Q93" i="1" s="1"/>
  <c r="N92" i="1"/>
  <c r="Q92" i="1" s="1"/>
  <c r="N91" i="1"/>
  <c r="Q91" i="1" s="1"/>
  <c r="N90" i="1"/>
  <c r="Q90" i="1" s="1"/>
  <c r="N89" i="1"/>
  <c r="Q89" i="1" s="1"/>
  <c r="N88" i="1"/>
  <c r="Q88" i="1" s="1"/>
  <c r="N87" i="1"/>
  <c r="Q87" i="1" s="1"/>
  <c r="N86" i="1"/>
  <c r="Q86" i="1" s="1"/>
  <c r="N85" i="1"/>
  <c r="Q85" i="1" s="1"/>
  <c r="N84" i="1"/>
  <c r="Q84" i="1" s="1"/>
  <c r="N83" i="1"/>
  <c r="Q83" i="1" s="1"/>
  <c r="N82" i="1"/>
  <c r="Q82" i="1" s="1"/>
  <c r="N81" i="1"/>
  <c r="Q81" i="1" s="1"/>
  <c r="N80" i="1"/>
  <c r="Q80" i="1" s="1"/>
  <c r="N79" i="1"/>
  <c r="Q79" i="1" s="1"/>
  <c r="N78" i="1"/>
  <c r="Q78" i="1" s="1"/>
  <c r="N77" i="1"/>
  <c r="Q77" i="1" s="1"/>
  <c r="N76" i="1"/>
  <c r="Q76" i="1" s="1"/>
  <c r="N75" i="1"/>
  <c r="Q75" i="1" s="1"/>
  <c r="N74" i="1"/>
  <c r="Q74" i="1" s="1"/>
  <c r="N73" i="1"/>
  <c r="Q73" i="1" s="1"/>
  <c r="N72" i="1"/>
  <c r="Q72" i="1" s="1"/>
  <c r="N71" i="1"/>
  <c r="Q71" i="1" s="1"/>
  <c r="N70" i="1"/>
  <c r="Q70" i="1" s="1"/>
  <c r="N69" i="1"/>
  <c r="Q69" i="1" s="1"/>
  <c r="N68" i="1"/>
  <c r="Q68" i="1" s="1"/>
  <c r="N67" i="1"/>
  <c r="Q67" i="1" s="1"/>
  <c r="N66" i="1"/>
  <c r="Q66" i="1" s="1"/>
  <c r="N65" i="1"/>
  <c r="Q65" i="1" s="1"/>
  <c r="N64" i="1"/>
  <c r="Q64" i="1" s="1"/>
  <c r="N63" i="1"/>
  <c r="Q63" i="1" s="1"/>
  <c r="N62" i="1"/>
  <c r="Q62" i="1" s="1"/>
  <c r="N61" i="1"/>
  <c r="Q61" i="1" s="1"/>
  <c r="N60" i="1"/>
  <c r="Q60" i="1" s="1"/>
  <c r="N59" i="1"/>
  <c r="Q59" i="1" s="1"/>
  <c r="N58" i="1"/>
  <c r="Q58" i="1" s="1"/>
  <c r="N57" i="1"/>
  <c r="Q57" i="1" s="1"/>
  <c r="N56" i="1"/>
  <c r="Q56" i="1" s="1"/>
  <c r="N55" i="1"/>
  <c r="Q55" i="1" s="1"/>
  <c r="N54" i="1"/>
  <c r="Q54" i="1" s="1"/>
  <c r="N53" i="1"/>
  <c r="Q53" i="1" s="1"/>
  <c r="N52" i="1"/>
  <c r="Q52" i="1" s="1"/>
  <c r="N51" i="1"/>
  <c r="Q51" i="1" s="1"/>
  <c r="N50" i="1"/>
  <c r="Q50" i="1" s="1"/>
  <c r="Q131" i="1" l="1"/>
  <c r="Q135" i="1"/>
  <c r="Q139" i="1"/>
  <c r="Q143" i="1"/>
  <c r="Q147" i="1"/>
  <c r="Q151" i="1"/>
  <c r="Q155" i="1"/>
  <c r="Q159" i="1"/>
  <c r="Q163" i="1"/>
  <c r="Q167" i="1"/>
  <c r="Q171" i="1"/>
  <c r="Q175" i="1"/>
  <c r="Q179" i="1"/>
  <c r="Q183" i="1"/>
  <c r="Q187" i="1"/>
  <c r="Q191" i="1"/>
  <c r="Q195" i="1"/>
  <c r="Q199" i="1"/>
  <c r="Q203" i="1"/>
  <c r="Q207" i="1"/>
  <c r="Q211" i="1"/>
  <c r="Q215" i="1"/>
  <c r="Q219" i="1"/>
  <c r="Q223" i="1"/>
  <c r="Q227" i="1"/>
  <c r="Q237" i="1"/>
  <c r="Q249" i="1"/>
  <c r="Q261" i="1"/>
  <c r="Q269" i="1"/>
  <c r="Q277" i="1"/>
  <c r="Q285" i="1"/>
  <c r="Q289" i="1"/>
  <c r="Q293" i="1"/>
  <c r="Q301" i="1"/>
  <c r="Q305" i="1"/>
  <c r="Q309" i="1"/>
  <c r="Q313" i="1"/>
  <c r="Q232" i="1"/>
  <c r="Q236" i="1"/>
  <c r="Q240" i="1"/>
  <c r="Q244" i="1"/>
  <c r="Q248" i="1"/>
  <c r="Q252" i="1"/>
  <c r="Q256" i="1"/>
  <c r="Q260" i="1"/>
  <c r="Q264" i="1"/>
  <c r="Q268" i="1"/>
  <c r="Q272" i="1"/>
  <c r="Q276" i="1"/>
  <c r="Q280" i="1"/>
  <c r="Q284" i="1"/>
  <c r="Q288" i="1"/>
  <c r="Q292" i="1"/>
  <c r="Q296" i="1"/>
  <c r="Q300" i="1"/>
  <c r="Q304" i="1"/>
  <c r="Q308" i="1"/>
  <c r="Q312" i="1"/>
  <c r="Q233" i="1"/>
  <c r="Q241" i="1"/>
  <c r="Q245" i="1"/>
  <c r="Q253" i="1"/>
  <c r="Q257" i="1"/>
  <c r="Q265" i="1"/>
  <c r="Q273" i="1"/>
  <c r="Q281" i="1"/>
  <c r="Q297" i="1"/>
  <c r="Q231" i="1"/>
  <c r="Q235" i="1"/>
  <c r="Q239" i="1"/>
  <c r="Q243" i="1"/>
  <c r="Q247" i="1"/>
  <c r="Q251" i="1"/>
  <c r="Q255" i="1"/>
  <c r="Q259" i="1"/>
  <c r="Q263" i="1"/>
  <c r="Q267" i="1"/>
  <c r="Q271" i="1"/>
  <c r="Q275" i="1"/>
  <c r="Q279" i="1"/>
  <c r="Q283" i="1"/>
  <c r="Q287" i="1"/>
  <c r="Q291" i="1"/>
  <c r="Q295" i="1"/>
  <c r="Q299" i="1"/>
  <c r="Q303" i="1"/>
  <c r="Q307" i="1"/>
  <c r="Q311" i="1"/>
  <c r="Q315" i="1"/>
  <c r="P13" i="1"/>
  <c r="P14" i="1"/>
  <c r="P15" i="1"/>
  <c r="R15" i="1"/>
  <c r="S15" i="1"/>
  <c r="P16" i="1"/>
  <c r="R16" i="1"/>
  <c r="S16" i="1"/>
  <c r="P17" i="1"/>
  <c r="P18" i="1"/>
  <c r="P19" i="1"/>
  <c r="P20" i="1"/>
  <c r="R20" i="1"/>
  <c r="S20" i="1"/>
  <c r="P21" i="1"/>
  <c r="P22" i="1"/>
  <c r="P23" i="1"/>
  <c r="P24" i="1"/>
  <c r="R24" i="1"/>
  <c r="S24" i="1"/>
  <c r="P25" i="1"/>
  <c r="P26" i="1"/>
  <c r="P27" i="1"/>
  <c r="P28" i="1"/>
  <c r="R28" i="1"/>
  <c r="S28" i="1"/>
  <c r="P29" i="1"/>
  <c r="P30" i="1"/>
  <c r="P31" i="1"/>
  <c r="P32" i="1"/>
  <c r="R32" i="1"/>
  <c r="S32" i="1"/>
  <c r="P33" i="1"/>
  <c r="P34" i="1"/>
  <c r="P35" i="1"/>
  <c r="P36" i="1"/>
  <c r="R36" i="1"/>
  <c r="S36" i="1"/>
  <c r="P37" i="1"/>
  <c r="P38" i="1"/>
  <c r="P39" i="1"/>
  <c r="P40" i="1"/>
  <c r="R40" i="1"/>
  <c r="S40" i="1"/>
  <c r="P41" i="1"/>
  <c r="P42" i="1"/>
  <c r="P43" i="1"/>
  <c r="P44" i="1"/>
  <c r="R44" i="1"/>
  <c r="S44" i="1"/>
  <c r="P45" i="1"/>
  <c r="P46" i="1"/>
  <c r="P47" i="1"/>
  <c r="P48" i="1"/>
  <c r="P49" i="1"/>
  <c r="N13" i="1"/>
  <c r="S13" i="1" s="1"/>
  <c r="N14" i="1"/>
  <c r="S14" i="1" s="1"/>
  <c r="N15" i="1"/>
  <c r="N16" i="1"/>
  <c r="N17" i="1"/>
  <c r="S17" i="1" s="1"/>
  <c r="N18" i="1"/>
  <c r="S18" i="1" s="1"/>
  <c r="N19" i="1"/>
  <c r="S19" i="1" s="1"/>
  <c r="N20" i="1"/>
  <c r="N21" i="1"/>
  <c r="S21" i="1" s="1"/>
  <c r="N22" i="1"/>
  <c r="S22" i="1" s="1"/>
  <c r="N23" i="1"/>
  <c r="S23" i="1" s="1"/>
  <c r="N24" i="1"/>
  <c r="N25" i="1"/>
  <c r="S25" i="1" s="1"/>
  <c r="N26" i="1"/>
  <c r="S26" i="1" s="1"/>
  <c r="N27" i="1"/>
  <c r="S27" i="1" s="1"/>
  <c r="N28" i="1"/>
  <c r="N29" i="1"/>
  <c r="S29" i="1" s="1"/>
  <c r="N30" i="1"/>
  <c r="S30" i="1" s="1"/>
  <c r="N31" i="1"/>
  <c r="S31" i="1" s="1"/>
  <c r="N32" i="1"/>
  <c r="N33" i="1"/>
  <c r="S33" i="1" s="1"/>
  <c r="N34" i="1"/>
  <c r="S34" i="1" s="1"/>
  <c r="N35" i="1"/>
  <c r="S35" i="1" s="1"/>
  <c r="N36" i="1"/>
  <c r="N37" i="1"/>
  <c r="S37" i="1" s="1"/>
  <c r="N38" i="1"/>
  <c r="S38" i="1" s="1"/>
  <c r="N39" i="1"/>
  <c r="S39" i="1" s="1"/>
  <c r="N40" i="1"/>
  <c r="N41" i="1"/>
  <c r="S41" i="1" s="1"/>
  <c r="N42" i="1"/>
  <c r="S42" i="1" s="1"/>
  <c r="N43" i="1"/>
  <c r="S43" i="1" s="1"/>
  <c r="N44" i="1"/>
  <c r="N45" i="1"/>
  <c r="S45" i="1" s="1"/>
  <c r="N46" i="1"/>
  <c r="S46" i="1" s="1"/>
  <c r="N47" i="1"/>
  <c r="S47" i="1" s="1"/>
  <c r="N48" i="1"/>
  <c r="S48" i="1" s="1"/>
  <c r="N49" i="1"/>
  <c r="S49" i="1" s="1"/>
  <c r="N12" i="1"/>
  <c r="F317" i="1"/>
  <c r="P12" i="1"/>
  <c r="P317" i="1" s="1"/>
  <c r="N317" i="1" l="1"/>
  <c r="Q48" i="1"/>
  <c r="R48" i="1" s="1"/>
  <c r="Q32" i="1"/>
  <c r="S12" i="1"/>
  <c r="S317" i="1" s="1"/>
  <c r="Q43" i="1"/>
  <c r="R43" i="1" s="1"/>
  <c r="Q23" i="1"/>
  <c r="R23" i="1" s="1"/>
  <c r="Q16" i="1"/>
  <c r="Q39" i="1"/>
  <c r="R39" i="1" s="1"/>
  <c r="Q19" i="1"/>
  <c r="R19" i="1" s="1"/>
  <c r="Q35" i="1"/>
  <c r="R35" i="1" s="1"/>
  <c r="Q30" i="1"/>
  <c r="R30" i="1" s="1"/>
  <c r="Q46" i="1"/>
  <c r="R46" i="1" s="1"/>
  <c r="Q37" i="1"/>
  <c r="R37" i="1" s="1"/>
  <c r="Q21" i="1"/>
  <c r="R21" i="1" s="1"/>
  <c r="Q44" i="1"/>
  <c r="Q42" i="1"/>
  <c r="R42" i="1" s="1"/>
  <c r="Q33" i="1"/>
  <c r="R33" i="1" s="1"/>
  <c r="Q28" i="1"/>
  <c r="Q26" i="1"/>
  <c r="R26" i="1" s="1"/>
  <c r="Q17" i="1"/>
  <c r="R17" i="1" s="1"/>
  <c r="Q14" i="1"/>
  <c r="R14" i="1" s="1"/>
  <c r="Q49" i="1"/>
  <c r="R49" i="1" s="1"/>
  <c r="Q47" i="1"/>
  <c r="R47" i="1" s="1"/>
  <c r="Q45" i="1"/>
  <c r="R45" i="1" s="1"/>
  <c r="Q40" i="1"/>
  <c r="Q38" i="1"/>
  <c r="R38" i="1" s="1"/>
  <c r="Q31" i="1"/>
  <c r="R31" i="1" s="1"/>
  <c r="Q29" i="1"/>
  <c r="R29" i="1" s="1"/>
  <c r="Q24" i="1"/>
  <c r="Q22" i="1"/>
  <c r="R22" i="1" s="1"/>
  <c r="Q41" i="1"/>
  <c r="R41" i="1" s="1"/>
  <c r="Q36" i="1"/>
  <c r="Q34" i="1"/>
  <c r="R34" i="1" s="1"/>
  <c r="Q27" i="1"/>
  <c r="R27" i="1" s="1"/>
  <c r="Q25" i="1"/>
  <c r="R25" i="1" s="1"/>
  <c r="Q20" i="1"/>
  <c r="Q18" i="1"/>
  <c r="R18" i="1" s="1"/>
  <c r="Q15" i="1"/>
  <c r="Q13" i="1"/>
  <c r="R13" i="1" s="1"/>
  <c r="Q12" i="1"/>
  <c r="Q317" i="1" l="1"/>
  <c r="S322" i="1" s="1"/>
  <c r="R12" i="1"/>
  <c r="R317" i="1" l="1"/>
  <c r="S320" i="1" s="1"/>
</calcChain>
</file>

<file path=xl/sharedStrings.xml><?xml version="1.0" encoding="utf-8"?>
<sst xmlns="http://schemas.openxmlformats.org/spreadsheetml/2006/main" count="2849" uniqueCount="230">
  <si>
    <t xml:space="preserve">Entidad: </t>
  </si>
  <si>
    <t>INSTITUTO COLOMBIANO DE BIENESTAR FAMILIAR</t>
  </si>
  <si>
    <t xml:space="preserve">Representante Legal:  </t>
  </si>
  <si>
    <t>SOL INDIRA QUICENO FORERO</t>
  </si>
  <si>
    <t>NIT</t>
  </si>
  <si>
    <t>899999239-2</t>
  </si>
  <si>
    <t>Períodos que cubrirá:</t>
  </si>
  <si>
    <t xml:space="preserve">Fecha de subscripción </t>
  </si>
  <si>
    <t xml:space="preserve">Fecha de Evaluación </t>
  </si>
  <si>
    <t>CUMPLIMIENTO Y AVANCE DEL PLAN</t>
  </si>
  <si>
    <t>SIRECI</t>
  </si>
  <si>
    <t>No. consecutivo hallazgo
(Cód. Icbf)</t>
  </si>
  <si>
    <t>Tema de la Auditoria</t>
  </si>
  <si>
    <t>RESPONSABLE</t>
  </si>
  <si>
    <t>CÓDIGO HALLAZGO
CGR</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</si>
  <si>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</si>
  <si>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</si>
  <si>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</si>
  <si>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</si>
  <si>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</si>
  <si>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</si>
  <si>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</si>
  <si>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</si>
  <si>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</si>
  <si>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</si>
  <si>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</si>
  <si>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</si>
  <si>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</si>
  <si>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</si>
  <si>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</si>
  <si>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OBSERVACIONES OCI</t>
  </si>
  <si>
    <t>AF2017</t>
  </si>
  <si>
    <t>AF-CGR-2017 - 05</t>
  </si>
  <si>
    <t>Muebles y Enseres</t>
  </si>
  <si>
    <t>DIRECCION DE PRIMERA INFANCIA</t>
  </si>
  <si>
    <r>
      <rPr>
        <b/>
        <sz val="10"/>
        <color theme="1"/>
        <rFont val="Arial"/>
        <family val="2"/>
      </rPr>
      <t>HALLAZGO 5. Muebles y Enseres (A)</t>
    </r>
    <r>
      <rPr>
        <sz val="10"/>
        <color theme="1"/>
        <rFont val="Arial"/>
        <family val="2"/>
      </rPr>
      <t xml:space="preserve">
La subcuenta 166501 Muebles y enseres presenta saldo de $396.795.929 a 31 de diciembre de 2017, sin que todos los elementos que la componen se encuentren en servicio. En prueba selectiva realizada a los mismos, se evidenció que varios de ellos en cuantía de $33.510.089, se encuentran deteriorados e inservibles o fuera del servicio como se muestra en los siguientes cuadros:  </t>
    </r>
    <r>
      <rPr>
        <i/>
        <sz val="10"/>
        <color theme="1"/>
        <rFont val="Arial"/>
        <family val="2"/>
      </rPr>
      <t>(Ver Cuadro  37. Centro Zonal Arauca, Cuadro  38. Centro Zonal Tame, Cuadro  y 39. Centro Zonal Saravena.)</t>
    </r>
    <r>
      <rPr>
        <sz val="10"/>
        <color theme="1"/>
        <rFont val="Arial"/>
        <family val="2"/>
      </rPr>
      <t xml:space="preserve">
Adicionalmente, se evidenció que los siguientes bienes fueron transferidos a los diferentes CDI del municipio de Tame, sin que se realizara el respectivo traslado de inventarios. </t>
    </r>
    <r>
      <rPr>
        <i/>
        <sz val="10"/>
        <color theme="1"/>
        <rFont val="Arial"/>
        <family val="2"/>
      </rPr>
      <t>(Ver Cuadro  40. Zona Tame)</t>
    </r>
    <r>
      <rPr>
        <sz val="10"/>
        <color theme="1"/>
        <rFont val="Arial"/>
        <family val="2"/>
      </rPr>
      <t xml:space="preserve">
Manifiesta deficiencias en el proceso de depuración y conciliación entre las áreas de almacén y contabilidad de la Regional, conllevan que la cuenta contable 166501 Muebles y enseres y 1685 Depreciación acumulada, presente una sobreestimación por $33.510.089, así como, subestimación por el mismo valor en las cuentas de orden 8315 Activos retirados (DB) y 8915 Deudoras de control por contra (CR); afectando las cualidades de los estados financieros a 31 de diciembre de 2017. </t>
    </r>
    <r>
      <rPr>
        <i/>
        <sz val="10"/>
        <color theme="1"/>
        <rFont val="Arial"/>
        <family val="2"/>
      </rPr>
      <t xml:space="preserve">(Cuadro  41.  Muebles y enseres)
</t>
    </r>
    <r>
      <rPr>
        <sz val="10"/>
        <color theme="1"/>
        <rFont val="Arial"/>
        <family val="2"/>
      </rPr>
      <t xml:space="preserve">
En su respuesta, la entidad afirma que los bienes se están utilizando y por lo tanto prestan un servicio, lo cual no es correcto para la CGR; tal como quedó evidenciado en actas firmadas por los responsables de la custodia de los bienes al momento de la inspección física, ya que los elementos descritos en el hallazgo están totalmente deteriorados e inservibles y se encuentran en la bodega de inservibles. Frente a los bienes encontrados en los CDI informa que serán transferidos próximamente. Por lo anterior se mantiene el hallazgo.
</t>
    </r>
  </si>
  <si>
    <t>No se llevo a cabo depuración y reclasificasión de los bienes en el aplicativo SEVEN. Lo anterior debido a que se cuenta solo con un colaborador para apoyar los procedimientos a cargo del area de almacén.</t>
  </si>
  <si>
    <t>Implementar estrategias de control y seguimiento a las actividades relacionadas con la adquisión e ingreso de dotaciones de Primera Infancia para su ingreso al inventario del ICBF.</t>
  </si>
  <si>
    <t>Publicar Guía Orientadora para la Compra de la Dotación para la atención a la Primera Infancia, incluyendo ruta de adquisición de dotaciones y su ingreso a inventarios, con sus respectivos formatos de control y seguimiento.</t>
  </si>
  <si>
    <t>Guía Orientadora actualizada y publicada</t>
  </si>
  <si>
    <t>31/10/2018: Se actualizó y publicó en la página Web del ICBF https://www.icbf.gov.co/misionales/promocion-y-prevencion/primera-infancia, la Guía Orientadora para la Compra de la Dotación para la atención a la Primera Infancia, incluyendo la ruta de adquisición de dotaciones y su ingreso a inventarios, con sus respectivos formatos de control y seguimiento.
30/09/2018: Se realizaron dos mesas de trabajo entre la SGTAPI, la SOAPI y el Grupo de Planeación de la Dirección Primera Infancia, el 6 y 25 de septiembre, con el fin de continuar adelantando acciones relacionadas con la actualización de la “Guía Orientadora para la Compra de la Dotación para la Atención a la Primera Infancia”. Se anexan el acta de éstas mesas de trabajo.
31/08/2018: Se realizaron tres mesas de trabajo entre la SGTAPI y la SOAPI, el 9, 22 y 24 de agosto y una con la Dirección de Nutrición el 31 de agosto para definir una sola orientación frente a equipos antropométricos en la Guía de dotaciones y la Guía de Metrología, con el fin de definir acciones relacionadas con la actualización de la “Guía Orientadora para la Compra de la Dotación para la Atención a la Primera Infancia”. Se anexan el acta de dichas mesas de trabajo.                  .                                                                                                                                                                 
31/07/2018: Se desarrolló mesa de trabajo entre la SGTAPI y la SOAPI, donde se  definieron las acciones relacionadas con la actualización de la “Guía Orientadora para la Compra de la Dotación para la Atención a la Primera Infancia”. Se anexa el acta de esta mesa de trabajo.</t>
  </si>
  <si>
    <t xml:space="preserve">Sub de Operaciones/ Tecnica </t>
  </si>
  <si>
    <t>Socializar a las Entidades Administradoras del Servicio, Supervisores de los contratos, responsables de almácen y demás actores involucrados de las 33 Regionales la guía actualizada y publicada en el portal Web e Intranet del ICBF.</t>
  </si>
  <si>
    <t>Actas de Socialización y/o Videoconferencias</t>
  </si>
  <si>
    <t>30/11/2018: Se realizaron las cuatro videoconferencias a través de las cuales se socializaron a las Entidades Administradoras del Servicio, Supervisores de los contratos, responsables de almácen y demás actores involucrados de las 33 Regionales la guía actualizada y publicada en el portal Web e Intranet del ICBF.</t>
  </si>
  <si>
    <t xml:space="preserve">Sub de Operaciones / Tecnica </t>
  </si>
  <si>
    <r>
      <t>Comunicar plan de trabajo que incluye las</t>
    </r>
    <r>
      <rPr>
        <sz val="10"/>
        <color rgb="FFFF0000"/>
        <rFont val="Arial"/>
        <family val="2"/>
      </rPr>
      <t xml:space="preserve"> </t>
    </r>
    <r>
      <rPr>
        <sz val="10"/>
        <rFont val="Arial"/>
        <family val="2"/>
      </rPr>
      <t>acciones</t>
    </r>
    <r>
      <rPr>
        <sz val="10"/>
        <color rgb="FFFF0000"/>
        <rFont val="Arial"/>
        <family val="2"/>
      </rPr>
      <t xml:space="preserve"> </t>
    </r>
    <r>
      <rPr>
        <sz val="10"/>
        <rFont val="Arial"/>
        <family val="2"/>
      </rPr>
      <t>y actividades de seguimiento periódico asignadas a nivel territorial, frente a la calidad y oportunidad en la entrega de los soportes que son recibidos por los almacenistas para el ingreso de las dotaciones al inventario del ICBF.</t>
    </r>
  </si>
  <si>
    <t xml:space="preserve">Memorando de plan de trabajo para el manejo de dotaciones </t>
  </si>
  <si>
    <t xml:space="preserve">CUMPLIDA
30/09/2018: Se emitió el memorando S -2018-527500-0101 el 7 de septiembre de 2018 con el Plan de trabajo para el manejo de dotaciones dirigido a los Directores Regionales, Coordinadores de Centros Zonales, Supervisores de Contratos de Aporte y Enlaces Financieros de las Direcciones Regionales ICBF. </t>
  </si>
  <si>
    <t xml:space="preserve">Sub de Operaciones/ Tecnica  </t>
  </si>
  <si>
    <t>Realizar seguimiento periódico al estado de avance en el plan de trabajo a nivel territorial, frente a la calidad y oportunidad en la entrega de los soportes que son recibidos por los almacenistas para el ingreso de las dotaciones al inventario del ICBF.</t>
  </si>
  <si>
    <t>Memorandos reporte seguimiento</t>
  </si>
  <si>
    <t>31/01/2019: Se entrega el memorando S-2019-029577-0101 emitido el 22 de enero de 2019, proyectado por la Dirección de Primera Infancia y firmado por la Subdirectora y Secretario General del ICBF, a través del cual se solicita a las Regionales el “Informe de Ingreso Contratos de Aporte Cierre 2018” detallando el ingreso al inventario del ICBF, de las dotaciones adquiridas en el marco de los contratos de aporte de primera infancia al cierre de la vigencia 2018.
31/12/2018. No se reporta avance en la actividad en el periodo de reporte.
30/11/2018: Se entrega el memorando I-2018-120879-0101 emitido el 28 de noviembre de 2018, a través del cual la Dirección de Primera Infancia informa a la Dirección Administrativa el seguimiento al estado de avance del plan de trabajo para el manejo a nivel territorial e ingreso de los bienes muebles adquiridos con recursos del ICBF en los contratos de aporte, al inventario del ICBF. 
31/10/2018: No se presenta avance en la actividad para el periodo de reporte.</t>
  </si>
  <si>
    <t>Socializar las alertas establecidas en el plan de trabajo de manera periódica a las 33 Regionales o las que apliquen, frente a la calidad y oportunidad en la entrega de los soportes que son recibidos por los almacenistas para el ingreso de las dotaciones al inventario del ICBF.</t>
  </si>
  <si>
    <t>31/01/2019: Se realizaron 5 videoconferencias en donde se socializaron por macrorregionales, las alertas establecidas en el plan de trabajo de manera periódica a las 33 Regionales, frente a la calidad y oportunidad en la entrega de los soportes que son recibidos por los almacenistas para el ingreso de las dotaciones al inventario del ICBF.
31/12/2018. No se reporta avance en la actividad en el periodo de reporte.
30/11/2018: Se emitieron memorandos a 32 Regionales socializando alertas del seguimiento al estado de avance en el Plan de Trabajo Territorial, respecto al ingreso de las dotaciones de Primera Infancia al inventario del ICBF. No se envío a la Regional Vaupés por estar al 100% en el avance.
31/10/2018: No se presenta avance en la actividad para el periodo de reporte.</t>
  </si>
  <si>
    <t>AF-CGR-2017 - 12</t>
  </si>
  <si>
    <t>Reposición de Dotación (D, IP, OI, BA)</t>
  </si>
  <si>
    <r>
      <rPr>
        <b/>
        <sz val="10"/>
        <color theme="1"/>
        <rFont val="Arial"/>
        <family val="2"/>
      </rPr>
      <t>HALLAZGO 12. Reposición de Dotación (D, IP, OI, BA)</t>
    </r>
    <r>
      <rPr>
        <sz val="10"/>
        <color theme="1"/>
        <rFont val="Arial"/>
        <family val="2"/>
      </rPr>
      <t xml:space="preserve">
En los adicionales de los contratos de aporte objeto de la observación, se establece en la Cláusula Segunda, una adición al valor del contrato de aporte para reposición de dotación de las unidades de servicio.  Igualmente, la Cláusula sexta dispone: “Desembolso de la adición de dotación: los recursos de la presente adición se harán en un único desembolso una vez cumplidos los requisitos”.   En los contratos 0711-2016, 0772-2016 y 0874-2016, se dispusieron adiciones para reposición de dotación de las unidades de servicio a cargo de los operadores, evidenciándose en la revisión de los soportes, que las adquisiciones efectuadas por el operador, corresponden a un valor inferior al establecido y efectivamente cancelado por el ICBF a cada uno de ellos, debido a falencias en el proceso de control y seguimiento a la ejecución de los contratos, lo que ocasionó el pago de un mayor valor al ejecutado por $10.099.554, sobreestimando el saldo de la cuenta 5507 - Desarrollo comunitario y bienestar social - subcuenta 550706 Asignación de bienes y servicios y subestimando el saldo de la cuenta 1110 Bancos y por ende subestimando el patrimonio en la misma cuantía,  como se relaciona a continuación. Igualmente, sobreestimando el saldo del rubro presupuestal C-4102-1500-4-0-105 Acciones para el Mejoramiento de la Atención a la Primera Infancia. </t>
    </r>
    <r>
      <rPr>
        <b/>
        <sz val="10"/>
        <color theme="1"/>
        <rFont val="Arial"/>
        <family val="2"/>
      </rPr>
      <t>VER CUADRO  52 INFORME.</t>
    </r>
    <r>
      <rPr>
        <sz val="10"/>
        <color theme="1"/>
        <rFont val="Arial"/>
        <family val="2"/>
      </rPr>
      <t xml:space="preserve"> La entidad en su respuesta manifiesta que con respecto a los 2 primeros contratos de la observación, adjuntan copias de las consignaciones realizadas por los operadores de las diferencias en los valores de dotación encontradas, correspondiendo:
• Una consignación por $4.183.944 del contrato 0711-2016 consignados el 21 de abril de 2018, en la cuenta 140450XXX del Banco Davivienda, a nombre del Convenio empresarial del ICBF, por la Corporación para el Desarrollo Social.
• Una consignación por $1.496.986 del contrato 0772-2016 consignados el 21 de abril de 2018, en la cuenta 000140450XXX del Banco Davivienda, a nombre del Convenio empresarial del ICBF, por la Fundación Granito de Mostaza.Estas dos consignaciones las realizaron el 21-04-2018, en fecha posterior a la fecha de comunicación de la observación de la CGR del 19-04-2018, que suman $5.680.930, por lo que se tendrán como beneficio de auditoría por dicha cuantía. Como soportes del beneficio se cuenta con los siguientes documentos entregados al equipo auditor: 1) Soporte de consignación de fecha 21 de abril de 2018 a la cuenta 140450XXX del Banco Davivienda a nombre del Convenio empresarial   ICBF por la Corporación para el Desarrollo Social por $4.183.944 correspondiente al contrato 0711-2016. 2) Soporte de consignación de fecha 21 de abril de 2018 en la cuenta 000140450XXX del Banco Davivienda a nombre del Convenio. De la revisión de esta información, se puede apreciar que las facturas que fueron presentadas al auditor al momento de la inspección documental que originó el hallazgo, no coinciden con las anexas en la respuesta de la entidad, al observarse que adjuntan las mismas facturas modificando en algunas de ellas los ítems y valores, generando incertidumbre sobre la realidad de los elementos entregados y facturados como dotación por parte del operador, por lo que el hallazgo respecto de este contrato se mantiene solicitando la apertura de una indagación preliminar, con el fin de determinar si lo pagado corresponde a bienes efectivamente recibidos. Hallazgo con presunta connotación disciplinaria, solicitud de indagación preliminar, y se comunicará a la DIAN para lo de su competencia. Así mismo, se establece un beneficio de auditoría por $5.680.930.
</t>
    </r>
  </si>
  <si>
    <t>Debido a falencias en el proceso de control y seguimiento a la ejecución de los contratos</t>
  </si>
  <si>
    <t>Implementar estrategias de seguimiento a las actividades relacionadas con la adquisión e ingreso de dotaciones de ingreso al inventario del ICBF.</t>
  </si>
  <si>
    <t>Acta de Socialización y/o Videoconferencias</t>
  </si>
  <si>
    <t>30/11/2018: Se realizan las cuatro videoconferencias a través de las cuales se socializaron a las Entidades Administradoras del Servicio, Supervisores de los contratos, responsables de almácen y demás actores involucrados de las 33 Regionales la guía actualizada y publicada en el portal Web e Intranet del ICBF.</t>
  </si>
  <si>
    <t>Comunicar plan de trabajo que incluye las acciones y actividades de seguimiento periódico asignadas a nivel territorial, frente a la calidad y oportunidad en la entrega de los soportes que son recibidos por los almacenistas para el ingreso de las dotaciones al inventario del ICBF.</t>
  </si>
  <si>
    <t>CUMPLIDA
30/09/2018: Se emitió el memorando S -2018-527500-0101 el 7 de septiembre de 2018 con el Plan de trabajo para el manejo de dotaciones dirigido a los Directores Regionales, Coordinadores de Centros Zonales, Supervisores de Contratos de Aporte y Enlaces Financieros de las Direcciones Regionales ICBF.</t>
  </si>
  <si>
    <t>31/01/2019: Se realizaron 5 videoconferencias en donde se socializaron por macrorregionales, las alertas establecidas en el plan de trabajo de manera periódica a las 33 Regionales, frente a la calidad y oportunidad en la entrega de los soportes que son recibidos por los almacenistas para el ingreso de las dotaciones al inventario del ICBF.
31/12/2018. No se reporta avance en la actividad en el periodo de reporte.
30/11/2018: No se presenta avance en la actividad para el periodo de reporte.
31/10/2018: No se presenta avance en la actividad para el periodo de reporte.</t>
  </si>
  <si>
    <t>AF-CGR-2017 - 13</t>
  </si>
  <si>
    <t>Registro Contable Almacén de la Dotación de los contratos de aportes adquiridas en las vigencias 2016 y 2017</t>
  </si>
  <si>
    <r>
      <rPr>
        <b/>
        <sz val="10"/>
        <color theme="1"/>
        <rFont val="Arial"/>
        <family val="2"/>
      </rPr>
      <t>HALLAZGO 13. Registro Contable Almacén de la Dotación de los contratos de aportes adquiridas en las vigencias 2016 y 2017 (D)</t>
    </r>
    <r>
      <rPr>
        <sz val="10"/>
        <color theme="1"/>
        <rFont val="Arial"/>
        <family val="2"/>
      </rPr>
      <t xml:space="preserve">
Se evidenció que el Instituto Colombiano de Bienestar Familiar, Regional Bolívar, no registró contablemente el ingreso al almacén de la dotación correspondiente a los contratos de aportes de las vigencias 2016 y 2017. Se comprobó en la Regional la existencia de reportes de la vigencia 2017, de los centros zonales (Magangué, Industrial y de la Bahía, Mompos, La Virgen y Turístico, Carmen de Bolívar y Turbaco), de las dotaciones por $4.052.381.929, no registradas en el sistema de información, con el fin de mantener actualizado los inventarios de la entidad.
Lo anterior se presenta por debilidades de control interno en los registros contables, situación que refleja incertidumbre debido a la imposibilidad de obtención de evidencia suficiente y adecuada que permitiera establecer si lo dejado de registrar correspondía a muebles, enseres y equipos de oficina o equipos de comedor, cocina, despensa y hotelería, situación que impacta el saldo de las cuentas: 163503 Muebles, enseres y equipo de oficina de $52.809.941 y 163511 Equipos de comedor, cocina, despensa y hotelería de $5.575.094, afectando la razonabilidad de la información reportada en los Estados Financieros, a 31 de diciembre de 2017. </t>
    </r>
    <r>
      <rPr>
        <b/>
        <sz val="10"/>
        <color theme="1"/>
        <rFont val="Arial"/>
        <family val="2"/>
      </rPr>
      <t xml:space="preserve">VER CUADRO 53 INFORME.
</t>
    </r>
    <r>
      <rPr>
        <sz val="10"/>
        <color theme="1"/>
        <rFont val="Arial"/>
        <family val="2"/>
      </rPr>
      <t>La entidad manifiesta lo siguiente: “En atención al Memorando S-2018-087329-0101 de fecha 2018-02-16 09:09:53 remitido desde la Dirección de Primera Infancia, con ASUNTO: Refuerzo Ruta de dotaciones: Ingreso de las dotaciones de Primera Infancia al Inventario ICBF, desde el Grupo de Gestión de Bienes, de la Dirección Administrativa, informaron que debido a nuestro proceso de implementación de las Normas Internacionales de Contabilidad para el Sector Público NICSP, el registro de los contratos de aportes se iniciaría a mediados de abril, por cuanto a la fecha NO se  ha  dado  apertura  a  la  Vigencia 2018.  Mientras tanto, se enviaron a los Coordinadores de Centros Zonales, instrucciones y recomendaciones para la correcta presentación de la información, que facilite el cargue de los elementos en el Inventario de la Regional y devoluciones con las correcciones pertinentes. (Anexo No. 3: 3 folios”). 
La implementación de las Normas Internacionales de Contabilidad para el Sector Público NICSP, no es justificación para no registrar las transacciones y hechos económicos que se generan en periodo determinado. Por lo anterior no se desvirtúa la observación y se mantiene el hallazgo con presunto alcance disciplinario.</t>
    </r>
    <r>
      <rPr>
        <b/>
        <sz val="10"/>
        <color theme="1"/>
        <rFont val="Arial"/>
        <family val="2"/>
      </rPr>
      <t xml:space="preserve">
</t>
    </r>
  </si>
  <si>
    <t>Lo anterior se presenta por debilidades de control interno en los registros contables</t>
  </si>
  <si>
    <t>30/11/2018: Se realizan  las cuatro videoconferencias a través de las cuales se socializaron a las Entidades Administradoras del Servicio, Supervisores de los contratos, responsables de almácen y demás actores involucrados de las 33 Regionales la guía actualizada y publicada en el portal Web e Intranet del ICBF.</t>
  </si>
  <si>
    <t>AF-CGR-2017 - 16</t>
  </si>
  <si>
    <t xml:space="preserve"> Inventarios sin reportar e incorporar.</t>
  </si>
  <si>
    <r>
      <rPr>
        <b/>
        <sz val="10"/>
        <color theme="1"/>
        <rFont val="Arial"/>
        <family val="2"/>
      </rPr>
      <t>HALLAZGO 16. Inventarios sin reportar e incorporar. (D)</t>
    </r>
    <r>
      <rPr>
        <sz val="10"/>
        <color theme="1"/>
        <rFont val="Arial"/>
        <family val="2"/>
      </rPr>
      <t xml:space="preserve">
Para los años 2016 y 2017, el ICBF desarrolló los contratos de aporte celebrados en el mes de noviembre de 2016 con las Entidades Administradoras del Servicio con el objeto de atender a la primera infancia en el marco de la estrategia “De cero a Siempre”, con plazo de ejecución hasta el 31 de julio de 2018. Dentro de los recursos destinados a estos contratos, se dispuso para la adquisición de reposición de las dotaciones de las Unidades de Servicio.
La dotación adquirida en desarrollo de los contratos indicados anteriormente, debe ingresar al inventario siguiendo el procedimiento P7, SA versión 2 Procedimiento ingreso de bienes muebles al almacén, hecho que no se ha cumplido a pesar de que mediante memorando  S-2017-407556-0101 del 02/08/2017, emanado del Director de Primera Infancia del ICBF se establece el ingreso del 100% de inventarios a más tardar el 25 de septiembre de 2017, y que mediante memorando S-2017-003514-0101 del 04/01/2017, el Secretario General del ICBF presenta instrucciones para el manejo administrativo y contable de los bienes muebles entregados a los operadores bajo los contratos de aporte y de los bienes muebles adquiridos durante la ejecución de los mismos.
Lo anterior, debido a que el procedimiento de ingreso de bienes muebles al almacén determina la presentación de una serie de documentos que soportan el ingreso del bien, tales como: contrato, legalización, plan de distribución, factura, estado de los contratos; documentos que no ha terminado de recopilar el ICBF; en consecuencia, se presenta incertidumbre en las cuentas 1655 Maquinaria y equipo, 1665 Muebles y enseres y equipos de oficina y la 1660 Equipo médico científico.
La entidad en su respuesta señala: “De los 203 contratos a los cuales se les asignó recursos por dotación, a la fecha de este informe y conforme a cruces efectuados con el área de Almacén de esta Regional, se encuentra que 150 EAS ya reportaron la información al Almacén y 53 aún no lo han hecho. Es dable precisar que, si bien se ha recibido la información y soportes de 150 EAS, a 31 de diciembre de 2017 se tenía reportado en SEVEN - ERP lo correspondiente a 22 contratos; posterior a esta esta fecha no se han dado avances pues no ha sido posible el cargue en dicho aplicativo ya que hasta mediados de abril aún no se había dado apertura a la vigencia 2018, en razón a la transición contable a normas NIIF.   Para las 53 EAS pendientes por reportar, desde la Regional se ha generado alertas a los supervisores de los contratos, enfatizando en el cumplimiento de esta obligación y el envío de la información con sus respectivos soportes”.  Con la respuesta se corrobora lo observado y aunque se ha avanzado en el proceso de recolección de la información, esta no se encuentra en su totalidad y tampoco se ha registrado o cargado, por tanto se mantiene lo observado y se valida como hallazgo con presunto alcance disciplinario, acorde con lo señalado en la normatividad antes citada.
</t>
    </r>
  </si>
  <si>
    <t>La dotación adquirida en desarrollo de los contratos indicados anteriormente, debe ingresar al inventario siguiendo el procedimiento P7, SA versión 2 Procedimiento ingreso de bienes muebles al almacén, hecho que no se ha cumplido a pesar de que mediante memorando  S-2017-407556-0101 del 02/08/2017, emanado del Director de Primera Infancia del ICBF se establece el ingreso del 100% de inventarios a más tardar el 25 de septiembre de 2017, y que mediante memorando S-2017-003514-0101 del 04/01/2017, el Secretario General del ICBF presenta instrucciones para el manejo administrativo y contable de los bienes muebles entregados a los operadores bajo los contratos de aporte y de los bienes muebles adquiridos durante la ejecución de los mismos.</t>
  </si>
  <si>
    <t>AF-CGR-2017 - 29</t>
  </si>
  <si>
    <t xml:space="preserve"> Cuenta 1920 – Inventario y Registro Contable de Bienes Muebles Adquiridos como Dotación. </t>
  </si>
  <si>
    <r>
      <rPr>
        <b/>
        <sz val="10"/>
        <color theme="1"/>
        <rFont val="Arial"/>
        <family val="2"/>
      </rPr>
      <t xml:space="preserve">HALLAZGO 29. Cuenta 1920 – Inventario y Registro Contable de Bienes Muebles Adquiridos como Dotación. </t>
    </r>
    <r>
      <rPr>
        <sz val="10"/>
        <color theme="1"/>
        <rFont val="Arial"/>
        <family val="2"/>
      </rPr>
      <t xml:space="preserve">
Realizada la revisión de los soportes documentales de los contratos, se verificó que se encuentran ausentes tanto las cotizaciones como las facturas de compra de dotación; de igual manera, no se encuentran documentados los procedimientos de ingreso de dichos bienes al inventario gestionado en SEVEN: La situación descrita se presenta en los siguientes contratos: </t>
    </r>
    <r>
      <rPr>
        <b/>
        <sz val="10"/>
        <color theme="1"/>
        <rFont val="Arial"/>
        <family val="2"/>
      </rPr>
      <t xml:space="preserve">VER  CUADRO  61 INFORME.
</t>
    </r>
    <r>
      <rPr>
        <sz val="10"/>
        <color theme="1"/>
        <rFont val="Arial"/>
        <family val="2"/>
      </rPr>
      <t xml:space="preserve">Lo anterior, ocasionado por deficiencias en la supervisión contractual y el suministro de información al área de Almacén para el correspondiente registro de información en SEVEN, situación que genera incertidumbre sobre el saldo de la cuenta 1920 Bienes entregados a terceros, por cuanto no se puede determinar si los bienes muebles de propiedad del ICBF fueron adquiridos por el contratista e incorporados en los estados contables del ICBF Regional Cauca, con corte a 31 de diciembre de 2017. 
La entidad señala que: “El ingreso de información de la dotación al aplicativo SEVEN no se ha realizado dado que según memorando 130257 del 08/03/2018 no se ha dado apertura para la vigencia 2018 a dicho aplicativo, sin embargo, en la oficina de almacén de la Regional Cauca se encuentra los soportes de: Contrato, certificado de legalización del contrato, facturas, plan de distribución, registro fotográfico y certificado del supervisor de los siguientes contratos…”
Revisada la respuesta de la entidad, se concluye que no desvirtúa lo observado ya que los contratos referidos fueron suscritos a finales de la vigencia 2016 y durante la vigencia 2017, por lo que debió gestionarse oportunamente el ingreso de los bienes en los estados contables de la entidad. Se valida la observación como hallazgo. </t>
    </r>
    <r>
      <rPr>
        <b/>
        <sz val="10"/>
        <color theme="1"/>
        <rFont val="Arial"/>
        <family val="2"/>
      </rPr>
      <t xml:space="preserve">
</t>
    </r>
  </si>
  <si>
    <t>Lo anterior, ocasionado por deficiencias en la supervisión contractual y el suministro de información al área de Almacén para el correspondiente registro de información en SEVEN</t>
  </si>
  <si>
    <t xml:space="preserve">Sub de Operaciones /Tecnica </t>
  </si>
  <si>
    <t>AF-CGR-2017 - 34</t>
  </si>
  <si>
    <t xml:space="preserve">Bienes en Comodato </t>
  </si>
  <si>
    <r>
      <rPr>
        <b/>
        <sz val="10"/>
        <color theme="1"/>
        <rFont val="Arial"/>
        <family val="2"/>
      </rPr>
      <t xml:space="preserve">HALLAZGO 34. Bienes en Comodato </t>
    </r>
    <r>
      <rPr>
        <sz val="10"/>
        <color theme="1"/>
        <rFont val="Arial"/>
        <family val="2"/>
      </rPr>
      <t xml:space="preserve">
Solicitada la relación de los bienes inmuebles entregados en comodato y los documentos soportes que respaldan los mismos, se determina que se suscribieron 14 contratos de bienes entregados con esta modalidad y en la relación se detallan 27, debido a que por cada uno se registra el lote de terreno y la edificación.En las visitas realizadas a los CDI del ICBF, que tiene Bienes Muebles en Comodato de los Municipios de Maicao, Uribia, Manaure, Hatonuevo, Barrancas, Fonseca y San Juan del Cesar, Departamento de La Guajira, se evidenció en la inspección ocular lo siguiente: • Hogar Infantil (CDI) Aprendiendo con Amor de Maicao. En el listado de los bienes suministrado por la Regional, por $2.923.626, todos los bienes se encuentran totalmente depreciados y con fechas de adquisición anteriores al año 1998. Algunos se encuentran en uso en estado regular y 12 sillas fijas, la estufa a gas y el molino de cocina, están totalmente  eteriorados. • Hogar Infantil (CDI) Eduardo Londoño Villegas de Uribia. El total de los inventarios es de $20.697.671. En la verificación de los mismos, no se encontraron los elementos relacionados con fecha de adquisición del 2014 y una balanza del 2015 por $16.676.889. En su respuesta, la entidad informa y soporta con fotografías, que los faltantes se encontraban ubicados a la fecha de la visita en otras bodegas. Los demás elementos del inventario suministrado por la entidad, a excepción de un televisor, se encontraron en estado inservible. • Hogar Infantil (CDI) Antonio Ordóñez Plaja de Manaure. Verificado el listado de bienes  Muebles entregados en comodato, se pudo determinar que el valor total de los mismos asciende $4.404.218, los cuales se encuentran totalmente depreciados y con fechas de adquisición anteriores al año 1998. Es de anotar que, de los diecisiete (17) elementos que figuran en el inventario, diez (10) están en estado inservible y los siete (7) restantes se encuentran en uso en estado regular. • Hogar Infantil (CDI) Jenith Luque de Hatonuevo. Verificado el listado de bienes muebles entregados en comodato, se concluye que el valor total de los mismos asciende $3.778.581, los cuales se encuentran totalmente depreciados. Es de anotar que, de los treinta y un (31) elementos que figuran en el inventario, veintitrés (23) están en estado obsoleto e inservible y los ocho (8) restantes se encuentran en uso. • Hogar infantil (CDI) María Auxiliadora de Barrancas. Verificado el listado de bienes muebles entregados en comodato, se encuentran 19 elementos por $7.418.712, de los cuales 14 se encuentran totalmente depreciados, de los cuales, 11 se encuentran obsoletos inservible, tres (3) en uso y cinco (5) no fueron ubicados en las instalaciones, dos (2) que no se encuentran totalmente depreciados. De acuerdo con la respuesta de la entidad, que soportan con fotografías, el microcomponente estaba en reparación y una mesa de trabajo en uso en la cocina. • Hogar infantil (Hogar Agrupado) Alba Hernández de Papayal, municipio de Barrancas. Verificado el listado de bienes muebles entregados en comodato, se determina que los mismos ascienden a $1.495.155, los cuales se encuentran totalmente depreciados. Es de anotar que los ocho (8) elementos que figuran en el inventario están en estado obsoleto, pero se encuentran en uso. • Hogar infantil (CDI) Edad de Oro de San Juan Del Cesar. En la verificación realizada se determina que el inventario consta de 47 elementos por $12.258.473, constatándose que todos se encuentran depreciados; en uso y en regular estado. Solo se pudo verificar un total 8 elementos así: cuatro escritorios, dos sillas giratorias sin brazo, una motobomba y una estufa industrial a gas. Los demás que se encuentran dentro del inventario están totalmente deteriorados y fuera de servicio.  • Hogar infantil (CDI) Fonseca. En la verificación del inventario se determinó que consta de 47 elementos por $7.083.986, todos se encuentran depreciados; en uso y en mal estado hay seis (6) distribuidos así: cinco (5) escritorios y una (1) estufa industrial a gas. Los demás que se encuentran dentro del inventario están totalmente deteriorados y fuera de servicio. Igualmente, se encuentran totalmente depreciados los siguientes inventarios de Bienes Muebles en comodato, según lo reportado al equipo auditor:</t>
    </r>
    <r>
      <rPr>
        <b/>
        <sz val="10"/>
        <color theme="1"/>
        <rFont val="Arial"/>
        <family val="2"/>
      </rPr>
      <t>VER CUADRO 65 INFORME</t>
    </r>
    <r>
      <rPr>
        <sz val="10"/>
        <color theme="1"/>
        <rFont val="Arial"/>
        <family val="2"/>
      </rPr>
      <t xml:space="preserve"> Los elementos descritos anteriormente, que se encuentran totalmente depreciados y los inservibles, figuran dentro del activo de la entidad, sin que se les hubiera dado de baja a pesar de su estado de deterioro, situación que genera incertidumbre en la cuenta 192005 Bienes muebles entregados en comodato, lo que demuestra debilidades en la gestión financiera y contable, evidenciándose inventarios desactualizados y cantidad de elementos arrumados e inservibles en los centros visitados.</t>
    </r>
    <r>
      <rPr>
        <b/>
        <sz val="10"/>
        <color theme="1"/>
        <rFont val="Arial"/>
        <family val="2"/>
      </rPr>
      <t xml:space="preserve">
</t>
    </r>
    <r>
      <rPr>
        <sz val="10"/>
        <color theme="1"/>
        <rFont val="Arial"/>
        <family val="2"/>
      </rPr>
      <t xml:space="preserve">
</t>
    </r>
  </si>
  <si>
    <t>inventarios desactualizados y cantidad de elementos arrumados e inservibles en los centros visitados.</t>
  </si>
  <si>
    <t>31/10/2018: Se actualizó y publicó en la página Web del ICBF https://www.icbf.gov.co/misionales/promocion-y-prevencion/primera-infancia, la Guía Orientadora para la Compra de la Dotación para la atención a la Primera Infancia, incluyendo la ruta de adquisición de dotaciones y su ingreso a inventarios, con sus respectivos formatos de control y seguimiento.
30/09/2018: Se realizaron dos mesas de trabajo entre la SGTAPI, la SOAPI y el Grupo de Planeación de la Dirección Primera Infancia, el 6 y 25 de septiembre, con el fin de continuar adelantando acciones relacionadas con la actualización de la “Guía Orientadora para la Compra de la Dotación para la Atención a la Primera Infancia”. Se anexan el acta de éstas mesas de trabajo.
31/08/2018: Se realizaron tres mesas de trabajo entre la SGTAPI y la SOAPI, el 9, 22 y 24 de agosto y una con la Dirección de Nutrición el 31 de agosto para definir una sola orientación frente a equipos antropométricos en la Guía de dotaciones y la Guía de Metrología, con el fin de definir acciones relacionadas con la actualización de la “Guía Orientadora para la Compra de la Dotación para la Atención a la Primera Infancia”. Se anexan el acta de dichas mesas de trabajo.                  .                                                                                                                                                                 
31/07/2018: Se desarrolló mesa de trabajo entre la SGTAPI y la SOAPI, donde se  definieron las acciones relacionadas con la actualización de la “Guía Orientadora para la Compra de la Dotación para la Atención a la Primera Infancia”. Se anexa el acta de esta mesa de trabajo.</t>
  </si>
  <si>
    <t xml:space="preserve">30/11/2018: Se realizan las cuatro videoconferencias a través de las cuales se socializaron a las Entidades Administradoras del Servicio, Supervisores de los contratos, responsables de almácen y demás actores involucrados de las 33 Regionales la guía actualizada y publicada en el portal Web e Intranet del ICBF.
</t>
  </si>
  <si>
    <t>AF-CGR-2017 - 35</t>
  </si>
  <si>
    <t>Bienes Muebles</t>
  </si>
  <si>
    <r>
      <t xml:space="preserve"> </t>
    </r>
    <r>
      <rPr>
        <b/>
        <sz val="10"/>
        <color theme="1"/>
        <rFont val="Arial"/>
        <family val="2"/>
      </rPr>
      <t>HALLAZGO 35. Bienes Muebles (D)</t>
    </r>
    <r>
      <rPr>
        <sz val="10"/>
        <color theme="1"/>
        <rFont val="Arial"/>
        <family val="2"/>
      </rPr>
      <t xml:space="preserve">
En la verificación de las cuentas 1665 Muebles enseres y equipos de oficina y 1670 Equipos de comunicación y computación, a diciembre 31 de 2017, se pudo establecer que los elementos que hacen parte de los Centros de Desarrollo Infantil (CDI) que no se encuentran en comodato y son de propiedad de ICBF, no están incluidos en el inventario de la Regional, no se encuentran cuantificados, ni registrado en la información contable, lo cual se pudo verificar en los CDI que fueron objeto de visita, (se muestran en el cuadro siguiente), teniendo en cuenta que dichos elementos no están en los listados entregados por almacén al equipo auditor. </t>
    </r>
    <r>
      <rPr>
        <b/>
        <sz val="10"/>
        <color theme="1"/>
        <rFont val="Arial"/>
        <family val="2"/>
      </rPr>
      <t>VER CUADRO 66 INFORME.</t>
    </r>
    <r>
      <rPr>
        <sz val="10"/>
        <color theme="1"/>
        <rFont val="Arial"/>
        <family val="2"/>
      </rPr>
      <t xml:space="preserve">Solicitados los listados de estos bienes, a los nueve (9) centros visitados, tres (3) de ellos (CDI Jenith Luque de Hatonuevo, Eduardo Londoño de Uribia y Edad de Oro de San Juan del Cesar), no contaban con el inventario detallado en el momento de la visita. Igualmente, dentro del desarrollo del procedimiento, se indagó por las dotaciones suministradas en la ejecución de los Contratos de Aportes en la vigencia 2017, para la modalidad de Primera Infancia, constatando que de los CDI referenciados, recibieron dotación los dos de Maicao, el de Manaure, el de Papayal y el de San Juan del Cesar, de los cuales se puede anotar lo siguiente:  • El CDI Aprendiendo con Amor de Maicao, recibió dotación en diciembre de 2017 (contrato 556 de 2016), según el listado entregado al equipo auditor  por $194.275.216, manifestando que hacen falta los siguientes elementos por recibir del operador: </t>
    </r>
    <r>
      <rPr>
        <b/>
        <sz val="10"/>
        <color theme="1"/>
        <rFont val="Arial"/>
        <family val="2"/>
      </rPr>
      <t xml:space="preserve">VER CUADRO 67 INFORME. </t>
    </r>
    <r>
      <rPr>
        <sz val="10"/>
        <color theme="1"/>
        <rFont val="Arial"/>
        <family val="2"/>
      </rPr>
      <t>Al igual que el anterior, el CDI Alba Hernández de Papayal, entrega listado por $18.941.143, contrato 277 de 2017; el de Manaure y Maicao (Dulce Sueño), presenta listados sin valores y el de San Juan del Cesar, no presentó la relación de la dotación recibida en el desarrollo del contrato de aporte 575 de 2016.  Se constató que no se hace entrada a almacén de los bienes adquiridos del ICBF, dentro de la ejecución de los contratos de aportes de Asistencia a la Primera Infancia, que se encuentran en uso en los centros. Las situaciones descritas, crean incertidumbre en las cuentas 1665 Muebles y enseres, equipos de oficina y 1670 Equipos de comunicación y computación, de propiedad del ICBF Regional Guajira, que se encuentran en los CDI, debido a que no permite que se tenga certeza del valor y no refleja la razonabilidad de las mismas en la información contable. Además, la falta de registros pone en riesgo la pérdida de elementos y se vulnera el Procedimiento de Ingresos de Bienes Muebles a Almacén. Hallazgo con presunta incidencia disciplinaria.</t>
    </r>
    <r>
      <rPr>
        <b/>
        <sz val="10"/>
        <color theme="1"/>
        <rFont val="Arial"/>
        <family val="2"/>
      </rPr>
      <t xml:space="preserve">
</t>
    </r>
  </si>
  <si>
    <r>
      <t xml:space="preserve"> -Se constató que no se hace entrada a almacén de los bienes adquiridos del ICBF, dentro de la ejecución de los contratos de aportes de Asistencia a la Primera Infancia, que se encuentran en uso en los centros.
 -No contaban con el inventario detallado en el momento de la visita a los CDI.
-Hacen falta los siguientes elementos por recibir del operador:</t>
    </r>
    <r>
      <rPr>
        <b/>
        <sz val="10"/>
        <color theme="1"/>
        <rFont val="Arial"/>
        <family val="2"/>
      </rPr>
      <t>VER CUADRO 67 INFORME CGR</t>
    </r>
  </si>
  <si>
    <t>30/11/2018: Se realizaron  las cuatro videoconferencias a través de las cuales se socializaron a las Entidades Administradoras del Servicio, Supervisores de los contratos, responsables de almácen y demás actores involucrados de las 33 Regionales la guía actualizada y publicada en el portal Web e Intranet del ICBF.</t>
  </si>
  <si>
    <t>31/01/2019: Se realizaron 5 videoconferencias en donde se socializaron por macrorregionales, las alertas establecidas en el plan de trabajo de manera periódica a las 33 Regionales, frente a la calidad y oportunidad en la entrega de los soportes que son recibidos por los almacenistas para el ingreso de las dotaciones al inventario del ICBF.
31/12/2018. No se reporta avance en la actividad en el periodo de reporte.
30/11/2018: No se presenta avance en la actividad para el periodo de reporte
31/10/2018: No se presenta avance en la actividad para el periodo de reporte.</t>
  </si>
  <si>
    <t xml:space="preserve">Sub de Operaciones / Tecnica  </t>
  </si>
  <si>
    <t>AF-CGR-2017 - 36</t>
  </si>
  <si>
    <t xml:space="preserve">Contrato de Aportes Nº 549 de 2016 (D-F) </t>
  </si>
  <si>
    <r>
      <rPr>
        <b/>
        <sz val="10"/>
        <color theme="1"/>
        <rFont val="Arial"/>
        <family val="2"/>
      </rPr>
      <t>HALLAZGO 36. Contrato de Aportes Nº 549 de 2016 (D-F) 
PARTE UNO. DOTACIÓN</t>
    </r>
    <r>
      <rPr>
        <sz val="10"/>
        <color theme="1"/>
        <rFont val="Arial"/>
        <family val="2"/>
      </rPr>
      <t xml:space="preserve">
Contrato de Aporte No. 0549, suscrito el 14 de diciembre de 2016, modificado inicialmente el 15 de febrero de 2017; posteriormente, se suscribe el acta de Modificación No. 002 el día 28 de abril de 2017 y finalmente el Acta de Modificación No. 3 y Adición No. 1 el día 02 de octubre de 2017. Valor inicial $4.206.868.479, de los cuales el ICBF aportó $4.124.380.362 y el contratista aportó $82.487.617. Se le adicionó $507.068.680, aportando el ICBF: $497.126.157 y el operador $9.942.523. El valor final del contrato es $4.713.937.159, aportando el ICBF $4.621.507.019 y el Operador $92.430.140. 
Los recursos comprometidos por el ICBF en la vigencia 2016 por $702.237 y para el 2017 por $4.620.782.000, pagados mediante las siguientes órdenes de pago: </t>
    </r>
    <r>
      <rPr>
        <b/>
        <sz val="10"/>
        <color theme="1"/>
        <rFont val="Arial"/>
        <family val="2"/>
      </rPr>
      <t xml:space="preserve">VER CUADRO 68 INFORME. </t>
    </r>
    <r>
      <rPr>
        <sz val="10"/>
        <color theme="1"/>
        <rFont val="Arial"/>
        <family val="2"/>
      </rPr>
      <t>El ICBF</t>
    </r>
    <r>
      <rPr>
        <b/>
        <sz val="10"/>
        <color theme="1"/>
        <rFont val="Arial"/>
        <family val="2"/>
      </rPr>
      <t xml:space="preserve"> </t>
    </r>
    <r>
      <rPr>
        <sz val="10"/>
        <color theme="1"/>
        <rFont val="Arial"/>
        <family val="2"/>
      </rPr>
      <t>realizó desembolsos al Operador por $4.495.898.404, quedando un saldo a favor del ICBF por no ejecución, durante los meses de febrero y marzo de 2017 de $124.906.378, que a la fecha no se encuentra liberado. Durante los meses de octubre, noviembre y diciembre de 2017, no se realizaron descuentos por no ejecución. Según acta de modificación No. 003 y adición No. 1 del 2 de octubre de 2017, en su cláusula primera se establece: “Adicionar el valor del contrato de aporte No. 0549 de 2016, para la compra de Dotación de las unidades de servicio de la Modalidad propia e intercultural operadas en el marco del presente contrato, atendiendo los criterios técnicos definidos en el manual operativo de la modalidad, La Guía orientadora para compra de dotación, y para entrega de paquete alimentario para los beneficiarios de las UDS  la modalidad propia e intercultural, como ración para preparar en la época de receso de diciembre de 2017.” En la revisión del contrato en mención, se observó lo siguiente:
Dotación Revisada la ejecución del contrato de aportes No. 0549 de 2016, se determinó que la dotación se adquirió en el mes de noviembre de 2017; evidenciando en los informes financieros entregados al equipo auditor, lo siguiente: La dotación la suministró la Cacharrería y Colchonería El Bombazo, identificada con NIT. 84082XXX, por $160.847.750.</t>
    </r>
    <r>
      <rPr>
        <b/>
        <sz val="10"/>
        <color theme="1"/>
        <rFont val="Arial"/>
        <family val="2"/>
      </rPr>
      <t>VER CUADRO 69  INFORME.</t>
    </r>
    <r>
      <rPr>
        <sz val="10"/>
        <color theme="1"/>
        <rFont val="Arial"/>
        <family val="2"/>
      </rPr>
      <t>El informe financiero entregado por el Operador en el mes de noviembre de 2017, reporta la Adquisición de Dotación por $160.847.750, que conforme con el “Procedimiento de Ingreso de Bienes Muebles al Almacén”, los bienes deben ingresar a Almacén mediante acta de entrada y su posterior salida debe quedar registrada en el acta respectiva. Sin embargo, 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Según la respuesta de la entidad, el operador aporta correo electrónico enviado por la supervisora del contrato en el mes de diciembre de 2017, donde indica que no debían entregar las dotaciones a las comunidades donde se prestaba el servicio de modalidad propia e intercultural, teniendo en cuenta la situación de inseguridad que se presenta en algunas de ellas. Además, que dichas entregas tendrían que realizarse con el acompañamiento del ICBF y su previa verificación; posteriormente la supervisora envía correo electrónico de fecha 31 de enero de 2018, donde solicita el reporte de entrega de la dotación por parte del operador, colocando fecha límite el 5 de febrero de 2018. Anexa la entidad auditada 13 actas de entrega a igual número de Unidades Comunitarias de Servicio de fecha 31 de octubre de 2017, sin relacionar los bienes entregados y 44 actas de entregas a partir del 27 de febrero hasta el 15 de abril de 2018, sin relacionar los bienes entregados.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$160.847.750.La situación descrita afecta el Gasto Público Social de la cuenta 5507 Desarrollo comunitario y bienestar social, y la respectiva contrapartida patrimonial, y además la cuenta 1665 Muebles, enseres y equipos de oficina, debido a que, al no ingresar los elementos, no realiza el registro contable. En cuanto a lo presupuestal se afecta el rubro C-4102-1500-4-105 Acciones para el mejoramiento de la Atención a la Primera Infancia, al realizar la afectación de la obligación, ya que los compromisos presupuestales legalmente adquiridos se cumplen con la recepción de los bienes y servicios.</t>
    </r>
    <r>
      <rPr>
        <b/>
        <sz val="10"/>
        <color theme="1"/>
        <rFont val="Arial"/>
        <family val="2"/>
      </rPr>
      <t xml:space="preserve">
</t>
    </r>
    <r>
      <rPr>
        <sz val="10"/>
        <color theme="1"/>
        <rFont val="Arial"/>
        <family val="2"/>
      </rPr>
      <t xml:space="preserve">
</t>
    </r>
  </si>
  <si>
    <t xml:space="preserve"> 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t>
  </si>
  <si>
    <t>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t>
  </si>
  <si>
    <r>
      <t xml:space="preserve">Continuación...HALLAZGO 36. Contrato de Aportes Nº 549 de 2016 (D-F) 
PARTE  DOS . PAQUETES ALIMENTARIOS
</t>
    </r>
    <r>
      <rPr>
        <sz val="10"/>
        <color theme="1"/>
        <rFont val="Arial"/>
        <family val="2"/>
      </rPr>
      <t xml:space="preserve">El contrato de aportes No. 0549 de 2016, en su Modificación No. 3 y Adición No. 1 del 2 de octubre de 2017, además del componente de dotación estableció la entrega de 1.840 paquetes alimentarios a igual número de usuarios del sistema. Revisado el informe financiero del mes de diciembre de 2017, entregado al grupo auditor, se constató que existen actas de entrega de paquetes, así:
Niños de 0 - 6 meses: 84 paquetes.
Niños de 6 -11- meses: 141 paquetes.
Niños de 1 año a 3 años y 11 meses: 183 paquetes.
Madres gestantes y en embarazo: 153 paquetes.
Las actas de entrega contienen el nombre del usuario del sistema, la edad, el contenido del paquete, nombre y firma de la persona que recibe y revisada cada una de ellas se evidencia la entrega 561 paquetes alimentarios. La entidad aporta registros de entrega a los 1.840 usuarios del sistema, con fecha diciembre, sin indicar día y año, indicando que la legalización de las entregas de los paquetes se realizó a través del informe financiero radicado en el mes de enero de 2018. El informe técnico y financiero del mes de enero no fue entregado al equipo auditor para su revisión, tampoco fue allegado el recibido a satisfacción por parte del supervisor, donde relacione bienes y cantidades recibidas, para su posterior entrega a los beneficiarios. El ICBF Regional Guajira realizó el último desembolso al contrato mediante orden de pago No. 417493017 de 28 de diciembre de 2017. 
En lo relacionado a la ejecución del contrato de aportes No. 549 de 2016, es claro para el ente de control que el mismo culminó el 15 de diciembre de 2017, sin haber sido ampliado su plazo. Para el desembolso de los recursos de la Adición No. 01 del 2 de octubre de 2017, la Supervisora del contrato expidió certificación de pago para el periodo de diciembre de 2017 y revisado el legajo contractual, solo está soportada la entrega de 561 paquetes alimentarios, dejando sin soportar 1.279 paquetes alimentarios, evidenciando que el ICBF Regional Guajira realizó desembolso al operador, por paquetes alimentarios no recibidos por $136.853.000. Sumando los componentes de dotación y paquetes alimentarios no entregados por el operador, tenemos un detrimento patrimonial por $297.700.750. Hallazgo con presunta incidencia disciplinaria y alcance fiscal por $297.700.750. 
La entidad dio respuesta a partir de los argumentos presentados por las EAS:“Dotación .…
1. En el mes de diciembre de 2017, recibió correo electrónico suscrito por la Supervisora del Contrato donde indicaba que no debían entregar las dotaciones a las comunidades donde se prestaba el servicio de modalidad propia e intercultural, teniendo en cuenta la situación de inseguridad que se presenta en algunas de ellas. Además, que dichas entregas tendrían que realizarse con el acompañamiento del ICBF y su previa verificación. En ese orden, la EAS anexa copia del oficio Rad. No. E-2017-674578-4400, donde hace entrega del informe de dotaciones correspondiente al contrato No. 549 de 2016, anexando formato de lista de distribución por unidades, facturas, evidencias fotográficas, de las dotaciones.  Además, aporta los siguientes documentos:
Acta de verificación de dotación de fecha 20/02/2018, realizada por las profesionales delegadas para realizar las verificaciones de las dotaciones en cuanto a su cumplimiento en cantidades y calidad, teniendo en cuenta la Guía Orientadora para Compra de Dotación y las necesidades previstas en cada Unidad Comunitaria de Atención. A su vez, se autoriza a la entidad a realizar las correspondientes entregas en cada una de las unidades atendiendo la necesidad de dotaciones para la adecuada prestación del servicio. (CD)
Actas de entrega de dotación a las Unidades Comunitarias de Atención (UCA) total actas (56) y a otras Entidades Administradoras del Servicio de la vigencia 2018, total actas (2). Anexa en CD”. 2. Paquetes Alimentarios. Teniendo en cuenta que la ejecución contractual, se revisa en los respectivos informes técnicos y financieros mensuales entregados por las Entidades Administradoras del Servicio dentro de los 5 días calendarios de cada mes siguiente a la prestación del servicio. Cabe aclarar que la entidad Cámara Junior Capitulo Wayma informó al Centro Zonal sobre la entrega de las raciones alimentarias (paquetes vacacionales) en el mes de enero de 2018. Donde aporta las actas de entrega del paquete vacacional (ANEXO CD) para el periodo comprendido desde el 15 de diciembre de 2017 hasta el 15 de enero de 2018 en las fechas desde el 13 hasta el 21 de diciembre de 2017”.
Una vez estudiada la respuesta de la entidad, se tiene con respecto al tema contable que para los bienes muebles que adquirieron en la ejecución del Modificatorio No. 003 y adicional No. 1 del 2 de octubre de 2017, su registro contable debe ser en cuentas de orden; es decir,  va registrado directamente al Gasto Misional del ICBF en las subcuentas de la cuenta 5507 – Desarrollo comunitario y bienestar social,  razón por la cual se registran contra los respectivos soportes a la subcuenta 834704 – Propiedades, planta y equipo de la cuenta 8347 – Bienes entregados a terceros y su contrapartida a la subcuenta 891518 – Bienes entregados a terceros de la cuenta 8915 – Deudoras de control por contra (CR). 
En lo relacionado con la dotación, es claro para el ente de control, que el contrato de aportes No. 549 de 2016, culminó el 15 de diciembre de 2017, sin haber sido ampliado el plazo de ejecución. La dotación corresponde a los cupos inicialmente contratados (1.571) por $100.368.718 y los adicionados (269) cupos, por $60.478.732, de los cuales la correspondiente a los nuevos cupos fue entregada en el mes de octubre; no obstante, en los informes técnicos y financieros de los meses de octubre, noviembre y diciembre de 2017, no se evidencia la entrega de la misma. En la respuesta aportan 13 actas de entrega de dotación que contiene el nombre de la Unidad Comunitaria de Servicio (UCA), la firma del responsable y la firma de quien entrega, la fecha en que se entrega (31 de octubre de 2017), pero no indica cuales son los bienes objeto de entrega, solo anexan el listado de bienes entregados sin firmas, este documento lo aporta el operador.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 Para la dotación de los cupos inicialmente contratados (1.571), el operador aporta actas de verificación de los bienes (cantidad y calidad) de 20 de febrero de 2018, por parte de funcionarios del centro zonal, a partir de esta fecha se autoriza la entrega. Además, aporta 44 actas de entrega a Unidades Comunitarias de servicio (UCA), a partir del 27 de febrero hasta el 15 de abril de 2018, que tiene firma del responsable y la firma de quien entrega, la fecha en que se entrega, pero no indica cuales son los bienes objeto de entrega, solo anexan el listado de bienes entregados sin firmas. Este documento lo aporta el operador.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 Con respecto a los paquetes alimentarios el informe técnico financiero mencionado por el operador no fue puesto a disposición del equipo auditor. Por lo anterior, se mantiene lo observado por la CGR, configurando hallazgo con presunta incidencia disciplinaria y alcance fiscal por $297.700.750.
</t>
    </r>
    <r>
      <rPr>
        <b/>
        <sz val="10"/>
        <color theme="1"/>
        <rFont val="Arial"/>
        <family val="2"/>
      </rPr>
      <t xml:space="preserve">
</t>
    </r>
  </si>
  <si>
    <t>Si tenemos que el valor unitario del paquete es de $107.000, que multiplicado por 561 (número de usuarios que reciben), arroja $60.027.000, dando lugar a determinar un detrimento patrimonial por $136.853.000, que corresponde a los 1.279 cupos de beneficiarios que no entregaron
El informe técnico y financiero del mes de enero no fue entregado al equipo auditor para su revisión, tampoco fue allegado el recibido a satisfacción por parte del supervisor, donde relacione bienes y cantidades recibidas, para su posterior entrega a los beneficiarios.
solo está soportada la entrega de 561 paquetes alimentarios, dejando sin soportar 1.279 paquetes alimentarios, evidenciando que el ICBF Regional Guajira realizó desembolso al operador, por paquetes alimentarios no recibidos por $136.853.000.</t>
  </si>
  <si>
    <t>Implementar estrategias de seguimiento y orientacion a las regionales en referencia  a las  entregas de paquetes alimentarios.</t>
  </si>
  <si>
    <t>Orientar a las Regionales frente al compromiso que tienen las Entidades Administradoras del Servicio de suministrar los cronogramas de entrega de los paquetes alimentarios dentro de los primeros cinco (5) días del mes.</t>
  </si>
  <si>
    <t xml:space="preserve">Memorando </t>
  </si>
  <si>
    <t>31/01/2019: Se realizó mesa de trabajo entre la SGTAPI y la SOAPI, con el fin de revisar la primera versión del memorando proyecado para dar atención a la actividad definida y establecer la mejor alternativa para que la EAS pueda cumplir la entrega oportuna de los paquetes alimentarios o ahora  ración para preparar -RPP- a los beneficiarios.
31/12/2018. No se reporta avance en la actividad en el periodo de reporte.
30/11/2018: Se realizó mesa de trabajo entre la SGTAPI y la SOAPI, con el fin de profundizar acerca del hallazgo para conocer más detalles de la situación que ocasionó que el Ente de Control lo dejará consignado en el informe de auditoría y revisar una alternativa para definir como será la elaboración de un cronograma de entrega de los paquetes alimentarios.
31/10/2018  No se presenta avance en la actividad para el periodo de reporte.
30/09/2018. No se presenta avance en la actividad para el periodo de reporte.
31/08/2018: Se realizaron tres mesas de trabajo entre la SGTAPI y la SOAPI, el 9, 22 y 24 de agosto y una con la Dirección de Nutrición el 31 de agosto para definir una sola orientación frente a equipos antropométricos en la Guía de dotaciones y la Guía de Metrología, con el fin de definir acciones relacionadas con la actualización de la “Guía Orientadora para la Compra de la Dotación para la Atención a la Primera Infancia”. Se anexan el acta de dichas mesas de trabajo.                       .                                                                                                                                              31/07/2018: Se desarrolló mesa de trabajo entre la SGTAPI y la SOAPI, donde se  definieron las acciones relacionadas con la actualización de la “Guía Orientadora para la Compra de la Dotación para la Atención a la Primera Infancia”. Se anexa el acta de esta mesa de trabajo.</t>
  </si>
  <si>
    <t>AF-CGR-2017 - 38</t>
  </si>
  <si>
    <t>Cuentas por Pagar</t>
  </si>
  <si>
    <r>
      <rPr>
        <b/>
        <sz val="10"/>
        <color theme="1"/>
        <rFont val="Arial"/>
        <family val="2"/>
      </rPr>
      <t>HALLAZGO 38. Cuentas por Pagar (D)</t>
    </r>
    <r>
      <rPr>
        <sz val="10"/>
        <color theme="1"/>
        <rFont val="Arial"/>
        <family val="2"/>
      </rPr>
      <t xml:space="preserve">
Revisados los comprobantes de contabilidad que se registran en el movimiento de la cuenta 5507 Desarrollo comunitario y bienestar social, subcuenta 550706 Asignación de bienes y servicios, se estableció que se constituyen cuentas por pagar Nos. 516717 del 16-01-2018 por $20.933.864; 516417 del 16-01-2018 por $142.584.289; 516517 del 16-01-2018 por $28.901.400; 929817 del 29-11-2016 por $5.034.499, de contratos de aporte las cuales arrojan un valor total de $197.454.052, cuyos bienes y servicios  no fueron efectivamente recibidos por la entidad durante la vigencia 2017, como es el caso de las cuentas registradas a nombre de la Caja de Compensación Familiar del Huila, las cuales fueron anuladas con actas del 8 y 13 de febrero de 2018 por la no ejecución de los contratos Nos. 417/17, 213/17,541/16. 432/16.  De igual forma, la cuenta por pagar No. 516117 del 28-12-17 por $6.859.856, correspondiente al contrato No. 432 de 2016, a nombre de la Asociación Hogares Comunitarios Municipio del Pital, no fue ejecutada. </t>
    </r>
  </si>
  <si>
    <t xml:space="preserve">Lo anterior por deficiencias de control y supervisión en la ejecución de los contratos, lo cual genera que los recursos no ejecutados no sean reasignados a tiempo en los diferentes proyectos y programas misionales de la institución; además de afectar la razonabilidad y consistencia de la información contable, sobreestimando la cuenta de gasto  550706 Desarrollo comunitario y bienestar social - Asignación de bienes y servicios por $204.313.908 y por ende, subestimando el patrimonio en la misma cuantía (cuenta 322502 Pérdida o déficit acumulados), de igual forma sobreestimando la cuenta 240102 Adquisición de bienes y servicios Nacionales - Proyectos de inversión en la misma cuantía. Así miamo, la CGR considera que, para el caso de estas cuentas por pagar, tampoco el Supervisor o Interventor del Contrato allegó al área financiera la Certificación en donde conste que se había cumplido jurídicamente con la ejecución del contrato, a más tardar el día 26 de diciembre de 2017 y por consiguiente se autorizaba constituir la cuenta por pagar.
Hallazgo con presunta incidencia disciplinaria.
</t>
  </si>
  <si>
    <t>Socializar la Guía de Cierre Financiero, haciendo énfasis en la debida constitución de las Cuentas por pagar y Reservas Presupuestales</t>
  </si>
  <si>
    <t xml:space="preserve">Comunicar mediante videoconferencia a todos los supervisores de contratos y profesionales de apoyo, los temas de hallazgos de la CGR, e indicar cuales son las acciones relevantes que se deben realizar para  evitar la ocurrencia de estas situaciones.
</t>
  </si>
  <si>
    <t xml:space="preserve">Actas de                           Video Conferencia </t>
  </si>
  <si>
    <t xml:space="preserve">30/11/2018. Se realizó videoconferencia con las Regionales y los enlaces financieros de la Sede Nacional, en el cual se dieron orientaciones y se aclararon inquietues relacionadas con el componente financiero. 
31/10/2018 Se programó videoconferencia con la regionales para el día 09/11/2018, en la cual se abordarán todos los temas relacionados con el componente financiero. Una vez realizada la misma se procederá a hacer entrega de la respectiva citación, acta y listado de asistencia a la misma.
30/09/2018. Se está progrmanado con las Regionales la realización de videoconferencia para abordar temas integrales asociados al proceso financiero desde la Dirección de Primera Infancia. Se prevee la realización de la misma antes del cierre de la vigencia 2018.
                                                                                                                                                                       31/08/2018 Se realizó videoconferencia con las 33 regionales los días 10 de agosto y 14 de agosto de 2018, mediante la cual se socializó toda la información relacionada con el componente financiero y se aclararon dudas relacionadas con el mismo.
De igual forma y en cumplimento de este hallazgo, se socialo mediante correo del 29 de agosto de 2018, el memorado con la guia orientadora de legalización de cuentas, el cual ya se encuentra en la NAS en la ruta \\icbf.gov.co\FS_DPI\2018\12.Equipo_Financiero\Seguimiento_Presupuestal     .                  .                                                                                                                                                  31/07/2018 Las acciones de mejora se programaron realizarlas a partir del 3 de Septiembre de 2018, Se adelantan actividades  para  la definición del cronograma de las video conferencias con las 33 Regionales.       </t>
  </si>
  <si>
    <t xml:space="preserve">Financiera </t>
  </si>
  <si>
    <t>AF-CGR-2017 - 47</t>
  </si>
  <si>
    <t>Reservas Presupuestales vigencia 2017 – Sede Nacional</t>
  </si>
  <si>
    <r>
      <rPr>
        <b/>
        <sz val="10"/>
        <color theme="1"/>
        <rFont val="Arial"/>
        <family val="2"/>
      </rPr>
      <t>HALLAZGO 47. Reservas Presupuestales vigencia 2017 – Sede Nacional (D)</t>
    </r>
    <r>
      <rPr>
        <sz val="10"/>
        <color theme="1"/>
        <rFont val="Arial"/>
        <family val="2"/>
      </rPr>
      <t xml:space="preserve">
El 26 de mayo de 2017 el ICBF firmó el Convenio de Asociación No. 1338 con la "FUNDACIÓN PARA EL DESARROLLO DE LA SALUD DE LA UNIVERSIDAD INDUSTRIAL DE SANTANDER "PROINAPSA UIS", cuyo objeto es “Aunar esfuerzos técnicos, administrativos y financieros para el desarrollo de acciones de promoción y prevención con niños, niñas y adolescentes dirigidas al fomento y garantía de los derechos sexuales y los derechos reproductivos”.El valor inicial de este convenio fue $1.658.293.483,00 y según comprobantes de egreso números: 1390417-2063217 y 2569317 se canceló $1.407.130.458,00, dejándose de ejecutar $251.163.025,00, los cuales corresponden a un descuento del contratista, tal como se expresa en la factura de venta No. 2041 de la FUNDACIÓN PROINAPSA UIS, de fecha 11 de diciembre de 2017 y en la que se relaciona como tercer y último desembolso, así: "descuento por la optimización eficaz y eficiente en la ejecución de los recursos en los rubros de transporte y viáticos, de acuerdo al acta de comité técnico de noviembre 30 de 2017".</t>
    </r>
    <r>
      <rPr>
        <b/>
        <sz val="10"/>
        <color theme="1"/>
        <rFont val="Arial"/>
        <family val="2"/>
      </rPr>
      <t xml:space="preserve">   VER IMAGEN FACTURA. INFORME. </t>
    </r>
    <r>
      <rPr>
        <sz val="10"/>
        <color theme="1"/>
        <rFont val="Arial"/>
        <family val="2"/>
      </rPr>
      <t xml:space="preserve">De lo anterior se colige que los $251.163.025,00 es un recurso no usado dentro de la ejecución contractual, por lo tanto, no debió ser llevado a Reserva Presupuestal, como lo hizo la administración del ICBF y, máxime, sin justificar que los llevó a registrar dicha actuación, con la cual se constituyó reserva sin el pleno acatamiento del ordenamiento legal.
La Dirección de Primeria Infancia, manifestó en su respuesta que no adelantó ninguna solicitud de constitución de reserva presupuestal para este convenio; por su parte la Dirección Financiera, señaló: “Como quiera que los tiempos no daban para liberar o reducir los saldos de los compromisos presupuestales del contrato, cuyo monto ascendía a $251.163.025, dicho valor quedó registrado automáticamente al cierre del 31 de diciembre de 2017 en SIIF Nación como reserva presupuestal”.
Lo anterior, demuestra la inoportunidad para efectuar los ajustes de los saldos presupuestales definitivos por parte de la dirección financiera de la Dirección General, situación que afecta la razonabilidad y consistencia de la información presupuestal e incertidumbre en la confiabilidad de la información reportada a los diferentes entes.
</t>
    </r>
    <r>
      <rPr>
        <b/>
        <sz val="10"/>
        <color theme="1"/>
        <rFont val="Arial"/>
        <family val="2"/>
      </rPr>
      <t xml:space="preserve">
</t>
    </r>
    <r>
      <rPr>
        <sz val="10"/>
        <color theme="1"/>
        <rFont val="Arial"/>
        <family val="2"/>
      </rPr>
      <t xml:space="preserve">
</t>
    </r>
  </si>
  <si>
    <t xml:space="preserve"> Los $251.163.025,00 es un recurso no usado dentro de la ejecución contractual, por lo tanto, no debió ser llevado a Reserva Presupuestal, como lo hizo la administración del ICBF y, máxime, sin justificar que los llevó a registrar dicha actuación, con la cual se constituyó reserva sin el pleno acatamiento del ordenamiento legal.</t>
  </si>
  <si>
    <t>30/11/2018. Se realizó videoconferencia con las Regionales y los enlaces financieros de la Sede Nacional, en el cual se dieron orientaciones y se aclararon inquietues relacionadas con el componente financiero. 
31/10/2018 Se programó videoconferencia con la regionales para el día 09/11/2018, en la cual se abordarán todos los temas relacionados con el componente financiero. Una vez realizada la misma se procederá a hacer entrega de la respectiva citación, acta y listado de asistencia a la misma.
30/09/2018. Se está progrmanado con las Regionales la realización de videoconferencia para abordar temas integrales asociados al proceso financiero desde la Dirección de Primera Infancia. Se prevee la realización de la misma antes del cierre de la vigencia 2018.
31/08/2018 Se realizó videoconferencia con las 33 regionales los días 10 de agosto y 14 de agosto de 2018, mediante la cual se socializó toda la información relacionada con el componente financiero y se aclararon dudas relacionadas con el mismo.                                                                                                                                                                                                                                                                                                       De igual forma y en cumplimento de este hallazgo, se socialo mediante correo del 29 de agosto de 2018, el memorado con la guia orientadora de legalización de cuentas, el cual ya se encuentra en la NAS en la ruta \\icbf.gov.co\FS_DPI\2018\12.Equipo_Financiero\Seguimiento_Presupuestal                       .                                                                                                                                                                 31/07/2018 Las acciones de mejora se programaron realizarlas a partir del 3 de Septiembre de 2018, Se adelantan actividades  para  la definición del cronograma de las video conferencias con las 33 Regionales.</t>
  </si>
  <si>
    <t>AF-CGR-2017 - 62</t>
  </si>
  <si>
    <t>Pago de facturas contrato de Aporte No. 808-2016</t>
  </si>
  <si>
    <r>
      <t xml:space="preserve">HALLAZGO 62. Pago de facturas contrato de Aporte No. 808-2016 (BA- IP) 
El Instituto Colombiano de Bienestar Familiar Cecilia de la Fuente de Lleras - ICBF Regional Atlántico, canceló del Proyecto C-4102-1500-4 Programa de Asistencia a la Primera Infancia a Nivel Nacional, desembolsos por cuentas de cobro en los bimestres de mayo a junio, julio, agosto y noviembre de 2017 por $23.457.000 a la Fundación NIT. 900.631.XXX-X del contrato de Aporte No. 808-2016, sin que se hubiere prestado el servicio y/o bien por parte de los proveedores, según manifestaciones realizadas en entrevistas ante la CGR de no tener vinculación laboral, ni haber prestado servicio o suministrado bien alguno, ni haber recibido suma alguna de dinero y mucho menos las firmas que allí aparecen no corresponden a las suyas ( </t>
    </r>
    <r>
      <rPr>
        <i/>
        <sz val="10"/>
        <color theme="1"/>
        <rFont val="Arial"/>
        <family val="2"/>
      </rPr>
      <t>ver Cuadro  84. Cuentas de Cobro canceladas a la Fundación NIT. 900.631.XXX-X)
Hallazgo con Beneficio de Auditoría por $23.457.000 y solicitud de apertura de Indagación Preliminar con el fin de determinar la afectación al patrimonio estatal.</t>
    </r>
  </si>
  <si>
    <t>Situación originada por debilidades en la supervisión, afectando el principio de economía, como lo contempla la cláusula cuarta en su numeral 5.5. Literal a) y generando riesgos en la inversión social para el cumplimiento de los fines esenciales del Estado, a los beneficiarios en las distintas formas de atención</t>
  </si>
  <si>
    <t xml:space="preserve">• Orientar a los Supervisores de Contratos y a los profesionales que apoyan la supervisión y la legalización de cuentas, para observar integralmente lo previsto en la guía orientadora para la revisión de los informes financieros.
• Reiterar la importancia de incorporar en el proceso de supervisión, los clasificadores del gasto establecidos en los Lineamientos de Programación y Ejecución de Metas Sociales y Financieras del ICBF.
• Recordar a los supervisores de contratos que para autorizar los desembolsos, el operador debe cumplir con la totalidad de los requisitos contractuales y los gastos realizados deben estar ajustados a las canastas establecidas para cada servicio.
</t>
  </si>
  <si>
    <t>30/11/2018. Se realizó videoconferencia con las Regionales y los enlaces financieros de la Sede Nacional, en el cual se dieron orientaciones y se aclararon inquietues relacionadas con el componente financiero. 
31/10/2018 Se programó videoconferencia con la regionales para el día 09/11/2018, en la cual se abordarán todos los temas relacionados con el componente financiero. Una vez realizada la misma se procederá a hacer entrega de la respectiva citación, acta y listado de asistencia a la misma.
30/09/2018. Se está progrmanado con las Regionales la realización de videoconferencia para abordar temas integrales asociados al proceso financiero desde la Dirección de Primera Infancia. Se prevee la realización de la misma antes del cierre de la vigencia 2018.
31/08/2018 Se realizó videoconferencia con las 33 regionales los días 10 de agosto y 14 de agosto de 2018, mediante la cual se socializó toda la información relacionada con el componente financiero y se aclararon dudas relacionadas con el mismo.                                                                                                               .                                                                                                                                                31/07/2018 Las acciones de mejora se programaron realizarlas a partir del 3 de Septiembre de 2018, Se adelantan actividades  para  la definición del cronograma de las video conferencias con las 33 Regionales.</t>
  </si>
  <si>
    <t>AF-CGR-2017 - 63</t>
  </si>
  <si>
    <t>Costos no contemplados en la modalidad HCB – Integrales</t>
  </si>
  <si>
    <r>
      <t xml:space="preserve">HALLAZGO 63. Costos no contemplados en la modalidad HCB – Integrales (BA - D)
El Instituto Colombiano de Bienestar Familiar Cecilia de la Fuente de Lleras - ICBF Regional Atlántico, canceló del Proyecto C-4102-1500-4 Programa de Asistencia a la Primera Infancia a Nivel Nacional, desembolsos por cuentas de cobro en los bimestres de abril a mayo, junio, julio, agosto, noviembre y diciembre de 2017 por $60.247.196 a la Fundación con NIT. 900.631.XXX-X del contrato de Aporte No. 808-2016, sin que esté contemplado en los rubros de la canasta en la modalidad HCB – Integrales </t>
    </r>
    <r>
      <rPr>
        <i/>
        <sz val="10"/>
        <color theme="1"/>
        <rFont val="Arial"/>
        <family val="2"/>
      </rPr>
      <t>( ver Cuadro  85. Costos no contemplados en la modalidad HCB – Integrales, Cuadro  86. Canasta Modalidad HCB – Integrales</t>
    </r>
    <r>
      <rPr>
        <sz val="10"/>
        <color theme="1"/>
        <rFont val="Arial"/>
        <family val="2"/>
      </rPr>
      <t xml:space="preserve">
Hallazgo con presunta incidencia disciplinaria y beneficio de auditoría por $23.205.642.
</t>
    </r>
  </si>
  <si>
    <t>Situación originada por debilidades en la supervisión, afectando el principio de economía, como lo contempla la cláusula cuarta en su numeral 5.4.: Garantizar que los recursos aportados y demás dineros y recursos que llegare a recaudar, sean utilizados única y exclusivamente para el financiamiento de las actividades previstas en el desarrollo del objeto del presente contrato, de conformidad con los lineamientos y normas técnicas del ICBF y generando posibles riesgos en los rubros contenidos en la canasta, y a los beneficiarios en las distintas formas de atención</t>
  </si>
  <si>
    <t>30/11/2018. Se realizó videoconferencia con las Regionales y los enlaces financieros de la Sede Nacional, en el cual se dieron orientaciones y se aclararon inquietues relacionadas con el componente financiero. 
31/10/2018 Se programó videoconferencia con la regionales para el día 09/11/2018, en la cual se abordarán todos los temas relacionados con el componente financiero. Una vez realizada la misma se procederá a hacer entrega de la respectiva citación, acta y listado de asistencia a la misma.
30/09/2018. Se está progrmanado con las Regionales la realización de videoconferencia para abordar temas integrales asociados al proceso financiero desde la Dirección de Primera Infancia. Se prevee la realización de la misma antes del cierre de la vigencia 2018.
31/08/2018 Se realizó videoconferencia con las 33 regionales los días 10 de agosto y 14 de agosto de 2018, mediante la cual se socializó toda la información relacionada con el componente financiero y se aclararon dudas relacionadas con el mismo.                                                                                                      .                                                                                                                                                             31/07/2018 Las acciones de mejora se programaron realizarlas a partir del 3 de Septiembre de 2018, Se adelantan actividades  para  la definición del cronograma de las video conferencias con las 33 Regionales.</t>
  </si>
  <si>
    <t>AF-CGR-2017 - 84</t>
  </si>
  <si>
    <t>Pagos sin soportes</t>
  </si>
  <si>
    <t xml:space="preserve">HALLAZGO 84. Pagos sin soportes (D)
En los contratos de aporte Nos. 428, 434, 439, 442, 432, 431 de 2017, se efectuaron pagos del primer desembolso con fecha enero de 2018, sin realizarse previamente la presentación de los soportes para su pago por parte del operador y aprobación del supervisor, teniendo en cuenta que la presentación de los documentos  para el  pago del primer desembolso, establecidos en la cláusula décima de los contratos en mención, fue efectuada a la coordinadora del grupo jurídico con posterioridad,  con fechas de 17 y 18 de abril de 2018. </t>
  </si>
  <si>
    <t xml:space="preserve">Lo anterior debido a la falta de control y seguimiento financiero y de las obligaciones por parte del supervisor, lo que genera riesgos en los pagos de servicios o bienes no ejecutados.
Hallazgo con presunta incidencia disciplinaria.
</t>
  </si>
  <si>
    <t>30/11/2018. Se realizó videoconferencia con las Regionales y los enlaces financieros de la Sede Nacional, en el cual se dieron orientaciones y se aclararon inquietues relacionadas con el componente financiero. 
31/10/2018 Se programó videoconferencia con la regionales para el día 09/11/2018, en la cual se abordarán todos los temas relacionados con el componente financiero. Una vez realizada la misma se procederá a hacer entrega de la respectiva citación, acta y listado de asistencia a la misma.
30/09/2018. Se está progrmanado con las Regionales la realización de videoconferencia para abordar temas integrales asociados al proceso financiero desde la Dirección de Primera Infancia. Se prevee la realización de la misma antes del cierre de la vigencia 2018.
31/08/2018 Se realizó videoconferencia con las 33 regionales los días 10 de agosto y 14 de agosto de 2018, mediante la cual se socializó toda la información relacionada con el componente financiero y se aclararon dudas relacionadas con el mismo.                                                                                                   .                                                                                                                                                           31/07/2018 Las acciones de mejora se programaron realizarlas a partir del 3 de Septiembre de 2018, Se adelantan actividades  para  la definición del cronograma de las video conferencias con las 33 Regionales.</t>
  </si>
  <si>
    <t>CUMPLIMIENTO:</t>
  </si>
  <si>
    <t>CPM = POMVi/PAMVi</t>
  </si>
  <si>
    <t>AVANCE:</t>
  </si>
  <si>
    <t>APM= POMi/PAMi</t>
  </si>
  <si>
    <t>AC2016-2017</t>
  </si>
  <si>
    <t>AC-CGR-2016-2017 - 01</t>
  </si>
  <si>
    <t>Contrato de Aportes N° 557 de 2016</t>
  </si>
  <si>
    <t>DIRECCIÓN DE PRIMERA INFANCIA</t>
  </si>
  <si>
    <r>
      <rPr>
        <b/>
        <sz val="10"/>
        <rFont val="Arial"/>
        <family val="2"/>
      </rPr>
      <t>HALLAZGO No. 1. Contrato de Aportes N° 557 de 2016 (F - D - BA)</t>
    </r>
    <r>
      <rPr>
        <sz val="10"/>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10"/>
        <rFont val="Arial"/>
        <family val="2"/>
      </rPr>
      <t>Ver Hallazgo Completo de la Página 33 a 37.</t>
    </r>
  </si>
  <si>
    <t>Falencias en el seguimiento y control ejercido por la supervisión del ICBF, generándose incumplimientos por parte del contratista.</t>
  </si>
  <si>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</si>
  <si>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</si>
  <si>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</si>
  <si>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Socializar a los equipos de apoyo a la Supervisión de Primera Infancia, el Documento Orientador para la revisión y legalización de cuentas en los contratos de aporte de la Dirección de Primera Infancia en todas las modalidades de atención, publicado en el SIGE.</t>
  </si>
  <si>
    <t>Acta de socialización y/o videoconferencia.</t>
  </si>
  <si>
    <r>
      <t xml:space="preserve">Definir y comunicar a las Direcciones Regionales las funciones del Comité Técnico Regional, respecto al seguimiento y control a la adquisión de dotaciones y en el caso de la Mod. Propia e Intercultural, la función de realizar seguimiento a las actas de los Comités Técnicos Operativos, en las que se avale la compra de elementos de dotación diferentes a los sugeridos en la </t>
    </r>
    <r>
      <rPr>
        <i/>
        <sz val="10"/>
        <rFont val="Arial"/>
        <family val="2"/>
      </rPr>
      <t>Guía Orientadora para la Compra de la Dotación para las Modalidades de Educación Inicial en el marco de una atención integral.</t>
    </r>
  </si>
  <si>
    <t>Memorando.</t>
  </si>
  <si>
    <r>
      <t xml:space="preserve">Verificar a través de las actas de los Comités Técnicos Regionales, el seguimiento y control a la adquisición de las dotaciones (a través del formato </t>
    </r>
    <r>
      <rPr>
        <b/>
        <sz val="10"/>
        <rFont val="Arial"/>
        <family val="2"/>
      </rPr>
      <t>f7.g10.pp_formato_seguimiento_contratacion_ejecucion_de_dotaciones_v1</t>
    </r>
    <r>
      <rPr>
        <sz val="10"/>
        <rFont val="Arial"/>
        <family val="2"/>
      </rPr>
      <t>).</t>
    </r>
  </si>
  <si>
    <t>Actas de Comités Técnicos Regionales.</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</si>
  <si>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</si>
  <si>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</si>
  <si>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Solicitar desde la Dirección de Primera Infancia a la Dirección Administrativa un usuario de consulta y capacitación en el uso de Sistema de Inventarios SEVEN-ERP.</t>
  </si>
  <si>
    <t>Memorando</t>
  </si>
  <si>
    <t>Solicitar desde la Dirección de Primera Infancia a la Dirección Administrativa ajustes en el Sistema de Información de Bienes SEVEN-ERP, incluyendo campos específicos para que la Dirección Misional pueda obtener los reportes necesarios, para lo cual se proponen los siguientes campos:
- Número de contrato de aporte al cual se asignaron recursos de dotación.
- Valor de los recursos asignados a dotación por el contrato de aporte.
- Fecha (DD/MM/AAAA) en que se adquirió el bien para la UDS.
- Fecha (DD/MM/AAAA) en que se está registrando el bien para cada UDS.</t>
  </si>
  <si>
    <t>Revisar y actualizar las fichas técnicas de la Guía Orientadora para la Compra de la Dotación para las Modalidades de Educación Inicial en el marco de una atención integral, publicada en el portal Web e Intranet del ICBF.</t>
  </si>
  <si>
    <t>Elaborar informe con el análisis de las alternativas para mejorar los procesos de adquisición de dotación en las modalidades de atención de Primera Infancia.</t>
  </si>
  <si>
    <t>Informe</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</si>
  <si>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</si>
  <si>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</si>
  <si>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Reforzar a los equipos de apoyo a la Supervisión de contratos de aporte de Primera Infancia las orientaciones enmarcadas en la Guía Orientadora para la Compra de la Dotación para las modalidades de Educación Inicial en el marco de una Atención Integral.</t>
  </si>
  <si>
    <t>Elaborar formato (s) para la verificación de adquisición, entrega y cumplimiento de la calidad de las dotaciones en EAS y UDS.</t>
  </si>
  <si>
    <t>Formato de verificación de dotaciones</t>
  </si>
  <si>
    <t>Socialización del formato de verificación de la adquisición, entrega y cumplimiento de la calidad de las dotaciones en EAS y UDS dirigido únicamente a las Direcciones Regionales a las que les fueron asignados recursos de dotación en la vigencia 2018 y 2019.</t>
  </si>
  <si>
    <t>Comunicar las alertas y resultados de la implementación del formato de verificación de dotaciones a las Direcciones Regionales que a  las que les fueron asignados recursos de dotación en la vigencia 2018 y 2019.</t>
  </si>
  <si>
    <t>AC-CGR-2016-2017 - 02</t>
  </si>
  <si>
    <t>Contrato de Aportes Nº 562 de 2016</t>
  </si>
  <si>
    <r>
      <t>Hallazgo No. 2. Contrato de Aportes Nº 562 de 2016 (F-D)
Revisado el expediente contractual se logró evidenciar que con fecha 3 de julio de 2018 y 31 de agosto de 2018, la supervisora comunicó requerimientos por presuntos incumplimientos en la entrega de la dotación contemplada en el Modificatorio No. 003 y Adición:1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10"/>
        <rFont val="Arial"/>
        <family val="2"/>
      </rPr>
      <t xml:space="preserve">
Ver Hallazgo Completo de la Página 37 a 43.</t>
    </r>
  </si>
  <si>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</si>
  <si>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r>
      <t>Hallazgo No. 2. Contrato de Aportes Nº 562 de 2016 (F-D)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10"/>
        <rFont val="Arial"/>
        <family val="2"/>
      </rPr>
      <t xml:space="preserve">
Ver Hallazgo Completo de la Página 37 a 43.</t>
    </r>
  </si>
  <si>
    <t>AC-CGR-2016-2017 - 03</t>
  </si>
  <si>
    <t>Contrato 496 de 2016</t>
  </si>
  <si>
    <r>
      <t xml:space="preserve">Hallazgo No. 3. Contrato 496 de 2016 (F-D)
En ia revisión del contrato 496 de 2016, se identificaron las siguientes situaciones:
</t>
    </r>
    <r>
      <rPr>
        <b/>
        <sz val="10"/>
        <rFont val="Arial"/>
        <family val="2"/>
      </rPr>
      <t>1.</t>
    </r>
    <r>
      <rPr>
        <i/>
        <sz val="10"/>
        <rFont val="Arial"/>
        <family val="2"/>
      </rPr>
      <t xml:space="preserve"> Ejecución  del Contrato:</t>
    </r>
    <r>
      <rPr>
        <sz val="10"/>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10"/>
        <rFont val="Arial"/>
        <family val="2"/>
      </rPr>
      <t>2.</t>
    </r>
    <r>
      <rPr>
        <sz val="10"/>
        <rFont val="Arial"/>
        <family val="2"/>
      </rPr>
      <t xml:space="preserve"> </t>
    </r>
    <r>
      <rPr>
        <i/>
        <sz val="10"/>
        <rFont val="Arial"/>
        <family val="2"/>
      </rPr>
      <t>Apoyo  Supervisión  ICBF y entrega  de dotación:</t>
    </r>
    <r>
      <rPr>
        <sz val="10"/>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10"/>
        <rFont val="Arial"/>
        <family val="2"/>
      </rPr>
      <t xml:space="preserve">3. </t>
    </r>
    <r>
      <rPr>
        <i/>
        <sz val="10"/>
        <rFont val="Arial"/>
        <family val="2"/>
      </rPr>
      <t>Documentos  Soportes:</t>
    </r>
    <r>
      <rPr>
        <sz val="10"/>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10"/>
        <rFont val="Arial"/>
        <family val="2"/>
      </rPr>
      <t>Ver Hallazgo Completo de la Página 44 a 49.</t>
    </r>
  </si>
  <si>
    <t>Deficiencias  en  la supervisión financiera  realizada  al contrato  y generan  incertidumbre  sobre el  manejo  de  los  recursos   administrados  por  la  EAS</t>
  </si>
  <si>
    <t>AC-CGR-2016-2017 - 04</t>
  </si>
  <si>
    <t>Contrato 508 de 2016</t>
  </si>
  <si>
    <r>
      <t xml:space="preserve">Hallazgo No.4. Valor del Contrato 508 de 2016
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10"/>
        <rFont val="Arial"/>
        <family val="2"/>
      </rPr>
      <t>Ver Hallazgo Completo de la Página 49 a 52.</t>
    </r>
  </si>
  <si>
    <t>Deficiencias en la planeación, en el control financiero, y en la supervisión, generando incertidumbre acerca de la veracidad de las cifras</t>
  </si>
  <si>
    <t>AC-CGR-2016-2017 - 05</t>
  </si>
  <si>
    <t>Contrato 545 de 20'16</t>
  </si>
  <si>
    <r>
      <rPr>
        <b/>
        <sz val="10"/>
        <rFont val="Arial"/>
        <family val="2"/>
      </rPr>
      <t>Hallazgo No. 5. Contrato 545 de 2016 (BA)</t>
    </r>
    <r>
      <rPr>
        <sz val="10"/>
        <rFont val="Arial"/>
        <family val="2"/>
      </rPr>
      <t xml:space="preserve">
El Instituto Colombiano de Bienestar Familiar, suscribió el contrato  No. 545 de 2016, bajo la modalidad institucional CDI,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(CDI)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10"/>
        <rFont val="Arial"/>
        <family val="2"/>
      </rPr>
      <t>Ver Hallazgo Completo de la Página 52 a 54.</t>
    </r>
  </si>
  <si>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</si>
  <si>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</si>
  <si>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</si>
  <si>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r>
      <rPr>
        <b/>
        <sz val="10"/>
        <rFont val="Arial"/>
        <family val="2"/>
      </rPr>
      <t>Hallazgo No. 6. Contrato de Aportes N°581 de 2016 (F-D)</t>
    </r>
    <r>
      <rPr>
        <sz val="10"/>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10"/>
        <rFont val="Arial"/>
        <family val="2"/>
      </rPr>
      <t>Ver Hallazgo Completo de la Página 54 a 59.</t>
    </r>
  </si>
  <si>
    <t>AC-CGR-2016-2017 - 07</t>
  </si>
  <si>
    <t>Contrato  509 de 2016</t>
  </si>
  <si>
    <r>
      <rPr>
        <b/>
        <sz val="10"/>
        <rFont val="Arial"/>
        <family val="2"/>
      </rPr>
      <t>Hallazgo  No. 7. Cumplimiento  Contrato  509 de 2016 (D)</t>
    </r>
    <r>
      <rPr>
        <sz val="10"/>
        <rFont val="Arial"/>
        <family val="2"/>
      </rPr>
      <t xml:space="preserve">
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</si>
  <si>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</si>
  <si>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</si>
  <si>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</si>
  <si>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r>
      <rPr>
        <b/>
        <sz val="10"/>
        <rFont val="Arial"/>
        <family val="2"/>
      </rPr>
      <t>Hallazgo No. 8. Contrato de Aportes Nº 515 de 2016</t>
    </r>
    <r>
      <rPr>
        <sz val="10"/>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10"/>
        <rFont val="Arial"/>
        <family val="2"/>
      </rPr>
      <t>Ver Hallazgo Completo de la Página 62 a 64.</t>
    </r>
  </si>
  <si>
    <t>Deficiencias en la continuidad y efectividad de la supervisión por parte del ICBF Regional Guajira.</t>
  </si>
  <si>
    <t>AC-CGR-2016-2017 - 09</t>
  </si>
  <si>
    <t>Visitas a Unidades de Servicios</t>
  </si>
  <si>
    <r>
      <rPr>
        <b/>
        <sz val="10"/>
        <rFont val="Arial"/>
        <family val="2"/>
      </rPr>
      <t>Hallazgo No. 9. Visitas a Unidades de Servicios - UDS (D)</t>
    </r>
    <r>
      <rPr>
        <sz val="10"/>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10"/>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10"/>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10"/>
        <rFont val="Arial"/>
        <family val="2"/>
      </rPr>
      <t xml:space="preserve">
Ver Hallazgo Completo de la Página 64 a 69.</t>
    </r>
  </si>
  <si>
    <t>Falencias en la supervisión oportuna de los contratos, lo que genera deficiencias en la prestación del servicio a los niños y niñas de La Guajira.</t>
  </si>
  <si>
    <t>AC-CGR-2016-2017 - 10</t>
  </si>
  <si>
    <t>Contrato  de aportes  No. 051 de 2017</t>
  </si>
  <si>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</si>
  <si>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t>AC-CGR-2016-2017 - 11</t>
  </si>
  <si>
    <t xml:space="preserve">Contrato de Aporte Nº570 de 2016 </t>
  </si>
  <si>
    <r>
      <rPr>
        <b/>
        <sz val="10"/>
        <rFont val="Arial"/>
        <family val="2"/>
      </rPr>
      <t>Hallazgo No. 11. Contrato de Aporte Nº570 de 2016 (D - BA)</t>
    </r>
    <r>
      <rPr>
        <sz val="10"/>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10"/>
        <rFont val="Arial"/>
        <family val="2"/>
      </rPr>
      <t xml:space="preserve">
Ver Hallazgo Completo de la Página 72 a 77.</t>
    </r>
    <r>
      <rPr>
        <sz val="10"/>
        <rFont val="Arial"/>
        <family val="2"/>
      </rPr>
      <t xml:space="preserve">
</t>
    </r>
  </si>
  <si>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</si>
  <si>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AC-CGR-2016-2017 - 12</t>
  </si>
  <si>
    <r>
      <rPr>
        <b/>
        <sz val="10"/>
        <rFont val="Arial"/>
        <family val="2"/>
      </rPr>
      <t>Hallazgo No. 12. Contrato de Aportes Nº578 de 2016 (F- D)</t>
    </r>
    <r>
      <rPr>
        <sz val="10"/>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10"/>
        <rFont val="Arial"/>
        <family val="2"/>
      </rPr>
      <t>Ver Hallazgo Completo de la Página 77 a 81.</t>
    </r>
  </si>
  <si>
    <t>Debilidades en la supervisión para controlar y prevenir situaciones que pudieren afectar el cumplimiento del objeto y de las obligaciones contractuales</t>
  </si>
  <si>
    <t>AC-CGR-2016-2017 - 13</t>
  </si>
  <si>
    <r>
      <t xml:space="preserve">Hallazgo No. 13. Contrato  Nº540 de 2016  (F-D)
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10"/>
        <rFont val="Arial"/>
        <family val="2"/>
      </rPr>
      <t>Ver Hallazgo Completo de la Página 81 a 84.</t>
    </r>
  </si>
  <si>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</si>
  <si>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AC-CGR-2016-2017 - 14</t>
  </si>
  <si>
    <r>
      <t xml:space="preserve">Hallazgo No. 14. Contrato  de Aportes  564  de 2016 (F-D)
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10"/>
        <rFont val="Arial"/>
        <family val="2"/>
      </rPr>
      <t>Ver Hallazgo Completo de la Página 84 a 92.</t>
    </r>
  </si>
  <si>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</si>
  <si>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</si>
  <si>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r>
      <rPr>
        <b/>
        <sz val="10"/>
        <rFont val="Arial"/>
        <family val="2"/>
      </rPr>
      <t xml:space="preserve">Hallazgo No. 15. Contrato de Aportes Nº 579 de 2016 (F-D)
</t>
    </r>
    <r>
      <rPr>
        <sz val="10"/>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10"/>
        <rFont val="Arial"/>
        <family val="2"/>
      </rPr>
      <t>Ver Hallazgo Completo de la Página 92 a 95.</t>
    </r>
  </si>
  <si>
    <t>AC-CGR-2016-2017 - 16</t>
  </si>
  <si>
    <r>
      <rPr>
        <b/>
        <sz val="10"/>
        <rFont val="Arial"/>
        <family val="2"/>
      </rPr>
      <t>Hallazgo  No. 16. Contrato  538 de 2016 (BA-D)</t>
    </r>
    <r>
      <rPr>
        <sz val="10"/>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10"/>
        <rFont val="Arial"/>
        <family val="2"/>
      </rPr>
      <t>Ver Hallazgo Completo de la Página 95 a 99.</t>
    </r>
    <r>
      <rPr>
        <sz val="10"/>
        <rFont val="Arial"/>
        <family val="2"/>
      </rPr>
      <t xml:space="preserve">
</t>
    </r>
  </si>
  <si>
    <t xml:space="preserve">Debilidades en la supervisión, que omite el cumplimiento de procedimientos oportunamente y en tiempo real y por lo tanto, no logra la ejecución idónea del contrato, afectando la prestación del servicio.
</t>
  </si>
  <si>
    <t>AC-CGR-2016-2017 - 17</t>
  </si>
  <si>
    <r>
      <t xml:space="preserve">Hallazgo No. 17 Contrato de Aportes Nº550 de 2016 (F-D-BA)
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10"/>
        <rFont val="Arial"/>
        <family val="2"/>
      </rPr>
      <t>Ver Hallazgo Completo de la Página 99 a 106.</t>
    </r>
  </si>
  <si>
    <t>AC-CGR-2016-2017 - 18</t>
  </si>
  <si>
    <r>
      <t xml:space="preserve">Hallazgo No. 20. Legalización de Pagos-Contrato 327 de 2017 (BA)
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10"/>
        <rFont val="Arial"/>
        <family val="2"/>
      </rPr>
      <t xml:space="preserve">
Ver Hallazgo Completo de la Página 126 a 127.</t>
    </r>
  </si>
  <si>
    <t>Las situaciones anteriores, se presentan por falta de seguimiento y comprobación de la supervisión sobre la ejecución idónea del contrato,  lo que posibilita incumplimientos por parte del contratista.</t>
  </si>
  <si>
    <t>AC-CGR-2016-2017 - 19</t>
  </si>
  <si>
    <r>
      <rPr>
        <b/>
        <sz val="10"/>
        <rFont val="Arial"/>
        <family val="2"/>
      </rPr>
      <t>Hallazgo No. 21. Contrato 357 de 2017 (D)</t>
    </r>
    <r>
      <rPr>
        <sz val="10"/>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10"/>
        <rFont val="Arial"/>
        <family val="2"/>
      </rPr>
      <t xml:space="preserve">
Ver Hallazgo Completo de la Página 128 a 133.</t>
    </r>
  </si>
  <si>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</si>
  <si>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Del 01/07/2018 al 31/01/2020</t>
  </si>
  <si>
    <t>Auditoría Financiera 2017 y Auditoria de Cumplimiento 2016-2017 (Ordenado por número de hallazgo)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</si>
</sst>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quot;$&quot;* #,##0.00_-;_-&quot;$&quot;* &quot;-&quot;??_-;_-@_-"/>
    <numFmt numFmtId="43" formatCode="_-* #,##0.00_-;\-* #,##0.00_-;_-* &quot;-&quot;??_-;_-@_-"/>
    <numFmt numFmtId="164" formatCode="yyyy/mm/dd"/>
    <numFmt numFmtId="165" formatCode="0.0"/>
    <numFmt numFmtId="166" formatCode="0.0%"/>
    <numFmt numFmtId="167" formatCode="_-* #,##0.00\ &quot;€&quot;_-;\-* #,##0.00\ &quot;€&quot;_-;_-* &quot;-&quot;??\ &quot;€&quot;_-;_-@_-"/>
    <numFmt numFmtId="168" formatCode="_-* #,##0.00\ _€_-;\-* #,##0.00\ _€_-;_-* &quot;-&quot;??\ _€_-;_-@_-"/>
    <numFmt numFmtId="169" formatCode="_ [$€-2]\ * #,##0.00_ ;_ [$€-2]\ * \-#,##0.00_ ;_ [$€-2]\ * &quot;-&quot;??_ "/>
    <numFmt numFmtId="170" formatCode="_-* #,##0\ _P_t_s_-;\-* #,##0\ _P_t_s_-;_-* &quot;-&quot;\ _P_t_s_-;_-@_-"/>
  </numFmts>
  <fonts count="20">
    <font>
      <sz val="11"/>
      <color theme="1"/>
      <name val="Calibri"/>
      <family val="2"/>
      <scheme val="minor"/>
    </font>
    <font>
      <sz val="11"/>
      <color theme="1"/>
      <name val="Calibri"/>
      <family val="2"/>
      <scheme val="minor"/>
    </font>
    <font>
      <sz val="10"/>
      <name val="Arial"/>
      <family val="2"/>
    </font>
    <font>
      <b/>
      <sz val="12"/>
      <name val="Arial"/>
      <family val="2"/>
    </font>
    <font>
      <b/>
      <sz val="11"/>
      <name val="Arial"/>
      <family val="2"/>
    </font>
    <font>
      <sz val="11"/>
      <name val="Arial"/>
      <family val="2"/>
    </font>
    <font>
      <sz val="12"/>
      <name val="Arial"/>
      <family val="2"/>
    </font>
    <font>
      <b/>
      <sz val="10"/>
      <name val="Arial"/>
      <family val="2"/>
    </font>
    <font>
      <sz val="9"/>
      <name val="Arial"/>
      <family val="2"/>
    </font>
    <font>
      <sz val="10"/>
      <color theme="1"/>
      <name val="Arial"/>
      <family val="2"/>
    </font>
    <font>
      <b/>
      <sz val="10"/>
      <color theme="1"/>
      <name val="Arial"/>
      <family val="2"/>
    </font>
    <font>
      <i/>
      <sz val="10"/>
      <color theme="1"/>
      <name val="Arial"/>
      <family val="2"/>
    </font>
    <font>
      <b/>
      <sz val="10"/>
      <color theme="4" tint="-0.249977111117893"/>
      <name val="Arial"/>
      <family val="2"/>
    </font>
    <font>
      <sz val="10"/>
      <color rgb="FFFF000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sz val="10"/>
      <name val="Zurich BT"/>
    </font>
    <font>
      <i/>
      <sz val="10"/>
      <name val="Arial"/>
      <family val="2"/>
    </font>
  </fonts>
  <fills count="10">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FFFF99"/>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47">
    <xf numFmtId="0" fontId="0" fillId="0" borderId="0"/>
    <xf numFmtId="0" fontId="2" fillId="0" borderId="0"/>
    <xf numFmtId="0" fontId="2" fillId="0" borderId="0"/>
    <xf numFmtId="0" fontId="2" fillId="0" borderId="0"/>
    <xf numFmtId="0" fontId="2" fillId="0" borderId="0"/>
    <xf numFmtId="0" fontId="2" fillId="0" borderId="0"/>
    <xf numFmtId="169" fontId="2" fillId="0" borderId="0" applyFon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43" fontId="1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2" fillId="0" borderId="0" applyFont="0" applyFill="0" applyBorder="0" applyAlignment="0" applyProtection="0"/>
    <xf numFmtId="167" fontId="17" fillId="0" borderId="0" applyFon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0" fontId="17" fillId="0" borderId="0"/>
    <xf numFmtId="0" fontId="17" fillId="0" borderId="0"/>
    <xf numFmtId="0" fontId="17"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alignment wrapText="1"/>
    </xf>
    <xf numFmtId="0" fontId="2" fillId="0" borderId="0"/>
    <xf numFmtId="0" fontId="2" fillId="0" borderId="0">
      <alignment wrapText="1"/>
    </xf>
    <xf numFmtId="0" fontId="18" fillId="0" borderId="0"/>
    <xf numFmtId="0" fontId="2" fillId="0" borderId="0"/>
    <xf numFmtId="0" fontId="2" fillId="0" borderId="0"/>
    <xf numFmtId="0" fontId="2" fillId="0" borderId="0">
      <alignment wrapText="1"/>
    </xf>
    <xf numFmtId="0" fontId="2" fillId="0" borderId="0">
      <alignment wrapText="1"/>
    </xf>
    <xf numFmtId="0" fontId="17" fillId="0" borderId="0"/>
    <xf numFmtId="0" fontId="17" fillId="0" borderId="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9">
    <xf numFmtId="0" fontId="0" fillId="0" borderId="0" xfId="0"/>
    <xf numFmtId="0" fontId="0" fillId="0" borderId="0" xfId="0" applyProtection="1"/>
    <xf numFmtId="0" fontId="2" fillId="0" borderId="0" xfId="1" applyFill="1" applyBorder="1" applyProtection="1"/>
    <xf numFmtId="0" fontId="3" fillId="0" borderId="0" xfId="1" applyFont="1" applyFill="1" applyBorder="1" applyAlignment="1" applyProtection="1">
      <alignment wrapText="1"/>
    </xf>
    <xf numFmtId="0" fontId="3" fillId="0" borderId="0" xfId="1" applyFont="1" applyFill="1" applyBorder="1" applyAlignment="1" applyProtection="1">
      <alignment horizontal="center" wrapText="1"/>
    </xf>
    <xf numFmtId="0" fontId="2" fillId="0" borderId="0" xfId="1" applyFont="1" applyFill="1" applyBorder="1" applyAlignment="1" applyProtection="1">
      <alignment wrapText="1"/>
    </xf>
    <xf numFmtId="0" fontId="2" fillId="0" borderId="0" xfId="1" applyFill="1" applyBorder="1" applyAlignment="1" applyProtection="1">
      <alignment horizontal="center"/>
    </xf>
    <xf numFmtId="0" fontId="2" fillId="0" borderId="0" xfId="1" applyFill="1" applyBorder="1" applyAlignment="1" applyProtection="1">
      <alignment vertical="center" wrapText="1"/>
    </xf>
    <xf numFmtId="0" fontId="4" fillId="0" borderId="0" xfId="1" applyFont="1" applyFill="1" applyBorder="1" applyAlignment="1" applyProtection="1">
      <alignment vertical="center"/>
    </xf>
    <xf numFmtId="0" fontId="5" fillId="0" borderId="0" xfId="1" applyFont="1" applyFill="1" applyBorder="1" applyProtection="1"/>
    <xf numFmtId="0" fontId="2" fillId="0" borderId="0" xfId="1" applyFont="1" applyFill="1" applyBorder="1" applyAlignment="1" applyProtection="1">
      <alignment horizontal="center"/>
    </xf>
    <xf numFmtId="0" fontId="4" fillId="0" borderId="0" xfId="1" applyFont="1" applyFill="1" applyBorder="1" applyProtection="1"/>
    <xf numFmtId="0" fontId="4" fillId="0" borderId="0" xfId="1" applyFont="1" applyFill="1" applyBorder="1" applyAlignment="1" applyProtection="1">
      <alignment horizontal="center"/>
    </xf>
    <xf numFmtId="0" fontId="6" fillId="0" borderId="0" xfId="1" applyFont="1" applyFill="1" applyBorder="1" applyProtection="1"/>
    <xf numFmtId="0" fontId="5" fillId="0" borderId="0" xfId="1" applyFont="1" applyFill="1" applyBorder="1" applyAlignment="1" applyProtection="1">
      <alignment vertical="top"/>
    </xf>
    <xf numFmtId="0" fontId="2" fillId="0" borderId="0" xfId="1" applyFont="1" applyFill="1" applyBorder="1" applyAlignment="1" applyProtection="1">
      <alignment horizontal="center" vertical="top"/>
    </xf>
    <xf numFmtId="0" fontId="2" fillId="0" borderId="0" xfId="1" applyFill="1" applyBorder="1" applyAlignment="1" applyProtection="1">
      <alignment vertical="top"/>
    </xf>
    <xf numFmtId="0" fontId="7" fillId="0" borderId="0" xfId="1" applyFont="1" applyFill="1" applyBorder="1" applyAlignment="1" applyProtection="1">
      <alignment vertical="top"/>
    </xf>
    <xf numFmtId="0" fontId="7" fillId="0" borderId="0" xfId="1" applyFont="1" applyFill="1" applyBorder="1" applyAlignment="1" applyProtection="1">
      <alignment horizontal="center" vertical="top"/>
    </xf>
    <xf numFmtId="0" fontId="2" fillId="0" borderId="0" xfId="1" applyFill="1" applyBorder="1" applyAlignment="1" applyProtection="1">
      <alignment horizontal="center" vertical="top"/>
    </xf>
    <xf numFmtId="0" fontId="6" fillId="0" borderId="0" xfId="1" applyFont="1" applyFill="1" applyBorder="1" applyAlignment="1" applyProtection="1">
      <alignment vertical="top"/>
    </xf>
    <xf numFmtId="164" fontId="4" fillId="0" borderId="0" xfId="1" applyNumberFormat="1" applyFont="1" applyFill="1" applyBorder="1" applyAlignment="1" applyProtection="1">
      <alignment horizontal="left" wrapText="1"/>
    </xf>
    <xf numFmtId="0" fontId="2" fillId="0" borderId="0" xfId="1" applyFont="1" applyFill="1" applyBorder="1" applyAlignment="1" applyProtection="1">
      <alignment horizontal="center" wrapText="1"/>
    </xf>
    <xf numFmtId="15" fontId="4" fillId="0" borderId="0" xfId="1" applyNumberFormat="1" applyFont="1" applyFill="1" applyBorder="1" applyAlignment="1" applyProtection="1">
      <alignment horizontal="center" wrapText="1"/>
    </xf>
    <xf numFmtId="0" fontId="7" fillId="0" borderId="0" xfId="1" applyFont="1" applyFill="1" applyBorder="1" applyAlignment="1" applyProtection="1">
      <alignment horizontal="center" wrapText="1"/>
    </xf>
    <xf numFmtId="0" fontId="4" fillId="0" borderId="0" xfId="1" applyFont="1" applyFill="1" applyBorder="1" applyAlignment="1" applyProtection="1">
      <alignment horizontal="center" wrapText="1"/>
    </xf>
    <xf numFmtId="14" fontId="4" fillId="2" borderId="1" xfId="1" applyNumberFormat="1" applyFont="1" applyFill="1" applyBorder="1" applyAlignment="1" applyProtection="1">
      <alignment horizontal="left" wrapText="1"/>
      <protection locked="0"/>
    </xf>
    <xf numFmtId="0" fontId="7" fillId="0" borderId="0" xfId="1" applyFont="1" applyFill="1" applyBorder="1" applyProtection="1"/>
    <xf numFmtId="0" fontId="4" fillId="0" borderId="0" xfId="1" applyFont="1" applyFill="1" applyBorder="1" applyAlignment="1" applyProtection="1">
      <alignment horizontal="left" wrapText="1"/>
    </xf>
    <xf numFmtId="0" fontId="2" fillId="0" borderId="0" xfId="1" applyFont="1" applyFill="1" applyBorder="1" applyAlignment="1" applyProtection="1">
      <alignment horizontal="left" wrapText="1"/>
    </xf>
    <xf numFmtId="14" fontId="4" fillId="0" borderId="0" xfId="1" applyNumberFormat="1" applyFont="1" applyFill="1" applyBorder="1" applyAlignment="1" applyProtection="1">
      <alignment horizontal="right" wrapText="1"/>
    </xf>
    <xf numFmtId="0" fontId="3" fillId="0" borderId="0" xfId="1" applyFont="1" applyFill="1" applyBorder="1" applyAlignment="1" applyProtection="1">
      <alignment vertical="center"/>
    </xf>
    <xf numFmtId="0" fontId="8" fillId="0" borderId="0" xfId="1" applyFont="1" applyFill="1" applyBorder="1" applyProtection="1"/>
    <xf numFmtId="0" fontId="3" fillId="0" borderId="0" xfId="1" applyFont="1" applyFill="1" applyBorder="1" applyAlignment="1" applyProtection="1">
      <alignment horizontal="center" vertical="center"/>
    </xf>
    <xf numFmtId="0" fontId="2" fillId="0" borderId="0" xfId="1" applyFont="1" applyFill="1" applyBorder="1" applyAlignment="1" applyProtection="1">
      <alignment vertical="center"/>
    </xf>
    <xf numFmtId="0" fontId="8" fillId="0" borderId="0" xfId="1" applyFont="1" applyFill="1" applyBorder="1" applyAlignment="1" applyProtection="1">
      <alignment horizontal="center"/>
    </xf>
    <xf numFmtId="0" fontId="8" fillId="0" borderId="0" xfId="1" applyFont="1" applyFill="1" applyBorder="1" applyAlignment="1" applyProtection="1">
      <alignment vertical="center" wrapText="1"/>
    </xf>
    <xf numFmtId="0" fontId="2" fillId="0" borderId="0" xfId="2" applyProtection="1"/>
    <xf numFmtId="0" fontId="2" fillId="0" borderId="0" xfId="2" applyAlignment="1" applyProtection="1">
      <alignment horizontal="center"/>
    </xf>
    <xf numFmtId="0" fontId="2" fillId="0" borderId="0" xfId="2" applyAlignment="1" applyProtection="1">
      <alignment vertical="center" wrapText="1"/>
    </xf>
    <xf numFmtId="0" fontId="7" fillId="4" borderId="2" xfId="3" applyFont="1" applyFill="1" applyBorder="1" applyAlignment="1" applyProtection="1">
      <alignment horizontal="center" vertical="center" wrapText="1"/>
    </xf>
    <xf numFmtId="0" fontId="7" fillId="5" borderId="3" xfId="3" applyFont="1" applyFill="1" applyBorder="1" applyAlignment="1" applyProtection="1">
      <alignment horizontal="center" vertical="center" wrapText="1"/>
    </xf>
    <xf numFmtId="164" fontId="7" fillId="5" borderId="3" xfId="3" applyNumberFormat="1" applyFont="1" applyFill="1" applyBorder="1" applyAlignment="1" applyProtection="1">
      <alignment horizontal="center" vertical="center" wrapText="1"/>
    </xf>
    <xf numFmtId="0" fontId="7" fillId="3" borderId="3" xfId="4" applyFont="1" applyFill="1" applyBorder="1" applyAlignment="1" applyProtection="1">
      <alignment horizontal="center" vertical="center" wrapText="1"/>
    </xf>
    <xf numFmtId="0" fontId="7" fillId="3" borderId="3" xfId="3" applyFont="1" applyFill="1" applyBorder="1" applyAlignment="1" applyProtection="1">
      <alignment horizontal="center" vertical="center" wrapText="1"/>
    </xf>
    <xf numFmtId="0" fontId="7" fillId="6" borderId="4" xfId="3" applyFont="1" applyFill="1" applyBorder="1" applyAlignment="1" applyProtection="1">
      <alignment horizontal="center" vertical="center" wrapText="1"/>
    </xf>
    <xf numFmtId="0" fontId="7" fillId="7" borderId="5" xfId="3" applyFont="1" applyFill="1" applyBorder="1" applyAlignment="1" applyProtection="1">
      <alignment horizontal="center" vertical="center" wrapText="1"/>
    </xf>
    <xf numFmtId="0" fontId="2" fillId="0" borderId="0" xfId="3" applyFont="1" applyProtection="1"/>
    <xf numFmtId="0" fontId="9" fillId="0" borderId="0" xfId="0" applyFont="1" applyProtection="1"/>
    <xf numFmtId="0" fontId="2" fillId="8" borderId="6" xfId="3" applyFont="1" applyFill="1" applyBorder="1" applyAlignment="1" applyProtection="1">
      <alignment vertical="top" wrapText="1"/>
    </xf>
    <xf numFmtId="0" fontId="9" fillId="8" borderId="7" xfId="0" applyFont="1" applyFill="1" applyBorder="1" applyAlignment="1" applyProtection="1">
      <alignment horizontal="left" vertical="top" wrapText="1"/>
    </xf>
    <xf numFmtId="0" fontId="9" fillId="8" borderId="7" xfId="3" applyFont="1" applyFill="1" applyBorder="1" applyAlignment="1" applyProtection="1">
      <alignment horizontal="center" vertical="top" wrapText="1"/>
    </xf>
    <xf numFmtId="0" fontId="9" fillId="8" borderId="7" xfId="0" applyFont="1" applyFill="1" applyBorder="1" applyAlignment="1" applyProtection="1">
      <alignment horizontal="center" vertical="top" wrapText="1"/>
    </xf>
    <xf numFmtId="0" fontId="9" fillId="9" borderId="7" xfId="0" applyFont="1" applyFill="1" applyBorder="1" applyAlignment="1" applyProtection="1">
      <alignment horizontal="justify" vertical="top" wrapText="1"/>
    </xf>
    <xf numFmtId="0" fontId="9" fillId="9" borderId="7" xfId="3" applyFont="1" applyFill="1" applyBorder="1" applyAlignment="1" applyProtection="1">
      <alignment horizontal="justify" vertical="top" wrapText="1"/>
    </xf>
    <xf numFmtId="0" fontId="9" fillId="0" borderId="7" xfId="3" applyFont="1" applyFill="1" applyBorder="1" applyAlignment="1" applyProtection="1">
      <alignment horizontal="justify" vertical="top" wrapText="1"/>
    </xf>
    <xf numFmtId="0" fontId="2" fillId="0" borderId="7" xfId="0" applyNumberFormat="1" applyFont="1" applyBorder="1" applyAlignment="1" applyProtection="1">
      <alignment horizontal="justify" vertical="top" wrapText="1"/>
    </xf>
    <xf numFmtId="0" fontId="9" fillId="0" borderId="7" xfId="3" applyFont="1" applyFill="1" applyBorder="1" applyAlignment="1" applyProtection="1">
      <alignment horizontal="center" vertical="top" wrapText="1"/>
    </xf>
    <xf numFmtId="14" fontId="9" fillId="0" borderId="7" xfId="3" applyNumberFormat="1" applyFont="1" applyFill="1" applyBorder="1" applyAlignment="1" applyProtection="1">
      <alignment horizontal="center" vertical="top" wrapText="1"/>
    </xf>
    <xf numFmtId="14" fontId="9" fillId="9" borderId="7" xfId="3" applyNumberFormat="1" applyFont="1" applyFill="1" applyBorder="1" applyAlignment="1" applyProtection="1">
      <alignment horizontal="center" vertical="top" wrapText="1"/>
    </xf>
    <xf numFmtId="165" fontId="2" fillId="9" borderId="7" xfId="0" applyNumberFormat="1" applyFont="1" applyFill="1" applyBorder="1" applyAlignment="1" applyProtection="1">
      <alignment horizontal="center" vertical="top" wrapText="1"/>
    </xf>
    <xf numFmtId="0" fontId="2" fillId="3" borderId="7" xfId="4" applyFont="1" applyFill="1" applyBorder="1" applyAlignment="1" applyProtection="1">
      <alignment horizontal="center" vertical="top" wrapText="1"/>
      <protection locked="0"/>
    </xf>
    <xf numFmtId="166" fontId="2" fillId="0" borderId="7" xfId="1" applyNumberFormat="1" applyFont="1" applyFill="1" applyBorder="1" applyAlignment="1" applyProtection="1">
      <alignment horizontal="center" vertical="top" wrapText="1"/>
    </xf>
    <xf numFmtId="165" fontId="2" fillId="0" borderId="7" xfId="0" applyNumberFormat="1" applyFont="1" applyFill="1" applyBorder="1" applyAlignment="1" applyProtection="1">
      <alignment horizontal="center" vertical="top" wrapText="1"/>
    </xf>
    <xf numFmtId="0" fontId="2" fillId="0" borderId="8" xfId="3" applyFont="1" applyFill="1" applyBorder="1" applyAlignment="1" applyProtection="1">
      <alignment vertical="top" wrapText="1"/>
      <protection locked="0"/>
    </xf>
    <xf numFmtId="0" fontId="12" fillId="0" borderId="0" xfId="3" applyFont="1" applyAlignment="1" applyProtection="1">
      <alignment vertical="center" wrapText="1"/>
      <protection locked="0"/>
    </xf>
    <xf numFmtId="0" fontId="12" fillId="0" borderId="0" xfId="0" applyFont="1" applyProtection="1">
      <protection locked="0"/>
    </xf>
    <xf numFmtId="0" fontId="12" fillId="0" borderId="0" xfId="0" applyFont="1" applyProtection="1"/>
    <xf numFmtId="0" fontId="2" fillId="9" borderId="7" xfId="3" applyFont="1" applyFill="1" applyBorder="1" applyAlignment="1" applyProtection="1">
      <alignment horizontal="justify" vertical="top" wrapText="1"/>
    </xf>
    <xf numFmtId="0" fontId="2" fillId="0" borderId="7" xfId="3" applyFont="1" applyBorder="1" applyAlignment="1" applyProtection="1">
      <alignment horizontal="center" vertical="top" wrapText="1"/>
    </xf>
    <xf numFmtId="14" fontId="2" fillId="9" borderId="7" xfId="3" applyNumberFormat="1" applyFont="1" applyFill="1" applyBorder="1" applyAlignment="1" applyProtection="1">
      <alignment horizontal="center" vertical="top" wrapText="1"/>
    </xf>
    <xf numFmtId="0" fontId="12" fillId="0" borderId="8" xfId="3" applyFont="1" applyFill="1" applyBorder="1" applyAlignment="1" applyProtection="1">
      <alignment vertical="top" wrapText="1"/>
      <protection locked="0"/>
    </xf>
    <xf numFmtId="0" fontId="2" fillId="9" borderId="7" xfId="3" applyFont="1" applyFill="1" applyBorder="1" applyAlignment="1" applyProtection="1">
      <alignment horizontal="center" vertical="top" wrapText="1"/>
    </xf>
    <xf numFmtId="0" fontId="9" fillId="9" borderId="7" xfId="3" applyFont="1" applyFill="1" applyBorder="1" applyAlignment="1" applyProtection="1">
      <alignment horizontal="center" vertical="top" wrapText="1"/>
    </xf>
    <xf numFmtId="0" fontId="9" fillId="0" borderId="7" xfId="0" applyFont="1" applyFill="1" applyBorder="1" applyAlignment="1" applyProtection="1">
      <alignment horizontal="justify" vertical="top" wrapText="1"/>
    </xf>
    <xf numFmtId="0" fontId="2" fillId="0" borderId="0" xfId="3" applyFont="1" applyAlignment="1" applyProtection="1">
      <alignment vertical="center" wrapText="1"/>
      <protection locked="0"/>
    </xf>
    <xf numFmtId="0" fontId="2" fillId="0" borderId="0" xfId="3" applyFont="1" applyAlignment="1" applyProtection="1">
      <alignment vertical="top"/>
      <protection locked="0"/>
    </xf>
    <xf numFmtId="0" fontId="2" fillId="0" borderId="7" xfId="3" applyFont="1" applyFill="1" applyBorder="1" applyAlignment="1" applyProtection="1">
      <alignment horizontal="justify" vertical="top" wrapText="1"/>
    </xf>
    <xf numFmtId="0" fontId="9" fillId="8" borderId="7" xfId="0" applyFont="1" applyFill="1" applyBorder="1" applyAlignment="1" applyProtection="1">
      <alignment horizontal="center" vertical="top"/>
    </xf>
    <xf numFmtId="0" fontId="9" fillId="0" borderId="7" xfId="3" applyFont="1" applyBorder="1" applyAlignment="1" applyProtection="1">
      <alignment horizontal="justify" vertical="top" wrapText="1"/>
    </xf>
    <xf numFmtId="0" fontId="9" fillId="8" borderId="7" xfId="3" applyFont="1" applyFill="1" applyBorder="1" applyAlignment="1" applyProtection="1">
      <alignment horizontal="left" vertical="top" wrapText="1"/>
    </xf>
    <xf numFmtId="0" fontId="2" fillId="0" borderId="0" xfId="3" applyFont="1" applyAlignment="1" applyProtection="1">
      <alignment vertical="top"/>
    </xf>
    <xf numFmtId="0" fontId="9" fillId="0" borderId="0" xfId="0" applyFont="1" applyAlignment="1" applyProtection="1">
      <alignment vertical="top"/>
    </xf>
    <xf numFmtId="0" fontId="10" fillId="0" borderId="7" xfId="3" applyFont="1" applyFill="1" applyBorder="1" applyAlignment="1" applyProtection="1">
      <alignment horizontal="justify" vertical="top" wrapText="1"/>
    </xf>
    <xf numFmtId="0" fontId="9" fillId="8" borderId="7" xfId="0" applyFont="1" applyFill="1" applyBorder="1" applyAlignment="1" applyProtection="1">
      <alignment horizontal="left" vertical="top"/>
    </xf>
    <xf numFmtId="0" fontId="2" fillId="0" borderId="7" xfId="3" applyFont="1" applyBorder="1" applyAlignment="1" applyProtection="1">
      <alignment horizontal="justify" vertical="top" wrapText="1"/>
    </xf>
    <xf numFmtId="14" fontId="2" fillId="0" borderId="7" xfId="3" applyNumberFormat="1" applyFont="1" applyFill="1" applyBorder="1" applyAlignment="1" applyProtection="1">
      <alignment horizontal="center" vertical="top" wrapText="1"/>
    </xf>
    <xf numFmtId="0" fontId="12" fillId="0" borderId="0" xfId="3" applyFont="1" applyAlignment="1" applyProtection="1">
      <alignment vertical="top" wrapText="1"/>
      <protection locked="0"/>
    </xf>
    <xf numFmtId="0" fontId="12" fillId="0" borderId="0" xfId="3" applyFont="1" applyAlignment="1" applyProtection="1">
      <alignment vertical="top"/>
      <protection locked="0"/>
    </xf>
    <xf numFmtId="0" fontId="12" fillId="0" borderId="0" xfId="3" applyFont="1" applyAlignment="1" applyProtection="1">
      <alignment vertical="top"/>
    </xf>
    <xf numFmtId="0" fontId="12" fillId="0" borderId="0" xfId="0" applyFont="1" applyAlignment="1" applyProtection="1">
      <alignment vertical="top"/>
    </xf>
    <xf numFmtId="0" fontId="2" fillId="9" borderId="7" xfId="0" applyFont="1" applyFill="1" applyBorder="1" applyAlignment="1" applyProtection="1">
      <alignment horizontal="justify" vertical="top" wrapText="1"/>
    </xf>
    <xf numFmtId="0" fontId="2" fillId="0" borderId="7" xfId="3" applyNumberFormat="1" applyFont="1" applyFill="1" applyBorder="1" applyAlignment="1" applyProtection="1">
      <alignment horizontal="center" vertical="top" wrapText="1"/>
    </xf>
    <xf numFmtId="0" fontId="12" fillId="0" borderId="0" xfId="3" applyFont="1" applyProtection="1"/>
    <xf numFmtId="0" fontId="2" fillId="8" borderId="9" xfId="3" applyFont="1" applyFill="1" applyBorder="1" applyAlignment="1" applyProtection="1">
      <alignment vertical="top" wrapText="1"/>
    </xf>
    <xf numFmtId="0" fontId="9" fillId="8" borderId="10" xfId="0" applyFont="1" applyFill="1" applyBorder="1" applyAlignment="1" applyProtection="1">
      <alignment horizontal="left" vertical="top" wrapText="1"/>
    </xf>
    <xf numFmtId="0" fontId="9" fillId="8" borderId="10" xfId="3" applyFont="1" applyFill="1" applyBorder="1" applyAlignment="1" applyProtection="1">
      <alignment horizontal="left" vertical="top" wrapText="1"/>
    </xf>
    <xf numFmtId="0" fontId="9" fillId="8" borderId="10" xfId="3" applyFont="1" applyFill="1" applyBorder="1" applyAlignment="1" applyProtection="1">
      <alignment horizontal="center" vertical="top" wrapText="1"/>
    </xf>
    <xf numFmtId="0" fontId="9" fillId="0" borderId="10" xfId="3" applyFont="1" applyFill="1" applyBorder="1" applyAlignment="1" applyProtection="1">
      <alignment horizontal="justify" vertical="top" wrapText="1"/>
    </xf>
    <xf numFmtId="0" fontId="9" fillId="0" borderId="10" xfId="3" applyFont="1" applyBorder="1" applyAlignment="1" applyProtection="1">
      <alignment horizontal="justify" vertical="top" wrapText="1"/>
    </xf>
    <xf numFmtId="0" fontId="2" fillId="0" borderId="10" xfId="3" applyFont="1" applyBorder="1" applyAlignment="1" applyProtection="1">
      <alignment horizontal="justify" vertical="top" wrapText="1"/>
    </xf>
    <xf numFmtId="0" fontId="2" fillId="0" borderId="10" xfId="3" applyFont="1" applyBorder="1" applyAlignment="1" applyProtection="1">
      <alignment horizontal="center" vertical="top" wrapText="1"/>
    </xf>
    <xf numFmtId="0" fontId="2" fillId="0" borderId="10" xfId="3" applyNumberFormat="1" applyFont="1" applyFill="1" applyBorder="1" applyAlignment="1" applyProtection="1">
      <alignment horizontal="center" vertical="top" wrapText="1"/>
    </xf>
    <xf numFmtId="14" fontId="2" fillId="0" borderId="10" xfId="3" applyNumberFormat="1" applyFont="1" applyFill="1" applyBorder="1" applyAlignment="1" applyProtection="1">
      <alignment horizontal="center" vertical="top" wrapText="1"/>
    </xf>
    <xf numFmtId="0" fontId="2" fillId="3" borderId="10" xfId="4" applyFont="1" applyFill="1" applyBorder="1" applyAlignment="1" applyProtection="1">
      <alignment horizontal="center" vertical="top" wrapText="1"/>
      <protection locked="0"/>
    </xf>
    <xf numFmtId="0" fontId="12" fillId="0" borderId="11" xfId="3" applyFont="1" applyFill="1" applyBorder="1" applyAlignment="1" applyProtection="1">
      <alignment vertical="top" wrapText="1"/>
      <protection locked="0"/>
    </xf>
    <xf numFmtId="0" fontId="2" fillId="0" borderId="0" xfId="3" applyFont="1" applyFill="1" applyBorder="1" applyAlignment="1" applyProtection="1">
      <alignment vertical="top" wrapText="1"/>
    </xf>
    <xf numFmtId="0" fontId="2" fillId="0" borderId="0" xfId="5" applyFont="1" applyFill="1" applyBorder="1" applyAlignment="1" applyProtection="1">
      <alignment horizontal="left" vertical="top" wrapText="1"/>
    </xf>
    <xf numFmtId="0" fontId="9" fillId="0" borderId="0" xfId="0" applyFont="1" applyFill="1" applyAlignment="1" applyProtection="1">
      <alignment vertical="top"/>
    </xf>
    <xf numFmtId="0" fontId="2" fillId="0" borderId="0" xfId="3" applyFont="1" applyFill="1" applyBorder="1" applyAlignment="1" applyProtection="1">
      <alignment horizontal="center" vertical="top" wrapText="1"/>
    </xf>
    <xf numFmtId="0" fontId="2" fillId="0" borderId="0" xfId="5" applyFont="1" applyFill="1" applyBorder="1" applyAlignment="1" applyProtection="1">
      <alignment horizontal="justify" vertical="top" wrapText="1"/>
    </xf>
    <xf numFmtId="0" fontId="2" fillId="0" borderId="0" xfId="0" applyFont="1" applyFill="1" applyBorder="1" applyAlignment="1" applyProtection="1">
      <alignment horizontal="justify" vertical="top" wrapText="1"/>
    </xf>
    <xf numFmtId="14" fontId="2" fillId="0" borderId="0" xfId="3" applyNumberFormat="1" applyFont="1" applyFill="1" applyBorder="1" applyAlignment="1" applyProtection="1">
      <alignment horizontal="center" vertical="top"/>
    </xf>
    <xf numFmtId="165" fontId="2" fillId="0" borderId="0" xfId="0" applyNumberFormat="1" applyFont="1" applyFill="1" applyBorder="1" applyAlignment="1" applyProtection="1">
      <alignment horizontal="center" vertical="top"/>
    </xf>
    <xf numFmtId="1" fontId="7" fillId="0" borderId="0" xfId="4" applyNumberFormat="1" applyFont="1" applyFill="1" applyBorder="1" applyAlignment="1" applyProtection="1">
      <alignment horizontal="center" vertical="top" wrapText="1"/>
    </xf>
    <xf numFmtId="166" fontId="2" fillId="0" borderId="0" xfId="4" applyNumberFormat="1" applyFont="1" applyFill="1" applyBorder="1" applyAlignment="1" applyProtection="1">
      <alignment horizontal="center" vertical="top"/>
    </xf>
    <xf numFmtId="0" fontId="2" fillId="0" borderId="0" xfId="3" applyFont="1" applyFill="1" applyBorder="1" applyAlignment="1" applyProtection="1">
      <alignment horizontal="justify" vertical="top" wrapText="1"/>
    </xf>
    <xf numFmtId="0" fontId="9" fillId="0" borderId="0" xfId="0" applyFont="1" applyFill="1" applyBorder="1" applyAlignment="1" applyProtection="1">
      <alignment vertical="top"/>
    </xf>
    <xf numFmtId="0" fontId="9" fillId="0" borderId="0" xfId="0" applyFont="1" applyAlignment="1" applyProtection="1">
      <alignment vertical="center"/>
    </xf>
    <xf numFmtId="0" fontId="9" fillId="0" borderId="0" xfId="0" applyFont="1" applyAlignment="1" applyProtection="1">
      <alignment horizontal="center"/>
    </xf>
    <xf numFmtId="0" fontId="9" fillId="0" borderId="0" xfId="0" applyFont="1" applyBorder="1" applyAlignment="1" applyProtection="1">
      <alignment vertical="center"/>
    </xf>
    <xf numFmtId="165" fontId="2" fillId="0" borderId="12"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center" vertical="top" wrapText="1"/>
    </xf>
    <xf numFmtId="0" fontId="9" fillId="0" borderId="0" xfId="0" applyFont="1" applyBorder="1" applyProtection="1"/>
    <xf numFmtId="0" fontId="2" fillId="0" borderId="13" xfId="2" applyFont="1" applyBorder="1" applyProtection="1"/>
    <xf numFmtId="0" fontId="2" fillId="0" borderId="14" xfId="2" applyFont="1" applyFill="1" applyBorder="1" applyProtection="1"/>
    <xf numFmtId="0" fontId="2" fillId="0" borderId="14" xfId="2" applyFont="1" applyBorder="1" applyProtection="1"/>
    <xf numFmtId="0" fontId="2" fillId="0" borderId="5" xfId="2" applyFont="1" applyBorder="1" applyProtection="1"/>
    <xf numFmtId="0" fontId="9" fillId="0" borderId="0" xfId="0" applyFont="1" applyAlignment="1" applyProtection="1">
      <alignment horizontal="center" vertical="center"/>
    </xf>
    <xf numFmtId="0" fontId="7" fillId="0" borderId="15" xfId="1" applyFont="1" applyFill="1" applyBorder="1" applyAlignment="1" applyProtection="1">
      <alignment vertical="center"/>
    </xf>
    <xf numFmtId="0" fontId="2" fillId="0" borderId="0" xfId="1" applyFont="1" applyFill="1" applyBorder="1" applyProtection="1"/>
    <xf numFmtId="166" fontId="7" fillId="0" borderId="16" xfId="1" applyNumberFormat="1" applyFont="1" applyFill="1" applyBorder="1" applyAlignment="1" applyProtection="1">
      <alignment horizontal="center" vertical="center"/>
    </xf>
    <xf numFmtId="0" fontId="7" fillId="0" borderId="15" xfId="1" applyFont="1" applyFill="1" applyBorder="1" applyAlignment="1" applyProtection="1">
      <alignment horizontal="center" vertical="center"/>
    </xf>
    <xf numFmtId="165" fontId="2" fillId="0" borderId="16" xfId="1" applyNumberFormat="1" applyFont="1" applyFill="1" applyBorder="1" applyAlignment="1" applyProtection="1">
      <alignment horizontal="center" vertical="top" wrapText="1"/>
    </xf>
    <xf numFmtId="0" fontId="7" fillId="0" borderId="15" xfId="1" applyFont="1" applyBorder="1" applyAlignment="1" applyProtection="1">
      <alignment horizontal="left"/>
    </xf>
    <xf numFmtId="0" fontId="2" fillId="0" borderId="0" xfId="1" applyFont="1" applyBorder="1" applyProtection="1"/>
    <xf numFmtId="0" fontId="7" fillId="0" borderId="0" xfId="1" applyFont="1" applyBorder="1" applyProtection="1"/>
    <xf numFmtId="0" fontId="2" fillId="0" borderId="17" xfId="2" applyFont="1" applyBorder="1" applyProtection="1"/>
    <xf numFmtId="0" fontId="2" fillId="0" borderId="18" xfId="2" applyFont="1" applyFill="1" applyBorder="1" applyProtection="1"/>
    <xf numFmtId="0" fontId="2" fillId="0" borderId="18" xfId="2" applyFont="1" applyBorder="1" applyProtection="1"/>
    <xf numFmtId="0" fontId="2" fillId="0" borderId="19" xfId="2" applyFont="1" applyBorder="1" applyProtection="1"/>
    <xf numFmtId="0" fontId="0" fillId="0" borderId="0" xfId="0" applyAlignment="1" applyProtection="1">
      <alignment vertical="top"/>
    </xf>
    <xf numFmtId="0" fontId="0" fillId="0" borderId="0" xfId="0" applyAlignment="1" applyProtection="1">
      <alignment horizontal="center" vertical="top"/>
    </xf>
    <xf numFmtId="0" fontId="0" fillId="0" borderId="0" xfId="0" applyAlignment="1" applyProtection="1">
      <alignment horizontal="left" vertical="top"/>
    </xf>
    <xf numFmtId="0" fontId="0" fillId="0" borderId="0" xfId="0" applyAlignment="1" applyProtection="1">
      <alignment vertical="center" wrapText="1"/>
    </xf>
    <xf numFmtId="0" fontId="0" fillId="0" borderId="0" xfId="0" applyAlignment="1" applyProtection="1">
      <alignment vertical="top" wrapText="1"/>
    </xf>
    <xf numFmtId="0" fontId="9" fillId="0" borderId="0" xfId="0" applyFont="1" applyAlignment="1" applyProtection="1">
      <alignment horizontal="center" vertical="top"/>
    </xf>
    <xf numFmtId="0" fontId="9" fillId="0" borderId="0" xfId="0" applyFont="1" applyAlignment="1" applyProtection="1">
      <alignment horizontal="justify" vertical="top"/>
    </xf>
    <xf numFmtId="0" fontId="9" fillId="0" borderId="0" xfId="0" applyFont="1" applyAlignment="1" applyProtection="1">
      <alignment vertical="center" wrapText="1"/>
    </xf>
    <xf numFmtId="166" fontId="2" fillId="0" borderId="7" xfId="1" applyNumberFormat="1" applyFont="1" applyFill="1" applyBorder="1" applyAlignment="1" applyProtection="1">
      <alignment horizontal="center" vertical="top" wrapText="1"/>
    </xf>
    <xf numFmtId="0" fontId="2" fillId="0" borderId="7" xfId="3" applyFont="1" applyFill="1" applyBorder="1" applyAlignment="1" applyProtection="1">
      <alignment vertical="top" wrapText="1"/>
      <protection locked="0"/>
    </xf>
    <xf numFmtId="165" fontId="2" fillId="0" borderId="7" xfId="0" applyNumberFormat="1" applyFont="1" applyFill="1" applyBorder="1" applyAlignment="1" applyProtection="1">
      <alignment horizontal="center" vertical="top" wrapText="1"/>
    </xf>
    <xf numFmtId="0" fontId="2" fillId="0" borderId="7" xfId="3" applyFont="1" applyFill="1" applyBorder="1" applyAlignment="1" applyProtection="1">
      <alignment horizontal="justify" vertical="top" wrapText="1"/>
    </xf>
    <xf numFmtId="0" fontId="2" fillId="3" borderId="7" xfId="4" applyFont="1" applyFill="1" applyBorder="1" applyAlignment="1" applyProtection="1">
      <alignment horizontal="center" vertical="top" wrapText="1"/>
      <protection locked="0"/>
    </xf>
    <xf numFmtId="165" fontId="2" fillId="0" borderId="12" xfId="0" applyNumberFormat="1" applyFont="1" applyFill="1" applyBorder="1" applyAlignment="1" applyProtection="1">
      <alignment horizontal="center" vertical="top" wrapText="1"/>
    </xf>
    <xf numFmtId="0" fontId="2" fillId="9" borderId="0" xfId="3" applyFont="1" applyFill="1" applyProtection="1"/>
    <xf numFmtId="0" fontId="9" fillId="9" borderId="0" xfId="0" applyFont="1" applyFill="1" applyProtection="1"/>
    <xf numFmtId="0" fontId="10" fillId="8" borderId="7" xfId="3" applyFont="1" applyFill="1" applyBorder="1" applyAlignment="1" applyProtection="1">
      <alignment vertical="top" wrapText="1"/>
    </xf>
    <xf numFmtId="0" fontId="2" fillId="0" borderId="7" xfId="0" applyFont="1" applyFill="1" applyBorder="1" applyAlignment="1" applyProtection="1">
      <alignment horizontal="justify" vertical="top" wrapText="1"/>
    </xf>
    <xf numFmtId="0" fontId="7" fillId="8" borderId="7" xfId="0" applyFont="1" applyFill="1" applyBorder="1" applyAlignment="1" applyProtection="1">
      <alignment horizontal="justify" vertical="center" wrapText="1"/>
    </xf>
    <xf numFmtId="0" fontId="7" fillId="8" borderId="7" xfId="3" applyFont="1" applyFill="1" applyBorder="1" applyAlignment="1" applyProtection="1">
      <alignment horizontal="center" vertical="center" wrapText="1"/>
    </xf>
    <xf numFmtId="0" fontId="2" fillId="8" borderId="7" xfId="0" applyFont="1" applyFill="1" applyBorder="1" applyAlignment="1" applyProtection="1">
      <alignment horizontal="justify" vertical="center" wrapText="1"/>
    </xf>
    <xf numFmtId="0" fontId="7" fillId="8" borderId="7" xfId="0" applyFont="1" applyFill="1" applyBorder="1" applyAlignment="1" applyProtection="1">
      <alignment horizontal="center" vertical="center" wrapText="1"/>
    </xf>
    <xf numFmtId="0" fontId="2" fillId="0" borderId="7" xfId="0" applyFont="1" applyFill="1" applyBorder="1" applyAlignment="1" applyProtection="1">
      <alignment horizontal="center" vertical="top"/>
    </xf>
    <xf numFmtId="14" fontId="2" fillId="0" borderId="7" xfId="0" applyNumberFormat="1" applyFont="1" applyFill="1" applyBorder="1" applyAlignment="1" applyProtection="1">
      <alignment horizontal="center" vertical="top" wrapText="1"/>
    </xf>
    <xf numFmtId="14" fontId="2" fillId="0" borderId="7" xfId="0" applyNumberFormat="1" applyFont="1" applyFill="1" applyBorder="1" applyAlignment="1" applyProtection="1">
      <alignment horizontal="center" vertical="top"/>
    </xf>
    <xf numFmtId="0" fontId="2" fillId="0" borderId="7" xfId="0" applyFont="1" applyFill="1" applyBorder="1" applyAlignment="1" applyProtection="1">
      <alignment horizontal="left" vertical="top" wrapText="1"/>
    </xf>
    <xf numFmtId="0" fontId="7" fillId="9" borderId="7" xfId="3" applyFont="1" applyFill="1" applyBorder="1" applyAlignment="1" applyProtection="1">
      <alignment horizontal="center" vertical="center" wrapText="1"/>
      <protection locked="0"/>
    </xf>
    <xf numFmtId="0" fontId="4" fillId="3" borderId="1" xfId="1" applyFont="1" applyFill="1" applyBorder="1" applyAlignment="1" applyProtection="1">
      <alignment horizontal="center" vertical="center"/>
    </xf>
  </cellXfs>
  <cellStyles count="147">
    <cellStyle name="Euro" xfId="6"/>
    <cellStyle name="Hipervínculo 2" xfId="7"/>
    <cellStyle name="Hipervínculo 3" xfId="8"/>
    <cellStyle name="Hipervínculo 4" xfId="9"/>
    <cellStyle name="Hipervínculo 5" xfId="10"/>
    <cellStyle name="Millares 2" xfId="11"/>
    <cellStyle name="Millares 2 2" xfId="12"/>
    <cellStyle name="Millares 2 2 2" xfId="140"/>
    <cellStyle name="Millares 2 3" xfId="139"/>
    <cellStyle name="Millares 3" xfId="13"/>
    <cellStyle name="Millares 3 2" xfId="141"/>
    <cellStyle name="Millares 4" xfId="14"/>
    <cellStyle name="Millares 5" xfId="15"/>
    <cellStyle name="Millares 6" xfId="16"/>
    <cellStyle name="Millares 6 2" xfId="142"/>
    <cellStyle name="Millares 7" xfId="17"/>
    <cellStyle name="Millares 7 2" xfId="143"/>
    <cellStyle name="Millares 8" xfId="18"/>
    <cellStyle name="Millares 8 2" xfId="144"/>
    <cellStyle name="Millares 9" xfId="19"/>
    <cellStyle name="Millares 9 2" xfId="145"/>
    <cellStyle name="MillÔres [0]_LISTADO MAESTRO DE DOCUMENTOS" xfId="20"/>
    <cellStyle name="Moneda 2" xfId="21"/>
    <cellStyle name="Moneda 3" xfId="22"/>
    <cellStyle name="Moneda 3 2" xfId="146"/>
    <cellStyle name="Moneda 4" xfId="23"/>
    <cellStyle name="Normal" xfId="0" builtinId="0"/>
    <cellStyle name="Normal 10" xfId="24"/>
    <cellStyle name="Normal 11"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2" xfId="35"/>
    <cellStyle name="Normal 2 10" xfId="36"/>
    <cellStyle name="Normal 2 11" xfId="1"/>
    <cellStyle name="Normal 2 12" xfId="37"/>
    <cellStyle name="Normal 2 13" xfId="38"/>
    <cellStyle name="Normal 2 14" xfId="39"/>
    <cellStyle name="Normal 2 15" xfId="40"/>
    <cellStyle name="Normal 2 16" xfId="41"/>
    <cellStyle name="Normal 2 17" xfId="42"/>
    <cellStyle name="Normal 2 18" xfId="43"/>
    <cellStyle name="Normal 2 19" xfId="44"/>
    <cellStyle name="Normal 2 2" xfId="45"/>
    <cellStyle name="Normal 2 20" xfId="46"/>
    <cellStyle name="Normal 2 21" xfId="47"/>
    <cellStyle name="Normal 2 22" xfId="48"/>
    <cellStyle name="Normal 2 23" xfId="49"/>
    <cellStyle name="Normal 2 24" xfId="50"/>
    <cellStyle name="Normal 2 25" xfId="51"/>
    <cellStyle name="Normal 2 26" xfId="52"/>
    <cellStyle name="Normal 2 27" xfId="53"/>
    <cellStyle name="Normal 2 28" xfId="4"/>
    <cellStyle name="Normal 2 3" xfId="54"/>
    <cellStyle name="Normal 2 4" xfId="55"/>
    <cellStyle name="Normal 2 5" xfId="56"/>
    <cellStyle name="Normal 2 6" xfId="57"/>
    <cellStyle name="Normal 2 7" xfId="58"/>
    <cellStyle name="Normal 2 8" xfId="59"/>
    <cellStyle name="Normal 2 9" xfId="60"/>
    <cellStyle name="Normal 20" xfId="2"/>
    <cellStyle name="Normal 21" xfId="61"/>
    <cellStyle name="Normal 22" xfId="62"/>
    <cellStyle name="Normal 23" xfId="63"/>
    <cellStyle name="Normal 24" xfId="5"/>
    <cellStyle name="Normal 25" xfId="64"/>
    <cellStyle name="Normal 26" xfId="65"/>
    <cellStyle name="Normal 27" xfId="66"/>
    <cellStyle name="Normal 28" xfId="67"/>
    <cellStyle name="Normal 29" xfId="68"/>
    <cellStyle name="Normal 3" xfId="69"/>
    <cellStyle name="Normal 3 2" xfId="70"/>
    <cellStyle name="Normal 3_HORAS AUDITOR -Ciclos 2008 a 2010" xfId="71"/>
    <cellStyle name="Normal 30" xfId="72"/>
    <cellStyle name="Normal 31" xfId="73"/>
    <cellStyle name="Normal 32" xfId="74"/>
    <cellStyle name="Normal 33" xfId="75"/>
    <cellStyle name="Normal 34" xfId="76"/>
    <cellStyle name="Normal 35" xfId="77"/>
    <cellStyle name="Normal 36" xfId="3"/>
    <cellStyle name="Normal 4" xfId="78"/>
    <cellStyle name="Normal 4 2" xfId="79"/>
    <cellStyle name="Normal 4_HORAS AUDITOR -Ciclos 2008 a 2010" xfId="80"/>
    <cellStyle name="Normal 5" xfId="81"/>
    <cellStyle name="Normal 5 2" xfId="82"/>
    <cellStyle name="Normal 5 3" xfId="83"/>
    <cellStyle name="Normal 5 4" xfId="84"/>
    <cellStyle name="Normal 6" xfId="85"/>
    <cellStyle name="Normal 6 2" xfId="86"/>
    <cellStyle name="Normal 7" xfId="87"/>
    <cellStyle name="Normal 8" xfId="88"/>
    <cellStyle name="Normal 9" xfId="89"/>
    <cellStyle name="Normal 9 2" xfId="90"/>
    <cellStyle name="Porcentaje 2" xfId="91"/>
    <cellStyle name="Porcentaje 3" xfId="92"/>
    <cellStyle name="Porcentual 10" xfId="93"/>
    <cellStyle name="Porcentual 11" xfId="94"/>
    <cellStyle name="Porcentual 12" xfId="95"/>
    <cellStyle name="Porcentual 13" xfId="96"/>
    <cellStyle name="Porcentual 14" xfId="97"/>
    <cellStyle name="Porcentual 15" xfId="98"/>
    <cellStyle name="Porcentual 16" xfId="99"/>
    <cellStyle name="Porcentual 17" xfId="100"/>
    <cellStyle name="Porcentual 18" xfId="101"/>
    <cellStyle name="Porcentual 19" xfId="102"/>
    <cellStyle name="Porcentual 2" xfId="103"/>
    <cellStyle name="Porcentual 2 10" xfId="104"/>
    <cellStyle name="Porcentual 2 11" xfId="105"/>
    <cellStyle name="Porcentual 2 12" xfId="106"/>
    <cellStyle name="Porcentual 2 13" xfId="107"/>
    <cellStyle name="Porcentual 2 14" xfId="108"/>
    <cellStyle name="Porcentual 2 15" xfId="109"/>
    <cellStyle name="Porcentual 2 16" xfId="110"/>
    <cellStyle name="Porcentual 2 17" xfId="111"/>
    <cellStyle name="Porcentual 2 18" xfId="112"/>
    <cellStyle name="Porcentual 2 19" xfId="113"/>
    <cellStyle name="Porcentual 2 2" xfId="114"/>
    <cellStyle name="Porcentual 2 20" xfId="115"/>
    <cellStyle name="Porcentual 2 21" xfId="116"/>
    <cellStyle name="Porcentual 2 22" xfId="117"/>
    <cellStyle name="Porcentual 2 23" xfId="118"/>
    <cellStyle name="Porcentual 2 24" xfId="119"/>
    <cellStyle name="Porcentual 2 3" xfId="120"/>
    <cellStyle name="Porcentual 2 4" xfId="121"/>
    <cellStyle name="Porcentual 2 5" xfId="122"/>
    <cellStyle name="Porcentual 2 6" xfId="123"/>
    <cellStyle name="Porcentual 2 7" xfId="124"/>
    <cellStyle name="Porcentual 2 8" xfId="125"/>
    <cellStyle name="Porcentual 2 9" xfId="126"/>
    <cellStyle name="Porcentual 20" xfId="127"/>
    <cellStyle name="Porcentual 21" xfId="128"/>
    <cellStyle name="Porcentual 22" xfId="129"/>
    <cellStyle name="Porcentual 23" xfId="130"/>
    <cellStyle name="Porcentual 24" xfId="131"/>
    <cellStyle name="Porcentual 3" xfId="132"/>
    <cellStyle name="Porcentual 4" xfId="133"/>
    <cellStyle name="Porcentual 5" xfId="134"/>
    <cellStyle name="Porcentual 6" xfId="135"/>
    <cellStyle name="Porcentual 7" xfId="136"/>
    <cellStyle name="Porcentual 8" xfId="137"/>
    <cellStyle name="Porcentual 9" xfId="1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5"/>
  <sheetViews>
    <sheetView tabSelected="1" topLeftCell="A6" zoomScale="60" zoomScaleNormal="60" workbookViewId="0">
      <selection activeCell="P49" sqref="P49"/>
    </sheetView>
  </sheetViews>
  <sheetFormatPr baseColWidth="10" defaultColWidth="11.42578125" defaultRowHeight="12.75"/>
  <cols>
    <col min="1" max="1" width="11.42578125" style="48"/>
    <col min="2" max="2" width="23.42578125" style="48" customWidth="1"/>
    <col min="3" max="3" width="32.28515625" style="48" customWidth="1"/>
    <col min="4" max="4" width="22.42578125" style="48" customWidth="1"/>
    <col min="5" max="5" width="17.140625" style="146" customWidth="1"/>
    <col min="6" max="6" width="108.7109375" style="48" customWidth="1"/>
    <col min="7" max="7" width="54.140625" style="48" customWidth="1"/>
    <col min="8" max="8" width="50.42578125" style="48" customWidth="1"/>
    <col min="9" max="9" width="56.28515625" style="147" customWidth="1"/>
    <col min="10" max="10" width="18.85546875" style="119" customWidth="1"/>
    <col min="11" max="11" width="14" style="48" customWidth="1"/>
    <col min="12" max="12" width="18.42578125" style="48" customWidth="1"/>
    <col min="13" max="13" width="15.140625" style="48" customWidth="1"/>
    <col min="14" max="14" width="11.42578125" style="48"/>
    <col min="15" max="19" width="18.7109375" style="48" customWidth="1"/>
    <col min="20" max="20" width="71.140625" style="48" customWidth="1"/>
    <col min="21" max="21" width="42.5703125" style="148" hidden="1" customWidth="1"/>
    <col min="22" max="22" width="19.85546875" style="48" customWidth="1"/>
    <col min="23" max="16384" width="11.42578125" style="48"/>
  </cols>
  <sheetData>
    <row r="1" spans="1:28" s="1" customFormat="1" ht="15.75">
      <c r="B1" s="2"/>
      <c r="C1" s="3"/>
      <c r="D1" s="3"/>
      <c r="E1" s="3"/>
      <c r="F1" s="4"/>
      <c r="G1" s="5"/>
      <c r="H1" s="3"/>
      <c r="I1" s="3"/>
      <c r="J1" s="3"/>
      <c r="K1" s="3"/>
      <c r="L1" s="4"/>
      <c r="M1" s="4"/>
      <c r="N1" s="4"/>
      <c r="O1" s="4"/>
      <c r="P1" s="6"/>
      <c r="Q1" s="2"/>
      <c r="R1" s="2"/>
      <c r="S1" s="2"/>
      <c r="T1" s="2"/>
      <c r="U1" s="7"/>
      <c r="V1" s="2"/>
      <c r="W1" s="3"/>
      <c r="X1" s="2"/>
      <c r="Y1" s="7"/>
      <c r="Z1" s="2"/>
      <c r="AA1" s="2"/>
    </row>
    <row r="2" spans="1:28" s="1" customFormat="1" ht="15.75">
      <c r="B2" s="8" t="s">
        <v>0</v>
      </c>
      <c r="C2" s="8"/>
      <c r="D2" s="9" t="s">
        <v>1</v>
      </c>
      <c r="E2" s="10"/>
      <c r="H2" s="2"/>
      <c r="I2" s="11"/>
      <c r="J2" s="11"/>
      <c r="K2" s="11"/>
      <c r="L2" s="12"/>
      <c r="M2" s="12"/>
      <c r="N2" s="12"/>
      <c r="O2" s="11"/>
      <c r="P2" s="6"/>
      <c r="Q2" s="2"/>
      <c r="R2" s="2"/>
      <c r="S2" s="2"/>
      <c r="T2" s="2"/>
      <c r="U2" s="7"/>
      <c r="V2" s="2"/>
      <c r="W2" s="11"/>
      <c r="X2" s="2"/>
      <c r="Y2" s="7"/>
      <c r="Z2" s="2"/>
      <c r="AA2" s="13"/>
    </row>
    <row r="3" spans="1:28" s="1" customFormat="1" ht="15.75">
      <c r="B3" s="8" t="s">
        <v>2</v>
      </c>
      <c r="C3" s="8"/>
      <c r="D3" s="9" t="s">
        <v>3</v>
      </c>
      <c r="E3" s="10"/>
      <c r="H3" s="2"/>
      <c r="I3" s="11"/>
      <c r="J3" s="11"/>
      <c r="K3" s="11"/>
      <c r="L3" s="12"/>
      <c r="M3" s="12"/>
      <c r="N3" s="12"/>
      <c r="O3" s="11"/>
      <c r="P3" s="6"/>
      <c r="Q3" s="2"/>
      <c r="R3" s="2"/>
      <c r="S3" s="2"/>
      <c r="T3" s="2"/>
      <c r="U3" s="7"/>
      <c r="V3" s="2"/>
      <c r="W3" s="11"/>
      <c r="X3" s="2"/>
      <c r="Y3" s="7"/>
      <c r="Z3" s="2"/>
      <c r="AA3" s="13"/>
    </row>
    <row r="4" spans="1:28" s="1" customFormat="1" ht="15.75">
      <c r="B4" s="8" t="s">
        <v>4</v>
      </c>
      <c r="C4" s="8"/>
      <c r="D4" s="9" t="s">
        <v>5</v>
      </c>
      <c r="E4" s="10"/>
      <c r="H4" s="2"/>
      <c r="I4" s="11"/>
      <c r="J4" s="11"/>
      <c r="K4" s="11"/>
      <c r="L4" s="12"/>
      <c r="M4" s="12"/>
      <c r="N4" s="12"/>
      <c r="O4" s="11"/>
      <c r="P4" s="6"/>
      <c r="Q4" s="2"/>
      <c r="R4" s="2"/>
      <c r="S4" s="2"/>
      <c r="T4" s="2"/>
      <c r="U4" s="7"/>
      <c r="V4" s="2"/>
      <c r="W4" s="11"/>
      <c r="X4" s="2"/>
      <c r="Y4" s="7"/>
      <c r="Z4" s="2"/>
      <c r="AA4" s="13"/>
    </row>
    <row r="5" spans="1:28" s="1" customFormat="1" ht="15">
      <c r="B5" s="8" t="s">
        <v>6</v>
      </c>
      <c r="C5" s="8"/>
      <c r="D5" s="14" t="s">
        <v>228</v>
      </c>
      <c r="E5" s="15"/>
      <c r="H5" s="16"/>
      <c r="I5" s="17"/>
      <c r="J5" s="17"/>
      <c r="K5" s="17"/>
      <c r="L5" s="18"/>
      <c r="M5" s="18"/>
      <c r="N5" s="18"/>
      <c r="O5" s="17"/>
      <c r="P5" s="19"/>
      <c r="Q5" s="16"/>
      <c r="R5" s="16"/>
      <c r="S5" s="16"/>
      <c r="T5" s="16"/>
      <c r="U5" s="7"/>
      <c r="V5" s="16"/>
      <c r="W5" s="17"/>
      <c r="X5" s="16"/>
      <c r="Y5" s="7"/>
      <c r="Z5" s="16"/>
      <c r="AA5" s="20"/>
    </row>
    <row r="6" spans="1:28" s="1" customFormat="1" ht="15.75">
      <c r="B6" s="8" t="s">
        <v>7</v>
      </c>
      <c r="C6" s="8"/>
      <c r="D6" s="21">
        <v>43308</v>
      </c>
      <c r="E6" s="22"/>
      <c r="H6" s="2"/>
      <c r="I6" s="23"/>
      <c r="J6" s="24"/>
      <c r="K6" s="25"/>
      <c r="L6" s="25"/>
      <c r="M6" s="25"/>
      <c r="N6" s="25"/>
      <c r="O6" s="25"/>
      <c r="P6" s="6"/>
      <c r="Q6" s="2"/>
      <c r="R6" s="2"/>
      <c r="S6" s="2"/>
      <c r="T6" s="2"/>
      <c r="U6" s="7"/>
      <c r="V6" s="2"/>
      <c r="W6" s="25"/>
      <c r="X6" s="2"/>
      <c r="Y6" s="7"/>
      <c r="Z6" s="2"/>
      <c r="AA6" s="13"/>
    </row>
    <row r="7" spans="1:28" s="1" customFormat="1" ht="15.75">
      <c r="B7" s="8" t="s">
        <v>8</v>
      </c>
      <c r="C7" s="8"/>
      <c r="D7" s="26">
        <v>43524</v>
      </c>
      <c r="E7" s="22"/>
      <c r="H7" s="2"/>
      <c r="I7" s="23"/>
      <c r="J7" s="24"/>
      <c r="K7" s="25"/>
      <c r="L7" s="25"/>
      <c r="M7" s="25"/>
      <c r="N7" s="25"/>
      <c r="O7" s="27"/>
      <c r="P7" s="6"/>
      <c r="Q7" s="2"/>
      <c r="R7" s="2"/>
      <c r="S7" s="2"/>
      <c r="T7" s="2"/>
      <c r="U7" s="7"/>
      <c r="V7" s="2"/>
      <c r="W7" s="27"/>
      <c r="X7" s="2"/>
      <c r="Y7" s="7"/>
      <c r="Z7" s="2"/>
      <c r="AA7" s="13"/>
    </row>
    <row r="8" spans="1:28" s="1" customFormat="1" ht="15.75">
      <c r="B8" s="28"/>
      <c r="C8" s="28"/>
      <c r="D8" s="2"/>
      <c r="E8" s="25"/>
      <c r="G8" s="29"/>
      <c r="H8" s="30"/>
      <c r="I8" s="23"/>
      <c r="J8" s="24"/>
      <c r="K8" s="25"/>
      <c r="L8" s="25"/>
      <c r="M8" s="25"/>
      <c r="N8" s="25"/>
      <c r="O8" s="27"/>
      <c r="P8" s="6"/>
      <c r="Q8" s="2"/>
      <c r="R8" s="2"/>
      <c r="S8" s="2"/>
      <c r="T8" s="2"/>
      <c r="U8" s="7"/>
      <c r="V8" s="2"/>
      <c r="W8" s="27"/>
      <c r="X8" s="2"/>
      <c r="Y8" s="7"/>
      <c r="Z8" s="2"/>
      <c r="AA8" s="13"/>
    </row>
    <row r="9" spans="1:28" s="1" customFormat="1" ht="15.75">
      <c r="B9" s="31" t="s">
        <v>229</v>
      </c>
      <c r="C9" s="31"/>
      <c r="D9" s="32"/>
      <c r="E9" s="33"/>
      <c r="G9" s="34"/>
      <c r="H9" s="33"/>
      <c r="I9" s="33"/>
      <c r="J9" s="33"/>
      <c r="K9" s="33"/>
      <c r="L9" s="33"/>
      <c r="M9" s="33"/>
      <c r="N9" s="33"/>
      <c r="O9" s="33"/>
      <c r="P9" s="35"/>
      <c r="Q9" s="32"/>
      <c r="R9" s="32"/>
      <c r="S9" s="32"/>
      <c r="T9" s="32"/>
      <c r="U9" s="36"/>
      <c r="V9" s="32"/>
      <c r="W9" s="33"/>
      <c r="X9" s="32"/>
      <c r="Y9" s="36"/>
      <c r="Z9" s="32"/>
      <c r="AA9" s="13"/>
    </row>
    <row r="10" spans="1:28" s="1" customFormat="1" ht="15">
      <c r="B10" s="37"/>
      <c r="C10" s="37"/>
      <c r="D10" s="37"/>
      <c r="E10" s="37"/>
      <c r="F10" s="38"/>
      <c r="G10" s="37"/>
      <c r="H10" s="37"/>
      <c r="I10" s="37"/>
      <c r="J10" s="37"/>
      <c r="K10" s="37"/>
      <c r="L10" s="38"/>
      <c r="M10" s="38"/>
      <c r="N10" s="38"/>
      <c r="O10" s="168" t="s">
        <v>9</v>
      </c>
      <c r="P10" s="168"/>
      <c r="Q10" s="168"/>
      <c r="R10" s="168"/>
      <c r="S10" s="168"/>
      <c r="T10" s="32"/>
      <c r="U10" s="39"/>
      <c r="V10" s="37"/>
      <c r="W10" s="37"/>
      <c r="X10" s="32"/>
      <c r="Y10" s="39"/>
      <c r="Z10" s="37"/>
      <c r="AA10" s="37"/>
    </row>
    <row r="11" spans="1:28" ht="54.75" customHeight="1">
      <c r="A11" s="40" t="s">
        <v>10</v>
      </c>
      <c r="B11" s="41" t="s">
        <v>11</v>
      </c>
      <c r="C11" s="41" t="s">
        <v>12</v>
      </c>
      <c r="D11" s="41" t="s">
        <v>13</v>
      </c>
      <c r="E11" s="41" t="s">
        <v>14</v>
      </c>
      <c r="F11" s="41" t="s">
        <v>15</v>
      </c>
      <c r="G11" s="41" t="s">
        <v>16</v>
      </c>
      <c r="H11" s="41" t="s">
        <v>17</v>
      </c>
      <c r="I11" s="41" t="s">
        <v>18</v>
      </c>
      <c r="J11" s="41" t="s">
        <v>19</v>
      </c>
      <c r="K11" s="41" t="s">
        <v>20</v>
      </c>
      <c r="L11" s="42" t="s">
        <v>21</v>
      </c>
      <c r="M11" s="42" t="s">
        <v>22</v>
      </c>
      <c r="N11" s="41" t="s">
        <v>23</v>
      </c>
      <c r="O11" s="43" t="s">
        <v>24</v>
      </c>
      <c r="P11" s="43" t="s">
        <v>25</v>
      </c>
      <c r="Q11" s="44" t="s">
        <v>26</v>
      </c>
      <c r="R11" s="44" t="s">
        <v>27</v>
      </c>
      <c r="S11" s="44" t="s">
        <v>28</v>
      </c>
      <c r="T11" s="45" t="s">
        <v>29</v>
      </c>
      <c r="U11" s="46" t="s">
        <v>30</v>
      </c>
      <c r="V11" s="47"/>
      <c r="W11" s="47"/>
      <c r="X11" s="47"/>
      <c r="Y11" s="47"/>
      <c r="Z11" s="47"/>
      <c r="AA11" s="47"/>
      <c r="AB11" s="47"/>
    </row>
    <row r="12" spans="1:28" s="67" customFormat="1" ht="284.45" customHeight="1">
      <c r="A12" s="49" t="s">
        <v>31</v>
      </c>
      <c r="B12" s="50" t="s">
        <v>32</v>
      </c>
      <c r="C12" s="50" t="s">
        <v>33</v>
      </c>
      <c r="D12" s="51" t="s">
        <v>34</v>
      </c>
      <c r="E12" s="52">
        <v>5</v>
      </c>
      <c r="F12" s="53" t="s">
        <v>35</v>
      </c>
      <c r="G12" s="54" t="s">
        <v>36</v>
      </c>
      <c r="H12" s="55" t="s">
        <v>37</v>
      </c>
      <c r="I12" s="56" t="s">
        <v>38</v>
      </c>
      <c r="J12" s="57" t="s">
        <v>39</v>
      </c>
      <c r="K12" s="57">
        <v>1</v>
      </c>
      <c r="L12" s="58">
        <v>43282</v>
      </c>
      <c r="M12" s="59">
        <v>43404</v>
      </c>
      <c r="N12" s="60">
        <f>+ROUND(((M12-L12)/7),1)</f>
        <v>17.399999999999999</v>
      </c>
      <c r="O12" s="61">
        <v>1</v>
      </c>
      <c r="P12" s="62">
        <f t="shared" ref="P12" si="0">IF(O12=0,0,+O12/K12)</f>
        <v>1</v>
      </c>
      <c r="Q12" s="63">
        <f t="shared" ref="Q12" si="1">ROUND((N12*P12),1)</f>
        <v>17.399999999999999</v>
      </c>
      <c r="R12" s="63">
        <f t="shared" ref="R12" si="2">IF(M12&lt;=$D$7,Q12,0)</f>
        <v>17.399999999999999</v>
      </c>
      <c r="S12" s="63">
        <f t="shared" ref="S12" si="3">IF($D$7&gt;=M12,N12,0)</f>
        <v>17.399999999999999</v>
      </c>
      <c r="T12" s="64" t="s">
        <v>40</v>
      </c>
      <c r="U12" s="65"/>
      <c r="V12" s="66" t="s">
        <v>41</v>
      </c>
    </row>
    <row r="13" spans="1:28" s="67" customFormat="1" ht="284.45" customHeight="1">
      <c r="A13" s="49" t="s">
        <v>31</v>
      </c>
      <c r="B13" s="50" t="s">
        <v>32</v>
      </c>
      <c r="C13" s="50" t="s">
        <v>33</v>
      </c>
      <c r="D13" s="51" t="s">
        <v>34</v>
      </c>
      <c r="E13" s="52">
        <v>5</v>
      </c>
      <c r="F13" s="53" t="s">
        <v>35</v>
      </c>
      <c r="G13" s="54" t="s">
        <v>36</v>
      </c>
      <c r="H13" s="55" t="s">
        <v>37</v>
      </c>
      <c r="I13" s="68" t="s">
        <v>42</v>
      </c>
      <c r="J13" s="69" t="s">
        <v>43</v>
      </c>
      <c r="K13" s="69">
        <v>4</v>
      </c>
      <c r="L13" s="70">
        <v>43405</v>
      </c>
      <c r="M13" s="70">
        <v>43465</v>
      </c>
      <c r="N13" s="60">
        <f t="shared" ref="N13:N76" si="4">+ROUND(((M13-L13)/7),1)</f>
        <v>8.6</v>
      </c>
      <c r="O13" s="61">
        <v>4</v>
      </c>
      <c r="P13" s="62">
        <f t="shared" ref="P13:P49" si="5">IF(O13=0,0,+O13/K13)</f>
        <v>1</v>
      </c>
      <c r="Q13" s="63">
        <f t="shared" ref="Q13:Q49" si="6">ROUND((N13*P13),1)</f>
        <v>8.6</v>
      </c>
      <c r="R13" s="63">
        <f t="shared" ref="R13:R49" si="7">IF(M13&lt;=$D$7,Q13,0)</f>
        <v>8.6</v>
      </c>
      <c r="S13" s="63">
        <f t="shared" ref="S13:S49" si="8">IF($D$7&gt;=M13,N13,0)</f>
        <v>8.6</v>
      </c>
      <c r="T13" s="71" t="s">
        <v>44</v>
      </c>
      <c r="U13" s="65"/>
      <c r="V13" s="66" t="s">
        <v>45</v>
      </c>
    </row>
    <row r="14" spans="1:28" s="67" customFormat="1" ht="284.45" customHeight="1">
      <c r="A14" s="49" t="s">
        <v>31</v>
      </c>
      <c r="B14" s="50" t="s">
        <v>32</v>
      </c>
      <c r="C14" s="50" t="s">
        <v>33</v>
      </c>
      <c r="D14" s="51" t="s">
        <v>34</v>
      </c>
      <c r="E14" s="52">
        <v>5</v>
      </c>
      <c r="F14" s="53" t="s">
        <v>35</v>
      </c>
      <c r="G14" s="54" t="s">
        <v>36</v>
      </c>
      <c r="H14" s="55" t="s">
        <v>37</v>
      </c>
      <c r="I14" s="68" t="s">
        <v>46</v>
      </c>
      <c r="J14" s="69" t="s">
        <v>47</v>
      </c>
      <c r="K14" s="69">
        <v>1</v>
      </c>
      <c r="L14" s="70">
        <v>43344</v>
      </c>
      <c r="M14" s="70">
        <v>43373</v>
      </c>
      <c r="N14" s="60">
        <f t="shared" si="4"/>
        <v>4.0999999999999996</v>
      </c>
      <c r="O14" s="61">
        <v>1</v>
      </c>
      <c r="P14" s="62">
        <f t="shared" si="5"/>
        <v>1</v>
      </c>
      <c r="Q14" s="63">
        <f t="shared" si="6"/>
        <v>4.0999999999999996</v>
      </c>
      <c r="R14" s="63">
        <f t="shared" si="7"/>
        <v>4.0999999999999996</v>
      </c>
      <c r="S14" s="63">
        <f t="shared" si="8"/>
        <v>4.0999999999999996</v>
      </c>
      <c r="T14" s="64" t="s">
        <v>48</v>
      </c>
      <c r="U14" s="65"/>
      <c r="V14" s="66" t="s">
        <v>49</v>
      </c>
    </row>
    <row r="15" spans="1:28" s="67" customFormat="1" ht="284.45" customHeight="1">
      <c r="A15" s="49" t="s">
        <v>31</v>
      </c>
      <c r="B15" s="50" t="s">
        <v>32</v>
      </c>
      <c r="C15" s="50" t="s">
        <v>33</v>
      </c>
      <c r="D15" s="51" t="s">
        <v>34</v>
      </c>
      <c r="E15" s="52">
        <v>5</v>
      </c>
      <c r="F15" s="53" t="s">
        <v>35</v>
      </c>
      <c r="G15" s="54" t="s">
        <v>36</v>
      </c>
      <c r="H15" s="54" t="s">
        <v>37</v>
      </c>
      <c r="I15" s="68" t="s">
        <v>50</v>
      </c>
      <c r="J15" s="72" t="s">
        <v>51</v>
      </c>
      <c r="K15" s="72">
        <v>3</v>
      </c>
      <c r="L15" s="59">
        <v>43374</v>
      </c>
      <c r="M15" s="59">
        <v>43555</v>
      </c>
      <c r="N15" s="60">
        <f t="shared" si="4"/>
        <v>25.9</v>
      </c>
      <c r="O15" s="61">
        <v>2</v>
      </c>
      <c r="P15" s="62">
        <f t="shared" si="5"/>
        <v>0.66666666666666663</v>
      </c>
      <c r="Q15" s="63">
        <f t="shared" si="6"/>
        <v>17.3</v>
      </c>
      <c r="R15" s="63">
        <f t="shared" si="7"/>
        <v>0</v>
      </c>
      <c r="S15" s="63">
        <f t="shared" si="8"/>
        <v>0</v>
      </c>
      <c r="T15" s="71" t="s">
        <v>52</v>
      </c>
      <c r="U15" s="65"/>
      <c r="V15" s="66" t="s">
        <v>49</v>
      </c>
    </row>
    <row r="16" spans="1:28" s="67" customFormat="1" ht="284.45" customHeight="1">
      <c r="A16" s="49" t="s">
        <v>31</v>
      </c>
      <c r="B16" s="50" t="s">
        <v>32</v>
      </c>
      <c r="C16" s="50" t="s">
        <v>33</v>
      </c>
      <c r="D16" s="51" t="s">
        <v>34</v>
      </c>
      <c r="E16" s="52">
        <v>5</v>
      </c>
      <c r="F16" s="53" t="s">
        <v>35</v>
      </c>
      <c r="G16" s="54" t="s">
        <v>36</v>
      </c>
      <c r="H16" s="55" t="s">
        <v>37</v>
      </c>
      <c r="I16" s="56" t="s">
        <v>53</v>
      </c>
      <c r="J16" s="72" t="s">
        <v>43</v>
      </c>
      <c r="K16" s="73">
        <v>3</v>
      </c>
      <c r="L16" s="59">
        <v>43374</v>
      </c>
      <c r="M16" s="58">
        <v>43555</v>
      </c>
      <c r="N16" s="60">
        <f t="shared" si="4"/>
        <v>25.9</v>
      </c>
      <c r="O16" s="61">
        <v>3</v>
      </c>
      <c r="P16" s="62">
        <f t="shared" si="5"/>
        <v>1</v>
      </c>
      <c r="Q16" s="63">
        <f t="shared" si="6"/>
        <v>25.9</v>
      </c>
      <c r="R16" s="63">
        <f t="shared" si="7"/>
        <v>0</v>
      </c>
      <c r="S16" s="63">
        <f t="shared" si="8"/>
        <v>0</v>
      </c>
      <c r="T16" s="71" t="s">
        <v>54</v>
      </c>
      <c r="U16" s="65"/>
      <c r="V16" s="66" t="s">
        <v>49</v>
      </c>
    </row>
    <row r="17" spans="1:28" ht="273.60000000000002" customHeight="1">
      <c r="A17" s="49" t="s">
        <v>31</v>
      </c>
      <c r="B17" s="50" t="s">
        <v>55</v>
      </c>
      <c r="C17" s="50" t="s">
        <v>56</v>
      </c>
      <c r="D17" s="51" t="s">
        <v>34</v>
      </c>
      <c r="E17" s="52">
        <v>12</v>
      </c>
      <c r="F17" s="74" t="s">
        <v>57</v>
      </c>
      <c r="G17" s="74" t="s">
        <v>58</v>
      </c>
      <c r="H17" s="55" t="s">
        <v>59</v>
      </c>
      <c r="I17" s="56" t="s">
        <v>38</v>
      </c>
      <c r="J17" s="57" t="s">
        <v>39</v>
      </c>
      <c r="K17" s="57">
        <v>1</v>
      </c>
      <c r="L17" s="58">
        <v>43282</v>
      </c>
      <c r="M17" s="59">
        <v>43404</v>
      </c>
      <c r="N17" s="60">
        <f t="shared" si="4"/>
        <v>17.399999999999999</v>
      </c>
      <c r="O17" s="61">
        <v>1</v>
      </c>
      <c r="P17" s="62">
        <f t="shared" si="5"/>
        <v>1</v>
      </c>
      <c r="Q17" s="63">
        <f t="shared" si="6"/>
        <v>17.399999999999999</v>
      </c>
      <c r="R17" s="63">
        <f t="shared" si="7"/>
        <v>17.399999999999999</v>
      </c>
      <c r="S17" s="63">
        <f t="shared" si="8"/>
        <v>17.399999999999999</v>
      </c>
      <c r="T17" s="64" t="s">
        <v>40</v>
      </c>
      <c r="U17" s="75"/>
      <c r="V17" s="76" t="s">
        <v>45</v>
      </c>
      <c r="W17" s="47"/>
      <c r="X17" s="47"/>
      <c r="Y17" s="47"/>
      <c r="Z17" s="47"/>
      <c r="AA17" s="47"/>
      <c r="AB17" s="47"/>
    </row>
    <row r="18" spans="1:28" ht="273.60000000000002" customHeight="1">
      <c r="A18" s="49" t="s">
        <v>31</v>
      </c>
      <c r="B18" s="50" t="s">
        <v>55</v>
      </c>
      <c r="C18" s="50" t="s">
        <v>56</v>
      </c>
      <c r="D18" s="51" t="s">
        <v>34</v>
      </c>
      <c r="E18" s="52">
        <v>12</v>
      </c>
      <c r="F18" s="74" t="s">
        <v>57</v>
      </c>
      <c r="G18" s="74" t="s">
        <v>58</v>
      </c>
      <c r="H18" s="55" t="s">
        <v>59</v>
      </c>
      <c r="I18" s="68" t="s">
        <v>42</v>
      </c>
      <c r="J18" s="69" t="s">
        <v>60</v>
      </c>
      <c r="K18" s="69">
        <v>4</v>
      </c>
      <c r="L18" s="70">
        <v>43405</v>
      </c>
      <c r="M18" s="70">
        <v>43465</v>
      </c>
      <c r="N18" s="60">
        <f t="shared" si="4"/>
        <v>8.6</v>
      </c>
      <c r="O18" s="61">
        <v>4</v>
      </c>
      <c r="P18" s="62">
        <f t="shared" si="5"/>
        <v>1</v>
      </c>
      <c r="Q18" s="63">
        <f t="shared" si="6"/>
        <v>8.6</v>
      </c>
      <c r="R18" s="63">
        <f t="shared" si="7"/>
        <v>8.6</v>
      </c>
      <c r="S18" s="63">
        <f t="shared" si="8"/>
        <v>8.6</v>
      </c>
      <c r="T18" s="64" t="s">
        <v>61</v>
      </c>
      <c r="U18" s="75"/>
      <c r="V18" s="76" t="s">
        <v>45</v>
      </c>
      <c r="W18" s="47"/>
      <c r="X18" s="47"/>
      <c r="Y18" s="47"/>
      <c r="Z18" s="47"/>
      <c r="AA18" s="47"/>
      <c r="AB18" s="47"/>
    </row>
    <row r="19" spans="1:28" ht="273.60000000000002" customHeight="1">
      <c r="A19" s="49" t="s">
        <v>31</v>
      </c>
      <c r="B19" s="50" t="s">
        <v>55</v>
      </c>
      <c r="C19" s="50" t="s">
        <v>56</v>
      </c>
      <c r="D19" s="51" t="s">
        <v>34</v>
      </c>
      <c r="E19" s="52">
        <v>12</v>
      </c>
      <c r="F19" s="74" t="s">
        <v>57</v>
      </c>
      <c r="G19" s="74" t="s">
        <v>58</v>
      </c>
      <c r="H19" s="55" t="s">
        <v>59</v>
      </c>
      <c r="I19" s="77" t="s">
        <v>62</v>
      </c>
      <c r="J19" s="69" t="s">
        <v>47</v>
      </c>
      <c r="K19" s="69">
        <v>1</v>
      </c>
      <c r="L19" s="70">
        <v>43344</v>
      </c>
      <c r="M19" s="70">
        <v>43373</v>
      </c>
      <c r="N19" s="60">
        <f t="shared" si="4"/>
        <v>4.0999999999999996</v>
      </c>
      <c r="O19" s="61">
        <v>1</v>
      </c>
      <c r="P19" s="62">
        <f t="shared" si="5"/>
        <v>1</v>
      </c>
      <c r="Q19" s="63">
        <f t="shared" si="6"/>
        <v>4.0999999999999996</v>
      </c>
      <c r="R19" s="63">
        <f t="shared" si="7"/>
        <v>4.0999999999999996</v>
      </c>
      <c r="S19" s="63">
        <f t="shared" si="8"/>
        <v>4.0999999999999996</v>
      </c>
      <c r="T19" s="64" t="s">
        <v>63</v>
      </c>
      <c r="U19" s="75"/>
      <c r="V19" s="76" t="s">
        <v>45</v>
      </c>
      <c r="W19" s="47"/>
      <c r="X19" s="47"/>
      <c r="Y19" s="47"/>
      <c r="Z19" s="47"/>
      <c r="AA19" s="47"/>
      <c r="AB19" s="47"/>
    </row>
    <row r="20" spans="1:28" ht="273.60000000000002" customHeight="1">
      <c r="A20" s="49" t="s">
        <v>31</v>
      </c>
      <c r="B20" s="50" t="s">
        <v>55</v>
      </c>
      <c r="C20" s="50" t="s">
        <v>56</v>
      </c>
      <c r="D20" s="51" t="s">
        <v>34</v>
      </c>
      <c r="E20" s="52">
        <v>12</v>
      </c>
      <c r="F20" s="74" t="s">
        <v>57</v>
      </c>
      <c r="G20" s="74" t="s">
        <v>58</v>
      </c>
      <c r="H20" s="55" t="s">
        <v>37</v>
      </c>
      <c r="I20" s="56" t="s">
        <v>53</v>
      </c>
      <c r="J20" s="57" t="s">
        <v>43</v>
      </c>
      <c r="K20" s="73">
        <v>3</v>
      </c>
      <c r="L20" s="59">
        <v>43374</v>
      </c>
      <c r="M20" s="58">
        <v>43555</v>
      </c>
      <c r="N20" s="60">
        <f t="shared" si="4"/>
        <v>25.9</v>
      </c>
      <c r="O20" s="61">
        <v>3</v>
      </c>
      <c r="P20" s="62">
        <f t="shared" si="5"/>
        <v>1</v>
      </c>
      <c r="Q20" s="63">
        <f t="shared" si="6"/>
        <v>25.9</v>
      </c>
      <c r="R20" s="63">
        <f t="shared" si="7"/>
        <v>0</v>
      </c>
      <c r="S20" s="63">
        <f t="shared" si="8"/>
        <v>0</v>
      </c>
      <c r="T20" s="64" t="s">
        <v>64</v>
      </c>
      <c r="U20" s="75"/>
      <c r="V20" s="76" t="s">
        <v>45</v>
      </c>
      <c r="W20" s="47"/>
      <c r="X20" s="47"/>
      <c r="Y20" s="47"/>
      <c r="Z20" s="47"/>
      <c r="AA20" s="47"/>
      <c r="AB20" s="47"/>
    </row>
    <row r="21" spans="1:28" ht="204.6" customHeight="1">
      <c r="A21" s="49" t="s">
        <v>31</v>
      </c>
      <c r="B21" s="50" t="s">
        <v>65</v>
      </c>
      <c r="C21" s="50" t="s">
        <v>66</v>
      </c>
      <c r="D21" s="51" t="s">
        <v>34</v>
      </c>
      <c r="E21" s="52">
        <v>13</v>
      </c>
      <c r="F21" s="74" t="s">
        <v>67</v>
      </c>
      <c r="G21" s="74" t="s">
        <v>68</v>
      </c>
      <c r="H21" s="55" t="s">
        <v>59</v>
      </c>
      <c r="I21" s="56" t="s">
        <v>38</v>
      </c>
      <c r="J21" s="57" t="s">
        <v>39</v>
      </c>
      <c r="K21" s="57">
        <v>1</v>
      </c>
      <c r="L21" s="58">
        <v>43282</v>
      </c>
      <c r="M21" s="59">
        <v>43404</v>
      </c>
      <c r="N21" s="60">
        <f t="shared" si="4"/>
        <v>17.399999999999999</v>
      </c>
      <c r="O21" s="61">
        <v>1</v>
      </c>
      <c r="P21" s="62">
        <f t="shared" si="5"/>
        <v>1</v>
      </c>
      <c r="Q21" s="63">
        <f t="shared" si="6"/>
        <v>17.399999999999999</v>
      </c>
      <c r="R21" s="63">
        <f t="shared" si="7"/>
        <v>17.399999999999999</v>
      </c>
      <c r="S21" s="63">
        <f t="shared" si="8"/>
        <v>17.399999999999999</v>
      </c>
      <c r="T21" s="64" t="s">
        <v>40</v>
      </c>
      <c r="U21" s="75"/>
      <c r="V21" s="76" t="s">
        <v>45</v>
      </c>
      <c r="W21" s="47"/>
      <c r="X21" s="47"/>
      <c r="Y21" s="47"/>
      <c r="Z21" s="47"/>
      <c r="AA21" s="47"/>
      <c r="AB21" s="47"/>
    </row>
    <row r="22" spans="1:28" ht="204.6" customHeight="1">
      <c r="A22" s="49" t="s">
        <v>31</v>
      </c>
      <c r="B22" s="50" t="s">
        <v>65</v>
      </c>
      <c r="C22" s="50" t="s">
        <v>66</v>
      </c>
      <c r="D22" s="51" t="s">
        <v>34</v>
      </c>
      <c r="E22" s="52">
        <v>13</v>
      </c>
      <c r="F22" s="74" t="s">
        <v>67</v>
      </c>
      <c r="G22" s="74" t="s">
        <v>68</v>
      </c>
      <c r="H22" s="55" t="s">
        <v>59</v>
      </c>
      <c r="I22" s="68" t="s">
        <v>42</v>
      </c>
      <c r="J22" s="69" t="s">
        <v>60</v>
      </c>
      <c r="K22" s="69">
        <v>4</v>
      </c>
      <c r="L22" s="70">
        <v>43405</v>
      </c>
      <c r="M22" s="70">
        <v>43465</v>
      </c>
      <c r="N22" s="60">
        <f t="shared" si="4"/>
        <v>8.6</v>
      </c>
      <c r="O22" s="61">
        <v>4</v>
      </c>
      <c r="P22" s="62">
        <f t="shared" si="5"/>
        <v>1</v>
      </c>
      <c r="Q22" s="63">
        <f t="shared" si="6"/>
        <v>8.6</v>
      </c>
      <c r="R22" s="63">
        <f t="shared" si="7"/>
        <v>8.6</v>
      </c>
      <c r="S22" s="63">
        <f t="shared" si="8"/>
        <v>8.6</v>
      </c>
      <c r="T22" s="64" t="s">
        <v>69</v>
      </c>
      <c r="U22" s="75"/>
      <c r="V22" s="76" t="s">
        <v>45</v>
      </c>
      <c r="W22" s="47"/>
      <c r="X22" s="47"/>
      <c r="Y22" s="47"/>
      <c r="Z22" s="47"/>
      <c r="AA22" s="47"/>
      <c r="AB22" s="47"/>
    </row>
    <row r="23" spans="1:28" ht="204.6" customHeight="1">
      <c r="A23" s="49" t="s">
        <v>31</v>
      </c>
      <c r="B23" s="50" t="s">
        <v>65</v>
      </c>
      <c r="C23" s="50" t="s">
        <v>66</v>
      </c>
      <c r="D23" s="51" t="s">
        <v>34</v>
      </c>
      <c r="E23" s="52">
        <v>13</v>
      </c>
      <c r="F23" s="74" t="s">
        <v>67</v>
      </c>
      <c r="G23" s="74" t="s">
        <v>68</v>
      </c>
      <c r="H23" s="55" t="s">
        <v>59</v>
      </c>
      <c r="I23" s="77" t="s">
        <v>62</v>
      </c>
      <c r="J23" s="69" t="s">
        <v>47</v>
      </c>
      <c r="K23" s="69">
        <v>1</v>
      </c>
      <c r="L23" s="70">
        <v>43344</v>
      </c>
      <c r="M23" s="70">
        <v>43373</v>
      </c>
      <c r="N23" s="60">
        <f t="shared" si="4"/>
        <v>4.0999999999999996</v>
      </c>
      <c r="O23" s="61">
        <v>1</v>
      </c>
      <c r="P23" s="62">
        <f t="shared" si="5"/>
        <v>1</v>
      </c>
      <c r="Q23" s="63">
        <f t="shared" si="6"/>
        <v>4.0999999999999996</v>
      </c>
      <c r="R23" s="63">
        <f t="shared" si="7"/>
        <v>4.0999999999999996</v>
      </c>
      <c r="S23" s="63">
        <f t="shared" si="8"/>
        <v>4.0999999999999996</v>
      </c>
      <c r="T23" s="64" t="s">
        <v>63</v>
      </c>
      <c r="U23" s="75"/>
      <c r="V23" s="76" t="s">
        <v>45</v>
      </c>
      <c r="W23" s="47"/>
      <c r="X23" s="47"/>
      <c r="Y23" s="47"/>
      <c r="Z23" s="47"/>
      <c r="AA23" s="47"/>
      <c r="AB23" s="47"/>
    </row>
    <row r="24" spans="1:28" ht="204.6" customHeight="1">
      <c r="A24" s="49" t="s">
        <v>31</v>
      </c>
      <c r="B24" s="50" t="s">
        <v>65</v>
      </c>
      <c r="C24" s="50" t="s">
        <v>66</v>
      </c>
      <c r="D24" s="51" t="s">
        <v>34</v>
      </c>
      <c r="E24" s="52">
        <v>13</v>
      </c>
      <c r="F24" s="74" t="s">
        <v>67</v>
      </c>
      <c r="G24" s="74" t="s">
        <v>68</v>
      </c>
      <c r="H24" s="55" t="s">
        <v>59</v>
      </c>
      <c r="I24" s="56" t="s">
        <v>53</v>
      </c>
      <c r="J24" s="57" t="s">
        <v>43</v>
      </c>
      <c r="K24" s="73">
        <v>3</v>
      </c>
      <c r="L24" s="59">
        <v>43374</v>
      </c>
      <c r="M24" s="58">
        <v>43555</v>
      </c>
      <c r="N24" s="60">
        <f t="shared" si="4"/>
        <v>25.9</v>
      </c>
      <c r="O24" s="61">
        <v>3</v>
      </c>
      <c r="P24" s="62">
        <f t="shared" si="5"/>
        <v>1</v>
      </c>
      <c r="Q24" s="63">
        <f t="shared" si="6"/>
        <v>25.9</v>
      </c>
      <c r="R24" s="63">
        <f t="shared" si="7"/>
        <v>0</v>
      </c>
      <c r="S24" s="63">
        <f t="shared" si="8"/>
        <v>0</v>
      </c>
      <c r="T24" s="64" t="s">
        <v>64</v>
      </c>
      <c r="U24" s="75"/>
      <c r="V24" s="76" t="s">
        <v>45</v>
      </c>
      <c r="W24" s="47"/>
      <c r="X24" s="47"/>
      <c r="Y24" s="47"/>
      <c r="Z24" s="47"/>
      <c r="AA24" s="47"/>
      <c r="AB24" s="47"/>
    </row>
    <row r="25" spans="1:28" ht="369.75">
      <c r="A25" s="49" t="s">
        <v>31</v>
      </c>
      <c r="B25" s="50" t="s">
        <v>70</v>
      </c>
      <c r="C25" s="50" t="s">
        <v>71</v>
      </c>
      <c r="D25" s="51" t="s">
        <v>34</v>
      </c>
      <c r="E25" s="52">
        <v>16</v>
      </c>
      <c r="F25" s="74" t="s">
        <v>72</v>
      </c>
      <c r="G25" s="74" t="s">
        <v>73</v>
      </c>
      <c r="H25" s="55" t="s">
        <v>59</v>
      </c>
      <c r="I25" s="56" t="s">
        <v>38</v>
      </c>
      <c r="J25" s="57" t="s">
        <v>39</v>
      </c>
      <c r="K25" s="57">
        <v>1</v>
      </c>
      <c r="L25" s="58">
        <v>43282</v>
      </c>
      <c r="M25" s="59">
        <v>43404</v>
      </c>
      <c r="N25" s="60">
        <f t="shared" si="4"/>
        <v>17.399999999999999</v>
      </c>
      <c r="O25" s="61">
        <v>1</v>
      </c>
      <c r="P25" s="62">
        <f t="shared" si="5"/>
        <v>1</v>
      </c>
      <c r="Q25" s="63">
        <f t="shared" si="6"/>
        <v>17.399999999999999</v>
      </c>
      <c r="R25" s="63">
        <f t="shared" si="7"/>
        <v>17.399999999999999</v>
      </c>
      <c r="S25" s="63">
        <f t="shared" si="8"/>
        <v>17.399999999999999</v>
      </c>
      <c r="T25" s="64" t="s">
        <v>40</v>
      </c>
      <c r="U25" s="75"/>
      <c r="V25" s="76" t="s">
        <v>45</v>
      </c>
      <c r="W25" s="47"/>
      <c r="X25" s="47"/>
      <c r="Y25" s="47"/>
      <c r="Z25" s="47"/>
      <c r="AA25" s="47"/>
      <c r="AB25" s="47"/>
    </row>
    <row r="26" spans="1:28" ht="369.75">
      <c r="A26" s="49" t="s">
        <v>31</v>
      </c>
      <c r="B26" s="50" t="s">
        <v>70</v>
      </c>
      <c r="C26" s="50" t="s">
        <v>71</v>
      </c>
      <c r="D26" s="51" t="s">
        <v>34</v>
      </c>
      <c r="E26" s="52">
        <v>16</v>
      </c>
      <c r="F26" s="74" t="s">
        <v>72</v>
      </c>
      <c r="G26" s="74" t="s">
        <v>73</v>
      </c>
      <c r="H26" s="55" t="s">
        <v>59</v>
      </c>
      <c r="I26" s="68" t="s">
        <v>42</v>
      </c>
      <c r="J26" s="69" t="s">
        <v>60</v>
      </c>
      <c r="K26" s="69">
        <v>4</v>
      </c>
      <c r="L26" s="70">
        <v>43405</v>
      </c>
      <c r="M26" s="70">
        <v>43465</v>
      </c>
      <c r="N26" s="60">
        <f t="shared" si="4"/>
        <v>8.6</v>
      </c>
      <c r="O26" s="61">
        <v>4</v>
      </c>
      <c r="P26" s="62">
        <f t="shared" si="5"/>
        <v>1</v>
      </c>
      <c r="Q26" s="63">
        <f t="shared" si="6"/>
        <v>8.6</v>
      </c>
      <c r="R26" s="63">
        <f t="shared" si="7"/>
        <v>8.6</v>
      </c>
      <c r="S26" s="63">
        <f t="shared" si="8"/>
        <v>8.6</v>
      </c>
      <c r="T26" s="64" t="s">
        <v>61</v>
      </c>
      <c r="U26" s="75"/>
      <c r="V26" s="76" t="s">
        <v>45</v>
      </c>
      <c r="W26" s="47"/>
      <c r="X26" s="47"/>
      <c r="Y26" s="47"/>
      <c r="Z26" s="47"/>
      <c r="AA26" s="47"/>
      <c r="AB26" s="47"/>
    </row>
    <row r="27" spans="1:28" ht="369.75">
      <c r="A27" s="49" t="s">
        <v>31</v>
      </c>
      <c r="B27" s="50" t="s">
        <v>70</v>
      </c>
      <c r="C27" s="50" t="s">
        <v>71</v>
      </c>
      <c r="D27" s="51" t="s">
        <v>34</v>
      </c>
      <c r="E27" s="52">
        <v>16</v>
      </c>
      <c r="F27" s="74" t="s">
        <v>72</v>
      </c>
      <c r="G27" s="74" t="s">
        <v>73</v>
      </c>
      <c r="H27" s="55" t="s">
        <v>59</v>
      </c>
      <c r="I27" s="77" t="s">
        <v>62</v>
      </c>
      <c r="J27" s="69" t="s">
        <v>47</v>
      </c>
      <c r="K27" s="69">
        <v>1</v>
      </c>
      <c r="L27" s="70">
        <v>43344</v>
      </c>
      <c r="M27" s="70">
        <v>43373</v>
      </c>
      <c r="N27" s="60">
        <f t="shared" si="4"/>
        <v>4.0999999999999996</v>
      </c>
      <c r="O27" s="61">
        <v>1</v>
      </c>
      <c r="P27" s="62">
        <f t="shared" si="5"/>
        <v>1</v>
      </c>
      <c r="Q27" s="63">
        <f t="shared" si="6"/>
        <v>4.0999999999999996</v>
      </c>
      <c r="R27" s="63">
        <f t="shared" si="7"/>
        <v>4.0999999999999996</v>
      </c>
      <c r="S27" s="63">
        <f t="shared" si="8"/>
        <v>4.0999999999999996</v>
      </c>
      <c r="T27" s="64" t="s">
        <v>63</v>
      </c>
      <c r="U27" s="75"/>
      <c r="V27" s="76" t="s">
        <v>45</v>
      </c>
      <c r="W27" s="47"/>
      <c r="X27" s="47"/>
      <c r="Y27" s="47"/>
      <c r="Z27" s="47"/>
      <c r="AA27" s="47"/>
      <c r="AB27" s="47"/>
    </row>
    <row r="28" spans="1:28" ht="369.75">
      <c r="A28" s="49" t="s">
        <v>31</v>
      </c>
      <c r="B28" s="50" t="s">
        <v>70</v>
      </c>
      <c r="C28" s="50" t="s">
        <v>71</v>
      </c>
      <c r="D28" s="51" t="s">
        <v>34</v>
      </c>
      <c r="E28" s="52">
        <v>16</v>
      </c>
      <c r="F28" s="74" t="s">
        <v>72</v>
      </c>
      <c r="G28" s="74" t="s">
        <v>73</v>
      </c>
      <c r="H28" s="55" t="s">
        <v>59</v>
      </c>
      <c r="I28" s="56" t="s">
        <v>53</v>
      </c>
      <c r="J28" s="57" t="s">
        <v>43</v>
      </c>
      <c r="K28" s="73">
        <v>3</v>
      </c>
      <c r="L28" s="59">
        <v>43374</v>
      </c>
      <c r="M28" s="58">
        <v>43555</v>
      </c>
      <c r="N28" s="60">
        <f t="shared" si="4"/>
        <v>25.9</v>
      </c>
      <c r="O28" s="61">
        <v>3</v>
      </c>
      <c r="P28" s="62">
        <f t="shared" si="5"/>
        <v>1</v>
      </c>
      <c r="Q28" s="63">
        <f t="shared" si="6"/>
        <v>25.9</v>
      </c>
      <c r="R28" s="63">
        <f t="shared" si="7"/>
        <v>0</v>
      </c>
      <c r="S28" s="63">
        <f t="shared" si="8"/>
        <v>0</v>
      </c>
      <c r="T28" s="64" t="s">
        <v>64</v>
      </c>
      <c r="U28" s="75"/>
      <c r="V28" s="76" t="s">
        <v>45</v>
      </c>
      <c r="W28" s="47"/>
      <c r="X28" s="47"/>
      <c r="Y28" s="47"/>
      <c r="Z28" s="47"/>
      <c r="AA28" s="47"/>
      <c r="AB28" s="47"/>
    </row>
    <row r="29" spans="1:28" ht="215.25" customHeight="1">
      <c r="A29" s="49" t="s">
        <v>31</v>
      </c>
      <c r="B29" s="50" t="s">
        <v>74</v>
      </c>
      <c r="C29" s="50" t="s">
        <v>75</v>
      </c>
      <c r="D29" s="51" t="s">
        <v>34</v>
      </c>
      <c r="E29" s="78">
        <v>29</v>
      </c>
      <c r="F29" s="74" t="s">
        <v>76</v>
      </c>
      <c r="G29" s="79" t="s">
        <v>77</v>
      </c>
      <c r="H29" s="55" t="s">
        <v>59</v>
      </c>
      <c r="I29" s="56" t="s">
        <v>38</v>
      </c>
      <c r="J29" s="57" t="s">
        <v>39</v>
      </c>
      <c r="K29" s="57">
        <v>1</v>
      </c>
      <c r="L29" s="58">
        <v>43282</v>
      </c>
      <c r="M29" s="59">
        <v>43404</v>
      </c>
      <c r="N29" s="60">
        <f t="shared" si="4"/>
        <v>17.399999999999999</v>
      </c>
      <c r="O29" s="61">
        <v>1</v>
      </c>
      <c r="P29" s="62">
        <f t="shared" si="5"/>
        <v>1</v>
      </c>
      <c r="Q29" s="63">
        <f t="shared" si="6"/>
        <v>17.399999999999999</v>
      </c>
      <c r="R29" s="63">
        <f t="shared" si="7"/>
        <v>17.399999999999999</v>
      </c>
      <c r="S29" s="63">
        <f t="shared" si="8"/>
        <v>17.399999999999999</v>
      </c>
      <c r="T29" s="64" t="s">
        <v>40</v>
      </c>
      <c r="U29" s="75"/>
      <c r="V29" s="76" t="s">
        <v>45</v>
      </c>
      <c r="W29" s="47"/>
      <c r="X29" s="47"/>
      <c r="Y29" s="47"/>
      <c r="Z29" s="47"/>
      <c r="AA29" s="47"/>
      <c r="AB29" s="47"/>
    </row>
    <row r="30" spans="1:28" ht="215.25" customHeight="1">
      <c r="A30" s="49" t="s">
        <v>31</v>
      </c>
      <c r="B30" s="50" t="s">
        <v>74</v>
      </c>
      <c r="C30" s="50" t="s">
        <v>75</v>
      </c>
      <c r="D30" s="51" t="s">
        <v>34</v>
      </c>
      <c r="E30" s="78">
        <v>29</v>
      </c>
      <c r="F30" s="74" t="s">
        <v>76</v>
      </c>
      <c r="G30" s="79" t="s">
        <v>77</v>
      </c>
      <c r="H30" s="55" t="s">
        <v>59</v>
      </c>
      <c r="I30" s="68" t="s">
        <v>42</v>
      </c>
      <c r="J30" s="69" t="s">
        <v>60</v>
      </c>
      <c r="K30" s="69">
        <v>4</v>
      </c>
      <c r="L30" s="70">
        <v>43405</v>
      </c>
      <c r="M30" s="70">
        <v>43465</v>
      </c>
      <c r="N30" s="60">
        <f t="shared" si="4"/>
        <v>8.6</v>
      </c>
      <c r="O30" s="61">
        <v>4</v>
      </c>
      <c r="P30" s="62">
        <f t="shared" si="5"/>
        <v>1</v>
      </c>
      <c r="Q30" s="63">
        <f t="shared" si="6"/>
        <v>8.6</v>
      </c>
      <c r="R30" s="63">
        <f t="shared" si="7"/>
        <v>8.6</v>
      </c>
      <c r="S30" s="63">
        <f t="shared" si="8"/>
        <v>8.6</v>
      </c>
      <c r="T30" s="64" t="s">
        <v>44</v>
      </c>
      <c r="U30" s="75"/>
      <c r="V30" s="76" t="s">
        <v>78</v>
      </c>
      <c r="W30" s="47"/>
      <c r="X30" s="47"/>
      <c r="Y30" s="47"/>
      <c r="Z30" s="47"/>
      <c r="AA30" s="47"/>
      <c r="AB30" s="47"/>
    </row>
    <row r="31" spans="1:28" ht="215.25" customHeight="1">
      <c r="A31" s="49" t="s">
        <v>31</v>
      </c>
      <c r="B31" s="50" t="s">
        <v>74</v>
      </c>
      <c r="C31" s="50" t="s">
        <v>75</v>
      </c>
      <c r="D31" s="51" t="s">
        <v>34</v>
      </c>
      <c r="E31" s="78">
        <v>29</v>
      </c>
      <c r="F31" s="74" t="s">
        <v>76</v>
      </c>
      <c r="G31" s="79" t="s">
        <v>77</v>
      </c>
      <c r="H31" s="55" t="s">
        <v>59</v>
      </c>
      <c r="I31" s="77" t="s">
        <v>62</v>
      </c>
      <c r="J31" s="69" t="s">
        <v>47</v>
      </c>
      <c r="K31" s="69">
        <v>1</v>
      </c>
      <c r="L31" s="70">
        <v>43344</v>
      </c>
      <c r="M31" s="70">
        <v>43373</v>
      </c>
      <c r="N31" s="60">
        <f t="shared" si="4"/>
        <v>4.0999999999999996</v>
      </c>
      <c r="O31" s="61">
        <v>1</v>
      </c>
      <c r="P31" s="62">
        <f t="shared" si="5"/>
        <v>1</v>
      </c>
      <c r="Q31" s="63">
        <f t="shared" si="6"/>
        <v>4.0999999999999996</v>
      </c>
      <c r="R31" s="63">
        <f t="shared" si="7"/>
        <v>4.0999999999999996</v>
      </c>
      <c r="S31" s="63">
        <f t="shared" si="8"/>
        <v>4.0999999999999996</v>
      </c>
      <c r="T31" s="64" t="s">
        <v>63</v>
      </c>
      <c r="U31" s="75"/>
      <c r="V31" s="76" t="s">
        <v>45</v>
      </c>
      <c r="W31" s="47"/>
      <c r="X31" s="47"/>
      <c r="Y31" s="47"/>
      <c r="Z31" s="47"/>
      <c r="AA31" s="47"/>
      <c r="AB31" s="47"/>
    </row>
    <row r="32" spans="1:28" ht="215.25" customHeight="1">
      <c r="A32" s="49" t="s">
        <v>31</v>
      </c>
      <c r="B32" s="50" t="s">
        <v>74</v>
      </c>
      <c r="C32" s="50" t="s">
        <v>75</v>
      </c>
      <c r="D32" s="51" t="s">
        <v>34</v>
      </c>
      <c r="E32" s="78">
        <v>29</v>
      </c>
      <c r="F32" s="74" t="s">
        <v>76</v>
      </c>
      <c r="G32" s="79" t="s">
        <v>77</v>
      </c>
      <c r="H32" s="55" t="s">
        <v>59</v>
      </c>
      <c r="I32" s="56" t="s">
        <v>53</v>
      </c>
      <c r="J32" s="57" t="s">
        <v>43</v>
      </c>
      <c r="K32" s="73">
        <v>3</v>
      </c>
      <c r="L32" s="59">
        <v>43374</v>
      </c>
      <c r="M32" s="58">
        <v>43555</v>
      </c>
      <c r="N32" s="60">
        <f t="shared" si="4"/>
        <v>25.9</v>
      </c>
      <c r="O32" s="61">
        <v>3</v>
      </c>
      <c r="P32" s="62">
        <f t="shared" si="5"/>
        <v>1</v>
      </c>
      <c r="Q32" s="63">
        <f t="shared" si="6"/>
        <v>25.9</v>
      </c>
      <c r="R32" s="63">
        <f t="shared" si="7"/>
        <v>0</v>
      </c>
      <c r="S32" s="63">
        <f t="shared" si="8"/>
        <v>0</v>
      </c>
      <c r="T32" s="64" t="s">
        <v>64</v>
      </c>
      <c r="U32" s="75"/>
      <c r="V32" s="76" t="s">
        <v>45</v>
      </c>
      <c r="W32" s="47"/>
      <c r="X32" s="47"/>
      <c r="Y32" s="47"/>
      <c r="Z32" s="47"/>
      <c r="AA32" s="47"/>
      <c r="AB32" s="47"/>
    </row>
    <row r="33" spans="1:29" ht="364.9" customHeight="1">
      <c r="A33" s="49" t="s">
        <v>31</v>
      </c>
      <c r="B33" s="50" t="s">
        <v>79</v>
      </c>
      <c r="C33" s="80" t="s">
        <v>80</v>
      </c>
      <c r="D33" s="51" t="s">
        <v>34</v>
      </c>
      <c r="E33" s="51">
        <v>34</v>
      </c>
      <c r="F33" s="55" t="s">
        <v>81</v>
      </c>
      <c r="G33" s="55" t="s">
        <v>82</v>
      </c>
      <c r="H33" s="55" t="s">
        <v>59</v>
      </c>
      <c r="I33" s="56" t="s">
        <v>38</v>
      </c>
      <c r="J33" s="57" t="s">
        <v>39</v>
      </c>
      <c r="K33" s="57">
        <v>1</v>
      </c>
      <c r="L33" s="58">
        <v>43282</v>
      </c>
      <c r="M33" s="59">
        <v>43404</v>
      </c>
      <c r="N33" s="60">
        <f t="shared" si="4"/>
        <v>17.399999999999999</v>
      </c>
      <c r="O33" s="61">
        <v>1</v>
      </c>
      <c r="P33" s="62">
        <f t="shared" si="5"/>
        <v>1</v>
      </c>
      <c r="Q33" s="63">
        <f t="shared" si="6"/>
        <v>17.399999999999999</v>
      </c>
      <c r="R33" s="63">
        <f t="shared" si="7"/>
        <v>17.399999999999999</v>
      </c>
      <c r="S33" s="63">
        <f t="shared" si="8"/>
        <v>17.399999999999999</v>
      </c>
      <c r="T33" s="64" t="s">
        <v>83</v>
      </c>
      <c r="U33" s="75"/>
      <c r="V33" s="76" t="s">
        <v>45</v>
      </c>
      <c r="W33" s="47"/>
      <c r="X33" s="47"/>
      <c r="Y33" s="47"/>
      <c r="Z33" s="47"/>
      <c r="AA33" s="47"/>
      <c r="AB33" s="47"/>
      <c r="AC33" s="47"/>
    </row>
    <row r="34" spans="1:29" ht="364.9" customHeight="1">
      <c r="A34" s="49" t="s">
        <v>31</v>
      </c>
      <c r="B34" s="50" t="s">
        <v>79</v>
      </c>
      <c r="C34" s="80" t="s">
        <v>80</v>
      </c>
      <c r="D34" s="51" t="s">
        <v>34</v>
      </c>
      <c r="E34" s="51">
        <v>34</v>
      </c>
      <c r="F34" s="55" t="s">
        <v>81</v>
      </c>
      <c r="G34" s="55" t="s">
        <v>82</v>
      </c>
      <c r="H34" s="55" t="s">
        <v>59</v>
      </c>
      <c r="I34" s="68" t="s">
        <v>42</v>
      </c>
      <c r="J34" s="69" t="s">
        <v>60</v>
      </c>
      <c r="K34" s="69">
        <v>4</v>
      </c>
      <c r="L34" s="70">
        <v>43405</v>
      </c>
      <c r="M34" s="70">
        <v>43465</v>
      </c>
      <c r="N34" s="60">
        <f t="shared" si="4"/>
        <v>8.6</v>
      </c>
      <c r="O34" s="61">
        <v>4</v>
      </c>
      <c r="P34" s="62">
        <f t="shared" si="5"/>
        <v>1</v>
      </c>
      <c r="Q34" s="63">
        <f t="shared" si="6"/>
        <v>8.6</v>
      </c>
      <c r="R34" s="63">
        <f t="shared" si="7"/>
        <v>8.6</v>
      </c>
      <c r="S34" s="63">
        <f t="shared" si="8"/>
        <v>8.6</v>
      </c>
      <c r="T34" s="64" t="s">
        <v>84</v>
      </c>
      <c r="U34" s="75"/>
      <c r="V34" s="76" t="s">
        <v>45</v>
      </c>
      <c r="W34" s="47"/>
      <c r="X34" s="47"/>
      <c r="Y34" s="47"/>
      <c r="Z34" s="47"/>
      <c r="AA34" s="47"/>
      <c r="AB34" s="47"/>
      <c r="AC34" s="47"/>
    </row>
    <row r="35" spans="1:29" ht="364.9" customHeight="1">
      <c r="A35" s="49" t="s">
        <v>31</v>
      </c>
      <c r="B35" s="50" t="s">
        <v>79</v>
      </c>
      <c r="C35" s="80" t="s">
        <v>80</v>
      </c>
      <c r="D35" s="51" t="s">
        <v>34</v>
      </c>
      <c r="E35" s="51">
        <v>34</v>
      </c>
      <c r="F35" s="55" t="s">
        <v>81</v>
      </c>
      <c r="G35" s="55" t="s">
        <v>82</v>
      </c>
      <c r="H35" s="55" t="s">
        <v>59</v>
      </c>
      <c r="I35" s="77" t="s">
        <v>62</v>
      </c>
      <c r="J35" s="69" t="s">
        <v>47</v>
      </c>
      <c r="K35" s="69">
        <v>1</v>
      </c>
      <c r="L35" s="70">
        <v>43344</v>
      </c>
      <c r="M35" s="70">
        <v>43373</v>
      </c>
      <c r="N35" s="60">
        <f t="shared" si="4"/>
        <v>4.0999999999999996</v>
      </c>
      <c r="O35" s="61">
        <v>1</v>
      </c>
      <c r="P35" s="62">
        <f t="shared" si="5"/>
        <v>1</v>
      </c>
      <c r="Q35" s="63">
        <f t="shared" si="6"/>
        <v>4.0999999999999996</v>
      </c>
      <c r="R35" s="63">
        <f t="shared" si="7"/>
        <v>4.0999999999999996</v>
      </c>
      <c r="S35" s="63">
        <f t="shared" si="8"/>
        <v>4.0999999999999996</v>
      </c>
      <c r="T35" s="64" t="s">
        <v>63</v>
      </c>
      <c r="U35" s="75"/>
      <c r="V35" s="76" t="s">
        <v>45</v>
      </c>
      <c r="W35" s="47"/>
      <c r="X35" s="47"/>
      <c r="Y35" s="47"/>
      <c r="Z35" s="47"/>
      <c r="AA35" s="47"/>
      <c r="AB35" s="47"/>
      <c r="AC35" s="47"/>
    </row>
    <row r="36" spans="1:29" ht="364.9" customHeight="1">
      <c r="A36" s="49" t="s">
        <v>31</v>
      </c>
      <c r="B36" s="50" t="s">
        <v>79</v>
      </c>
      <c r="C36" s="80" t="s">
        <v>80</v>
      </c>
      <c r="D36" s="51" t="s">
        <v>34</v>
      </c>
      <c r="E36" s="51">
        <v>34</v>
      </c>
      <c r="F36" s="55" t="s">
        <v>81</v>
      </c>
      <c r="G36" s="55" t="s">
        <v>82</v>
      </c>
      <c r="H36" s="55" t="s">
        <v>59</v>
      </c>
      <c r="I36" s="56" t="s">
        <v>53</v>
      </c>
      <c r="J36" s="57" t="s">
        <v>43</v>
      </c>
      <c r="K36" s="73">
        <v>3</v>
      </c>
      <c r="L36" s="59">
        <v>43374</v>
      </c>
      <c r="M36" s="58">
        <v>43555</v>
      </c>
      <c r="N36" s="60">
        <f t="shared" si="4"/>
        <v>25.9</v>
      </c>
      <c r="O36" s="61">
        <v>3</v>
      </c>
      <c r="P36" s="62">
        <f t="shared" si="5"/>
        <v>1</v>
      </c>
      <c r="Q36" s="63">
        <f t="shared" si="6"/>
        <v>25.9</v>
      </c>
      <c r="R36" s="63">
        <f t="shared" si="7"/>
        <v>0</v>
      </c>
      <c r="S36" s="63">
        <f t="shared" si="8"/>
        <v>0</v>
      </c>
      <c r="T36" s="64" t="s">
        <v>64</v>
      </c>
      <c r="U36" s="75"/>
      <c r="V36" s="76" t="s">
        <v>45</v>
      </c>
      <c r="W36" s="47"/>
      <c r="X36" s="47"/>
      <c r="Y36" s="47"/>
      <c r="Z36" s="47"/>
      <c r="AA36" s="47"/>
      <c r="AB36" s="47"/>
      <c r="AC36" s="47"/>
    </row>
    <row r="37" spans="1:29" s="82" customFormat="1" ht="318.75">
      <c r="A37" s="49" t="s">
        <v>31</v>
      </c>
      <c r="B37" s="50" t="s">
        <v>85</v>
      </c>
      <c r="C37" s="80" t="s">
        <v>86</v>
      </c>
      <c r="D37" s="51" t="s">
        <v>34</v>
      </c>
      <c r="E37" s="51">
        <v>35</v>
      </c>
      <c r="F37" s="55" t="s">
        <v>87</v>
      </c>
      <c r="G37" s="54" t="s">
        <v>88</v>
      </c>
      <c r="H37" s="55" t="s">
        <v>59</v>
      </c>
      <c r="I37" s="56" t="s">
        <v>38</v>
      </c>
      <c r="J37" s="57" t="s">
        <v>39</v>
      </c>
      <c r="K37" s="57">
        <v>1</v>
      </c>
      <c r="L37" s="58">
        <v>43282</v>
      </c>
      <c r="M37" s="59">
        <v>43404</v>
      </c>
      <c r="N37" s="60">
        <f t="shared" si="4"/>
        <v>17.399999999999999</v>
      </c>
      <c r="O37" s="61">
        <v>1</v>
      </c>
      <c r="P37" s="62">
        <f t="shared" si="5"/>
        <v>1</v>
      </c>
      <c r="Q37" s="63">
        <f t="shared" si="6"/>
        <v>17.399999999999999</v>
      </c>
      <c r="R37" s="63">
        <f t="shared" si="7"/>
        <v>17.399999999999999</v>
      </c>
      <c r="S37" s="63">
        <f t="shared" si="8"/>
        <v>17.399999999999999</v>
      </c>
      <c r="T37" s="64" t="s">
        <v>40</v>
      </c>
      <c r="U37" s="75"/>
      <c r="V37" s="76" t="s">
        <v>45</v>
      </c>
      <c r="W37" s="81"/>
      <c r="X37" s="81"/>
      <c r="Y37" s="81"/>
      <c r="Z37" s="81"/>
      <c r="AA37" s="81"/>
      <c r="AB37" s="81"/>
    </row>
    <row r="38" spans="1:29" s="82" customFormat="1" ht="318.75">
      <c r="A38" s="49" t="s">
        <v>31</v>
      </c>
      <c r="B38" s="50" t="s">
        <v>85</v>
      </c>
      <c r="C38" s="80" t="s">
        <v>86</v>
      </c>
      <c r="D38" s="51" t="s">
        <v>34</v>
      </c>
      <c r="E38" s="51">
        <v>35</v>
      </c>
      <c r="F38" s="55" t="s">
        <v>87</v>
      </c>
      <c r="G38" s="54" t="s">
        <v>88</v>
      </c>
      <c r="H38" s="55" t="s">
        <v>59</v>
      </c>
      <c r="I38" s="68" t="s">
        <v>42</v>
      </c>
      <c r="J38" s="69" t="s">
        <v>60</v>
      </c>
      <c r="K38" s="69">
        <v>4</v>
      </c>
      <c r="L38" s="70">
        <v>43405</v>
      </c>
      <c r="M38" s="70">
        <v>43465</v>
      </c>
      <c r="N38" s="60">
        <f t="shared" si="4"/>
        <v>8.6</v>
      </c>
      <c r="O38" s="61">
        <v>4</v>
      </c>
      <c r="P38" s="62">
        <f t="shared" si="5"/>
        <v>1</v>
      </c>
      <c r="Q38" s="63">
        <f t="shared" si="6"/>
        <v>8.6</v>
      </c>
      <c r="R38" s="63">
        <f t="shared" si="7"/>
        <v>8.6</v>
      </c>
      <c r="S38" s="63">
        <f t="shared" si="8"/>
        <v>8.6</v>
      </c>
      <c r="T38" s="64" t="s">
        <v>89</v>
      </c>
      <c r="U38" s="75"/>
      <c r="V38" s="76" t="s">
        <v>49</v>
      </c>
      <c r="W38" s="81"/>
      <c r="X38" s="81"/>
      <c r="Y38" s="81"/>
      <c r="Z38" s="81"/>
      <c r="AA38" s="81"/>
      <c r="AB38" s="81"/>
    </row>
    <row r="39" spans="1:29" s="82" customFormat="1" ht="318.75">
      <c r="A39" s="49" t="s">
        <v>31</v>
      </c>
      <c r="B39" s="50" t="s">
        <v>85</v>
      </c>
      <c r="C39" s="80" t="s">
        <v>86</v>
      </c>
      <c r="D39" s="51" t="s">
        <v>34</v>
      </c>
      <c r="E39" s="51">
        <v>35</v>
      </c>
      <c r="F39" s="55" t="s">
        <v>87</v>
      </c>
      <c r="G39" s="54" t="s">
        <v>88</v>
      </c>
      <c r="H39" s="55" t="s">
        <v>59</v>
      </c>
      <c r="I39" s="77" t="s">
        <v>62</v>
      </c>
      <c r="J39" s="69" t="s">
        <v>47</v>
      </c>
      <c r="K39" s="69">
        <v>1</v>
      </c>
      <c r="L39" s="70">
        <v>43344</v>
      </c>
      <c r="M39" s="70">
        <v>43373</v>
      </c>
      <c r="N39" s="60">
        <f t="shared" si="4"/>
        <v>4.0999999999999996</v>
      </c>
      <c r="O39" s="61">
        <v>1</v>
      </c>
      <c r="P39" s="62">
        <f t="shared" si="5"/>
        <v>1</v>
      </c>
      <c r="Q39" s="63">
        <f t="shared" si="6"/>
        <v>4.0999999999999996</v>
      </c>
      <c r="R39" s="63">
        <f t="shared" si="7"/>
        <v>4.0999999999999996</v>
      </c>
      <c r="S39" s="63">
        <f t="shared" si="8"/>
        <v>4.0999999999999996</v>
      </c>
      <c r="T39" s="64" t="s">
        <v>63</v>
      </c>
      <c r="U39" s="75"/>
      <c r="V39" s="76" t="s">
        <v>45</v>
      </c>
      <c r="W39" s="81"/>
      <c r="X39" s="81"/>
      <c r="Y39" s="81"/>
      <c r="Z39" s="81"/>
      <c r="AA39" s="81"/>
      <c r="AB39" s="81"/>
    </row>
    <row r="40" spans="1:29" s="82" customFormat="1" ht="318.75">
      <c r="A40" s="49" t="s">
        <v>31</v>
      </c>
      <c r="B40" s="50" t="s">
        <v>85</v>
      </c>
      <c r="C40" s="80" t="s">
        <v>86</v>
      </c>
      <c r="D40" s="51" t="s">
        <v>34</v>
      </c>
      <c r="E40" s="51">
        <v>35</v>
      </c>
      <c r="F40" s="55" t="s">
        <v>87</v>
      </c>
      <c r="G40" s="54" t="s">
        <v>88</v>
      </c>
      <c r="H40" s="55" t="s">
        <v>59</v>
      </c>
      <c r="I40" s="56" t="s">
        <v>53</v>
      </c>
      <c r="J40" s="57" t="s">
        <v>43</v>
      </c>
      <c r="K40" s="73">
        <v>3</v>
      </c>
      <c r="L40" s="59">
        <v>43374</v>
      </c>
      <c r="M40" s="58">
        <v>43555</v>
      </c>
      <c r="N40" s="60">
        <f t="shared" si="4"/>
        <v>25.9</v>
      </c>
      <c r="O40" s="61">
        <v>3</v>
      </c>
      <c r="P40" s="62">
        <f t="shared" si="5"/>
        <v>1</v>
      </c>
      <c r="Q40" s="63">
        <f t="shared" si="6"/>
        <v>25.9</v>
      </c>
      <c r="R40" s="63">
        <f t="shared" si="7"/>
        <v>0</v>
      </c>
      <c r="S40" s="63">
        <f t="shared" si="8"/>
        <v>0</v>
      </c>
      <c r="T40" s="64" t="s">
        <v>90</v>
      </c>
      <c r="U40" s="75"/>
      <c r="V40" s="76" t="s">
        <v>91</v>
      </c>
      <c r="W40" s="81"/>
      <c r="X40" s="81"/>
      <c r="Y40" s="81"/>
      <c r="Z40" s="81"/>
      <c r="AA40" s="81"/>
      <c r="AB40" s="81"/>
    </row>
    <row r="41" spans="1:29" s="82" customFormat="1" ht="409.5">
      <c r="A41" s="49" t="s">
        <v>31</v>
      </c>
      <c r="B41" s="50" t="s">
        <v>92</v>
      </c>
      <c r="C41" s="80" t="s">
        <v>93</v>
      </c>
      <c r="D41" s="51" t="s">
        <v>34</v>
      </c>
      <c r="E41" s="51">
        <v>36</v>
      </c>
      <c r="F41" s="55" t="s">
        <v>94</v>
      </c>
      <c r="G41" s="54" t="s">
        <v>95</v>
      </c>
      <c r="H41" s="55" t="s">
        <v>59</v>
      </c>
      <c r="I41" s="56" t="s">
        <v>38</v>
      </c>
      <c r="J41" s="57" t="s">
        <v>39</v>
      </c>
      <c r="K41" s="57">
        <v>1</v>
      </c>
      <c r="L41" s="58">
        <v>43282</v>
      </c>
      <c r="M41" s="59">
        <v>43404</v>
      </c>
      <c r="N41" s="60">
        <f t="shared" si="4"/>
        <v>17.399999999999999</v>
      </c>
      <c r="O41" s="61">
        <v>1</v>
      </c>
      <c r="P41" s="62">
        <f t="shared" si="5"/>
        <v>1</v>
      </c>
      <c r="Q41" s="63">
        <f t="shared" si="6"/>
        <v>17.399999999999999</v>
      </c>
      <c r="R41" s="63">
        <f t="shared" si="7"/>
        <v>17.399999999999999</v>
      </c>
      <c r="S41" s="63">
        <f t="shared" si="8"/>
        <v>17.399999999999999</v>
      </c>
      <c r="T41" s="64" t="s">
        <v>40</v>
      </c>
      <c r="U41" s="75"/>
      <c r="V41" s="76" t="s">
        <v>45</v>
      </c>
      <c r="W41" s="81"/>
      <c r="X41" s="81"/>
      <c r="Y41" s="81"/>
      <c r="Z41" s="81"/>
      <c r="AA41" s="81"/>
      <c r="AB41" s="81"/>
    </row>
    <row r="42" spans="1:29" s="82" customFormat="1" ht="409.5">
      <c r="A42" s="49" t="s">
        <v>31</v>
      </c>
      <c r="B42" s="50" t="s">
        <v>92</v>
      </c>
      <c r="C42" s="80" t="s">
        <v>93</v>
      </c>
      <c r="D42" s="51" t="s">
        <v>34</v>
      </c>
      <c r="E42" s="51">
        <v>36</v>
      </c>
      <c r="F42" s="55" t="s">
        <v>94</v>
      </c>
      <c r="G42" s="54" t="s">
        <v>95</v>
      </c>
      <c r="H42" s="55" t="s">
        <v>59</v>
      </c>
      <c r="I42" s="68" t="s">
        <v>42</v>
      </c>
      <c r="J42" s="69" t="s">
        <v>60</v>
      </c>
      <c r="K42" s="69">
        <v>4</v>
      </c>
      <c r="L42" s="70">
        <v>43405</v>
      </c>
      <c r="M42" s="70">
        <v>43465</v>
      </c>
      <c r="N42" s="60">
        <f t="shared" si="4"/>
        <v>8.6</v>
      </c>
      <c r="O42" s="61">
        <v>4</v>
      </c>
      <c r="P42" s="62">
        <f t="shared" si="5"/>
        <v>1</v>
      </c>
      <c r="Q42" s="63">
        <f t="shared" si="6"/>
        <v>8.6</v>
      </c>
      <c r="R42" s="63">
        <f t="shared" si="7"/>
        <v>8.6</v>
      </c>
      <c r="S42" s="63">
        <f t="shared" si="8"/>
        <v>8.6</v>
      </c>
      <c r="T42" s="64" t="s">
        <v>61</v>
      </c>
      <c r="U42" s="75"/>
      <c r="V42" s="76" t="s">
        <v>45</v>
      </c>
      <c r="W42" s="81"/>
      <c r="X42" s="81"/>
      <c r="Y42" s="81"/>
      <c r="Z42" s="81"/>
      <c r="AA42" s="81"/>
      <c r="AB42" s="81"/>
    </row>
    <row r="43" spans="1:29" s="82" customFormat="1" ht="409.5">
      <c r="A43" s="49" t="s">
        <v>31</v>
      </c>
      <c r="B43" s="50" t="s">
        <v>92</v>
      </c>
      <c r="C43" s="80" t="s">
        <v>93</v>
      </c>
      <c r="D43" s="51" t="s">
        <v>34</v>
      </c>
      <c r="E43" s="51">
        <v>36</v>
      </c>
      <c r="F43" s="55" t="s">
        <v>94</v>
      </c>
      <c r="G43" s="54" t="s">
        <v>96</v>
      </c>
      <c r="H43" s="55" t="s">
        <v>59</v>
      </c>
      <c r="I43" s="77" t="s">
        <v>62</v>
      </c>
      <c r="J43" s="69" t="s">
        <v>47</v>
      </c>
      <c r="K43" s="69">
        <v>1</v>
      </c>
      <c r="L43" s="70">
        <v>43344</v>
      </c>
      <c r="M43" s="70">
        <v>43373</v>
      </c>
      <c r="N43" s="60">
        <f t="shared" si="4"/>
        <v>4.0999999999999996</v>
      </c>
      <c r="O43" s="61">
        <v>1</v>
      </c>
      <c r="P43" s="62">
        <f t="shared" si="5"/>
        <v>1</v>
      </c>
      <c r="Q43" s="63">
        <f t="shared" si="6"/>
        <v>4.0999999999999996</v>
      </c>
      <c r="R43" s="63">
        <f t="shared" si="7"/>
        <v>4.0999999999999996</v>
      </c>
      <c r="S43" s="63">
        <f t="shared" si="8"/>
        <v>4.0999999999999996</v>
      </c>
      <c r="T43" s="64" t="s">
        <v>63</v>
      </c>
      <c r="U43" s="75"/>
      <c r="V43" s="76" t="s">
        <v>45</v>
      </c>
      <c r="W43" s="81"/>
      <c r="X43" s="81"/>
      <c r="Y43" s="81"/>
      <c r="Z43" s="81"/>
      <c r="AA43" s="81"/>
      <c r="AB43" s="81"/>
    </row>
    <row r="44" spans="1:29" s="82" customFormat="1" ht="409.5">
      <c r="A44" s="49" t="s">
        <v>31</v>
      </c>
      <c r="B44" s="50" t="s">
        <v>92</v>
      </c>
      <c r="C44" s="80" t="s">
        <v>93</v>
      </c>
      <c r="D44" s="51" t="s">
        <v>34</v>
      </c>
      <c r="E44" s="51">
        <v>36</v>
      </c>
      <c r="F44" s="83" t="s">
        <v>97</v>
      </c>
      <c r="G44" s="54" t="s">
        <v>98</v>
      </c>
      <c r="H44" s="55" t="s">
        <v>99</v>
      </c>
      <c r="I44" s="56" t="s">
        <v>100</v>
      </c>
      <c r="J44" s="57" t="s">
        <v>101</v>
      </c>
      <c r="K44" s="73">
        <v>1</v>
      </c>
      <c r="L44" s="59">
        <v>43282</v>
      </c>
      <c r="M44" s="58">
        <v>43646</v>
      </c>
      <c r="N44" s="60">
        <f t="shared" si="4"/>
        <v>52</v>
      </c>
      <c r="O44" s="61"/>
      <c r="P44" s="62">
        <f t="shared" si="5"/>
        <v>0</v>
      </c>
      <c r="Q44" s="63">
        <f t="shared" si="6"/>
        <v>0</v>
      </c>
      <c r="R44" s="63">
        <f t="shared" si="7"/>
        <v>0</v>
      </c>
      <c r="S44" s="63">
        <f t="shared" si="8"/>
        <v>0</v>
      </c>
      <c r="T44" s="64" t="s">
        <v>102</v>
      </c>
      <c r="U44" s="75"/>
      <c r="V44" s="76" t="s">
        <v>45</v>
      </c>
      <c r="W44" s="81"/>
      <c r="X44" s="81"/>
      <c r="Y44" s="81"/>
      <c r="Z44" s="81"/>
      <c r="AA44" s="81"/>
      <c r="AB44" s="81"/>
    </row>
    <row r="45" spans="1:29" s="90" customFormat="1" ht="207.75" customHeight="1">
      <c r="A45" s="49" t="s">
        <v>31</v>
      </c>
      <c r="B45" s="50" t="s">
        <v>103</v>
      </c>
      <c r="C45" s="84" t="s">
        <v>104</v>
      </c>
      <c r="D45" s="51" t="s">
        <v>34</v>
      </c>
      <c r="E45" s="52">
        <v>38</v>
      </c>
      <c r="F45" s="53" t="s">
        <v>105</v>
      </c>
      <c r="G45" s="53" t="s">
        <v>106</v>
      </c>
      <c r="H45" s="79" t="s">
        <v>107</v>
      </c>
      <c r="I45" s="85" t="s">
        <v>108</v>
      </c>
      <c r="J45" s="69" t="s">
        <v>109</v>
      </c>
      <c r="K45" s="69">
        <v>1</v>
      </c>
      <c r="L45" s="86">
        <v>43346</v>
      </c>
      <c r="M45" s="86">
        <v>43451</v>
      </c>
      <c r="N45" s="60">
        <f t="shared" si="4"/>
        <v>15</v>
      </c>
      <c r="O45" s="61">
        <v>1</v>
      </c>
      <c r="P45" s="62">
        <f t="shared" si="5"/>
        <v>1</v>
      </c>
      <c r="Q45" s="63">
        <f t="shared" si="6"/>
        <v>15</v>
      </c>
      <c r="R45" s="63">
        <f t="shared" si="7"/>
        <v>15</v>
      </c>
      <c r="S45" s="63">
        <f t="shared" si="8"/>
        <v>15</v>
      </c>
      <c r="T45" s="71" t="s">
        <v>110</v>
      </c>
      <c r="U45" s="87"/>
      <c r="V45" s="88" t="s">
        <v>111</v>
      </c>
      <c r="W45" s="89"/>
      <c r="X45" s="89"/>
      <c r="Y45" s="89"/>
      <c r="Z45" s="89"/>
      <c r="AA45" s="89"/>
      <c r="AB45" s="89"/>
    </row>
    <row r="46" spans="1:29" s="82" customFormat="1" ht="331.5">
      <c r="A46" s="49" t="s">
        <v>31</v>
      </c>
      <c r="B46" s="50" t="s">
        <v>112</v>
      </c>
      <c r="C46" s="80" t="s">
        <v>113</v>
      </c>
      <c r="D46" s="51" t="s">
        <v>34</v>
      </c>
      <c r="E46" s="51">
        <v>47</v>
      </c>
      <c r="F46" s="55" t="s">
        <v>114</v>
      </c>
      <c r="G46" s="55" t="s">
        <v>115</v>
      </c>
      <c r="H46" s="91" t="s">
        <v>107</v>
      </c>
      <c r="I46" s="85" t="s">
        <v>108</v>
      </c>
      <c r="J46" s="69" t="s">
        <v>109</v>
      </c>
      <c r="K46" s="92">
        <v>1</v>
      </c>
      <c r="L46" s="86">
        <v>43346</v>
      </c>
      <c r="M46" s="70">
        <v>43451</v>
      </c>
      <c r="N46" s="60">
        <f t="shared" si="4"/>
        <v>15</v>
      </c>
      <c r="O46" s="61">
        <v>1</v>
      </c>
      <c r="P46" s="62">
        <f t="shared" si="5"/>
        <v>1</v>
      </c>
      <c r="Q46" s="63">
        <f t="shared" si="6"/>
        <v>15</v>
      </c>
      <c r="R46" s="63">
        <f t="shared" si="7"/>
        <v>15</v>
      </c>
      <c r="S46" s="63">
        <f t="shared" si="8"/>
        <v>15</v>
      </c>
      <c r="T46" s="64" t="s">
        <v>116</v>
      </c>
      <c r="U46" s="75"/>
      <c r="V46" s="76" t="s">
        <v>111</v>
      </c>
      <c r="W46" s="81"/>
      <c r="X46" s="81"/>
      <c r="Y46" s="81"/>
      <c r="Z46" s="81"/>
      <c r="AA46" s="81"/>
      <c r="AB46" s="81"/>
    </row>
    <row r="47" spans="1:29" s="67" customFormat="1" ht="257.25" customHeight="1">
      <c r="A47" s="49" t="s">
        <v>31</v>
      </c>
      <c r="B47" s="50" t="s">
        <v>117</v>
      </c>
      <c r="C47" s="50" t="s">
        <v>118</v>
      </c>
      <c r="D47" s="51" t="s">
        <v>34</v>
      </c>
      <c r="E47" s="52">
        <v>62</v>
      </c>
      <c r="F47" s="74" t="s">
        <v>119</v>
      </c>
      <c r="G47" s="74" t="s">
        <v>120</v>
      </c>
      <c r="H47" s="79" t="s">
        <v>121</v>
      </c>
      <c r="I47" s="85" t="s">
        <v>108</v>
      </c>
      <c r="J47" s="69" t="s">
        <v>109</v>
      </c>
      <c r="K47" s="92">
        <v>1</v>
      </c>
      <c r="L47" s="86">
        <v>43346</v>
      </c>
      <c r="M47" s="86">
        <v>43451</v>
      </c>
      <c r="N47" s="60">
        <f t="shared" si="4"/>
        <v>15</v>
      </c>
      <c r="O47" s="61">
        <v>1</v>
      </c>
      <c r="P47" s="62">
        <f t="shared" si="5"/>
        <v>1</v>
      </c>
      <c r="Q47" s="63">
        <f t="shared" si="6"/>
        <v>15</v>
      </c>
      <c r="R47" s="63">
        <f t="shared" si="7"/>
        <v>15</v>
      </c>
      <c r="S47" s="63">
        <f t="shared" si="8"/>
        <v>15</v>
      </c>
      <c r="T47" s="71" t="s">
        <v>122</v>
      </c>
      <c r="U47" s="65"/>
      <c r="V47" s="88" t="s">
        <v>111</v>
      </c>
      <c r="W47" s="93"/>
      <c r="X47" s="93"/>
      <c r="Y47" s="93"/>
      <c r="Z47" s="93"/>
      <c r="AA47" s="93"/>
      <c r="AB47" s="93"/>
    </row>
    <row r="48" spans="1:29" s="67" customFormat="1" ht="221.25" customHeight="1">
      <c r="A48" s="49" t="s">
        <v>31</v>
      </c>
      <c r="B48" s="50" t="s">
        <v>123</v>
      </c>
      <c r="C48" s="50" t="s">
        <v>124</v>
      </c>
      <c r="D48" s="51" t="s">
        <v>34</v>
      </c>
      <c r="E48" s="52">
        <v>63</v>
      </c>
      <c r="F48" s="74" t="s">
        <v>125</v>
      </c>
      <c r="G48" s="74" t="s">
        <v>126</v>
      </c>
      <c r="H48" s="79" t="s">
        <v>121</v>
      </c>
      <c r="I48" s="85" t="s">
        <v>108</v>
      </c>
      <c r="J48" s="69" t="s">
        <v>109</v>
      </c>
      <c r="K48" s="92">
        <v>1</v>
      </c>
      <c r="L48" s="86">
        <v>43346</v>
      </c>
      <c r="M48" s="86">
        <v>43451</v>
      </c>
      <c r="N48" s="60">
        <f t="shared" si="4"/>
        <v>15</v>
      </c>
      <c r="O48" s="61">
        <v>1</v>
      </c>
      <c r="P48" s="62">
        <f t="shared" si="5"/>
        <v>1</v>
      </c>
      <c r="Q48" s="63">
        <f t="shared" si="6"/>
        <v>15</v>
      </c>
      <c r="R48" s="63">
        <f t="shared" si="7"/>
        <v>15</v>
      </c>
      <c r="S48" s="63">
        <f t="shared" si="8"/>
        <v>15</v>
      </c>
      <c r="T48" s="71" t="s">
        <v>127</v>
      </c>
      <c r="U48" s="65"/>
      <c r="V48" s="88" t="s">
        <v>111</v>
      </c>
      <c r="W48" s="93"/>
      <c r="X48" s="93"/>
      <c r="Y48" s="93"/>
      <c r="Z48" s="93"/>
      <c r="AA48" s="93"/>
      <c r="AB48" s="93"/>
    </row>
    <row r="49" spans="1:28" s="90" customFormat="1" ht="234" customHeight="1">
      <c r="A49" s="94" t="s">
        <v>31</v>
      </c>
      <c r="B49" s="95" t="s">
        <v>128</v>
      </c>
      <c r="C49" s="96" t="s">
        <v>129</v>
      </c>
      <c r="D49" s="97" t="s">
        <v>34</v>
      </c>
      <c r="E49" s="97">
        <v>84</v>
      </c>
      <c r="F49" s="98" t="s">
        <v>130</v>
      </c>
      <c r="G49" s="98" t="s">
        <v>131</v>
      </c>
      <c r="H49" s="99" t="s">
        <v>121</v>
      </c>
      <c r="I49" s="100" t="s">
        <v>108</v>
      </c>
      <c r="J49" s="101" t="s">
        <v>109</v>
      </c>
      <c r="K49" s="102">
        <v>1</v>
      </c>
      <c r="L49" s="103">
        <v>43346</v>
      </c>
      <c r="M49" s="103">
        <v>43451</v>
      </c>
      <c r="N49" s="60">
        <f t="shared" si="4"/>
        <v>15</v>
      </c>
      <c r="O49" s="104">
        <v>1</v>
      </c>
      <c r="P49" s="62">
        <f t="shared" si="5"/>
        <v>1</v>
      </c>
      <c r="Q49" s="63">
        <f t="shared" si="6"/>
        <v>15</v>
      </c>
      <c r="R49" s="63">
        <f t="shared" si="7"/>
        <v>15</v>
      </c>
      <c r="S49" s="63">
        <f t="shared" si="8"/>
        <v>15</v>
      </c>
      <c r="T49" s="105" t="s">
        <v>132</v>
      </c>
      <c r="U49" s="87"/>
      <c r="V49" s="88" t="s">
        <v>111</v>
      </c>
      <c r="W49" s="89"/>
      <c r="X49" s="89"/>
      <c r="Y49" s="89"/>
      <c r="Z49" s="89"/>
      <c r="AA49" s="89"/>
      <c r="AB49" s="89"/>
    </row>
    <row r="50" spans="1:28" s="90" customFormat="1" ht="234" customHeight="1">
      <c r="A50" s="157" t="s">
        <v>137</v>
      </c>
      <c r="B50" s="159" t="s">
        <v>138</v>
      </c>
      <c r="C50" s="161" t="s">
        <v>139</v>
      </c>
      <c r="D50" s="160" t="s">
        <v>140</v>
      </c>
      <c r="E50" s="162">
        <v>1</v>
      </c>
      <c r="F50" s="158" t="s">
        <v>141</v>
      </c>
      <c r="G50" s="158" t="s">
        <v>142</v>
      </c>
      <c r="H50" s="152" t="s">
        <v>143</v>
      </c>
      <c r="I50" s="158" t="s">
        <v>144</v>
      </c>
      <c r="J50" s="166" t="s">
        <v>145</v>
      </c>
      <c r="K50" s="163">
        <v>1</v>
      </c>
      <c r="L50" s="164">
        <v>43497</v>
      </c>
      <c r="M50" s="165">
        <v>43616</v>
      </c>
      <c r="N50" s="60">
        <f t="shared" si="4"/>
        <v>17</v>
      </c>
      <c r="O50" s="153"/>
      <c r="P50" s="149">
        <f t="shared" ref="P50:P113" si="9">IF(O50=0,0,+O50/K50)</f>
        <v>0</v>
      </c>
      <c r="Q50" s="151">
        <f t="shared" ref="Q50:Q113" si="10">ROUND((N50*P50),1)</f>
        <v>0</v>
      </c>
      <c r="R50" s="151">
        <f t="shared" ref="R50:R113" si="11">IF(M50&lt;=$D$7,Q50,0)</f>
        <v>0</v>
      </c>
      <c r="S50" s="151">
        <f t="shared" ref="S50:S113" si="12">IF($D$7&gt;=M50,N50,0)</f>
        <v>0</v>
      </c>
      <c r="T50" s="150"/>
      <c r="U50" s="167"/>
      <c r="V50" s="155"/>
      <c r="W50" s="155"/>
      <c r="X50" s="155"/>
      <c r="Y50" s="155"/>
      <c r="Z50" s="155"/>
      <c r="AA50" s="156"/>
      <c r="AB50" s="89"/>
    </row>
    <row r="51" spans="1:28" s="90" customFormat="1" ht="234" customHeight="1">
      <c r="A51" s="157" t="s">
        <v>137</v>
      </c>
      <c r="B51" s="159" t="s">
        <v>138</v>
      </c>
      <c r="C51" s="161" t="s">
        <v>139</v>
      </c>
      <c r="D51" s="160" t="s">
        <v>140</v>
      </c>
      <c r="E51" s="162">
        <v>1</v>
      </c>
      <c r="F51" s="158" t="s">
        <v>141</v>
      </c>
      <c r="G51" s="158" t="s">
        <v>142</v>
      </c>
      <c r="H51" s="152" t="s">
        <v>143</v>
      </c>
      <c r="I51" s="158" t="s">
        <v>146</v>
      </c>
      <c r="J51" s="166" t="s">
        <v>147</v>
      </c>
      <c r="K51" s="163">
        <v>5</v>
      </c>
      <c r="L51" s="164">
        <v>43570</v>
      </c>
      <c r="M51" s="165">
        <v>43707</v>
      </c>
      <c r="N51" s="60">
        <f t="shared" si="4"/>
        <v>19.600000000000001</v>
      </c>
      <c r="O51" s="153"/>
      <c r="P51" s="149">
        <f t="shared" si="9"/>
        <v>0</v>
      </c>
      <c r="Q51" s="151">
        <f t="shared" si="10"/>
        <v>0</v>
      </c>
      <c r="R51" s="151">
        <f t="shared" si="11"/>
        <v>0</v>
      </c>
      <c r="S51" s="151">
        <f t="shared" si="12"/>
        <v>0</v>
      </c>
      <c r="T51" s="150"/>
      <c r="U51" s="167"/>
      <c r="V51" s="155"/>
      <c r="W51" s="155"/>
      <c r="X51" s="155"/>
      <c r="Y51" s="155"/>
      <c r="Z51" s="155"/>
      <c r="AA51" s="156"/>
      <c r="AB51" s="89"/>
    </row>
    <row r="52" spans="1:28" s="90" customFormat="1" ht="234" customHeight="1">
      <c r="A52" s="157" t="s">
        <v>137</v>
      </c>
      <c r="B52" s="159" t="s">
        <v>138</v>
      </c>
      <c r="C52" s="161" t="s">
        <v>139</v>
      </c>
      <c r="D52" s="160" t="s">
        <v>140</v>
      </c>
      <c r="E52" s="162">
        <v>1</v>
      </c>
      <c r="F52" s="158" t="s">
        <v>141</v>
      </c>
      <c r="G52" s="158" t="s">
        <v>142</v>
      </c>
      <c r="H52" s="152" t="s">
        <v>143</v>
      </c>
      <c r="I52" s="158" t="s">
        <v>148</v>
      </c>
      <c r="J52" s="166" t="s">
        <v>149</v>
      </c>
      <c r="K52" s="163">
        <v>1</v>
      </c>
      <c r="L52" s="164">
        <v>43497</v>
      </c>
      <c r="M52" s="165">
        <v>43556</v>
      </c>
      <c r="N52" s="60">
        <f t="shared" si="4"/>
        <v>8.4</v>
      </c>
      <c r="O52" s="153"/>
      <c r="P52" s="149">
        <f t="shared" si="9"/>
        <v>0</v>
      </c>
      <c r="Q52" s="151">
        <f t="shared" si="10"/>
        <v>0</v>
      </c>
      <c r="R52" s="151">
        <f t="shared" si="11"/>
        <v>0</v>
      </c>
      <c r="S52" s="151">
        <f t="shared" si="12"/>
        <v>0</v>
      </c>
      <c r="T52" s="150"/>
      <c r="U52" s="167"/>
      <c r="V52" s="155"/>
      <c r="W52" s="155"/>
      <c r="X52" s="155"/>
      <c r="Y52" s="155"/>
      <c r="Z52" s="155"/>
      <c r="AA52" s="156"/>
      <c r="AB52" s="89"/>
    </row>
    <row r="53" spans="1:28" s="90" customFormat="1" ht="234" customHeight="1">
      <c r="A53" s="157" t="s">
        <v>137</v>
      </c>
      <c r="B53" s="159" t="s">
        <v>138</v>
      </c>
      <c r="C53" s="161" t="s">
        <v>139</v>
      </c>
      <c r="D53" s="160" t="s">
        <v>140</v>
      </c>
      <c r="E53" s="162">
        <v>1</v>
      </c>
      <c r="F53" s="158" t="s">
        <v>141</v>
      </c>
      <c r="G53" s="158" t="s">
        <v>142</v>
      </c>
      <c r="H53" s="152" t="s">
        <v>143</v>
      </c>
      <c r="I53" s="158" t="s">
        <v>150</v>
      </c>
      <c r="J53" s="166" t="s">
        <v>151</v>
      </c>
      <c r="K53" s="163">
        <v>33</v>
      </c>
      <c r="L53" s="164">
        <v>43497</v>
      </c>
      <c r="M53" s="165">
        <v>43830</v>
      </c>
      <c r="N53" s="60">
        <f t="shared" si="4"/>
        <v>47.6</v>
      </c>
      <c r="O53" s="153"/>
      <c r="P53" s="149">
        <f t="shared" si="9"/>
        <v>0</v>
      </c>
      <c r="Q53" s="151">
        <f t="shared" si="10"/>
        <v>0</v>
      </c>
      <c r="R53" s="151">
        <f t="shared" si="11"/>
        <v>0</v>
      </c>
      <c r="S53" s="151">
        <f t="shared" si="12"/>
        <v>0</v>
      </c>
      <c r="T53" s="150"/>
      <c r="U53" s="167"/>
      <c r="V53" s="155"/>
      <c r="W53" s="155"/>
      <c r="X53" s="155"/>
      <c r="Y53" s="155"/>
      <c r="Z53" s="155"/>
      <c r="AA53" s="156"/>
      <c r="AB53" s="89"/>
    </row>
    <row r="54" spans="1:28" s="90" customFormat="1" ht="234" customHeight="1">
      <c r="A54" s="157" t="s">
        <v>137</v>
      </c>
      <c r="B54" s="159" t="s">
        <v>138</v>
      </c>
      <c r="C54" s="161" t="s">
        <v>139</v>
      </c>
      <c r="D54" s="160" t="s">
        <v>140</v>
      </c>
      <c r="E54" s="162">
        <v>1</v>
      </c>
      <c r="F54" s="158" t="s">
        <v>141</v>
      </c>
      <c r="G54" s="158" t="s">
        <v>142</v>
      </c>
      <c r="H54" s="152" t="s">
        <v>143</v>
      </c>
      <c r="I54" s="158" t="s">
        <v>152</v>
      </c>
      <c r="J54" s="166" t="s">
        <v>153</v>
      </c>
      <c r="K54" s="163">
        <v>7</v>
      </c>
      <c r="L54" s="164">
        <v>43497</v>
      </c>
      <c r="M54" s="165">
        <v>43830</v>
      </c>
      <c r="N54" s="60">
        <f t="shared" si="4"/>
        <v>47.6</v>
      </c>
      <c r="O54" s="153"/>
      <c r="P54" s="149">
        <f t="shared" si="9"/>
        <v>0</v>
      </c>
      <c r="Q54" s="151">
        <f t="shared" si="10"/>
        <v>0</v>
      </c>
      <c r="R54" s="151">
        <f t="shared" si="11"/>
        <v>0</v>
      </c>
      <c r="S54" s="151">
        <f t="shared" si="12"/>
        <v>0</v>
      </c>
      <c r="T54" s="150"/>
      <c r="U54" s="167"/>
      <c r="V54" s="155"/>
      <c r="W54" s="155"/>
      <c r="X54" s="155"/>
      <c r="Y54" s="155"/>
      <c r="Z54" s="155"/>
      <c r="AA54" s="156"/>
      <c r="AB54" s="89"/>
    </row>
    <row r="55" spans="1:28" s="90" customFormat="1" ht="234" customHeight="1">
      <c r="A55" s="157" t="s">
        <v>137</v>
      </c>
      <c r="B55" s="159" t="s">
        <v>138</v>
      </c>
      <c r="C55" s="161" t="s">
        <v>139</v>
      </c>
      <c r="D55" s="160" t="s">
        <v>140</v>
      </c>
      <c r="E55" s="162">
        <v>1</v>
      </c>
      <c r="F55" s="158" t="s">
        <v>141</v>
      </c>
      <c r="G55" s="158" t="s">
        <v>142</v>
      </c>
      <c r="H55" s="152" t="s">
        <v>143</v>
      </c>
      <c r="I55" s="158" t="s">
        <v>154</v>
      </c>
      <c r="J55" s="166" t="s">
        <v>155</v>
      </c>
      <c r="K55" s="163">
        <v>1</v>
      </c>
      <c r="L55" s="164">
        <v>43497</v>
      </c>
      <c r="M55" s="165">
        <v>43556</v>
      </c>
      <c r="N55" s="60">
        <f t="shared" si="4"/>
        <v>8.4</v>
      </c>
      <c r="O55" s="153"/>
      <c r="P55" s="149">
        <f t="shared" si="9"/>
        <v>0</v>
      </c>
      <c r="Q55" s="151">
        <f t="shared" si="10"/>
        <v>0</v>
      </c>
      <c r="R55" s="151">
        <f t="shared" si="11"/>
        <v>0</v>
      </c>
      <c r="S55" s="151">
        <f t="shared" si="12"/>
        <v>0</v>
      </c>
      <c r="T55" s="150"/>
      <c r="U55" s="167"/>
      <c r="V55" s="155"/>
      <c r="W55" s="155"/>
      <c r="X55" s="155"/>
      <c r="Y55" s="155"/>
      <c r="Z55" s="155"/>
      <c r="AA55" s="156"/>
      <c r="AB55" s="89"/>
    </row>
    <row r="56" spans="1:28" s="90" customFormat="1" ht="234" customHeight="1">
      <c r="A56" s="157" t="s">
        <v>137</v>
      </c>
      <c r="B56" s="159" t="s">
        <v>138</v>
      </c>
      <c r="C56" s="161" t="s">
        <v>139</v>
      </c>
      <c r="D56" s="160" t="s">
        <v>140</v>
      </c>
      <c r="E56" s="162">
        <v>1</v>
      </c>
      <c r="F56" s="158" t="s">
        <v>141</v>
      </c>
      <c r="G56" s="158" t="s">
        <v>142</v>
      </c>
      <c r="H56" s="152" t="s">
        <v>143</v>
      </c>
      <c r="I56" s="158" t="s">
        <v>156</v>
      </c>
      <c r="J56" s="166" t="s">
        <v>155</v>
      </c>
      <c r="K56" s="163">
        <v>1</v>
      </c>
      <c r="L56" s="164">
        <v>43497</v>
      </c>
      <c r="M56" s="165">
        <v>43556</v>
      </c>
      <c r="N56" s="60">
        <f t="shared" si="4"/>
        <v>8.4</v>
      </c>
      <c r="O56" s="153"/>
      <c r="P56" s="149">
        <f t="shared" si="9"/>
        <v>0</v>
      </c>
      <c r="Q56" s="151">
        <f t="shared" si="10"/>
        <v>0</v>
      </c>
      <c r="R56" s="151">
        <f t="shared" si="11"/>
        <v>0</v>
      </c>
      <c r="S56" s="151">
        <f t="shared" si="12"/>
        <v>0</v>
      </c>
      <c r="T56" s="150"/>
      <c r="U56" s="167"/>
      <c r="V56" s="155"/>
      <c r="W56" s="155"/>
      <c r="X56" s="155"/>
      <c r="Y56" s="155"/>
      <c r="Z56" s="155"/>
      <c r="AA56" s="156"/>
      <c r="AB56" s="89"/>
    </row>
    <row r="57" spans="1:28" s="90" customFormat="1" ht="234" customHeight="1">
      <c r="A57" s="157" t="s">
        <v>137</v>
      </c>
      <c r="B57" s="159" t="s">
        <v>138</v>
      </c>
      <c r="C57" s="161" t="s">
        <v>139</v>
      </c>
      <c r="D57" s="160" t="s">
        <v>140</v>
      </c>
      <c r="E57" s="162">
        <v>1</v>
      </c>
      <c r="F57" s="158" t="s">
        <v>141</v>
      </c>
      <c r="G57" s="158" t="s">
        <v>142</v>
      </c>
      <c r="H57" s="152" t="s">
        <v>143</v>
      </c>
      <c r="I57" s="158" t="s">
        <v>157</v>
      </c>
      <c r="J57" s="166" t="s">
        <v>39</v>
      </c>
      <c r="K57" s="163">
        <v>1</v>
      </c>
      <c r="L57" s="164">
        <v>43497</v>
      </c>
      <c r="M57" s="165">
        <v>43830</v>
      </c>
      <c r="N57" s="60">
        <f t="shared" si="4"/>
        <v>47.6</v>
      </c>
      <c r="O57" s="153"/>
      <c r="P57" s="149">
        <f t="shared" si="9"/>
        <v>0</v>
      </c>
      <c r="Q57" s="151">
        <f t="shared" si="10"/>
        <v>0</v>
      </c>
      <c r="R57" s="151">
        <f t="shared" si="11"/>
        <v>0</v>
      </c>
      <c r="S57" s="151">
        <f t="shared" si="12"/>
        <v>0</v>
      </c>
      <c r="T57" s="150"/>
      <c r="U57" s="167"/>
      <c r="V57" s="155"/>
      <c r="W57" s="155"/>
      <c r="X57" s="155"/>
      <c r="Y57" s="155"/>
      <c r="Z57" s="155"/>
      <c r="AA57" s="156"/>
      <c r="AB57" s="89"/>
    </row>
    <row r="58" spans="1:28" s="90" customFormat="1" ht="234" customHeight="1">
      <c r="A58" s="157" t="s">
        <v>137</v>
      </c>
      <c r="B58" s="159" t="s">
        <v>138</v>
      </c>
      <c r="C58" s="161" t="s">
        <v>139</v>
      </c>
      <c r="D58" s="160" t="s">
        <v>140</v>
      </c>
      <c r="E58" s="162">
        <v>1</v>
      </c>
      <c r="F58" s="158" t="s">
        <v>141</v>
      </c>
      <c r="G58" s="158" t="s">
        <v>142</v>
      </c>
      <c r="H58" s="152" t="s">
        <v>143</v>
      </c>
      <c r="I58" s="158" t="s">
        <v>158</v>
      </c>
      <c r="J58" s="166" t="s">
        <v>159</v>
      </c>
      <c r="K58" s="163">
        <v>1</v>
      </c>
      <c r="L58" s="164">
        <v>43525</v>
      </c>
      <c r="M58" s="165">
        <v>43738</v>
      </c>
      <c r="N58" s="60">
        <f t="shared" si="4"/>
        <v>30.4</v>
      </c>
      <c r="O58" s="153"/>
      <c r="P58" s="149">
        <f t="shared" si="9"/>
        <v>0</v>
      </c>
      <c r="Q58" s="151">
        <f t="shared" si="10"/>
        <v>0</v>
      </c>
      <c r="R58" s="151">
        <f t="shared" si="11"/>
        <v>0</v>
      </c>
      <c r="S58" s="151">
        <f t="shared" si="12"/>
        <v>0</v>
      </c>
      <c r="T58" s="150"/>
      <c r="U58" s="167"/>
      <c r="V58" s="155"/>
      <c r="W58" s="155"/>
      <c r="X58" s="155"/>
      <c r="Y58" s="155"/>
      <c r="Z58" s="155"/>
      <c r="AA58" s="156"/>
      <c r="AB58" s="89"/>
    </row>
    <row r="59" spans="1:28" s="90" customFormat="1" ht="234" customHeight="1">
      <c r="A59" s="157" t="s">
        <v>137</v>
      </c>
      <c r="B59" s="159" t="s">
        <v>138</v>
      </c>
      <c r="C59" s="161" t="s">
        <v>139</v>
      </c>
      <c r="D59" s="160" t="s">
        <v>140</v>
      </c>
      <c r="E59" s="162">
        <v>1</v>
      </c>
      <c r="F59" s="158" t="s">
        <v>141</v>
      </c>
      <c r="G59" s="158" t="s">
        <v>142</v>
      </c>
      <c r="H59" s="152" t="s">
        <v>143</v>
      </c>
      <c r="I59" s="158" t="s">
        <v>160</v>
      </c>
      <c r="J59" s="166" t="s">
        <v>161</v>
      </c>
      <c r="K59" s="163">
        <v>1</v>
      </c>
      <c r="L59" s="164">
        <v>43525</v>
      </c>
      <c r="M59" s="165">
        <v>43830</v>
      </c>
      <c r="N59" s="60">
        <f t="shared" si="4"/>
        <v>43.6</v>
      </c>
      <c r="O59" s="153"/>
      <c r="P59" s="149">
        <f t="shared" si="9"/>
        <v>0</v>
      </c>
      <c r="Q59" s="151">
        <f t="shared" si="10"/>
        <v>0</v>
      </c>
      <c r="R59" s="151">
        <f t="shared" si="11"/>
        <v>0</v>
      </c>
      <c r="S59" s="151">
        <f t="shared" si="12"/>
        <v>0</v>
      </c>
      <c r="T59" s="150"/>
      <c r="U59" s="167"/>
      <c r="V59" s="155"/>
      <c r="W59" s="155"/>
      <c r="X59" s="155"/>
      <c r="Y59" s="155"/>
      <c r="Z59" s="155"/>
      <c r="AA59" s="156"/>
      <c r="AB59" s="89"/>
    </row>
    <row r="60" spans="1:28" s="90" customFormat="1" ht="234" customHeight="1">
      <c r="A60" s="157" t="s">
        <v>137</v>
      </c>
      <c r="B60" s="159" t="s">
        <v>138</v>
      </c>
      <c r="C60" s="161" t="s">
        <v>139</v>
      </c>
      <c r="D60" s="160" t="s">
        <v>140</v>
      </c>
      <c r="E60" s="162">
        <v>1</v>
      </c>
      <c r="F60" s="158" t="s">
        <v>141</v>
      </c>
      <c r="G60" s="158" t="s">
        <v>142</v>
      </c>
      <c r="H60" s="152" t="s">
        <v>143</v>
      </c>
      <c r="I60" s="158" t="s">
        <v>162</v>
      </c>
      <c r="J60" s="166" t="s">
        <v>155</v>
      </c>
      <c r="K60" s="163">
        <v>1</v>
      </c>
      <c r="L60" s="164">
        <v>43497</v>
      </c>
      <c r="M60" s="165">
        <v>43585</v>
      </c>
      <c r="N60" s="60">
        <f t="shared" si="4"/>
        <v>12.6</v>
      </c>
      <c r="O60" s="153"/>
      <c r="P60" s="149">
        <f t="shared" si="9"/>
        <v>0</v>
      </c>
      <c r="Q60" s="151">
        <f t="shared" si="10"/>
        <v>0</v>
      </c>
      <c r="R60" s="151">
        <f t="shared" si="11"/>
        <v>0</v>
      </c>
      <c r="S60" s="151">
        <f t="shared" si="12"/>
        <v>0</v>
      </c>
      <c r="T60" s="150"/>
      <c r="U60" s="167"/>
      <c r="V60" s="155"/>
      <c r="W60" s="155"/>
      <c r="X60" s="155"/>
      <c r="Y60" s="155"/>
      <c r="Z60" s="155"/>
      <c r="AA60" s="156"/>
      <c r="AB60" s="89"/>
    </row>
    <row r="61" spans="1:28" s="90" customFormat="1" ht="234" customHeight="1">
      <c r="A61" s="157" t="s">
        <v>137</v>
      </c>
      <c r="B61" s="159" t="s">
        <v>138</v>
      </c>
      <c r="C61" s="161" t="s">
        <v>139</v>
      </c>
      <c r="D61" s="160" t="s">
        <v>140</v>
      </c>
      <c r="E61" s="162">
        <v>1</v>
      </c>
      <c r="F61" s="158" t="s">
        <v>141</v>
      </c>
      <c r="G61" s="158" t="s">
        <v>142</v>
      </c>
      <c r="H61" s="152" t="s">
        <v>143</v>
      </c>
      <c r="I61" s="158" t="s">
        <v>163</v>
      </c>
      <c r="J61" s="166" t="s">
        <v>164</v>
      </c>
      <c r="K61" s="163">
        <v>1</v>
      </c>
      <c r="L61" s="164">
        <v>43497</v>
      </c>
      <c r="M61" s="165">
        <v>43677</v>
      </c>
      <c r="N61" s="60">
        <f t="shared" si="4"/>
        <v>25.7</v>
      </c>
      <c r="O61" s="153"/>
      <c r="P61" s="149">
        <f t="shared" si="9"/>
        <v>0</v>
      </c>
      <c r="Q61" s="151">
        <f t="shared" si="10"/>
        <v>0</v>
      </c>
      <c r="R61" s="151">
        <f t="shared" si="11"/>
        <v>0</v>
      </c>
      <c r="S61" s="151">
        <f t="shared" si="12"/>
        <v>0</v>
      </c>
      <c r="T61" s="150"/>
      <c r="U61" s="167"/>
      <c r="V61" s="155"/>
      <c r="W61" s="155"/>
      <c r="X61" s="155"/>
      <c r="Y61" s="155"/>
      <c r="Z61" s="155"/>
      <c r="AA61" s="156"/>
      <c r="AB61" s="89"/>
    </row>
    <row r="62" spans="1:28" s="90" customFormat="1" ht="234" customHeight="1">
      <c r="A62" s="157" t="s">
        <v>137</v>
      </c>
      <c r="B62" s="159" t="s">
        <v>138</v>
      </c>
      <c r="C62" s="161" t="s">
        <v>139</v>
      </c>
      <c r="D62" s="160" t="s">
        <v>140</v>
      </c>
      <c r="E62" s="162">
        <v>1</v>
      </c>
      <c r="F62" s="158" t="s">
        <v>141</v>
      </c>
      <c r="G62" s="158" t="s">
        <v>142</v>
      </c>
      <c r="H62" s="152" t="s">
        <v>143</v>
      </c>
      <c r="I62" s="158" t="s">
        <v>165</v>
      </c>
      <c r="J62" s="166" t="s">
        <v>149</v>
      </c>
      <c r="K62" s="163">
        <v>1</v>
      </c>
      <c r="L62" s="164">
        <v>43678</v>
      </c>
      <c r="M62" s="165">
        <v>43830</v>
      </c>
      <c r="N62" s="60">
        <f t="shared" si="4"/>
        <v>21.7</v>
      </c>
      <c r="O62" s="153"/>
      <c r="P62" s="149">
        <f t="shared" si="9"/>
        <v>0</v>
      </c>
      <c r="Q62" s="151">
        <f t="shared" si="10"/>
        <v>0</v>
      </c>
      <c r="R62" s="151">
        <f t="shared" si="11"/>
        <v>0</v>
      </c>
      <c r="S62" s="151">
        <f t="shared" si="12"/>
        <v>0</v>
      </c>
      <c r="T62" s="150"/>
      <c r="U62" s="167"/>
      <c r="V62" s="155"/>
      <c r="W62" s="155"/>
      <c r="X62" s="155"/>
      <c r="Y62" s="155"/>
      <c r="Z62" s="155"/>
      <c r="AA62" s="156"/>
      <c r="AB62" s="89"/>
    </row>
    <row r="63" spans="1:28" s="90" customFormat="1" ht="234" customHeight="1">
      <c r="A63" s="157" t="s">
        <v>137</v>
      </c>
      <c r="B63" s="159" t="s">
        <v>138</v>
      </c>
      <c r="C63" s="161" t="s">
        <v>139</v>
      </c>
      <c r="D63" s="160" t="s">
        <v>140</v>
      </c>
      <c r="E63" s="162">
        <v>1</v>
      </c>
      <c r="F63" s="158" t="s">
        <v>141</v>
      </c>
      <c r="G63" s="158" t="s">
        <v>142</v>
      </c>
      <c r="H63" s="152" t="s">
        <v>143</v>
      </c>
      <c r="I63" s="158" t="s">
        <v>166</v>
      </c>
      <c r="J63" s="166" t="s">
        <v>155</v>
      </c>
      <c r="K63" s="163">
        <v>1</v>
      </c>
      <c r="L63" s="164">
        <v>43678</v>
      </c>
      <c r="M63" s="165">
        <v>43830</v>
      </c>
      <c r="N63" s="60">
        <f t="shared" si="4"/>
        <v>21.7</v>
      </c>
      <c r="O63" s="153"/>
      <c r="P63" s="149">
        <f t="shared" si="9"/>
        <v>0</v>
      </c>
      <c r="Q63" s="151">
        <f t="shared" si="10"/>
        <v>0</v>
      </c>
      <c r="R63" s="151">
        <f t="shared" si="11"/>
        <v>0</v>
      </c>
      <c r="S63" s="151">
        <f t="shared" si="12"/>
        <v>0</v>
      </c>
      <c r="T63" s="150"/>
      <c r="U63" s="167"/>
      <c r="V63" s="155"/>
      <c r="W63" s="155"/>
      <c r="X63" s="155"/>
      <c r="Y63" s="155"/>
      <c r="Z63" s="155"/>
      <c r="AA63" s="156"/>
      <c r="AB63" s="89"/>
    </row>
    <row r="64" spans="1:28" s="90" customFormat="1" ht="234" customHeight="1">
      <c r="A64" s="157" t="s">
        <v>137</v>
      </c>
      <c r="B64" s="159" t="s">
        <v>167</v>
      </c>
      <c r="C64" s="161" t="s">
        <v>168</v>
      </c>
      <c r="D64" s="160" t="s">
        <v>140</v>
      </c>
      <c r="E64" s="162">
        <v>2</v>
      </c>
      <c r="F64" s="158" t="s">
        <v>169</v>
      </c>
      <c r="G64" s="158" t="s">
        <v>170</v>
      </c>
      <c r="H64" s="152" t="s">
        <v>143</v>
      </c>
      <c r="I64" s="158" t="s">
        <v>144</v>
      </c>
      <c r="J64" s="166" t="s">
        <v>145</v>
      </c>
      <c r="K64" s="163">
        <v>1</v>
      </c>
      <c r="L64" s="164">
        <v>43497</v>
      </c>
      <c r="M64" s="165">
        <v>43616</v>
      </c>
      <c r="N64" s="60">
        <f t="shared" si="4"/>
        <v>17</v>
      </c>
      <c r="O64" s="153"/>
      <c r="P64" s="149">
        <f t="shared" si="9"/>
        <v>0</v>
      </c>
      <c r="Q64" s="151">
        <f t="shared" si="10"/>
        <v>0</v>
      </c>
      <c r="R64" s="151">
        <f t="shared" si="11"/>
        <v>0</v>
      </c>
      <c r="S64" s="151">
        <f t="shared" si="12"/>
        <v>0</v>
      </c>
      <c r="T64" s="150"/>
      <c r="U64" s="167"/>
      <c r="V64" s="155"/>
      <c r="W64" s="155"/>
      <c r="X64" s="155"/>
      <c r="Y64" s="155"/>
      <c r="Z64" s="155"/>
      <c r="AA64" s="156"/>
      <c r="AB64" s="89"/>
    </row>
    <row r="65" spans="1:28" s="90" customFormat="1" ht="234" customHeight="1">
      <c r="A65" s="157" t="s">
        <v>137</v>
      </c>
      <c r="B65" s="159" t="s">
        <v>167</v>
      </c>
      <c r="C65" s="161" t="s">
        <v>168</v>
      </c>
      <c r="D65" s="160" t="s">
        <v>140</v>
      </c>
      <c r="E65" s="162">
        <v>2</v>
      </c>
      <c r="F65" s="158" t="s">
        <v>171</v>
      </c>
      <c r="G65" s="158" t="s">
        <v>170</v>
      </c>
      <c r="H65" s="152" t="s">
        <v>143</v>
      </c>
      <c r="I65" s="158" t="s">
        <v>146</v>
      </c>
      <c r="J65" s="166" t="s">
        <v>147</v>
      </c>
      <c r="K65" s="163">
        <v>5</v>
      </c>
      <c r="L65" s="164">
        <v>43570</v>
      </c>
      <c r="M65" s="165">
        <v>43707</v>
      </c>
      <c r="N65" s="60">
        <f t="shared" si="4"/>
        <v>19.600000000000001</v>
      </c>
      <c r="O65" s="153"/>
      <c r="P65" s="149">
        <f t="shared" si="9"/>
        <v>0</v>
      </c>
      <c r="Q65" s="151">
        <f t="shared" si="10"/>
        <v>0</v>
      </c>
      <c r="R65" s="151">
        <f t="shared" si="11"/>
        <v>0</v>
      </c>
      <c r="S65" s="151">
        <f t="shared" si="12"/>
        <v>0</v>
      </c>
      <c r="T65" s="150"/>
      <c r="U65" s="167"/>
      <c r="V65" s="155"/>
      <c r="W65" s="155"/>
      <c r="X65" s="155"/>
      <c r="Y65" s="155"/>
      <c r="Z65" s="155"/>
      <c r="AA65" s="156"/>
      <c r="AB65" s="89"/>
    </row>
    <row r="66" spans="1:28" s="90" customFormat="1" ht="234" customHeight="1">
      <c r="A66" s="157" t="s">
        <v>137</v>
      </c>
      <c r="B66" s="159" t="s">
        <v>167</v>
      </c>
      <c r="C66" s="161" t="s">
        <v>168</v>
      </c>
      <c r="D66" s="160" t="s">
        <v>140</v>
      </c>
      <c r="E66" s="162">
        <v>2</v>
      </c>
      <c r="F66" s="158" t="s">
        <v>171</v>
      </c>
      <c r="G66" s="158" t="s">
        <v>170</v>
      </c>
      <c r="H66" s="152" t="s">
        <v>143</v>
      </c>
      <c r="I66" s="158" t="s">
        <v>148</v>
      </c>
      <c r="J66" s="166" t="s">
        <v>149</v>
      </c>
      <c r="K66" s="163">
        <v>1</v>
      </c>
      <c r="L66" s="164">
        <v>43497</v>
      </c>
      <c r="M66" s="165">
        <v>43556</v>
      </c>
      <c r="N66" s="60">
        <f t="shared" si="4"/>
        <v>8.4</v>
      </c>
      <c r="O66" s="153"/>
      <c r="P66" s="149">
        <f t="shared" si="9"/>
        <v>0</v>
      </c>
      <c r="Q66" s="151">
        <f t="shared" si="10"/>
        <v>0</v>
      </c>
      <c r="R66" s="151">
        <f t="shared" si="11"/>
        <v>0</v>
      </c>
      <c r="S66" s="151">
        <f t="shared" si="12"/>
        <v>0</v>
      </c>
      <c r="T66" s="150"/>
      <c r="U66" s="167"/>
      <c r="V66" s="155"/>
      <c r="W66" s="155"/>
      <c r="X66" s="155"/>
      <c r="Y66" s="155"/>
      <c r="Z66" s="155"/>
      <c r="AA66" s="156"/>
      <c r="AB66" s="89"/>
    </row>
    <row r="67" spans="1:28" s="90" customFormat="1" ht="234" customHeight="1">
      <c r="A67" s="157" t="s">
        <v>137</v>
      </c>
      <c r="B67" s="159" t="s">
        <v>167</v>
      </c>
      <c r="C67" s="161" t="s">
        <v>168</v>
      </c>
      <c r="D67" s="160" t="s">
        <v>140</v>
      </c>
      <c r="E67" s="162">
        <v>2</v>
      </c>
      <c r="F67" s="158" t="s">
        <v>171</v>
      </c>
      <c r="G67" s="158" t="s">
        <v>170</v>
      </c>
      <c r="H67" s="152" t="s">
        <v>143</v>
      </c>
      <c r="I67" s="158" t="s">
        <v>150</v>
      </c>
      <c r="J67" s="166" t="s">
        <v>151</v>
      </c>
      <c r="K67" s="163">
        <v>33</v>
      </c>
      <c r="L67" s="164">
        <v>43497</v>
      </c>
      <c r="M67" s="165">
        <v>43830</v>
      </c>
      <c r="N67" s="60">
        <f t="shared" si="4"/>
        <v>47.6</v>
      </c>
      <c r="O67" s="153"/>
      <c r="P67" s="149">
        <f t="shared" si="9"/>
        <v>0</v>
      </c>
      <c r="Q67" s="151">
        <f t="shared" si="10"/>
        <v>0</v>
      </c>
      <c r="R67" s="151">
        <f t="shared" si="11"/>
        <v>0</v>
      </c>
      <c r="S67" s="151">
        <f t="shared" si="12"/>
        <v>0</v>
      </c>
      <c r="T67" s="150"/>
      <c r="U67" s="167"/>
      <c r="V67" s="155"/>
      <c r="W67" s="155"/>
      <c r="X67" s="155"/>
      <c r="Y67" s="155"/>
      <c r="Z67" s="155"/>
      <c r="AA67" s="156"/>
      <c r="AB67" s="89"/>
    </row>
    <row r="68" spans="1:28" s="90" customFormat="1" ht="234" customHeight="1">
      <c r="A68" s="157" t="s">
        <v>137</v>
      </c>
      <c r="B68" s="159" t="s">
        <v>167</v>
      </c>
      <c r="C68" s="161" t="s">
        <v>168</v>
      </c>
      <c r="D68" s="160" t="s">
        <v>140</v>
      </c>
      <c r="E68" s="162">
        <v>2</v>
      </c>
      <c r="F68" s="158" t="s">
        <v>171</v>
      </c>
      <c r="G68" s="158" t="s">
        <v>170</v>
      </c>
      <c r="H68" s="152" t="s">
        <v>143</v>
      </c>
      <c r="I68" s="158" t="s">
        <v>152</v>
      </c>
      <c r="J68" s="166" t="s">
        <v>153</v>
      </c>
      <c r="K68" s="163">
        <v>7</v>
      </c>
      <c r="L68" s="164">
        <v>43497</v>
      </c>
      <c r="M68" s="165">
        <v>43830</v>
      </c>
      <c r="N68" s="60">
        <f t="shared" si="4"/>
        <v>47.6</v>
      </c>
      <c r="O68" s="153"/>
      <c r="P68" s="149">
        <f t="shared" si="9"/>
        <v>0</v>
      </c>
      <c r="Q68" s="151">
        <f t="shared" si="10"/>
        <v>0</v>
      </c>
      <c r="R68" s="151">
        <f t="shared" si="11"/>
        <v>0</v>
      </c>
      <c r="S68" s="151">
        <f t="shared" si="12"/>
        <v>0</v>
      </c>
      <c r="T68" s="150"/>
      <c r="U68" s="167"/>
      <c r="V68" s="155"/>
      <c r="W68" s="155"/>
      <c r="X68" s="155"/>
      <c r="Y68" s="155"/>
      <c r="Z68" s="155"/>
      <c r="AA68" s="156"/>
      <c r="AB68" s="89"/>
    </row>
    <row r="69" spans="1:28" s="90" customFormat="1" ht="234" customHeight="1">
      <c r="A69" s="157" t="s">
        <v>137</v>
      </c>
      <c r="B69" s="159" t="s">
        <v>167</v>
      </c>
      <c r="C69" s="161" t="s">
        <v>168</v>
      </c>
      <c r="D69" s="160" t="s">
        <v>140</v>
      </c>
      <c r="E69" s="162">
        <v>2</v>
      </c>
      <c r="F69" s="158" t="s">
        <v>171</v>
      </c>
      <c r="G69" s="158" t="s">
        <v>170</v>
      </c>
      <c r="H69" s="152" t="s">
        <v>143</v>
      </c>
      <c r="I69" s="158" t="s">
        <v>154</v>
      </c>
      <c r="J69" s="166" t="s">
        <v>155</v>
      </c>
      <c r="K69" s="163">
        <v>1</v>
      </c>
      <c r="L69" s="164">
        <v>43497</v>
      </c>
      <c r="M69" s="165">
        <v>43556</v>
      </c>
      <c r="N69" s="60">
        <f t="shared" si="4"/>
        <v>8.4</v>
      </c>
      <c r="O69" s="153"/>
      <c r="P69" s="149">
        <f t="shared" si="9"/>
        <v>0</v>
      </c>
      <c r="Q69" s="151">
        <f t="shared" si="10"/>
        <v>0</v>
      </c>
      <c r="R69" s="151">
        <f t="shared" si="11"/>
        <v>0</v>
      </c>
      <c r="S69" s="151">
        <f t="shared" si="12"/>
        <v>0</v>
      </c>
      <c r="T69" s="150"/>
      <c r="U69" s="167"/>
      <c r="V69" s="155"/>
      <c r="W69" s="155"/>
      <c r="X69" s="155"/>
      <c r="Y69" s="155"/>
      <c r="Z69" s="155"/>
      <c r="AA69" s="156"/>
      <c r="AB69" s="89"/>
    </row>
    <row r="70" spans="1:28" s="90" customFormat="1" ht="234" customHeight="1">
      <c r="A70" s="157" t="s">
        <v>137</v>
      </c>
      <c r="B70" s="159" t="s">
        <v>167</v>
      </c>
      <c r="C70" s="161" t="s">
        <v>168</v>
      </c>
      <c r="D70" s="160" t="s">
        <v>140</v>
      </c>
      <c r="E70" s="162">
        <v>2</v>
      </c>
      <c r="F70" s="158" t="s">
        <v>171</v>
      </c>
      <c r="G70" s="158" t="s">
        <v>170</v>
      </c>
      <c r="H70" s="152" t="s">
        <v>143</v>
      </c>
      <c r="I70" s="158" t="s">
        <v>156</v>
      </c>
      <c r="J70" s="166" t="s">
        <v>155</v>
      </c>
      <c r="K70" s="163">
        <v>1</v>
      </c>
      <c r="L70" s="164">
        <v>43497</v>
      </c>
      <c r="M70" s="165">
        <v>43556</v>
      </c>
      <c r="N70" s="60">
        <f t="shared" si="4"/>
        <v>8.4</v>
      </c>
      <c r="O70" s="153"/>
      <c r="P70" s="149">
        <f t="shared" si="9"/>
        <v>0</v>
      </c>
      <c r="Q70" s="151">
        <f t="shared" si="10"/>
        <v>0</v>
      </c>
      <c r="R70" s="151">
        <f t="shared" si="11"/>
        <v>0</v>
      </c>
      <c r="S70" s="151">
        <f t="shared" si="12"/>
        <v>0</v>
      </c>
      <c r="T70" s="150"/>
      <c r="U70" s="167"/>
      <c r="V70" s="155"/>
      <c r="W70" s="155"/>
      <c r="X70" s="155"/>
      <c r="Y70" s="155"/>
      <c r="Z70" s="155"/>
      <c r="AA70" s="156"/>
      <c r="AB70" s="89"/>
    </row>
    <row r="71" spans="1:28" s="90" customFormat="1" ht="234" customHeight="1">
      <c r="A71" s="157" t="s">
        <v>137</v>
      </c>
      <c r="B71" s="159" t="s">
        <v>167</v>
      </c>
      <c r="C71" s="161" t="s">
        <v>168</v>
      </c>
      <c r="D71" s="160" t="s">
        <v>140</v>
      </c>
      <c r="E71" s="162">
        <v>2</v>
      </c>
      <c r="F71" s="158" t="s">
        <v>169</v>
      </c>
      <c r="G71" s="158" t="s">
        <v>170</v>
      </c>
      <c r="H71" s="152" t="s">
        <v>143</v>
      </c>
      <c r="I71" s="158" t="s">
        <v>157</v>
      </c>
      <c r="J71" s="166" t="s">
        <v>39</v>
      </c>
      <c r="K71" s="163">
        <v>1</v>
      </c>
      <c r="L71" s="164">
        <v>43497</v>
      </c>
      <c r="M71" s="165">
        <v>43830</v>
      </c>
      <c r="N71" s="60">
        <f t="shared" si="4"/>
        <v>47.6</v>
      </c>
      <c r="O71" s="153"/>
      <c r="P71" s="149">
        <f t="shared" si="9"/>
        <v>0</v>
      </c>
      <c r="Q71" s="151">
        <f t="shared" si="10"/>
        <v>0</v>
      </c>
      <c r="R71" s="151">
        <f t="shared" si="11"/>
        <v>0</v>
      </c>
      <c r="S71" s="151">
        <f t="shared" si="12"/>
        <v>0</v>
      </c>
      <c r="T71" s="150"/>
      <c r="U71" s="167"/>
      <c r="V71" s="155"/>
      <c r="W71" s="155"/>
      <c r="X71" s="155"/>
      <c r="Y71" s="155"/>
      <c r="Z71" s="155"/>
      <c r="AA71" s="156"/>
      <c r="AB71" s="89"/>
    </row>
    <row r="72" spans="1:28" s="90" customFormat="1" ht="234" customHeight="1">
      <c r="A72" s="157" t="s">
        <v>137</v>
      </c>
      <c r="B72" s="159" t="s">
        <v>167</v>
      </c>
      <c r="C72" s="161" t="s">
        <v>168</v>
      </c>
      <c r="D72" s="160" t="s">
        <v>140</v>
      </c>
      <c r="E72" s="162">
        <v>2</v>
      </c>
      <c r="F72" s="158" t="s">
        <v>169</v>
      </c>
      <c r="G72" s="158" t="s">
        <v>170</v>
      </c>
      <c r="H72" s="152" t="s">
        <v>143</v>
      </c>
      <c r="I72" s="158" t="s">
        <v>158</v>
      </c>
      <c r="J72" s="166" t="s">
        <v>159</v>
      </c>
      <c r="K72" s="163">
        <v>1</v>
      </c>
      <c r="L72" s="164">
        <v>43525</v>
      </c>
      <c r="M72" s="165">
        <v>43738</v>
      </c>
      <c r="N72" s="60">
        <f t="shared" si="4"/>
        <v>30.4</v>
      </c>
      <c r="O72" s="153"/>
      <c r="P72" s="149">
        <f t="shared" si="9"/>
        <v>0</v>
      </c>
      <c r="Q72" s="151">
        <f t="shared" si="10"/>
        <v>0</v>
      </c>
      <c r="R72" s="151">
        <f t="shared" si="11"/>
        <v>0</v>
      </c>
      <c r="S72" s="151">
        <f t="shared" si="12"/>
        <v>0</v>
      </c>
      <c r="T72" s="150"/>
      <c r="U72" s="167"/>
      <c r="V72" s="155"/>
      <c r="W72" s="155"/>
      <c r="X72" s="155"/>
      <c r="Y72" s="155"/>
      <c r="Z72" s="155"/>
      <c r="AA72" s="156"/>
      <c r="AB72" s="89"/>
    </row>
    <row r="73" spans="1:28" s="90" customFormat="1" ht="234" customHeight="1">
      <c r="A73" s="157" t="s">
        <v>137</v>
      </c>
      <c r="B73" s="159" t="s">
        <v>167</v>
      </c>
      <c r="C73" s="161" t="s">
        <v>168</v>
      </c>
      <c r="D73" s="160" t="s">
        <v>140</v>
      </c>
      <c r="E73" s="162">
        <v>2</v>
      </c>
      <c r="F73" s="158" t="s">
        <v>169</v>
      </c>
      <c r="G73" s="158" t="s">
        <v>170</v>
      </c>
      <c r="H73" s="152" t="s">
        <v>143</v>
      </c>
      <c r="I73" s="158" t="s">
        <v>160</v>
      </c>
      <c r="J73" s="166" t="s">
        <v>161</v>
      </c>
      <c r="K73" s="163">
        <v>1</v>
      </c>
      <c r="L73" s="164">
        <v>43525</v>
      </c>
      <c r="M73" s="165">
        <v>43830</v>
      </c>
      <c r="N73" s="60">
        <f t="shared" si="4"/>
        <v>43.6</v>
      </c>
      <c r="O73" s="153"/>
      <c r="P73" s="149">
        <f t="shared" si="9"/>
        <v>0</v>
      </c>
      <c r="Q73" s="151">
        <f t="shared" si="10"/>
        <v>0</v>
      </c>
      <c r="R73" s="151">
        <f t="shared" si="11"/>
        <v>0</v>
      </c>
      <c r="S73" s="151">
        <f t="shared" si="12"/>
        <v>0</v>
      </c>
      <c r="T73" s="150"/>
      <c r="U73" s="167"/>
      <c r="V73" s="155"/>
      <c r="W73" s="155"/>
      <c r="X73" s="155"/>
      <c r="Y73" s="155"/>
      <c r="Z73" s="155"/>
      <c r="AA73" s="156"/>
      <c r="AB73" s="89"/>
    </row>
    <row r="74" spans="1:28" s="90" customFormat="1" ht="234" customHeight="1">
      <c r="A74" s="157" t="s">
        <v>137</v>
      </c>
      <c r="B74" s="159" t="s">
        <v>167</v>
      </c>
      <c r="C74" s="161" t="s">
        <v>168</v>
      </c>
      <c r="D74" s="160" t="s">
        <v>140</v>
      </c>
      <c r="E74" s="162">
        <v>2</v>
      </c>
      <c r="F74" s="158" t="s">
        <v>169</v>
      </c>
      <c r="G74" s="158" t="s">
        <v>170</v>
      </c>
      <c r="H74" s="152" t="s">
        <v>143</v>
      </c>
      <c r="I74" s="158" t="s">
        <v>162</v>
      </c>
      <c r="J74" s="166" t="s">
        <v>155</v>
      </c>
      <c r="K74" s="163">
        <v>1</v>
      </c>
      <c r="L74" s="164">
        <v>43497</v>
      </c>
      <c r="M74" s="165">
        <v>43585</v>
      </c>
      <c r="N74" s="60">
        <f t="shared" si="4"/>
        <v>12.6</v>
      </c>
      <c r="O74" s="153"/>
      <c r="P74" s="149">
        <f t="shared" si="9"/>
        <v>0</v>
      </c>
      <c r="Q74" s="151">
        <f t="shared" si="10"/>
        <v>0</v>
      </c>
      <c r="R74" s="151">
        <f t="shared" si="11"/>
        <v>0</v>
      </c>
      <c r="S74" s="151">
        <f t="shared" si="12"/>
        <v>0</v>
      </c>
      <c r="T74" s="150"/>
      <c r="U74" s="167"/>
      <c r="V74" s="155"/>
      <c r="W74" s="155"/>
      <c r="X74" s="155"/>
      <c r="Y74" s="155"/>
      <c r="Z74" s="155"/>
      <c r="AA74" s="156"/>
      <c r="AB74" s="89"/>
    </row>
    <row r="75" spans="1:28" s="90" customFormat="1" ht="234" customHeight="1">
      <c r="A75" s="157" t="s">
        <v>137</v>
      </c>
      <c r="B75" s="159" t="s">
        <v>167</v>
      </c>
      <c r="C75" s="161" t="s">
        <v>168</v>
      </c>
      <c r="D75" s="160" t="s">
        <v>140</v>
      </c>
      <c r="E75" s="162">
        <v>2</v>
      </c>
      <c r="F75" s="158" t="s">
        <v>171</v>
      </c>
      <c r="G75" s="158" t="s">
        <v>170</v>
      </c>
      <c r="H75" s="152" t="s">
        <v>143</v>
      </c>
      <c r="I75" s="158" t="s">
        <v>163</v>
      </c>
      <c r="J75" s="166" t="s">
        <v>164</v>
      </c>
      <c r="K75" s="163">
        <v>1</v>
      </c>
      <c r="L75" s="164">
        <v>43497</v>
      </c>
      <c r="M75" s="165">
        <v>43677</v>
      </c>
      <c r="N75" s="60">
        <f t="shared" si="4"/>
        <v>25.7</v>
      </c>
      <c r="O75" s="153"/>
      <c r="P75" s="149">
        <f t="shared" si="9"/>
        <v>0</v>
      </c>
      <c r="Q75" s="151">
        <f t="shared" si="10"/>
        <v>0</v>
      </c>
      <c r="R75" s="151">
        <f t="shared" si="11"/>
        <v>0</v>
      </c>
      <c r="S75" s="151">
        <f t="shared" si="12"/>
        <v>0</v>
      </c>
      <c r="T75" s="150"/>
      <c r="U75" s="167"/>
      <c r="V75" s="155"/>
      <c r="W75" s="155"/>
      <c r="X75" s="155"/>
      <c r="Y75" s="155"/>
      <c r="Z75" s="155"/>
      <c r="AA75" s="156"/>
      <c r="AB75" s="89"/>
    </row>
    <row r="76" spans="1:28" s="90" customFormat="1" ht="234" customHeight="1">
      <c r="A76" s="157" t="s">
        <v>137</v>
      </c>
      <c r="B76" s="159" t="s">
        <v>167</v>
      </c>
      <c r="C76" s="161" t="s">
        <v>168</v>
      </c>
      <c r="D76" s="160" t="s">
        <v>140</v>
      </c>
      <c r="E76" s="162">
        <v>2</v>
      </c>
      <c r="F76" s="158" t="s">
        <v>171</v>
      </c>
      <c r="G76" s="158" t="s">
        <v>170</v>
      </c>
      <c r="H76" s="152" t="s">
        <v>143</v>
      </c>
      <c r="I76" s="158" t="s">
        <v>165</v>
      </c>
      <c r="J76" s="166" t="s">
        <v>149</v>
      </c>
      <c r="K76" s="163">
        <v>1</v>
      </c>
      <c r="L76" s="164">
        <v>43678</v>
      </c>
      <c r="M76" s="165">
        <v>43830</v>
      </c>
      <c r="N76" s="60">
        <f t="shared" si="4"/>
        <v>21.7</v>
      </c>
      <c r="O76" s="153"/>
      <c r="P76" s="149">
        <f t="shared" si="9"/>
        <v>0</v>
      </c>
      <c r="Q76" s="151">
        <f t="shared" si="10"/>
        <v>0</v>
      </c>
      <c r="R76" s="151">
        <f t="shared" si="11"/>
        <v>0</v>
      </c>
      <c r="S76" s="151">
        <f t="shared" si="12"/>
        <v>0</v>
      </c>
      <c r="T76" s="150"/>
      <c r="U76" s="167"/>
      <c r="V76" s="155"/>
      <c r="W76" s="155"/>
      <c r="X76" s="155"/>
      <c r="Y76" s="155"/>
      <c r="Z76" s="155"/>
      <c r="AA76" s="156"/>
      <c r="AB76" s="89"/>
    </row>
    <row r="77" spans="1:28" s="90" customFormat="1" ht="234" customHeight="1">
      <c r="A77" s="157" t="s">
        <v>137</v>
      </c>
      <c r="B77" s="159" t="s">
        <v>167</v>
      </c>
      <c r="C77" s="161" t="s">
        <v>168</v>
      </c>
      <c r="D77" s="160" t="s">
        <v>140</v>
      </c>
      <c r="E77" s="162">
        <v>2</v>
      </c>
      <c r="F77" s="158" t="s">
        <v>171</v>
      </c>
      <c r="G77" s="158" t="s">
        <v>170</v>
      </c>
      <c r="H77" s="152" t="s">
        <v>143</v>
      </c>
      <c r="I77" s="158" t="s">
        <v>166</v>
      </c>
      <c r="J77" s="166" t="s">
        <v>155</v>
      </c>
      <c r="K77" s="163">
        <v>1</v>
      </c>
      <c r="L77" s="164">
        <v>43678</v>
      </c>
      <c r="M77" s="165">
        <v>43830</v>
      </c>
      <c r="N77" s="60">
        <f t="shared" ref="N77:N140" si="13">+ROUND(((M77-L77)/7),1)</f>
        <v>21.7</v>
      </c>
      <c r="O77" s="153"/>
      <c r="P77" s="149">
        <f t="shared" si="9"/>
        <v>0</v>
      </c>
      <c r="Q77" s="151">
        <f t="shared" si="10"/>
        <v>0</v>
      </c>
      <c r="R77" s="151">
        <f t="shared" si="11"/>
        <v>0</v>
      </c>
      <c r="S77" s="151">
        <f t="shared" si="12"/>
        <v>0</v>
      </c>
      <c r="T77" s="150"/>
      <c r="U77" s="167"/>
      <c r="V77" s="155"/>
      <c r="W77" s="155"/>
      <c r="X77" s="155"/>
      <c r="Y77" s="155"/>
      <c r="Z77" s="155"/>
      <c r="AA77" s="156"/>
      <c r="AB77" s="89"/>
    </row>
    <row r="78" spans="1:28" s="90" customFormat="1" ht="234" customHeight="1">
      <c r="A78" s="157" t="s">
        <v>137</v>
      </c>
      <c r="B78" s="159" t="s">
        <v>172</v>
      </c>
      <c r="C78" s="161" t="s">
        <v>173</v>
      </c>
      <c r="D78" s="160" t="s">
        <v>140</v>
      </c>
      <c r="E78" s="162">
        <v>3</v>
      </c>
      <c r="F78" s="158" t="s">
        <v>174</v>
      </c>
      <c r="G78" s="158" t="s">
        <v>175</v>
      </c>
      <c r="H78" s="152" t="s">
        <v>143</v>
      </c>
      <c r="I78" s="158" t="s">
        <v>144</v>
      </c>
      <c r="J78" s="166" t="s">
        <v>145</v>
      </c>
      <c r="K78" s="163">
        <v>1</v>
      </c>
      <c r="L78" s="164">
        <v>43497</v>
      </c>
      <c r="M78" s="165">
        <v>43616</v>
      </c>
      <c r="N78" s="60">
        <f t="shared" si="13"/>
        <v>17</v>
      </c>
      <c r="O78" s="153"/>
      <c r="P78" s="149">
        <f t="shared" si="9"/>
        <v>0</v>
      </c>
      <c r="Q78" s="151">
        <f t="shared" si="10"/>
        <v>0</v>
      </c>
      <c r="R78" s="151">
        <f t="shared" si="11"/>
        <v>0</v>
      </c>
      <c r="S78" s="151">
        <f t="shared" si="12"/>
        <v>0</v>
      </c>
      <c r="T78" s="150"/>
      <c r="U78" s="167"/>
      <c r="V78" s="155"/>
      <c r="W78" s="155"/>
      <c r="X78" s="155"/>
      <c r="Y78" s="155"/>
      <c r="Z78" s="155"/>
      <c r="AA78" s="156"/>
      <c r="AB78" s="89"/>
    </row>
    <row r="79" spans="1:28" s="90" customFormat="1" ht="234" customHeight="1">
      <c r="A79" s="157" t="s">
        <v>137</v>
      </c>
      <c r="B79" s="159" t="s">
        <v>172</v>
      </c>
      <c r="C79" s="161" t="s">
        <v>173</v>
      </c>
      <c r="D79" s="160" t="s">
        <v>140</v>
      </c>
      <c r="E79" s="162">
        <v>3</v>
      </c>
      <c r="F79" s="158" t="s">
        <v>174</v>
      </c>
      <c r="G79" s="158" t="s">
        <v>175</v>
      </c>
      <c r="H79" s="152" t="s">
        <v>143</v>
      </c>
      <c r="I79" s="158" t="s">
        <v>146</v>
      </c>
      <c r="J79" s="166" t="s">
        <v>147</v>
      </c>
      <c r="K79" s="163">
        <v>5</v>
      </c>
      <c r="L79" s="164">
        <v>43570</v>
      </c>
      <c r="M79" s="165">
        <v>43707</v>
      </c>
      <c r="N79" s="60">
        <f t="shared" si="13"/>
        <v>19.600000000000001</v>
      </c>
      <c r="O79" s="153"/>
      <c r="P79" s="149">
        <f t="shared" si="9"/>
        <v>0</v>
      </c>
      <c r="Q79" s="151">
        <f t="shared" si="10"/>
        <v>0</v>
      </c>
      <c r="R79" s="151">
        <f t="shared" si="11"/>
        <v>0</v>
      </c>
      <c r="S79" s="151">
        <f t="shared" si="12"/>
        <v>0</v>
      </c>
      <c r="T79" s="150"/>
      <c r="U79" s="167"/>
      <c r="V79" s="155"/>
      <c r="W79" s="155"/>
      <c r="X79" s="155"/>
      <c r="Y79" s="155"/>
      <c r="Z79" s="155"/>
      <c r="AA79" s="156"/>
      <c r="AB79" s="89"/>
    </row>
    <row r="80" spans="1:28" s="90" customFormat="1" ht="234" customHeight="1">
      <c r="A80" s="157" t="s">
        <v>137</v>
      </c>
      <c r="B80" s="159" t="s">
        <v>172</v>
      </c>
      <c r="C80" s="161" t="s">
        <v>173</v>
      </c>
      <c r="D80" s="160" t="s">
        <v>140</v>
      </c>
      <c r="E80" s="162">
        <v>3</v>
      </c>
      <c r="F80" s="158" t="s">
        <v>174</v>
      </c>
      <c r="G80" s="158" t="s">
        <v>175</v>
      </c>
      <c r="H80" s="152" t="s">
        <v>143</v>
      </c>
      <c r="I80" s="158" t="s">
        <v>148</v>
      </c>
      <c r="J80" s="166" t="s">
        <v>149</v>
      </c>
      <c r="K80" s="163">
        <v>1</v>
      </c>
      <c r="L80" s="164">
        <v>43497</v>
      </c>
      <c r="M80" s="165">
        <v>43556</v>
      </c>
      <c r="N80" s="60">
        <f t="shared" si="13"/>
        <v>8.4</v>
      </c>
      <c r="O80" s="153"/>
      <c r="P80" s="149">
        <f t="shared" si="9"/>
        <v>0</v>
      </c>
      <c r="Q80" s="151">
        <f t="shared" si="10"/>
        <v>0</v>
      </c>
      <c r="R80" s="151">
        <f t="shared" si="11"/>
        <v>0</v>
      </c>
      <c r="S80" s="151">
        <f t="shared" si="12"/>
        <v>0</v>
      </c>
      <c r="T80" s="150"/>
      <c r="U80" s="167"/>
      <c r="V80" s="155"/>
      <c r="W80" s="155"/>
      <c r="X80" s="155"/>
      <c r="Y80" s="155"/>
      <c r="Z80" s="155"/>
      <c r="AA80" s="156"/>
      <c r="AB80" s="89"/>
    </row>
    <row r="81" spans="1:28" s="90" customFormat="1" ht="234" customHeight="1">
      <c r="A81" s="157" t="s">
        <v>137</v>
      </c>
      <c r="B81" s="159" t="s">
        <v>172</v>
      </c>
      <c r="C81" s="161" t="s">
        <v>173</v>
      </c>
      <c r="D81" s="160" t="s">
        <v>140</v>
      </c>
      <c r="E81" s="162">
        <v>3</v>
      </c>
      <c r="F81" s="158" t="s">
        <v>174</v>
      </c>
      <c r="G81" s="158" t="s">
        <v>175</v>
      </c>
      <c r="H81" s="152" t="s">
        <v>143</v>
      </c>
      <c r="I81" s="158" t="s">
        <v>150</v>
      </c>
      <c r="J81" s="166" t="s">
        <v>151</v>
      </c>
      <c r="K81" s="163">
        <v>33</v>
      </c>
      <c r="L81" s="164">
        <v>43497</v>
      </c>
      <c r="M81" s="165">
        <v>43830</v>
      </c>
      <c r="N81" s="60">
        <f t="shared" si="13"/>
        <v>47.6</v>
      </c>
      <c r="O81" s="153"/>
      <c r="P81" s="149">
        <f t="shared" si="9"/>
        <v>0</v>
      </c>
      <c r="Q81" s="151">
        <f t="shared" si="10"/>
        <v>0</v>
      </c>
      <c r="R81" s="151">
        <f t="shared" si="11"/>
        <v>0</v>
      </c>
      <c r="S81" s="151">
        <f t="shared" si="12"/>
        <v>0</v>
      </c>
      <c r="T81" s="150"/>
      <c r="U81" s="167"/>
      <c r="V81" s="155"/>
      <c r="W81" s="155"/>
      <c r="X81" s="155"/>
      <c r="Y81" s="155"/>
      <c r="Z81" s="155"/>
      <c r="AA81" s="156"/>
      <c r="AB81" s="89"/>
    </row>
    <row r="82" spans="1:28" s="90" customFormat="1" ht="234" customHeight="1">
      <c r="A82" s="157" t="s">
        <v>137</v>
      </c>
      <c r="B82" s="159" t="s">
        <v>172</v>
      </c>
      <c r="C82" s="161" t="s">
        <v>173</v>
      </c>
      <c r="D82" s="160" t="s">
        <v>140</v>
      </c>
      <c r="E82" s="162">
        <v>3</v>
      </c>
      <c r="F82" s="158" t="s">
        <v>174</v>
      </c>
      <c r="G82" s="158" t="s">
        <v>175</v>
      </c>
      <c r="H82" s="152" t="s">
        <v>143</v>
      </c>
      <c r="I82" s="158" t="s">
        <v>152</v>
      </c>
      <c r="J82" s="166" t="s">
        <v>153</v>
      </c>
      <c r="K82" s="163">
        <v>7</v>
      </c>
      <c r="L82" s="164">
        <v>43497</v>
      </c>
      <c r="M82" s="165">
        <v>43830</v>
      </c>
      <c r="N82" s="60">
        <f t="shared" si="13"/>
        <v>47.6</v>
      </c>
      <c r="O82" s="153"/>
      <c r="P82" s="149">
        <f t="shared" si="9"/>
        <v>0</v>
      </c>
      <c r="Q82" s="151">
        <f t="shared" si="10"/>
        <v>0</v>
      </c>
      <c r="R82" s="151">
        <f t="shared" si="11"/>
        <v>0</v>
      </c>
      <c r="S82" s="151">
        <f t="shared" si="12"/>
        <v>0</v>
      </c>
      <c r="T82" s="150"/>
      <c r="U82" s="167"/>
      <c r="V82" s="155"/>
      <c r="W82" s="155"/>
      <c r="X82" s="155"/>
      <c r="Y82" s="155"/>
      <c r="Z82" s="155"/>
      <c r="AA82" s="156"/>
      <c r="AB82" s="89"/>
    </row>
    <row r="83" spans="1:28" s="90" customFormat="1" ht="234" customHeight="1">
      <c r="A83" s="157" t="s">
        <v>137</v>
      </c>
      <c r="B83" s="159" t="s">
        <v>172</v>
      </c>
      <c r="C83" s="161" t="s">
        <v>173</v>
      </c>
      <c r="D83" s="160" t="s">
        <v>140</v>
      </c>
      <c r="E83" s="162">
        <v>3</v>
      </c>
      <c r="F83" s="158" t="s">
        <v>174</v>
      </c>
      <c r="G83" s="158" t="s">
        <v>175</v>
      </c>
      <c r="H83" s="152" t="s">
        <v>143</v>
      </c>
      <c r="I83" s="158" t="s">
        <v>154</v>
      </c>
      <c r="J83" s="166" t="s">
        <v>155</v>
      </c>
      <c r="K83" s="163">
        <v>1</v>
      </c>
      <c r="L83" s="164">
        <v>43497</v>
      </c>
      <c r="M83" s="165">
        <v>43556</v>
      </c>
      <c r="N83" s="60">
        <f t="shared" si="13"/>
        <v>8.4</v>
      </c>
      <c r="O83" s="153"/>
      <c r="P83" s="149">
        <f t="shared" si="9"/>
        <v>0</v>
      </c>
      <c r="Q83" s="151">
        <f t="shared" si="10"/>
        <v>0</v>
      </c>
      <c r="R83" s="151">
        <f t="shared" si="11"/>
        <v>0</v>
      </c>
      <c r="S83" s="151">
        <f t="shared" si="12"/>
        <v>0</v>
      </c>
      <c r="T83" s="150"/>
      <c r="U83" s="167"/>
      <c r="V83" s="155"/>
      <c r="W83" s="155"/>
      <c r="X83" s="155"/>
      <c r="Y83" s="155"/>
      <c r="Z83" s="155"/>
      <c r="AA83" s="156"/>
      <c r="AB83" s="89"/>
    </row>
    <row r="84" spans="1:28" s="90" customFormat="1" ht="234" customHeight="1">
      <c r="A84" s="157" t="s">
        <v>137</v>
      </c>
      <c r="B84" s="159" t="s">
        <v>172</v>
      </c>
      <c r="C84" s="161" t="s">
        <v>173</v>
      </c>
      <c r="D84" s="160" t="s">
        <v>140</v>
      </c>
      <c r="E84" s="162">
        <v>3</v>
      </c>
      <c r="F84" s="158" t="s">
        <v>174</v>
      </c>
      <c r="G84" s="158" t="s">
        <v>175</v>
      </c>
      <c r="H84" s="152" t="s">
        <v>143</v>
      </c>
      <c r="I84" s="158" t="s">
        <v>156</v>
      </c>
      <c r="J84" s="166" t="s">
        <v>155</v>
      </c>
      <c r="K84" s="163">
        <v>1</v>
      </c>
      <c r="L84" s="164">
        <v>43497</v>
      </c>
      <c r="M84" s="165">
        <v>43556</v>
      </c>
      <c r="N84" s="60">
        <f t="shared" si="13"/>
        <v>8.4</v>
      </c>
      <c r="O84" s="153"/>
      <c r="P84" s="149">
        <f t="shared" si="9"/>
        <v>0</v>
      </c>
      <c r="Q84" s="151">
        <f t="shared" si="10"/>
        <v>0</v>
      </c>
      <c r="R84" s="151">
        <f t="shared" si="11"/>
        <v>0</v>
      </c>
      <c r="S84" s="151">
        <f t="shared" si="12"/>
        <v>0</v>
      </c>
      <c r="T84" s="150"/>
      <c r="U84" s="167"/>
      <c r="V84" s="155"/>
      <c r="W84" s="155"/>
      <c r="X84" s="155"/>
      <c r="Y84" s="155"/>
      <c r="Z84" s="155"/>
      <c r="AA84" s="156"/>
      <c r="AB84" s="89"/>
    </row>
    <row r="85" spans="1:28" s="90" customFormat="1" ht="234" customHeight="1">
      <c r="A85" s="157" t="s">
        <v>137</v>
      </c>
      <c r="B85" s="159" t="s">
        <v>172</v>
      </c>
      <c r="C85" s="161" t="s">
        <v>173</v>
      </c>
      <c r="D85" s="160" t="s">
        <v>140</v>
      </c>
      <c r="E85" s="162">
        <v>3</v>
      </c>
      <c r="F85" s="158" t="s">
        <v>174</v>
      </c>
      <c r="G85" s="158" t="s">
        <v>175</v>
      </c>
      <c r="H85" s="152" t="s">
        <v>143</v>
      </c>
      <c r="I85" s="158" t="s">
        <v>157</v>
      </c>
      <c r="J85" s="166" t="s">
        <v>39</v>
      </c>
      <c r="K85" s="163">
        <v>1</v>
      </c>
      <c r="L85" s="164">
        <v>43497</v>
      </c>
      <c r="M85" s="165">
        <v>43830</v>
      </c>
      <c r="N85" s="60">
        <f t="shared" si="13"/>
        <v>47.6</v>
      </c>
      <c r="O85" s="153"/>
      <c r="P85" s="149">
        <f t="shared" si="9"/>
        <v>0</v>
      </c>
      <c r="Q85" s="151">
        <f t="shared" si="10"/>
        <v>0</v>
      </c>
      <c r="R85" s="151">
        <f t="shared" si="11"/>
        <v>0</v>
      </c>
      <c r="S85" s="151">
        <f t="shared" si="12"/>
        <v>0</v>
      </c>
      <c r="T85" s="150"/>
      <c r="U85" s="167"/>
      <c r="V85" s="155"/>
      <c r="W85" s="155"/>
      <c r="X85" s="155"/>
      <c r="Y85" s="155"/>
      <c r="Z85" s="155"/>
      <c r="AA85" s="156"/>
      <c r="AB85" s="89"/>
    </row>
    <row r="86" spans="1:28" s="90" customFormat="1" ht="234" customHeight="1">
      <c r="A86" s="157" t="s">
        <v>137</v>
      </c>
      <c r="B86" s="159" t="s">
        <v>172</v>
      </c>
      <c r="C86" s="161" t="s">
        <v>173</v>
      </c>
      <c r="D86" s="160" t="s">
        <v>140</v>
      </c>
      <c r="E86" s="162">
        <v>3</v>
      </c>
      <c r="F86" s="158" t="s">
        <v>174</v>
      </c>
      <c r="G86" s="158" t="s">
        <v>175</v>
      </c>
      <c r="H86" s="152" t="s">
        <v>143</v>
      </c>
      <c r="I86" s="158" t="s">
        <v>158</v>
      </c>
      <c r="J86" s="166" t="s">
        <v>159</v>
      </c>
      <c r="K86" s="163">
        <v>1</v>
      </c>
      <c r="L86" s="164">
        <v>43525</v>
      </c>
      <c r="M86" s="165">
        <v>43738</v>
      </c>
      <c r="N86" s="60">
        <f t="shared" si="13"/>
        <v>30.4</v>
      </c>
      <c r="O86" s="153"/>
      <c r="P86" s="149">
        <f t="shared" si="9"/>
        <v>0</v>
      </c>
      <c r="Q86" s="151">
        <f t="shared" si="10"/>
        <v>0</v>
      </c>
      <c r="R86" s="151">
        <f t="shared" si="11"/>
        <v>0</v>
      </c>
      <c r="S86" s="151">
        <f t="shared" si="12"/>
        <v>0</v>
      </c>
      <c r="T86" s="150"/>
      <c r="U86" s="167"/>
      <c r="V86" s="155"/>
      <c r="W86" s="155"/>
      <c r="X86" s="155"/>
      <c r="Y86" s="155"/>
      <c r="Z86" s="155"/>
      <c r="AA86" s="156"/>
      <c r="AB86" s="89"/>
    </row>
    <row r="87" spans="1:28" s="90" customFormat="1" ht="234" customHeight="1">
      <c r="A87" s="157" t="s">
        <v>137</v>
      </c>
      <c r="B87" s="159" t="s">
        <v>172</v>
      </c>
      <c r="C87" s="161" t="s">
        <v>173</v>
      </c>
      <c r="D87" s="160" t="s">
        <v>140</v>
      </c>
      <c r="E87" s="162">
        <v>3</v>
      </c>
      <c r="F87" s="158" t="s">
        <v>174</v>
      </c>
      <c r="G87" s="158" t="s">
        <v>175</v>
      </c>
      <c r="H87" s="152" t="s">
        <v>143</v>
      </c>
      <c r="I87" s="158" t="s">
        <v>160</v>
      </c>
      <c r="J87" s="166" t="s">
        <v>161</v>
      </c>
      <c r="K87" s="163">
        <v>1</v>
      </c>
      <c r="L87" s="164">
        <v>43525</v>
      </c>
      <c r="M87" s="165">
        <v>43830</v>
      </c>
      <c r="N87" s="60">
        <f t="shared" si="13"/>
        <v>43.6</v>
      </c>
      <c r="O87" s="153"/>
      <c r="P87" s="149">
        <f t="shared" si="9"/>
        <v>0</v>
      </c>
      <c r="Q87" s="151">
        <f t="shared" si="10"/>
        <v>0</v>
      </c>
      <c r="R87" s="151">
        <f t="shared" si="11"/>
        <v>0</v>
      </c>
      <c r="S87" s="151">
        <f t="shared" si="12"/>
        <v>0</v>
      </c>
      <c r="T87" s="150"/>
      <c r="U87" s="167"/>
      <c r="V87" s="155"/>
      <c r="W87" s="155"/>
      <c r="X87" s="155"/>
      <c r="Y87" s="155"/>
      <c r="Z87" s="155"/>
      <c r="AA87" s="156"/>
      <c r="AB87" s="89"/>
    </row>
    <row r="88" spans="1:28" s="90" customFormat="1" ht="234" customHeight="1">
      <c r="A88" s="157" t="s">
        <v>137</v>
      </c>
      <c r="B88" s="159" t="s">
        <v>172</v>
      </c>
      <c r="C88" s="161" t="s">
        <v>173</v>
      </c>
      <c r="D88" s="160" t="s">
        <v>140</v>
      </c>
      <c r="E88" s="162">
        <v>3</v>
      </c>
      <c r="F88" s="158" t="s">
        <v>174</v>
      </c>
      <c r="G88" s="158" t="s">
        <v>175</v>
      </c>
      <c r="H88" s="152" t="s">
        <v>143</v>
      </c>
      <c r="I88" s="158" t="s">
        <v>162</v>
      </c>
      <c r="J88" s="166" t="s">
        <v>155</v>
      </c>
      <c r="K88" s="163">
        <v>1</v>
      </c>
      <c r="L88" s="164">
        <v>43497</v>
      </c>
      <c r="M88" s="165">
        <v>43585</v>
      </c>
      <c r="N88" s="60">
        <f t="shared" si="13"/>
        <v>12.6</v>
      </c>
      <c r="O88" s="153"/>
      <c r="P88" s="149">
        <f t="shared" si="9"/>
        <v>0</v>
      </c>
      <c r="Q88" s="151">
        <f t="shared" si="10"/>
        <v>0</v>
      </c>
      <c r="R88" s="151">
        <f t="shared" si="11"/>
        <v>0</v>
      </c>
      <c r="S88" s="151">
        <f t="shared" si="12"/>
        <v>0</v>
      </c>
      <c r="T88" s="150"/>
      <c r="U88" s="167"/>
      <c r="V88" s="155"/>
      <c r="W88" s="155"/>
      <c r="X88" s="155"/>
      <c r="Y88" s="155"/>
      <c r="Z88" s="155"/>
      <c r="AA88" s="156"/>
      <c r="AB88" s="89"/>
    </row>
    <row r="89" spans="1:28" s="90" customFormat="1" ht="234" customHeight="1">
      <c r="A89" s="157" t="s">
        <v>137</v>
      </c>
      <c r="B89" s="159" t="s">
        <v>172</v>
      </c>
      <c r="C89" s="161" t="s">
        <v>173</v>
      </c>
      <c r="D89" s="160" t="s">
        <v>140</v>
      </c>
      <c r="E89" s="162">
        <v>3</v>
      </c>
      <c r="F89" s="158" t="s">
        <v>174</v>
      </c>
      <c r="G89" s="158" t="s">
        <v>175</v>
      </c>
      <c r="H89" s="152" t="s">
        <v>143</v>
      </c>
      <c r="I89" s="158" t="s">
        <v>163</v>
      </c>
      <c r="J89" s="166" t="s">
        <v>164</v>
      </c>
      <c r="K89" s="163">
        <v>1</v>
      </c>
      <c r="L89" s="164">
        <v>43497</v>
      </c>
      <c r="M89" s="165">
        <v>43677</v>
      </c>
      <c r="N89" s="60">
        <f t="shared" si="13"/>
        <v>25.7</v>
      </c>
      <c r="O89" s="153"/>
      <c r="P89" s="149">
        <f t="shared" si="9"/>
        <v>0</v>
      </c>
      <c r="Q89" s="151">
        <f t="shared" si="10"/>
        <v>0</v>
      </c>
      <c r="R89" s="151">
        <f t="shared" si="11"/>
        <v>0</v>
      </c>
      <c r="S89" s="151">
        <f t="shared" si="12"/>
        <v>0</v>
      </c>
      <c r="T89" s="150"/>
      <c r="U89" s="167"/>
      <c r="V89" s="155"/>
      <c r="W89" s="155"/>
      <c r="X89" s="155"/>
      <c r="Y89" s="155"/>
      <c r="Z89" s="155"/>
      <c r="AA89" s="156"/>
      <c r="AB89" s="89"/>
    </row>
    <row r="90" spans="1:28" s="90" customFormat="1" ht="234" customHeight="1">
      <c r="A90" s="157" t="s">
        <v>137</v>
      </c>
      <c r="B90" s="159" t="s">
        <v>172</v>
      </c>
      <c r="C90" s="161" t="s">
        <v>173</v>
      </c>
      <c r="D90" s="160" t="s">
        <v>140</v>
      </c>
      <c r="E90" s="162">
        <v>3</v>
      </c>
      <c r="F90" s="158" t="s">
        <v>174</v>
      </c>
      <c r="G90" s="158" t="s">
        <v>175</v>
      </c>
      <c r="H90" s="152" t="s">
        <v>143</v>
      </c>
      <c r="I90" s="158" t="s">
        <v>165</v>
      </c>
      <c r="J90" s="166" t="s">
        <v>149</v>
      </c>
      <c r="K90" s="163">
        <v>1</v>
      </c>
      <c r="L90" s="164">
        <v>43678</v>
      </c>
      <c r="M90" s="165">
        <v>43830</v>
      </c>
      <c r="N90" s="60">
        <f t="shared" si="13"/>
        <v>21.7</v>
      </c>
      <c r="O90" s="153"/>
      <c r="P90" s="149">
        <f t="shared" si="9"/>
        <v>0</v>
      </c>
      <c r="Q90" s="151">
        <f t="shared" si="10"/>
        <v>0</v>
      </c>
      <c r="R90" s="151">
        <f t="shared" si="11"/>
        <v>0</v>
      </c>
      <c r="S90" s="151">
        <f t="shared" si="12"/>
        <v>0</v>
      </c>
      <c r="T90" s="150"/>
      <c r="U90" s="167"/>
      <c r="V90" s="155"/>
      <c r="W90" s="155"/>
      <c r="X90" s="155"/>
      <c r="Y90" s="155"/>
      <c r="Z90" s="155"/>
      <c r="AA90" s="156"/>
      <c r="AB90" s="89"/>
    </row>
    <row r="91" spans="1:28" s="90" customFormat="1" ht="234" customHeight="1">
      <c r="A91" s="157" t="s">
        <v>137</v>
      </c>
      <c r="B91" s="159" t="s">
        <v>172</v>
      </c>
      <c r="C91" s="161" t="s">
        <v>173</v>
      </c>
      <c r="D91" s="160" t="s">
        <v>140</v>
      </c>
      <c r="E91" s="162">
        <v>3</v>
      </c>
      <c r="F91" s="158" t="s">
        <v>174</v>
      </c>
      <c r="G91" s="158" t="s">
        <v>175</v>
      </c>
      <c r="H91" s="152" t="s">
        <v>143</v>
      </c>
      <c r="I91" s="158" t="s">
        <v>166</v>
      </c>
      <c r="J91" s="166" t="s">
        <v>155</v>
      </c>
      <c r="K91" s="163">
        <v>1</v>
      </c>
      <c r="L91" s="164">
        <v>43678</v>
      </c>
      <c r="M91" s="165">
        <v>43830</v>
      </c>
      <c r="N91" s="60">
        <f t="shared" si="13"/>
        <v>21.7</v>
      </c>
      <c r="O91" s="153"/>
      <c r="P91" s="149">
        <f t="shared" si="9"/>
        <v>0</v>
      </c>
      <c r="Q91" s="151">
        <f t="shared" si="10"/>
        <v>0</v>
      </c>
      <c r="R91" s="151">
        <f t="shared" si="11"/>
        <v>0</v>
      </c>
      <c r="S91" s="151">
        <f t="shared" si="12"/>
        <v>0</v>
      </c>
      <c r="T91" s="150"/>
      <c r="U91" s="167"/>
      <c r="V91" s="155"/>
      <c r="W91" s="155"/>
      <c r="X91" s="155"/>
      <c r="Y91" s="155"/>
      <c r="Z91" s="155"/>
      <c r="AA91" s="156"/>
      <c r="AB91" s="89"/>
    </row>
    <row r="92" spans="1:28" s="90" customFormat="1" ht="234" customHeight="1">
      <c r="A92" s="157" t="s">
        <v>137</v>
      </c>
      <c r="B92" s="159" t="s">
        <v>176</v>
      </c>
      <c r="C92" s="161" t="s">
        <v>177</v>
      </c>
      <c r="D92" s="160" t="s">
        <v>140</v>
      </c>
      <c r="E92" s="162">
        <v>4</v>
      </c>
      <c r="F92" s="158" t="s">
        <v>178</v>
      </c>
      <c r="G92" s="158" t="s">
        <v>179</v>
      </c>
      <c r="H92" s="152" t="s">
        <v>143</v>
      </c>
      <c r="I92" s="158" t="s">
        <v>144</v>
      </c>
      <c r="J92" s="166" t="s">
        <v>145</v>
      </c>
      <c r="K92" s="163">
        <v>1</v>
      </c>
      <c r="L92" s="164">
        <v>43497</v>
      </c>
      <c r="M92" s="165">
        <v>43616</v>
      </c>
      <c r="N92" s="60">
        <f t="shared" si="13"/>
        <v>17</v>
      </c>
      <c r="O92" s="153"/>
      <c r="P92" s="149">
        <f t="shared" si="9"/>
        <v>0</v>
      </c>
      <c r="Q92" s="151">
        <f t="shared" si="10"/>
        <v>0</v>
      </c>
      <c r="R92" s="151">
        <f t="shared" si="11"/>
        <v>0</v>
      </c>
      <c r="S92" s="151">
        <f t="shared" si="12"/>
        <v>0</v>
      </c>
      <c r="T92" s="150"/>
      <c r="U92" s="167"/>
      <c r="V92" s="155"/>
      <c r="W92" s="155"/>
      <c r="X92" s="155"/>
      <c r="Y92" s="155"/>
      <c r="Z92" s="155"/>
      <c r="AA92" s="156"/>
      <c r="AB92" s="89"/>
    </row>
    <row r="93" spans="1:28" s="90" customFormat="1" ht="234" customHeight="1">
      <c r="A93" s="157" t="s">
        <v>137</v>
      </c>
      <c r="B93" s="159" t="s">
        <v>176</v>
      </c>
      <c r="C93" s="161" t="s">
        <v>177</v>
      </c>
      <c r="D93" s="160" t="s">
        <v>140</v>
      </c>
      <c r="E93" s="162">
        <v>4</v>
      </c>
      <c r="F93" s="158" t="s">
        <v>178</v>
      </c>
      <c r="G93" s="158" t="s">
        <v>179</v>
      </c>
      <c r="H93" s="152" t="s">
        <v>143</v>
      </c>
      <c r="I93" s="158" t="s">
        <v>146</v>
      </c>
      <c r="J93" s="166" t="s">
        <v>147</v>
      </c>
      <c r="K93" s="163">
        <v>5</v>
      </c>
      <c r="L93" s="164">
        <v>43570</v>
      </c>
      <c r="M93" s="165">
        <v>43707</v>
      </c>
      <c r="N93" s="60">
        <f t="shared" si="13"/>
        <v>19.600000000000001</v>
      </c>
      <c r="O93" s="153"/>
      <c r="P93" s="149">
        <f t="shared" si="9"/>
        <v>0</v>
      </c>
      <c r="Q93" s="151">
        <f t="shared" si="10"/>
        <v>0</v>
      </c>
      <c r="R93" s="151">
        <f t="shared" si="11"/>
        <v>0</v>
      </c>
      <c r="S93" s="151">
        <f t="shared" si="12"/>
        <v>0</v>
      </c>
      <c r="T93" s="150"/>
      <c r="U93" s="167"/>
      <c r="V93" s="155"/>
      <c r="W93" s="155"/>
      <c r="X93" s="155"/>
      <c r="Y93" s="155"/>
      <c r="Z93" s="155"/>
      <c r="AA93" s="156"/>
      <c r="AB93" s="89"/>
    </row>
    <row r="94" spans="1:28" s="90" customFormat="1" ht="234" customHeight="1">
      <c r="A94" s="157" t="s">
        <v>137</v>
      </c>
      <c r="B94" s="159" t="s">
        <v>176</v>
      </c>
      <c r="C94" s="161" t="s">
        <v>177</v>
      </c>
      <c r="D94" s="160" t="s">
        <v>140</v>
      </c>
      <c r="E94" s="162">
        <v>4</v>
      </c>
      <c r="F94" s="158" t="s">
        <v>178</v>
      </c>
      <c r="G94" s="158" t="s">
        <v>179</v>
      </c>
      <c r="H94" s="152" t="s">
        <v>143</v>
      </c>
      <c r="I94" s="158" t="s">
        <v>148</v>
      </c>
      <c r="J94" s="166" t="s">
        <v>149</v>
      </c>
      <c r="K94" s="163">
        <v>1</v>
      </c>
      <c r="L94" s="164">
        <v>43497</v>
      </c>
      <c r="M94" s="165">
        <v>43556</v>
      </c>
      <c r="N94" s="60">
        <f t="shared" si="13"/>
        <v>8.4</v>
      </c>
      <c r="O94" s="153"/>
      <c r="P94" s="149">
        <f t="shared" si="9"/>
        <v>0</v>
      </c>
      <c r="Q94" s="151">
        <f t="shared" si="10"/>
        <v>0</v>
      </c>
      <c r="R94" s="151">
        <f t="shared" si="11"/>
        <v>0</v>
      </c>
      <c r="S94" s="151">
        <f t="shared" si="12"/>
        <v>0</v>
      </c>
      <c r="T94" s="150"/>
      <c r="U94" s="167"/>
      <c r="V94" s="155"/>
      <c r="W94" s="155"/>
      <c r="X94" s="155"/>
      <c r="Y94" s="155"/>
      <c r="Z94" s="155"/>
      <c r="AA94" s="156"/>
      <c r="AB94" s="89"/>
    </row>
    <row r="95" spans="1:28" s="90" customFormat="1" ht="234" customHeight="1">
      <c r="A95" s="157" t="s">
        <v>137</v>
      </c>
      <c r="B95" s="159" t="s">
        <v>176</v>
      </c>
      <c r="C95" s="161" t="s">
        <v>177</v>
      </c>
      <c r="D95" s="160" t="s">
        <v>140</v>
      </c>
      <c r="E95" s="162">
        <v>4</v>
      </c>
      <c r="F95" s="158" t="s">
        <v>178</v>
      </c>
      <c r="G95" s="158" t="s">
        <v>179</v>
      </c>
      <c r="H95" s="152" t="s">
        <v>143</v>
      </c>
      <c r="I95" s="158" t="s">
        <v>150</v>
      </c>
      <c r="J95" s="166" t="s">
        <v>151</v>
      </c>
      <c r="K95" s="163">
        <v>33</v>
      </c>
      <c r="L95" s="164">
        <v>43497</v>
      </c>
      <c r="M95" s="165">
        <v>43830</v>
      </c>
      <c r="N95" s="60">
        <f t="shared" si="13"/>
        <v>47.6</v>
      </c>
      <c r="O95" s="153"/>
      <c r="P95" s="149">
        <f t="shared" si="9"/>
        <v>0</v>
      </c>
      <c r="Q95" s="151">
        <f t="shared" si="10"/>
        <v>0</v>
      </c>
      <c r="R95" s="151">
        <f t="shared" si="11"/>
        <v>0</v>
      </c>
      <c r="S95" s="151">
        <f t="shared" si="12"/>
        <v>0</v>
      </c>
      <c r="T95" s="150"/>
      <c r="U95" s="167"/>
      <c r="V95" s="155"/>
      <c r="W95" s="155"/>
      <c r="X95" s="155"/>
      <c r="Y95" s="155"/>
      <c r="Z95" s="155"/>
      <c r="AA95" s="156"/>
      <c r="AB95" s="89"/>
    </row>
    <row r="96" spans="1:28" s="90" customFormat="1" ht="234" customHeight="1">
      <c r="A96" s="157" t="s">
        <v>137</v>
      </c>
      <c r="B96" s="159" t="s">
        <v>176</v>
      </c>
      <c r="C96" s="161" t="s">
        <v>177</v>
      </c>
      <c r="D96" s="160" t="s">
        <v>140</v>
      </c>
      <c r="E96" s="162">
        <v>4</v>
      </c>
      <c r="F96" s="158" t="s">
        <v>178</v>
      </c>
      <c r="G96" s="158" t="s">
        <v>179</v>
      </c>
      <c r="H96" s="152" t="s">
        <v>143</v>
      </c>
      <c r="I96" s="158" t="s">
        <v>152</v>
      </c>
      <c r="J96" s="166" t="s">
        <v>153</v>
      </c>
      <c r="K96" s="163">
        <v>7</v>
      </c>
      <c r="L96" s="164">
        <v>43497</v>
      </c>
      <c r="M96" s="165">
        <v>43830</v>
      </c>
      <c r="N96" s="60">
        <f t="shared" si="13"/>
        <v>47.6</v>
      </c>
      <c r="O96" s="153"/>
      <c r="P96" s="149">
        <f t="shared" si="9"/>
        <v>0</v>
      </c>
      <c r="Q96" s="151">
        <f t="shared" si="10"/>
        <v>0</v>
      </c>
      <c r="R96" s="151">
        <f t="shared" si="11"/>
        <v>0</v>
      </c>
      <c r="S96" s="151">
        <f t="shared" si="12"/>
        <v>0</v>
      </c>
      <c r="T96" s="150"/>
      <c r="U96" s="167"/>
      <c r="V96" s="155"/>
      <c r="W96" s="155"/>
      <c r="X96" s="155"/>
      <c r="Y96" s="155"/>
      <c r="Z96" s="155"/>
      <c r="AA96" s="156"/>
      <c r="AB96" s="89"/>
    </row>
    <row r="97" spans="1:28" s="90" customFormat="1" ht="234" customHeight="1">
      <c r="A97" s="157" t="s">
        <v>137</v>
      </c>
      <c r="B97" s="159" t="s">
        <v>176</v>
      </c>
      <c r="C97" s="161" t="s">
        <v>177</v>
      </c>
      <c r="D97" s="160" t="s">
        <v>140</v>
      </c>
      <c r="E97" s="162">
        <v>4</v>
      </c>
      <c r="F97" s="158" t="s">
        <v>178</v>
      </c>
      <c r="G97" s="158" t="s">
        <v>179</v>
      </c>
      <c r="H97" s="152" t="s">
        <v>143</v>
      </c>
      <c r="I97" s="158" t="s">
        <v>154</v>
      </c>
      <c r="J97" s="166" t="s">
        <v>155</v>
      </c>
      <c r="K97" s="163">
        <v>1</v>
      </c>
      <c r="L97" s="164">
        <v>43497</v>
      </c>
      <c r="M97" s="165">
        <v>43556</v>
      </c>
      <c r="N97" s="60">
        <f t="shared" si="13"/>
        <v>8.4</v>
      </c>
      <c r="O97" s="153"/>
      <c r="P97" s="149">
        <f t="shared" si="9"/>
        <v>0</v>
      </c>
      <c r="Q97" s="151">
        <f t="shared" si="10"/>
        <v>0</v>
      </c>
      <c r="R97" s="151">
        <f t="shared" si="11"/>
        <v>0</v>
      </c>
      <c r="S97" s="151">
        <f t="shared" si="12"/>
        <v>0</v>
      </c>
      <c r="T97" s="150"/>
      <c r="U97" s="167"/>
      <c r="V97" s="155"/>
      <c r="W97" s="155"/>
      <c r="X97" s="155"/>
      <c r="Y97" s="155"/>
      <c r="Z97" s="155"/>
      <c r="AA97" s="156"/>
      <c r="AB97" s="89"/>
    </row>
    <row r="98" spans="1:28" s="90" customFormat="1" ht="234" customHeight="1">
      <c r="A98" s="157" t="s">
        <v>137</v>
      </c>
      <c r="B98" s="159" t="s">
        <v>176</v>
      </c>
      <c r="C98" s="161" t="s">
        <v>177</v>
      </c>
      <c r="D98" s="160" t="s">
        <v>140</v>
      </c>
      <c r="E98" s="162">
        <v>4</v>
      </c>
      <c r="F98" s="158" t="s">
        <v>178</v>
      </c>
      <c r="G98" s="158" t="s">
        <v>179</v>
      </c>
      <c r="H98" s="152" t="s">
        <v>143</v>
      </c>
      <c r="I98" s="158" t="s">
        <v>156</v>
      </c>
      <c r="J98" s="166" t="s">
        <v>155</v>
      </c>
      <c r="K98" s="163">
        <v>1</v>
      </c>
      <c r="L98" s="164">
        <v>43497</v>
      </c>
      <c r="M98" s="165">
        <v>43556</v>
      </c>
      <c r="N98" s="60">
        <f t="shared" si="13"/>
        <v>8.4</v>
      </c>
      <c r="O98" s="153"/>
      <c r="P98" s="149">
        <f t="shared" si="9"/>
        <v>0</v>
      </c>
      <c r="Q98" s="151">
        <f t="shared" si="10"/>
        <v>0</v>
      </c>
      <c r="R98" s="151">
        <f t="shared" si="11"/>
        <v>0</v>
      </c>
      <c r="S98" s="151">
        <f t="shared" si="12"/>
        <v>0</v>
      </c>
      <c r="T98" s="150"/>
      <c r="U98" s="167"/>
      <c r="V98" s="155"/>
      <c r="W98" s="155"/>
      <c r="X98" s="155"/>
      <c r="Y98" s="155"/>
      <c r="Z98" s="155"/>
      <c r="AA98" s="156"/>
      <c r="AB98" s="89"/>
    </row>
    <row r="99" spans="1:28" s="90" customFormat="1" ht="234" customHeight="1">
      <c r="A99" s="157" t="s">
        <v>137</v>
      </c>
      <c r="B99" s="159" t="s">
        <v>176</v>
      </c>
      <c r="C99" s="161" t="s">
        <v>177</v>
      </c>
      <c r="D99" s="160" t="s">
        <v>140</v>
      </c>
      <c r="E99" s="162">
        <v>4</v>
      </c>
      <c r="F99" s="158" t="s">
        <v>178</v>
      </c>
      <c r="G99" s="158" t="s">
        <v>179</v>
      </c>
      <c r="H99" s="152" t="s">
        <v>143</v>
      </c>
      <c r="I99" s="158" t="s">
        <v>157</v>
      </c>
      <c r="J99" s="166" t="s">
        <v>39</v>
      </c>
      <c r="K99" s="163">
        <v>1</v>
      </c>
      <c r="L99" s="164">
        <v>43497</v>
      </c>
      <c r="M99" s="165">
        <v>43830</v>
      </c>
      <c r="N99" s="60">
        <f t="shared" si="13"/>
        <v>47.6</v>
      </c>
      <c r="O99" s="153"/>
      <c r="P99" s="149">
        <f t="shared" si="9"/>
        <v>0</v>
      </c>
      <c r="Q99" s="151">
        <f t="shared" si="10"/>
        <v>0</v>
      </c>
      <c r="R99" s="151">
        <f t="shared" si="11"/>
        <v>0</v>
      </c>
      <c r="S99" s="151">
        <f t="shared" si="12"/>
        <v>0</v>
      </c>
      <c r="T99" s="150"/>
      <c r="U99" s="167"/>
      <c r="V99" s="155"/>
      <c r="W99" s="155"/>
      <c r="X99" s="155"/>
      <c r="Y99" s="155"/>
      <c r="Z99" s="155"/>
      <c r="AA99" s="156"/>
      <c r="AB99" s="89"/>
    </row>
    <row r="100" spans="1:28" s="90" customFormat="1" ht="234" customHeight="1">
      <c r="A100" s="157" t="s">
        <v>137</v>
      </c>
      <c r="B100" s="159" t="s">
        <v>176</v>
      </c>
      <c r="C100" s="161" t="s">
        <v>177</v>
      </c>
      <c r="D100" s="160" t="s">
        <v>140</v>
      </c>
      <c r="E100" s="162">
        <v>4</v>
      </c>
      <c r="F100" s="158" t="s">
        <v>178</v>
      </c>
      <c r="G100" s="158" t="s">
        <v>179</v>
      </c>
      <c r="H100" s="152" t="s">
        <v>143</v>
      </c>
      <c r="I100" s="158" t="s">
        <v>158</v>
      </c>
      <c r="J100" s="166" t="s">
        <v>159</v>
      </c>
      <c r="K100" s="163">
        <v>1</v>
      </c>
      <c r="L100" s="164">
        <v>43525</v>
      </c>
      <c r="M100" s="165">
        <v>43738</v>
      </c>
      <c r="N100" s="60">
        <f t="shared" si="13"/>
        <v>30.4</v>
      </c>
      <c r="O100" s="153"/>
      <c r="P100" s="149">
        <f t="shared" si="9"/>
        <v>0</v>
      </c>
      <c r="Q100" s="151">
        <f t="shared" si="10"/>
        <v>0</v>
      </c>
      <c r="R100" s="151">
        <f t="shared" si="11"/>
        <v>0</v>
      </c>
      <c r="S100" s="151">
        <f t="shared" si="12"/>
        <v>0</v>
      </c>
      <c r="T100" s="150"/>
      <c r="U100" s="167"/>
      <c r="V100" s="155"/>
      <c r="W100" s="155"/>
      <c r="X100" s="155"/>
      <c r="Y100" s="155"/>
      <c r="Z100" s="155"/>
      <c r="AA100" s="156"/>
      <c r="AB100" s="89"/>
    </row>
    <row r="101" spans="1:28" s="90" customFormat="1" ht="234" customHeight="1">
      <c r="A101" s="157" t="s">
        <v>137</v>
      </c>
      <c r="B101" s="159" t="s">
        <v>176</v>
      </c>
      <c r="C101" s="161" t="s">
        <v>177</v>
      </c>
      <c r="D101" s="160" t="s">
        <v>140</v>
      </c>
      <c r="E101" s="162">
        <v>4</v>
      </c>
      <c r="F101" s="158" t="s">
        <v>178</v>
      </c>
      <c r="G101" s="158" t="s">
        <v>179</v>
      </c>
      <c r="H101" s="152" t="s">
        <v>143</v>
      </c>
      <c r="I101" s="158" t="s">
        <v>160</v>
      </c>
      <c r="J101" s="166" t="s">
        <v>161</v>
      </c>
      <c r="K101" s="163">
        <v>1</v>
      </c>
      <c r="L101" s="164">
        <v>43525</v>
      </c>
      <c r="M101" s="165">
        <v>43830</v>
      </c>
      <c r="N101" s="60">
        <f t="shared" si="13"/>
        <v>43.6</v>
      </c>
      <c r="O101" s="153"/>
      <c r="P101" s="149">
        <f t="shared" si="9"/>
        <v>0</v>
      </c>
      <c r="Q101" s="151">
        <f t="shared" si="10"/>
        <v>0</v>
      </c>
      <c r="R101" s="151">
        <f t="shared" si="11"/>
        <v>0</v>
      </c>
      <c r="S101" s="151">
        <f t="shared" si="12"/>
        <v>0</v>
      </c>
      <c r="T101" s="150"/>
      <c r="U101" s="167"/>
      <c r="V101" s="155"/>
      <c r="W101" s="155"/>
      <c r="X101" s="155"/>
      <c r="Y101" s="155"/>
      <c r="Z101" s="155"/>
      <c r="AA101" s="156"/>
      <c r="AB101" s="89"/>
    </row>
    <row r="102" spans="1:28" s="90" customFormat="1" ht="234" customHeight="1">
      <c r="A102" s="157" t="s">
        <v>137</v>
      </c>
      <c r="B102" s="159" t="s">
        <v>176</v>
      </c>
      <c r="C102" s="161" t="s">
        <v>177</v>
      </c>
      <c r="D102" s="160" t="s">
        <v>140</v>
      </c>
      <c r="E102" s="162">
        <v>4</v>
      </c>
      <c r="F102" s="158" t="s">
        <v>178</v>
      </c>
      <c r="G102" s="158" t="s">
        <v>179</v>
      </c>
      <c r="H102" s="152" t="s">
        <v>143</v>
      </c>
      <c r="I102" s="158" t="s">
        <v>162</v>
      </c>
      <c r="J102" s="166" t="s">
        <v>155</v>
      </c>
      <c r="K102" s="163">
        <v>1</v>
      </c>
      <c r="L102" s="164">
        <v>43497</v>
      </c>
      <c r="M102" s="165">
        <v>43585</v>
      </c>
      <c r="N102" s="60">
        <f t="shared" si="13"/>
        <v>12.6</v>
      </c>
      <c r="O102" s="153"/>
      <c r="P102" s="149">
        <f t="shared" si="9"/>
        <v>0</v>
      </c>
      <c r="Q102" s="151">
        <f t="shared" si="10"/>
        <v>0</v>
      </c>
      <c r="R102" s="151">
        <f t="shared" si="11"/>
        <v>0</v>
      </c>
      <c r="S102" s="151">
        <f t="shared" si="12"/>
        <v>0</v>
      </c>
      <c r="T102" s="150"/>
      <c r="U102" s="167"/>
      <c r="V102" s="155"/>
      <c r="W102" s="155"/>
      <c r="X102" s="155"/>
      <c r="Y102" s="155"/>
      <c r="Z102" s="155"/>
      <c r="AA102" s="156"/>
      <c r="AB102" s="89"/>
    </row>
    <row r="103" spans="1:28" s="90" customFormat="1" ht="234" customHeight="1">
      <c r="A103" s="157" t="s">
        <v>137</v>
      </c>
      <c r="B103" s="159" t="s">
        <v>176</v>
      </c>
      <c r="C103" s="161" t="s">
        <v>177</v>
      </c>
      <c r="D103" s="160" t="s">
        <v>140</v>
      </c>
      <c r="E103" s="162">
        <v>4</v>
      </c>
      <c r="F103" s="158" t="s">
        <v>178</v>
      </c>
      <c r="G103" s="158" t="s">
        <v>179</v>
      </c>
      <c r="H103" s="152" t="s">
        <v>143</v>
      </c>
      <c r="I103" s="158" t="s">
        <v>163</v>
      </c>
      <c r="J103" s="166" t="s">
        <v>164</v>
      </c>
      <c r="K103" s="163">
        <v>1</v>
      </c>
      <c r="L103" s="164">
        <v>43497</v>
      </c>
      <c r="M103" s="165">
        <v>43677</v>
      </c>
      <c r="N103" s="60">
        <f t="shared" si="13"/>
        <v>25.7</v>
      </c>
      <c r="O103" s="153"/>
      <c r="P103" s="149">
        <f t="shared" si="9"/>
        <v>0</v>
      </c>
      <c r="Q103" s="151">
        <f t="shared" si="10"/>
        <v>0</v>
      </c>
      <c r="R103" s="151">
        <f t="shared" si="11"/>
        <v>0</v>
      </c>
      <c r="S103" s="151">
        <f t="shared" si="12"/>
        <v>0</v>
      </c>
      <c r="T103" s="150"/>
      <c r="U103" s="167"/>
      <c r="V103" s="155"/>
      <c r="W103" s="155"/>
      <c r="X103" s="155"/>
      <c r="Y103" s="155"/>
      <c r="Z103" s="155"/>
      <c r="AA103" s="156"/>
      <c r="AB103" s="89"/>
    </row>
    <row r="104" spans="1:28" s="90" customFormat="1" ht="234" customHeight="1">
      <c r="A104" s="157" t="s">
        <v>137</v>
      </c>
      <c r="B104" s="159" t="s">
        <v>176</v>
      </c>
      <c r="C104" s="161" t="s">
        <v>177</v>
      </c>
      <c r="D104" s="160" t="s">
        <v>140</v>
      </c>
      <c r="E104" s="162">
        <v>4</v>
      </c>
      <c r="F104" s="158" t="s">
        <v>178</v>
      </c>
      <c r="G104" s="158" t="s">
        <v>179</v>
      </c>
      <c r="H104" s="152" t="s">
        <v>143</v>
      </c>
      <c r="I104" s="158" t="s">
        <v>165</v>
      </c>
      <c r="J104" s="166" t="s">
        <v>149</v>
      </c>
      <c r="K104" s="163">
        <v>1</v>
      </c>
      <c r="L104" s="164">
        <v>43678</v>
      </c>
      <c r="M104" s="165">
        <v>43830</v>
      </c>
      <c r="N104" s="60">
        <f t="shared" si="13"/>
        <v>21.7</v>
      </c>
      <c r="O104" s="153"/>
      <c r="P104" s="149">
        <f t="shared" si="9"/>
        <v>0</v>
      </c>
      <c r="Q104" s="151">
        <f t="shared" si="10"/>
        <v>0</v>
      </c>
      <c r="R104" s="151">
        <f t="shared" si="11"/>
        <v>0</v>
      </c>
      <c r="S104" s="151">
        <f t="shared" si="12"/>
        <v>0</v>
      </c>
      <c r="T104" s="150"/>
      <c r="U104" s="167"/>
      <c r="V104" s="155"/>
      <c r="W104" s="155"/>
      <c r="X104" s="155"/>
      <c r="Y104" s="155"/>
      <c r="Z104" s="155"/>
      <c r="AA104" s="156"/>
      <c r="AB104" s="89"/>
    </row>
    <row r="105" spans="1:28" s="90" customFormat="1" ht="234" customHeight="1">
      <c r="A105" s="157" t="s">
        <v>137</v>
      </c>
      <c r="B105" s="159" t="s">
        <v>176</v>
      </c>
      <c r="C105" s="161" t="s">
        <v>177</v>
      </c>
      <c r="D105" s="160" t="s">
        <v>140</v>
      </c>
      <c r="E105" s="162">
        <v>4</v>
      </c>
      <c r="F105" s="158" t="s">
        <v>178</v>
      </c>
      <c r="G105" s="158" t="s">
        <v>179</v>
      </c>
      <c r="H105" s="152" t="s">
        <v>143</v>
      </c>
      <c r="I105" s="158" t="s">
        <v>166</v>
      </c>
      <c r="J105" s="166" t="s">
        <v>155</v>
      </c>
      <c r="K105" s="163">
        <v>1</v>
      </c>
      <c r="L105" s="164">
        <v>43678</v>
      </c>
      <c r="M105" s="165">
        <v>43830</v>
      </c>
      <c r="N105" s="60">
        <f t="shared" si="13"/>
        <v>21.7</v>
      </c>
      <c r="O105" s="153"/>
      <c r="P105" s="149">
        <f t="shared" si="9"/>
        <v>0</v>
      </c>
      <c r="Q105" s="151">
        <f t="shared" si="10"/>
        <v>0</v>
      </c>
      <c r="R105" s="151">
        <f t="shared" si="11"/>
        <v>0</v>
      </c>
      <c r="S105" s="151">
        <f t="shared" si="12"/>
        <v>0</v>
      </c>
      <c r="T105" s="150"/>
      <c r="U105" s="167"/>
      <c r="V105" s="155"/>
      <c r="W105" s="155"/>
      <c r="X105" s="155"/>
      <c r="Y105" s="155"/>
      <c r="Z105" s="155"/>
      <c r="AA105" s="156"/>
      <c r="AB105" s="89"/>
    </row>
    <row r="106" spans="1:28" s="90" customFormat="1" ht="234" customHeight="1">
      <c r="A106" s="157" t="s">
        <v>137</v>
      </c>
      <c r="B106" s="159" t="s">
        <v>180</v>
      </c>
      <c r="C106" s="161" t="s">
        <v>181</v>
      </c>
      <c r="D106" s="160" t="s">
        <v>140</v>
      </c>
      <c r="E106" s="162">
        <v>5</v>
      </c>
      <c r="F106" s="158" t="s">
        <v>182</v>
      </c>
      <c r="G106" s="158" t="s">
        <v>183</v>
      </c>
      <c r="H106" s="152" t="s">
        <v>143</v>
      </c>
      <c r="I106" s="158" t="s">
        <v>144</v>
      </c>
      <c r="J106" s="166" t="s">
        <v>145</v>
      </c>
      <c r="K106" s="163">
        <v>1</v>
      </c>
      <c r="L106" s="164">
        <v>43497</v>
      </c>
      <c r="M106" s="165">
        <v>43616</v>
      </c>
      <c r="N106" s="60">
        <f t="shared" si="13"/>
        <v>17</v>
      </c>
      <c r="O106" s="153"/>
      <c r="P106" s="149">
        <f t="shared" si="9"/>
        <v>0</v>
      </c>
      <c r="Q106" s="151">
        <f t="shared" si="10"/>
        <v>0</v>
      </c>
      <c r="R106" s="151">
        <f t="shared" si="11"/>
        <v>0</v>
      </c>
      <c r="S106" s="151">
        <f t="shared" si="12"/>
        <v>0</v>
      </c>
      <c r="T106" s="150"/>
      <c r="U106" s="167"/>
      <c r="V106" s="155"/>
      <c r="W106" s="155"/>
      <c r="X106" s="155"/>
      <c r="Y106" s="155"/>
      <c r="Z106" s="155"/>
      <c r="AA106" s="156"/>
      <c r="AB106" s="89"/>
    </row>
    <row r="107" spans="1:28" s="90" customFormat="1" ht="234" customHeight="1">
      <c r="A107" s="157" t="s">
        <v>137</v>
      </c>
      <c r="B107" s="159" t="s">
        <v>180</v>
      </c>
      <c r="C107" s="161" t="s">
        <v>181</v>
      </c>
      <c r="D107" s="160" t="s">
        <v>140</v>
      </c>
      <c r="E107" s="162">
        <v>5</v>
      </c>
      <c r="F107" s="158" t="s">
        <v>182</v>
      </c>
      <c r="G107" s="158" t="s">
        <v>183</v>
      </c>
      <c r="H107" s="152" t="s">
        <v>143</v>
      </c>
      <c r="I107" s="158" t="s">
        <v>146</v>
      </c>
      <c r="J107" s="166" t="s">
        <v>147</v>
      </c>
      <c r="K107" s="163">
        <v>5</v>
      </c>
      <c r="L107" s="164">
        <v>43570</v>
      </c>
      <c r="M107" s="165">
        <v>43707</v>
      </c>
      <c r="N107" s="60">
        <f t="shared" si="13"/>
        <v>19.600000000000001</v>
      </c>
      <c r="O107" s="153"/>
      <c r="P107" s="149">
        <f t="shared" si="9"/>
        <v>0</v>
      </c>
      <c r="Q107" s="151">
        <f t="shared" si="10"/>
        <v>0</v>
      </c>
      <c r="R107" s="151">
        <f t="shared" si="11"/>
        <v>0</v>
      </c>
      <c r="S107" s="151">
        <f t="shared" si="12"/>
        <v>0</v>
      </c>
      <c r="T107" s="150"/>
      <c r="U107" s="167"/>
      <c r="V107" s="155"/>
      <c r="W107" s="155"/>
      <c r="X107" s="155"/>
      <c r="Y107" s="155"/>
      <c r="Z107" s="155"/>
      <c r="AA107" s="156"/>
      <c r="AB107" s="89"/>
    </row>
    <row r="108" spans="1:28" s="90" customFormat="1" ht="234" customHeight="1">
      <c r="A108" s="157" t="s">
        <v>137</v>
      </c>
      <c r="B108" s="159" t="s">
        <v>180</v>
      </c>
      <c r="C108" s="161" t="s">
        <v>181</v>
      </c>
      <c r="D108" s="160" t="s">
        <v>140</v>
      </c>
      <c r="E108" s="162">
        <v>5</v>
      </c>
      <c r="F108" s="158" t="s">
        <v>182</v>
      </c>
      <c r="G108" s="158" t="s">
        <v>183</v>
      </c>
      <c r="H108" s="152" t="s">
        <v>143</v>
      </c>
      <c r="I108" s="158" t="s">
        <v>148</v>
      </c>
      <c r="J108" s="166" t="s">
        <v>149</v>
      </c>
      <c r="K108" s="163">
        <v>1</v>
      </c>
      <c r="L108" s="164">
        <v>43497</v>
      </c>
      <c r="M108" s="165">
        <v>43556</v>
      </c>
      <c r="N108" s="60">
        <f t="shared" si="13"/>
        <v>8.4</v>
      </c>
      <c r="O108" s="153"/>
      <c r="P108" s="149">
        <f t="shared" si="9"/>
        <v>0</v>
      </c>
      <c r="Q108" s="151">
        <f t="shared" si="10"/>
        <v>0</v>
      </c>
      <c r="R108" s="151">
        <f t="shared" si="11"/>
        <v>0</v>
      </c>
      <c r="S108" s="151">
        <f t="shared" si="12"/>
        <v>0</v>
      </c>
      <c r="T108" s="150"/>
      <c r="U108" s="167"/>
      <c r="V108" s="155"/>
      <c r="W108" s="155"/>
      <c r="X108" s="155"/>
      <c r="Y108" s="155"/>
      <c r="Z108" s="155"/>
      <c r="AA108" s="156"/>
      <c r="AB108" s="89"/>
    </row>
    <row r="109" spans="1:28" s="90" customFormat="1" ht="234" customHeight="1">
      <c r="A109" s="157" t="s">
        <v>137</v>
      </c>
      <c r="B109" s="159" t="s">
        <v>180</v>
      </c>
      <c r="C109" s="161" t="s">
        <v>181</v>
      </c>
      <c r="D109" s="160" t="s">
        <v>140</v>
      </c>
      <c r="E109" s="162">
        <v>5</v>
      </c>
      <c r="F109" s="158" t="s">
        <v>182</v>
      </c>
      <c r="G109" s="158" t="s">
        <v>183</v>
      </c>
      <c r="H109" s="152" t="s">
        <v>143</v>
      </c>
      <c r="I109" s="158" t="s">
        <v>150</v>
      </c>
      <c r="J109" s="166" t="s">
        <v>151</v>
      </c>
      <c r="K109" s="163">
        <v>33</v>
      </c>
      <c r="L109" s="164">
        <v>43497</v>
      </c>
      <c r="M109" s="165">
        <v>43830</v>
      </c>
      <c r="N109" s="60">
        <f t="shared" si="13"/>
        <v>47.6</v>
      </c>
      <c r="O109" s="153"/>
      <c r="P109" s="149">
        <f t="shared" si="9"/>
        <v>0</v>
      </c>
      <c r="Q109" s="151">
        <f t="shared" si="10"/>
        <v>0</v>
      </c>
      <c r="R109" s="151">
        <f t="shared" si="11"/>
        <v>0</v>
      </c>
      <c r="S109" s="151">
        <f t="shared" si="12"/>
        <v>0</v>
      </c>
      <c r="T109" s="150"/>
      <c r="U109" s="167"/>
      <c r="V109" s="155"/>
      <c r="W109" s="155"/>
      <c r="X109" s="155"/>
      <c r="Y109" s="155"/>
      <c r="Z109" s="155"/>
      <c r="AA109" s="156"/>
      <c r="AB109" s="89"/>
    </row>
    <row r="110" spans="1:28" s="90" customFormat="1" ht="234" customHeight="1">
      <c r="A110" s="157" t="s">
        <v>137</v>
      </c>
      <c r="B110" s="159" t="s">
        <v>180</v>
      </c>
      <c r="C110" s="161" t="s">
        <v>181</v>
      </c>
      <c r="D110" s="160" t="s">
        <v>140</v>
      </c>
      <c r="E110" s="162">
        <v>5</v>
      </c>
      <c r="F110" s="158" t="s">
        <v>182</v>
      </c>
      <c r="G110" s="158" t="s">
        <v>183</v>
      </c>
      <c r="H110" s="152" t="s">
        <v>143</v>
      </c>
      <c r="I110" s="158" t="s">
        <v>152</v>
      </c>
      <c r="J110" s="166" t="s">
        <v>153</v>
      </c>
      <c r="K110" s="163">
        <v>7</v>
      </c>
      <c r="L110" s="164">
        <v>43497</v>
      </c>
      <c r="M110" s="165">
        <v>43830</v>
      </c>
      <c r="N110" s="60">
        <f t="shared" si="13"/>
        <v>47.6</v>
      </c>
      <c r="O110" s="153"/>
      <c r="P110" s="149">
        <f t="shared" si="9"/>
        <v>0</v>
      </c>
      <c r="Q110" s="151">
        <f t="shared" si="10"/>
        <v>0</v>
      </c>
      <c r="R110" s="151">
        <f t="shared" si="11"/>
        <v>0</v>
      </c>
      <c r="S110" s="151">
        <f t="shared" si="12"/>
        <v>0</v>
      </c>
      <c r="T110" s="150"/>
      <c r="U110" s="167"/>
      <c r="V110" s="155"/>
      <c r="W110" s="155"/>
      <c r="X110" s="155"/>
      <c r="Y110" s="155"/>
      <c r="Z110" s="155"/>
      <c r="AA110" s="156"/>
      <c r="AB110" s="89"/>
    </row>
    <row r="111" spans="1:28" s="90" customFormat="1" ht="234" customHeight="1">
      <c r="A111" s="157" t="s">
        <v>137</v>
      </c>
      <c r="B111" s="159" t="s">
        <v>180</v>
      </c>
      <c r="C111" s="161" t="s">
        <v>181</v>
      </c>
      <c r="D111" s="160" t="s">
        <v>140</v>
      </c>
      <c r="E111" s="162">
        <v>5</v>
      </c>
      <c r="F111" s="158" t="s">
        <v>182</v>
      </c>
      <c r="G111" s="158" t="s">
        <v>183</v>
      </c>
      <c r="H111" s="152" t="s">
        <v>143</v>
      </c>
      <c r="I111" s="158" t="s">
        <v>154</v>
      </c>
      <c r="J111" s="166" t="s">
        <v>155</v>
      </c>
      <c r="K111" s="163">
        <v>1</v>
      </c>
      <c r="L111" s="164">
        <v>43497</v>
      </c>
      <c r="M111" s="165">
        <v>43556</v>
      </c>
      <c r="N111" s="60">
        <f t="shared" si="13"/>
        <v>8.4</v>
      </c>
      <c r="O111" s="153"/>
      <c r="P111" s="149">
        <f t="shared" si="9"/>
        <v>0</v>
      </c>
      <c r="Q111" s="151">
        <f t="shared" si="10"/>
        <v>0</v>
      </c>
      <c r="R111" s="151">
        <f t="shared" si="11"/>
        <v>0</v>
      </c>
      <c r="S111" s="151">
        <f t="shared" si="12"/>
        <v>0</v>
      </c>
      <c r="T111" s="150"/>
      <c r="U111" s="167"/>
      <c r="V111" s="155"/>
      <c r="W111" s="155"/>
      <c r="X111" s="155"/>
      <c r="Y111" s="155"/>
      <c r="Z111" s="155"/>
      <c r="AA111" s="156"/>
      <c r="AB111" s="89"/>
    </row>
    <row r="112" spans="1:28" s="90" customFormat="1" ht="234" customHeight="1">
      <c r="A112" s="157" t="s">
        <v>137</v>
      </c>
      <c r="B112" s="159" t="s">
        <v>180</v>
      </c>
      <c r="C112" s="161" t="s">
        <v>181</v>
      </c>
      <c r="D112" s="160" t="s">
        <v>140</v>
      </c>
      <c r="E112" s="162">
        <v>5</v>
      </c>
      <c r="F112" s="158" t="s">
        <v>182</v>
      </c>
      <c r="G112" s="158" t="s">
        <v>183</v>
      </c>
      <c r="H112" s="152" t="s">
        <v>143</v>
      </c>
      <c r="I112" s="158" t="s">
        <v>156</v>
      </c>
      <c r="J112" s="166" t="s">
        <v>155</v>
      </c>
      <c r="K112" s="163">
        <v>1</v>
      </c>
      <c r="L112" s="164">
        <v>43497</v>
      </c>
      <c r="M112" s="165">
        <v>43556</v>
      </c>
      <c r="N112" s="60">
        <f t="shared" si="13"/>
        <v>8.4</v>
      </c>
      <c r="O112" s="153"/>
      <c r="P112" s="149">
        <f t="shared" si="9"/>
        <v>0</v>
      </c>
      <c r="Q112" s="151">
        <f t="shared" si="10"/>
        <v>0</v>
      </c>
      <c r="R112" s="151">
        <f t="shared" si="11"/>
        <v>0</v>
      </c>
      <c r="S112" s="151">
        <f t="shared" si="12"/>
        <v>0</v>
      </c>
      <c r="T112" s="150"/>
      <c r="U112" s="167"/>
      <c r="V112" s="155"/>
      <c r="W112" s="155"/>
      <c r="X112" s="155"/>
      <c r="Y112" s="155"/>
      <c r="Z112" s="155"/>
      <c r="AA112" s="156"/>
      <c r="AB112" s="89"/>
    </row>
    <row r="113" spans="1:28" s="90" customFormat="1" ht="234" customHeight="1">
      <c r="A113" s="157" t="s">
        <v>137</v>
      </c>
      <c r="B113" s="159" t="s">
        <v>180</v>
      </c>
      <c r="C113" s="161" t="s">
        <v>181</v>
      </c>
      <c r="D113" s="160" t="s">
        <v>140</v>
      </c>
      <c r="E113" s="162">
        <v>5</v>
      </c>
      <c r="F113" s="158" t="s">
        <v>182</v>
      </c>
      <c r="G113" s="158" t="s">
        <v>183</v>
      </c>
      <c r="H113" s="152" t="s">
        <v>143</v>
      </c>
      <c r="I113" s="158" t="s">
        <v>157</v>
      </c>
      <c r="J113" s="166" t="s">
        <v>39</v>
      </c>
      <c r="K113" s="163">
        <v>1</v>
      </c>
      <c r="L113" s="164">
        <v>43497</v>
      </c>
      <c r="M113" s="165">
        <v>43830</v>
      </c>
      <c r="N113" s="60">
        <f t="shared" si="13"/>
        <v>47.6</v>
      </c>
      <c r="O113" s="153"/>
      <c r="P113" s="149">
        <f t="shared" si="9"/>
        <v>0</v>
      </c>
      <c r="Q113" s="151">
        <f t="shared" si="10"/>
        <v>0</v>
      </c>
      <c r="R113" s="151">
        <f t="shared" si="11"/>
        <v>0</v>
      </c>
      <c r="S113" s="151">
        <f t="shared" si="12"/>
        <v>0</v>
      </c>
      <c r="T113" s="150"/>
      <c r="U113" s="167"/>
      <c r="V113" s="155"/>
      <c r="W113" s="155"/>
      <c r="X113" s="155"/>
      <c r="Y113" s="155"/>
      <c r="Z113" s="155"/>
      <c r="AA113" s="156"/>
      <c r="AB113" s="89"/>
    </row>
    <row r="114" spans="1:28" s="90" customFormat="1" ht="234" customHeight="1">
      <c r="A114" s="157" t="s">
        <v>137</v>
      </c>
      <c r="B114" s="159" t="s">
        <v>180</v>
      </c>
      <c r="C114" s="161" t="s">
        <v>181</v>
      </c>
      <c r="D114" s="160" t="s">
        <v>140</v>
      </c>
      <c r="E114" s="162">
        <v>5</v>
      </c>
      <c r="F114" s="158" t="s">
        <v>182</v>
      </c>
      <c r="G114" s="158" t="s">
        <v>183</v>
      </c>
      <c r="H114" s="152" t="s">
        <v>143</v>
      </c>
      <c r="I114" s="158" t="s">
        <v>158</v>
      </c>
      <c r="J114" s="166" t="s">
        <v>159</v>
      </c>
      <c r="K114" s="163">
        <v>1</v>
      </c>
      <c r="L114" s="164">
        <v>43525</v>
      </c>
      <c r="M114" s="165">
        <v>43738</v>
      </c>
      <c r="N114" s="60">
        <f t="shared" si="13"/>
        <v>30.4</v>
      </c>
      <c r="O114" s="153"/>
      <c r="P114" s="149">
        <f t="shared" ref="P114:P177" si="14">IF(O114=0,0,+O114/K114)</f>
        <v>0</v>
      </c>
      <c r="Q114" s="151">
        <f t="shared" ref="Q114:Q177" si="15">ROUND((N114*P114),1)</f>
        <v>0</v>
      </c>
      <c r="R114" s="151">
        <f t="shared" ref="R114:R177" si="16">IF(M114&lt;=$D$7,Q114,0)</f>
        <v>0</v>
      </c>
      <c r="S114" s="151">
        <f t="shared" ref="S114:S177" si="17">IF($D$7&gt;=M114,N114,0)</f>
        <v>0</v>
      </c>
      <c r="T114" s="150"/>
      <c r="U114" s="167"/>
      <c r="V114" s="155"/>
      <c r="W114" s="155"/>
      <c r="X114" s="155"/>
      <c r="Y114" s="155"/>
      <c r="Z114" s="155"/>
      <c r="AA114" s="156"/>
      <c r="AB114" s="89"/>
    </row>
    <row r="115" spans="1:28" s="90" customFormat="1" ht="234" customHeight="1">
      <c r="A115" s="157" t="s">
        <v>137</v>
      </c>
      <c r="B115" s="159" t="s">
        <v>180</v>
      </c>
      <c r="C115" s="161" t="s">
        <v>181</v>
      </c>
      <c r="D115" s="160" t="s">
        <v>140</v>
      </c>
      <c r="E115" s="162">
        <v>5</v>
      </c>
      <c r="F115" s="158" t="s">
        <v>182</v>
      </c>
      <c r="G115" s="158" t="s">
        <v>183</v>
      </c>
      <c r="H115" s="152" t="s">
        <v>143</v>
      </c>
      <c r="I115" s="158" t="s">
        <v>160</v>
      </c>
      <c r="J115" s="166" t="s">
        <v>161</v>
      </c>
      <c r="K115" s="163">
        <v>1</v>
      </c>
      <c r="L115" s="164">
        <v>43525</v>
      </c>
      <c r="M115" s="165">
        <v>43830</v>
      </c>
      <c r="N115" s="60">
        <f t="shared" si="13"/>
        <v>43.6</v>
      </c>
      <c r="O115" s="153"/>
      <c r="P115" s="149">
        <f t="shared" si="14"/>
        <v>0</v>
      </c>
      <c r="Q115" s="151">
        <f t="shared" si="15"/>
        <v>0</v>
      </c>
      <c r="R115" s="151">
        <f t="shared" si="16"/>
        <v>0</v>
      </c>
      <c r="S115" s="151">
        <f t="shared" si="17"/>
        <v>0</v>
      </c>
      <c r="T115" s="150"/>
      <c r="U115" s="167"/>
      <c r="V115" s="155"/>
      <c r="W115" s="155"/>
      <c r="X115" s="155"/>
      <c r="Y115" s="155"/>
      <c r="Z115" s="155"/>
      <c r="AA115" s="156"/>
      <c r="AB115" s="89"/>
    </row>
    <row r="116" spans="1:28" s="90" customFormat="1" ht="234" customHeight="1">
      <c r="A116" s="157" t="s">
        <v>137</v>
      </c>
      <c r="B116" s="159" t="s">
        <v>180</v>
      </c>
      <c r="C116" s="161" t="s">
        <v>181</v>
      </c>
      <c r="D116" s="160" t="s">
        <v>140</v>
      </c>
      <c r="E116" s="162">
        <v>5</v>
      </c>
      <c r="F116" s="158" t="s">
        <v>182</v>
      </c>
      <c r="G116" s="158" t="s">
        <v>183</v>
      </c>
      <c r="H116" s="152" t="s">
        <v>143</v>
      </c>
      <c r="I116" s="158" t="s">
        <v>162</v>
      </c>
      <c r="J116" s="166" t="s">
        <v>155</v>
      </c>
      <c r="K116" s="163">
        <v>1</v>
      </c>
      <c r="L116" s="164">
        <v>43497</v>
      </c>
      <c r="M116" s="165">
        <v>43585</v>
      </c>
      <c r="N116" s="60">
        <f t="shared" si="13"/>
        <v>12.6</v>
      </c>
      <c r="O116" s="153"/>
      <c r="P116" s="149">
        <f t="shared" si="14"/>
        <v>0</v>
      </c>
      <c r="Q116" s="151">
        <f t="shared" si="15"/>
        <v>0</v>
      </c>
      <c r="R116" s="151">
        <f t="shared" si="16"/>
        <v>0</v>
      </c>
      <c r="S116" s="151">
        <f t="shared" si="17"/>
        <v>0</v>
      </c>
      <c r="T116" s="150"/>
      <c r="U116" s="167"/>
      <c r="V116" s="155"/>
      <c r="W116" s="155"/>
      <c r="X116" s="155"/>
      <c r="Y116" s="155"/>
      <c r="Z116" s="155"/>
      <c r="AA116" s="156"/>
      <c r="AB116" s="89"/>
    </row>
    <row r="117" spans="1:28" s="90" customFormat="1" ht="234" customHeight="1">
      <c r="A117" s="157" t="s">
        <v>137</v>
      </c>
      <c r="B117" s="159" t="s">
        <v>180</v>
      </c>
      <c r="C117" s="161" t="s">
        <v>181</v>
      </c>
      <c r="D117" s="160" t="s">
        <v>140</v>
      </c>
      <c r="E117" s="162">
        <v>5</v>
      </c>
      <c r="F117" s="158" t="s">
        <v>182</v>
      </c>
      <c r="G117" s="158" t="s">
        <v>183</v>
      </c>
      <c r="H117" s="152" t="s">
        <v>143</v>
      </c>
      <c r="I117" s="158" t="s">
        <v>163</v>
      </c>
      <c r="J117" s="166" t="s">
        <v>164</v>
      </c>
      <c r="K117" s="163">
        <v>1</v>
      </c>
      <c r="L117" s="164">
        <v>43497</v>
      </c>
      <c r="M117" s="165">
        <v>43677</v>
      </c>
      <c r="N117" s="60">
        <f t="shared" si="13"/>
        <v>25.7</v>
      </c>
      <c r="O117" s="153"/>
      <c r="P117" s="149">
        <f t="shared" si="14"/>
        <v>0</v>
      </c>
      <c r="Q117" s="151">
        <f t="shared" si="15"/>
        <v>0</v>
      </c>
      <c r="R117" s="151">
        <f t="shared" si="16"/>
        <v>0</v>
      </c>
      <c r="S117" s="151">
        <f t="shared" si="17"/>
        <v>0</v>
      </c>
      <c r="T117" s="150"/>
      <c r="U117" s="167"/>
      <c r="V117" s="155"/>
      <c r="W117" s="155"/>
      <c r="X117" s="155"/>
      <c r="Y117" s="155"/>
      <c r="Z117" s="155"/>
      <c r="AA117" s="156"/>
      <c r="AB117" s="89"/>
    </row>
    <row r="118" spans="1:28" s="90" customFormat="1" ht="234" customHeight="1">
      <c r="A118" s="157" t="s">
        <v>137</v>
      </c>
      <c r="B118" s="159" t="s">
        <v>180</v>
      </c>
      <c r="C118" s="161" t="s">
        <v>181</v>
      </c>
      <c r="D118" s="160" t="s">
        <v>140</v>
      </c>
      <c r="E118" s="162">
        <v>5</v>
      </c>
      <c r="F118" s="158" t="s">
        <v>182</v>
      </c>
      <c r="G118" s="158" t="s">
        <v>183</v>
      </c>
      <c r="H118" s="152" t="s">
        <v>143</v>
      </c>
      <c r="I118" s="158" t="s">
        <v>165</v>
      </c>
      <c r="J118" s="166" t="s">
        <v>149</v>
      </c>
      <c r="K118" s="163">
        <v>1</v>
      </c>
      <c r="L118" s="164">
        <v>43678</v>
      </c>
      <c r="M118" s="165">
        <v>43830</v>
      </c>
      <c r="N118" s="60">
        <f t="shared" si="13"/>
        <v>21.7</v>
      </c>
      <c r="O118" s="153"/>
      <c r="P118" s="149">
        <f t="shared" si="14"/>
        <v>0</v>
      </c>
      <c r="Q118" s="151">
        <f t="shared" si="15"/>
        <v>0</v>
      </c>
      <c r="R118" s="151">
        <f t="shared" si="16"/>
        <v>0</v>
      </c>
      <c r="S118" s="151">
        <f t="shared" si="17"/>
        <v>0</v>
      </c>
      <c r="T118" s="150"/>
      <c r="U118" s="167"/>
      <c r="V118" s="155"/>
      <c r="W118" s="155"/>
      <c r="X118" s="155"/>
      <c r="Y118" s="155"/>
      <c r="Z118" s="155"/>
      <c r="AA118" s="156"/>
      <c r="AB118" s="89"/>
    </row>
    <row r="119" spans="1:28" s="90" customFormat="1" ht="234" customHeight="1">
      <c r="A119" s="157" t="s">
        <v>137</v>
      </c>
      <c r="B119" s="159" t="s">
        <v>180</v>
      </c>
      <c r="C119" s="161" t="s">
        <v>181</v>
      </c>
      <c r="D119" s="160" t="s">
        <v>140</v>
      </c>
      <c r="E119" s="162">
        <v>5</v>
      </c>
      <c r="F119" s="158" t="s">
        <v>182</v>
      </c>
      <c r="G119" s="158" t="s">
        <v>183</v>
      </c>
      <c r="H119" s="152" t="s">
        <v>143</v>
      </c>
      <c r="I119" s="158" t="s">
        <v>166</v>
      </c>
      <c r="J119" s="166" t="s">
        <v>155</v>
      </c>
      <c r="K119" s="163">
        <v>1</v>
      </c>
      <c r="L119" s="164">
        <v>43678</v>
      </c>
      <c r="M119" s="165">
        <v>43861</v>
      </c>
      <c r="N119" s="60">
        <f t="shared" si="13"/>
        <v>26.1</v>
      </c>
      <c r="O119" s="153"/>
      <c r="P119" s="149">
        <f t="shared" si="14"/>
        <v>0</v>
      </c>
      <c r="Q119" s="151">
        <f t="shared" si="15"/>
        <v>0</v>
      </c>
      <c r="R119" s="151">
        <f t="shared" si="16"/>
        <v>0</v>
      </c>
      <c r="S119" s="151">
        <f t="shared" si="17"/>
        <v>0</v>
      </c>
      <c r="T119" s="150"/>
      <c r="U119" s="167"/>
      <c r="V119" s="155"/>
      <c r="W119" s="155"/>
      <c r="X119" s="155"/>
      <c r="Y119" s="155"/>
      <c r="Z119" s="155"/>
      <c r="AA119" s="156"/>
      <c r="AB119" s="89"/>
    </row>
    <row r="120" spans="1:28" s="90" customFormat="1" ht="234" customHeight="1">
      <c r="A120" s="157" t="s">
        <v>137</v>
      </c>
      <c r="B120" s="159" t="s">
        <v>184</v>
      </c>
      <c r="C120" s="161" t="s">
        <v>185</v>
      </c>
      <c r="D120" s="160" t="s">
        <v>140</v>
      </c>
      <c r="E120" s="162">
        <v>6</v>
      </c>
      <c r="F120" s="158" t="s">
        <v>186</v>
      </c>
      <c r="G120" s="158" t="s">
        <v>170</v>
      </c>
      <c r="H120" s="152" t="s">
        <v>143</v>
      </c>
      <c r="I120" s="158" t="s">
        <v>144</v>
      </c>
      <c r="J120" s="166" t="s">
        <v>145</v>
      </c>
      <c r="K120" s="163">
        <v>1</v>
      </c>
      <c r="L120" s="164">
        <v>43497</v>
      </c>
      <c r="M120" s="165">
        <v>43616</v>
      </c>
      <c r="N120" s="60">
        <f t="shared" si="13"/>
        <v>17</v>
      </c>
      <c r="O120" s="153"/>
      <c r="P120" s="149">
        <f t="shared" si="14"/>
        <v>0</v>
      </c>
      <c r="Q120" s="151">
        <f t="shared" si="15"/>
        <v>0</v>
      </c>
      <c r="R120" s="151">
        <f t="shared" si="16"/>
        <v>0</v>
      </c>
      <c r="S120" s="151">
        <f t="shared" si="17"/>
        <v>0</v>
      </c>
      <c r="T120" s="150"/>
      <c r="U120" s="167"/>
      <c r="V120" s="155"/>
      <c r="W120" s="155"/>
      <c r="X120" s="155"/>
      <c r="Y120" s="155"/>
      <c r="Z120" s="155"/>
      <c r="AA120" s="156"/>
      <c r="AB120" s="89"/>
    </row>
    <row r="121" spans="1:28" s="90" customFormat="1" ht="234" customHeight="1">
      <c r="A121" s="157" t="s">
        <v>137</v>
      </c>
      <c r="B121" s="159" t="s">
        <v>184</v>
      </c>
      <c r="C121" s="161" t="s">
        <v>185</v>
      </c>
      <c r="D121" s="160" t="s">
        <v>140</v>
      </c>
      <c r="E121" s="162">
        <v>6</v>
      </c>
      <c r="F121" s="158" t="s">
        <v>186</v>
      </c>
      <c r="G121" s="158" t="s">
        <v>170</v>
      </c>
      <c r="H121" s="152" t="s">
        <v>143</v>
      </c>
      <c r="I121" s="158" t="s">
        <v>146</v>
      </c>
      <c r="J121" s="166" t="s">
        <v>147</v>
      </c>
      <c r="K121" s="163">
        <v>5</v>
      </c>
      <c r="L121" s="164">
        <v>43570</v>
      </c>
      <c r="M121" s="165">
        <v>43707</v>
      </c>
      <c r="N121" s="60">
        <f t="shared" si="13"/>
        <v>19.600000000000001</v>
      </c>
      <c r="O121" s="153"/>
      <c r="P121" s="149">
        <f t="shared" si="14"/>
        <v>0</v>
      </c>
      <c r="Q121" s="151">
        <f t="shared" si="15"/>
        <v>0</v>
      </c>
      <c r="R121" s="151">
        <f t="shared" si="16"/>
        <v>0</v>
      </c>
      <c r="S121" s="151">
        <f t="shared" si="17"/>
        <v>0</v>
      </c>
      <c r="T121" s="150"/>
      <c r="U121" s="167"/>
      <c r="V121" s="155"/>
      <c r="W121" s="155"/>
      <c r="X121" s="155"/>
      <c r="Y121" s="155"/>
      <c r="Z121" s="155"/>
      <c r="AA121" s="156"/>
      <c r="AB121" s="89"/>
    </row>
    <row r="122" spans="1:28" s="90" customFormat="1" ht="234" customHeight="1">
      <c r="A122" s="157" t="s">
        <v>137</v>
      </c>
      <c r="B122" s="159" t="s">
        <v>184</v>
      </c>
      <c r="C122" s="161" t="s">
        <v>185</v>
      </c>
      <c r="D122" s="160" t="s">
        <v>140</v>
      </c>
      <c r="E122" s="162">
        <v>6</v>
      </c>
      <c r="F122" s="158" t="s">
        <v>186</v>
      </c>
      <c r="G122" s="158" t="s">
        <v>170</v>
      </c>
      <c r="H122" s="152" t="s">
        <v>143</v>
      </c>
      <c r="I122" s="158" t="s">
        <v>148</v>
      </c>
      <c r="J122" s="166" t="s">
        <v>149</v>
      </c>
      <c r="K122" s="163">
        <v>1</v>
      </c>
      <c r="L122" s="164">
        <v>43497</v>
      </c>
      <c r="M122" s="165">
        <v>43556</v>
      </c>
      <c r="N122" s="60">
        <f t="shared" si="13"/>
        <v>8.4</v>
      </c>
      <c r="O122" s="153"/>
      <c r="P122" s="149">
        <f t="shared" si="14"/>
        <v>0</v>
      </c>
      <c r="Q122" s="151">
        <f t="shared" si="15"/>
        <v>0</v>
      </c>
      <c r="R122" s="151">
        <f t="shared" si="16"/>
        <v>0</v>
      </c>
      <c r="S122" s="151">
        <f t="shared" si="17"/>
        <v>0</v>
      </c>
      <c r="T122" s="150"/>
      <c r="U122" s="167"/>
      <c r="V122" s="155"/>
      <c r="W122" s="155"/>
      <c r="X122" s="155"/>
      <c r="Y122" s="155"/>
      <c r="Z122" s="155"/>
      <c r="AA122" s="156"/>
      <c r="AB122" s="89"/>
    </row>
    <row r="123" spans="1:28" s="90" customFormat="1" ht="234" customHeight="1">
      <c r="A123" s="157" t="s">
        <v>137</v>
      </c>
      <c r="B123" s="159" t="s">
        <v>184</v>
      </c>
      <c r="C123" s="161" t="s">
        <v>185</v>
      </c>
      <c r="D123" s="160" t="s">
        <v>140</v>
      </c>
      <c r="E123" s="162">
        <v>6</v>
      </c>
      <c r="F123" s="158" t="s">
        <v>186</v>
      </c>
      <c r="G123" s="158" t="s">
        <v>170</v>
      </c>
      <c r="H123" s="152" t="s">
        <v>143</v>
      </c>
      <c r="I123" s="158" t="s">
        <v>150</v>
      </c>
      <c r="J123" s="166" t="s">
        <v>151</v>
      </c>
      <c r="K123" s="163">
        <v>33</v>
      </c>
      <c r="L123" s="164">
        <v>43497</v>
      </c>
      <c r="M123" s="165">
        <v>43830</v>
      </c>
      <c r="N123" s="60">
        <f t="shared" si="13"/>
        <v>47.6</v>
      </c>
      <c r="O123" s="153"/>
      <c r="P123" s="149">
        <f t="shared" si="14"/>
        <v>0</v>
      </c>
      <c r="Q123" s="151">
        <f t="shared" si="15"/>
        <v>0</v>
      </c>
      <c r="R123" s="151">
        <f t="shared" si="16"/>
        <v>0</v>
      </c>
      <c r="S123" s="151">
        <f t="shared" si="17"/>
        <v>0</v>
      </c>
      <c r="T123" s="150"/>
      <c r="U123" s="167"/>
      <c r="V123" s="155"/>
      <c r="W123" s="155"/>
      <c r="X123" s="155"/>
      <c r="Y123" s="155"/>
      <c r="Z123" s="155"/>
      <c r="AA123" s="156"/>
      <c r="AB123" s="89"/>
    </row>
    <row r="124" spans="1:28" s="90" customFormat="1" ht="234" customHeight="1">
      <c r="A124" s="157" t="s">
        <v>137</v>
      </c>
      <c r="B124" s="159" t="s">
        <v>184</v>
      </c>
      <c r="C124" s="161" t="s">
        <v>185</v>
      </c>
      <c r="D124" s="160" t="s">
        <v>140</v>
      </c>
      <c r="E124" s="162">
        <v>6</v>
      </c>
      <c r="F124" s="158" t="s">
        <v>186</v>
      </c>
      <c r="G124" s="158" t="s">
        <v>170</v>
      </c>
      <c r="H124" s="152" t="s">
        <v>143</v>
      </c>
      <c r="I124" s="158" t="s">
        <v>152</v>
      </c>
      <c r="J124" s="166" t="s">
        <v>153</v>
      </c>
      <c r="K124" s="163">
        <v>7</v>
      </c>
      <c r="L124" s="164">
        <v>43497</v>
      </c>
      <c r="M124" s="165">
        <v>43830</v>
      </c>
      <c r="N124" s="60">
        <f t="shared" si="13"/>
        <v>47.6</v>
      </c>
      <c r="O124" s="153"/>
      <c r="P124" s="149">
        <f t="shared" si="14"/>
        <v>0</v>
      </c>
      <c r="Q124" s="151">
        <f t="shared" si="15"/>
        <v>0</v>
      </c>
      <c r="R124" s="151">
        <f t="shared" si="16"/>
        <v>0</v>
      </c>
      <c r="S124" s="151">
        <f t="shared" si="17"/>
        <v>0</v>
      </c>
      <c r="T124" s="150"/>
      <c r="U124" s="167"/>
      <c r="V124" s="155"/>
      <c r="W124" s="155"/>
      <c r="X124" s="155"/>
      <c r="Y124" s="155"/>
      <c r="Z124" s="155"/>
      <c r="AA124" s="156"/>
      <c r="AB124" s="89"/>
    </row>
    <row r="125" spans="1:28" s="90" customFormat="1" ht="234" customHeight="1">
      <c r="A125" s="157" t="s">
        <v>137</v>
      </c>
      <c r="B125" s="159" t="s">
        <v>184</v>
      </c>
      <c r="C125" s="161" t="s">
        <v>185</v>
      </c>
      <c r="D125" s="160" t="s">
        <v>140</v>
      </c>
      <c r="E125" s="162">
        <v>6</v>
      </c>
      <c r="F125" s="158" t="s">
        <v>186</v>
      </c>
      <c r="G125" s="158" t="s">
        <v>170</v>
      </c>
      <c r="H125" s="152" t="s">
        <v>143</v>
      </c>
      <c r="I125" s="158" t="s">
        <v>154</v>
      </c>
      <c r="J125" s="166" t="s">
        <v>155</v>
      </c>
      <c r="K125" s="163">
        <v>1</v>
      </c>
      <c r="L125" s="164">
        <v>43497</v>
      </c>
      <c r="M125" s="165">
        <v>43556</v>
      </c>
      <c r="N125" s="60">
        <f t="shared" si="13"/>
        <v>8.4</v>
      </c>
      <c r="O125" s="153"/>
      <c r="P125" s="149">
        <f t="shared" si="14"/>
        <v>0</v>
      </c>
      <c r="Q125" s="151">
        <f t="shared" si="15"/>
        <v>0</v>
      </c>
      <c r="R125" s="151">
        <f t="shared" si="16"/>
        <v>0</v>
      </c>
      <c r="S125" s="151">
        <f t="shared" si="17"/>
        <v>0</v>
      </c>
      <c r="T125" s="150"/>
      <c r="U125" s="167"/>
      <c r="V125" s="155"/>
      <c r="W125" s="155"/>
      <c r="X125" s="155"/>
      <c r="Y125" s="155"/>
      <c r="Z125" s="155"/>
      <c r="AA125" s="156"/>
      <c r="AB125" s="89"/>
    </row>
    <row r="126" spans="1:28" s="90" customFormat="1" ht="234" customHeight="1">
      <c r="A126" s="157" t="s">
        <v>137</v>
      </c>
      <c r="B126" s="159" t="s">
        <v>184</v>
      </c>
      <c r="C126" s="161" t="s">
        <v>185</v>
      </c>
      <c r="D126" s="160" t="s">
        <v>140</v>
      </c>
      <c r="E126" s="162">
        <v>6</v>
      </c>
      <c r="F126" s="158" t="s">
        <v>186</v>
      </c>
      <c r="G126" s="158" t="s">
        <v>170</v>
      </c>
      <c r="H126" s="152" t="s">
        <v>143</v>
      </c>
      <c r="I126" s="158" t="s">
        <v>156</v>
      </c>
      <c r="J126" s="166" t="s">
        <v>155</v>
      </c>
      <c r="K126" s="163">
        <v>1</v>
      </c>
      <c r="L126" s="164">
        <v>43497</v>
      </c>
      <c r="M126" s="165">
        <v>43556</v>
      </c>
      <c r="N126" s="60">
        <f t="shared" si="13"/>
        <v>8.4</v>
      </c>
      <c r="O126" s="153"/>
      <c r="P126" s="149">
        <f t="shared" si="14"/>
        <v>0</v>
      </c>
      <c r="Q126" s="151">
        <f t="shared" si="15"/>
        <v>0</v>
      </c>
      <c r="R126" s="151">
        <f t="shared" si="16"/>
        <v>0</v>
      </c>
      <c r="S126" s="151">
        <f t="shared" si="17"/>
        <v>0</v>
      </c>
      <c r="T126" s="150"/>
      <c r="U126" s="167"/>
      <c r="V126" s="155"/>
      <c r="W126" s="155"/>
      <c r="X126" s="155"/>
      <c r="Y126" s="155"/>
      <c r="Z126" s="155"/>
      <c r="AA126" s="156"/>
      <c r="AB126" s="89"/>
    </row>
    <row r="127" spans="1:28" s="90" customFormat="1" ht="234" customHeight="1">
      <c r="A127" s="157" t="s">
        <v>137</v>
      </c>
      <c r="B127" s="159" t="s">
        <v>184</v>
      </c>
      <c r="C127" s="161" t="s">
        <v>185</v>
      </c>
      <c r="D127" s="160" t="s">
        <v>140</v>
      </c>
      <c r="E127" s="162">
        <v>6</v>
      </c>
      <c r="F127" s="158" t="s">
        <v>186</v>
      </c>
      <c r="G127" s="158" t="s">
        <v>170</v>
      </c>
      <c r="H127" s="152" t="s">
        <v>143</v>
      </c>
      <c r="I127" s="158" t="s">
        <v>157</v>
      </c>
      <c r="J127" s="166" t="s">
        <v>39</v>
      </c>
      <c r="K127" s="163">
        <v>1</v>
      </c>
      <c r="L127" s="164">
        <v>43497</v>
      </c>
      <c r="M127" s="165">
        <v>43830</v>
      </c>
      <c r="N127" s="60">
        <f t="shared" si="13"/>
        <v>47.6</v>
      </c>
      <c r="O127" s="153"/>
      <c r="P127" s="149">
        <f t="shared" si="14"/>
        <v>0</v>
      </c>
      <c r="Q127" s="151">
        <f t="shared" si="15"/>
        <v>0</v>
      </c>
      <c r="R127" s="151">
        <f t="shared" si="16"/>
        <v>0</v>
      </c>
      <c r="S127" s="151">
        <f t="shared" si="17"/>
        <v>0</v>
      </c>
      <c r="T127" s="150"/>
      <c r="U127" s="167"/>
      <c r="V127" s="155"/>
      <c r="W127" s="155"/>
      <c r="X127" s="155"/>
      <c r="Y127" s="155"/>
      <c r="Z127" s="155"/>
      <c r="AA127" s="156"/>
      <c r="AB127" s="89"/>
    </row>
    <row r="128" spans="1:28" s="90" customFormat="1" ht="234" customHeight="1">
      <c r="A128" s="157" t="s">
        <v>137</v>
      </c>
      <c r="B128" s="159" t="s">
        <v>184</v>
      </c>
      <c r="C128" s="161" t="s">
        <v>185</v>
      </c>
      <c r="D128" s="160" t="s">
        <v>140</v>
      </c>
      <c r="E128" s="162">
        <v>6</v>
      </c>
      <c r="F128" s="158" t="s">
        <v>186</v>
      </c>
      <c r="G128" s="158" t="s">
        <v>170</v>
      </c>
      <c r="H128" s="152" t="s">
        <v>143</v>
      </c>
      <c r="I128" s="158" t="s">
        <v>158</v>
      </c>
      <c r="J128" s="166" t="s">
        <v>159</v>
      </c>
      <c r="K128" s="163">
        <v>1</v>
      </c>
      <c r="L128" s="164">
        <v>43525</v>
      </c>
      <c r="M128" s="165">
        <v>43738</v>
      </c>
      <c r="N128" s="60">
        <f t="shared" si="13"/>
        <v>30.4</v>
      </c>
      <c r="O128" s="153"/>
      <c r="P128" s="149">
        <f t="shared" si="14"/>
        <v>0</v>
      </c>
      <c r="Q128" s="151">
        <f t="shared" si="15"/>
        <v>0</v>
      </c>
      <c r="R128" s="151">
        <f t="shared" si="16"/>
        <v>0</v>
      </c>
      <c r="S128" s="151">
        <f t="shared" si="17"/>
        <v>0</v>
      </c>
      <c r="T128" s="150"/>
      <c r="U128" s="167"/>
      <c r="V128" s="155"/>
      <c r="W128" s="155"/>
      <c r="X128" s="155"/>
      <c r="Y128" s="155"/>
      <c r="Z128" s="155"/>
      <c r="AA128" s="156"/>
      <c r="AB128" s="89"/>
    </row>
    <row r="129" spans="1:28" s="90" customFormat="1" ht="234" customHeight="1">
      <c r="A129" s="157" t="s">
        <v>137</v>
      </c>
      <c r="B129" s="159" t="s">
        <v>184</v>
      </c>
      <c r="C129" s="161" t="s">
        <v>185</v>
      </c>
      <c r="D129" s="160" t="s">
        <v>140</v>
      </c>
      <c r="E129" s="162">
        <v>6</v>
      </c>
      <c r="F129" s="158" t="s">
        <v>186</v>
      </c>
      <c r="G129" s="158" t="s">
        <v>170</v>
      </c>
      <c r="H129" s="152" t="s">
        <v>143</v>
      </c>
      <c r="I129" s="158" t="s">
        <v>160</v>
      </c>
      <c r="J129" s="166" t="s">
        <v>161</v>
      </c>
      <c r="K129" s="163">
        <v>1</v>
      </c>
      <c r="L129" s="164">
        <v>43525</v>
      </c>
      <c r="M129" s="165">
        <v>43830</v>
      </c>
      <c r="N129" s="60">
        <f t="shared" si="13"/>
        <v>43.6</v>
      </c>
      <c r="O129" s="153"/>
      <c r="P129" s="149">
        <f t="shared" si="14"/>
        <v>0</v>
      </c>
      <c r="Q129" s="151">
        <f t="shared" si="15"/>
        <v>0</v>
      </c>
      <c r="R129" s="151">
        <f t="shared" si="16"/>
        <v>0</v>
      </c>
      <c r="S129" s="151">
        <f t="shared" si="17"/>
        <v>0</v>
      </c>
      <c r="T129" s="150"/>
      <c r="U129" s="167"/>
      <c r="V129" s="155"/>
      <c r="W129" s="155"/>
      <c r="X129" s="155"/>
      <c r="Y129" s="155"/>
      <c r="Z129" s="155"/>
      <c r="AA129" s="156"/>
      <c r="AB129" s="89"/>
    </row>
    <row r="130" spans="1:28" s="90" customFormat="1" ht="234" customHeight="1">
      <c r="A130" s="157" t="s">
        <v>137</v>
      </c>
      <c r="B130" s="159" t="s">
        <v>184</v>
      </c>
      <c r="C130" s="161" t="s">
        <v>185</v>
      </c>
      <c r="D130" s="160" t="s">
        <v>140</v>
      </c>
      <c r="E130" s="162">
        <v>6</v>
      </c>
      <c r="F130" s="158" t="s">
        <v>186</v>
      </c>
      <c r="G130" s="158" t="s">
        <v>170</v>
      </c>
      <c r="H130" s="152" t="s">
        <v>143</v>
      </c>
      <c r="I130" s="158" t="s">
        <v>162</v>
      </c>
      <c r="J130" s="166" t="s">
        <v>155</v>
      </c>
      <c r="K130" s="163">
        <v>1</v>
      </c>
      <c r="L130" s="164">
        <v>43497</v>
      </c>
      <c r="M130" s="165">
        <v>43585</v>
      </c>
      <c r="N130" s="60">
        <f t="shared" si="13"/>
        <v>12.6</v>
      </c>
      <c r="O130" s="153"/>
      <c r="P130" s="149">
        <f t="shared" si="14"/>
        <v>0</v>
      </c>
      <c r="Q130" s="151">
        <f t="shared" si="15"/>
        <v>0</v>
      </c>
      <c r="R130" s="151">
        <f t="shared" si="16"/>
        <v>0</v>
      </c>
      <c r="S130" s="151">
        <f t="shared" si="17"/>
        <v>0</v>
      </c>
      <c r="T130" s="150"/>
      <c r="U130" s="167"/>
      <c r="V130" s="155"/>
      <c r="W130" s="155"/>
      <c r="X130" s="155"/>
      <c r="Y130" s="155"/>
      <c r="Z130" s="155"/>
      <c r="AA130" s="156"/>
      <c r="AB130" s="89"/>
    </row>
    <row r="131" spans="1:28" s="90" customFormat="1" ht="234" customHeight="1">
      <c r="A131" s="157" t="s">
        <v>137</v>
      </c>
      <c r="B131" s="159" t="s">
        <v>184</v>
      </c>
      <c r="C131" s="161" t="s">
        <v>185</v>
      </c>
      <c r="D131" s="160" t="s">
        <v>140</v>
      </c>
      <c r="E131" s="162">
        <v>6</v>
      </c>
      <c r="F131" s="158" t="s">
        <v>186</v>
      </c>
      <c r="G131" s="158" t="s">
        <v>170</v>
      </c>
      <c r="H131" s="152" t="s">
        <v>143</v>
      </c>
      <c r="I131" s="158" t="s">
        <v>163</v>
      </c>
      <c r="J131" s="166" t="s">
        <v>164</v>
      </c>
      <c r="K131" s="163">
        <v>1</v>
      </c>
      <c r="L131" s="164">
        <v>43497</v>
      </c>
      <c r="M131" s="165">
        <v>43677</v>
      </c>
      <c r="N131" s="60">
        <f t="shared" si="13"/>
        <v>25.7</v>
      </c>
      <c r="O131" s="153"/>
      <c r="P131" s="149">
        <f t="shared" si="14"/>
        <v>0</v>
      </c>
      <c r="Q131" s="151">
        <f t="shared" si="15"/>
        <v>0</v>
      </c>
      <c r="R131" s="151">
        <f t="shared" si="16"/>
        <v>0</v>
      </c>
      <c r="S131" s="151">
        <f t="shared" si="17"/>
        <v>0</v>
      </c>
      <c r="T131" s="150"/>
      <c r="U131" s="167"/>
      <c r="V131" s="155"/>
      <c r="W131" s="155"/>
      <c r="X131" s="155"/>
      <c r="Y131" s="155"/>
      <c r="Z131" s="155"/>
      <c r="AA131" s="156"/>
      <c r="AB131" s="89"/>
    </row>
    <row r="132" spans="1:28" s="90" customFormat="1" ht="234" customHeight="1">
      <c r="A132" s="157" t="s">
        <v>137</v>
      </c>
      <c r="B132" s="159" t="s">
        <v>184</v>
      </c>
      <c r="C132" s="161" t="s">
        <v>185</v>
      </c>
      <c r="D132" s="160" t="s">
        <v>140</v>
      </c>
      <c r="E132" s="162">
        <v>6</v>
      </c>
      <c r="F132" s="158" t="s">
        <v>186</v>
      </c>
      <c r="G132" s="158" t="s">
        <v>170</v>
      </c>
      <c r="H132" s="152" t="s">
        <v>143</v>
      </c>
      <c r="I132" s="158" t="s">
        <v>165</v>
      </c>
      <c r="J132" s="166" t="s">
        <v>149</v>
      </c>
      <c r="K132" s="163">
        <v>1</v>
      </c>
      <c r="L132" s="164">
        <v>43678</v>
      </c>
      <c r="M132" s="165">
        <v>43830</v>
      </c>
      <c r="N132" s="60">
        <f t="shared" si="13"/>
        <v>21.7</v>
      </c>
      <c r="O132" s="153"/>
      <c r="P132" s="149">
        <f t="shared" si="14"/>
        <v>0</v>
      </c>
      <c r="Q132" s="151">
        <f t="shared" si="15"/>
        <v>0</v>
      </c>
      <c r="R132" s="151">
        <f t="shared" si="16"/>
        <v>0</v>
      </c>
      <c r="S132" s="151">
        <f t="shared" si="17"/>
        <v>0</v>
      </c>
      <c r="T132" s="150"/>
      <c r="U132" s="167"/>
      <c r="V132" s="155"/>
      <c r="W132" s="155"/>
      <c r="X132" s="155"/>
      <c r="Y132" s="155"/>
      <c r="Z132" s="155"/>
      <c r="AA132" s="156"/>
      <c r="AB132" s="89"/>
    </row>
    <row r="133" spans="1:28" s="90" customFormat="1" ht="234" customHeight="1">
      <c r="A133" s="157" t="s">
        <v>137</v>
      </c>
      <c r="B133" s="159" t="s">
        <v>184</v>
      </c>
      <c r="C133" s="161" t="s">
        <v>185</v>
      </c>
      <c r="D133" s="160" t="s">
        <v>140</v>
      </c>
      <c r="E133" s="162">
        <v>6</v>
      </c>
      <c r="F133" s="158" t="s">
        <v>186</v>
      </c>
      <c r="G133" s="158" t="s">
        <v>170</v>
      </c>
      <c r="H133" s="152" t="s">
        <v>143</v>
      </c>
      <c r="I133" s="158" t="s">
        <v>166</v>
      </c>
      <c r="J133" s="166" t="s">
        <v>155</v>
      </c>
      <c r="K133" s="163">
        <v>1</v>
      </c>
      <c r="L133" s="164">
        <v>43678</v>
      </c>
      <c r="M133" s="165">
        <v>43830</v>
      </c>
      <c r="N133" s="60">
        <f t="shared" si="13"/>
        <v>21.7</v>
      </c>
      <c r="O133" s="153"/>
      <c r="P133" s="149">
        <f t="shared" si="14"/>
        <v>0</v>
      </c>
      <c r="Q133" s="151">
        <f t="shared" si="15"/>
        <v>0</v>
      </c>
      <c r="R133" s="151">
        <f t="shared" si="16"/>
        <v>0</v>
      </c>
      <c r="S133" s="151">
        <f t="shared" si="17"/>
        <v>0</v>
      </c>
      <c r="T133" s="150"/>
      <c r="U133" s="167"/>
      <c r="V133" s="155"/>
      <c r="W133" s="155"/>
      <c r="X133" s="155"/>
      <c r="Y133" s="155"/>
      <c r="Z133" s="155"/>
      <c r="AA133" s="156"/>
      <c r="AB133" s="89"/>
    </row>
    <row r="134" spans="1:28" s="90" customFormat="1" ht="234" customHeight="1">
      <c r="A134" s="157" t="s">
        <v>137</v>
      </c>
      <c r="B134" s="159" t="s">
        <v>187</v>
      </c>
      <c r="C134" s="161" t="s">
        <v>188</v>
      </c>
      <c r="D134" s="160" t="s">
        <v>140</v>
      </c>
      <c r="E134" s="162">
        <v>7</v>
      </c>
      <c r="F134" s="158" t="s">
        <v>189</v>
      </c>
      <c r="G134" s="158" t="s">
        <v>190</v>
      </c>
      <c r="H134" s="152" t="s">
        <v>143</v>
      </c>
      <c r="I134" s="158" t="s">
        <v>144</v>
      </c>
      <c r="J134" s="166" t="s">
        <v>145</v>
      </c>
      <c r="K134" s="163">
        <v>1</v>
      </c>
      <c r="L134" s="164">
        <v>43497</v>
      </c>
      <c r="M134" s="165">
        <v>43616</v>
      </c>
      <c r="N134" s="60">
        <f t="shared" si="13"/>
        <v>17</v>
      </c>
      <c r="O134" s="153"/>
      <c r="P134" s="149">
        <f t="shared" si="14"/>
        <v>0</v>
      </c>
      <c r="Q134" s="151">
        <f t="shared" si="15"/>
        <v>0</v>
      </c>
      <c r="R134" s="151">
        <f t="shared" si="16"/>
        <v>0</v>
      </c>
      <c r="S134" s="151">
        <f t="shared" si="17"/>
        <v>0</v>
      </c>
      <c r="T134" s="150"/>
      <c r="U134" s="167"/>
      <c r="V134" s="155"/>
      <c r="W134" s="155"/>
      <c r="X134" s="155"/>
      <c r="Y134" s="155"/>
      <c r="Z134" s="155"/>
      <c r="AA134" s="156"/>
      <c r="AB134" s="89"/>
    </row>
    <row r="135" spans="1:28" s="90" customFormat="1" ht="234" customHeight="1">
      <c r="A135" s="157" t="s">
        <v>137</v>
      </c>
      <c r="B135" s="159" t="s">
        <v>187</v>
      </c>
      <c r="C135" s="161" t="s">
        <v>188</v>
      </c>
      <c r="D135" s="160" t="s">
        <v>140</v>
      </c>
      <c r="E135" s="162">
        <v>7</v>
      </c>
      <c r="F135" s="158" t="s">
        <v>189</v>
      </c>
      <c r="G135" s="158" t="s">
        <v>190</v>
      </c>
      <c r="H135" s="152" t="s">
        <v>143</v>
      </c>
      <c r="I135" s="158" t="s">
        <v>146</v>
      </c>
      <c r="J135" s="166" t="s">
        <v>147</v>
      </c>
      <c r="K135" s="163">
        <v>5</v>
      </c>
      <c r="L135" s="164">
        <v>43570</v>
      </c>
      <c r="M135" s="165">
        <v>43707</v>
      </c>
      <c r="N135" s="60">
        <f t="shared" si="13"/>
        <v>19.600000000000001</v>
      </c>
      <c r="O135" s="153"/>
      <c r="P135" s="149">
        <f t="shared" si="14"/>
        <v>0</v>
      </c>
      <c r="Q135" s="151">
        <f t="shared" si="15"/>
        <v>0</v>
      </c>
      <c r="R135" s="151">
        <f t="shared" si="16"/>
        <v>0</v>
      </c>
      <c r="S135" s="151">
        <f t="shared" si="17"/>
        <v>0</v>
      </c>
      <c r="T135" s="150"/>
      <c r="U135" s="167"/>
      <c r="V135" s="155"/>
      <c r="W135" s="155"/>
      <c r="X135" s="155"/>
      <c r="Y135" s="155"/>
      <c r="Z135" s="155"/>
      <c r="AA135" s="156"/>
      <c r="AB135" s="89"/>
    </row>
    <row r="136" spans="1:28" s="90" customFormat="1" ht="234" customHeight="1">
      <c r="A136" s="157" t="s">
        <v>137</v>
      </c>
      <c r="B136" s="159" t="s">
        <v>187</v>
      </c>
      <c r="C136" s="161" t="s">
        <v>188</v>
      </c>
      <c r="D136" s="160" t="s">
        <v>140</v>
      </c>
      <c r="E136" s="162">
        <v>7</v>
      </c>
      <c r="F136" s="158" t="s">
        <v>189</v>
      </c>
      <c r="G136" s="158" t="s">
        <v>190</v>
      </c>
      <c r="H136" s="152" t="s">
        <v>143</v>
      </c>
      <c r="I136" s="158" t="s">
        <v>148</v>
      </c>
      <c r="J136" s="166" t="s">
        <v>149</v>
      </c>
      <c r="K136" s="163">
        <v>1</v>
      </c>
      <c r="L136" s="164">
        <v>43497</v>
      </c>
      <c r="M136" s="165">
        <v>43556</v>
      </c>
      <c r="N136" s="60">
        <f t="shared" si="13"/>
        <v>8.4</v>
      </c>
      <c r="O136" s="153"/>
      <c r="P136" s="149">
        <f t="shared" si="14"/>
        <v>0</v>
      </c>
      <c r="Q136" s="151">
        <f t="shared" si="15"/>
        <v>0</v>
      </c>
      <c r="R136" s="151">
        <f t="shared" si="16"/>
        <v>0</v>
      </c>
      <c r="S136" s="151">
        <f t="shared" si="17"/>
        <v>0</v>
      </c>
      <c r="T136" s="150"/>
      <c r="U136" s="167"/>
      <c r="V136" s="155"/>
      <c r="W136" s="155"/>
      <c r="X136" s="155"/>
      <c r="Y136" s="155"/>
      <c r="Z136" s="155"/>
      <c r="AA136" s="156"/>
      <c r="AB136" s="89"/>
    </row>
    <row r="137" spans="1:28" s="90" customFormat="1" ht="234" customHeight="1">
      <c r="A137" s="157" t="s">
        <v>137</v>
      </c>
      <c r="B137" s="159" t="s">
        <v>187</v>
      </c>
      <c r="C137" s="161" t="s">
        <v>188</v>
      </c>
      <c r="D137" s="160" t="s">
        <v>140</v>
      </c>
      <c r="E137" s="162">
        <v>7</v>
      </c>
      <c r="F137" s="158" t="s">
        <v>189</v>
      </c>
      <c r="G137" s="158" t="s">
        <v>190</v>
      </c>
      <c r="H137" s="152" t="s">
        <v>143</v>
      </c>
      <c r="I137" s="158" t="s">
        <v>150</v>
      </c>
      <c r="J137" s="166" t="s">
        <v>151</v>
      </c>
      <c r="K137" s="163">
        <v>33</v>
      </c>
      <c r="L137" s="164">
        <v>43497</v>
      </c>
      <c r="M137" s="165">
        <v>43830</v>
      </c>
      <c r="N137" s="60">
        <f t="shared" si="13"/>
        <v>47.6</v>
      </c>
      <c r="O137" s="153"/>
      <c r="P137" s="149">
        <f t="shared" si="14"/>
        <v>0</v>
      </c>
      <c r="Q137" s="151">
        <f t="shared" si="15"/>
        <v>0</v>
      </c>
      <c r="R137" s="151">
        <f t="shared" si="16"/>
        <v>0</v>
      </c>
      <c r="S137" s="151">
        <f t="shared" si="17"/>
        <v>0</v>
      </c>
      <c r="T137" s="150"/>
      <c r="U137" s="167"/>
      <c r="V137" s="155"/>
      <c r="W137" s="155"/>
      <c r="X137" s="155"/>
      <c r="Y137" s="155"/>
      <c r="Z137" s="155"/>
      <c r="AA137" s="156"/>
      <c r="AB137" s="89"/>
    </row>
    <row r="138" spans="1:28" s="90" customFormat="1" ht="234" customHeight="1">
      <c r="A138" s="157" t="s">
        <v>137</v>
      </c>
      <c r="B138" s="159" t="s">
        <v>187</v>
      </c>
      <c r="C138" s="161" t="s">
        <v>188</v>
      </c>
      <c r="D138" s="160" t="s">
        <v>140</v>
      </c>
      <c r="E138" s="162">
        <v>7</v>
      </c>
      <c r="F138" s="158" t="s">
        <v>189</v>
      </c>
      <c r="G138" s="158" t="s">
        <v>190</v>
      </c>
      <c r="H138" s="152" t="s">
        <v>143</v>
      </c>
      <c r="I138" s="158" t="s">
        <v>152</v>
      </c>
      <c r="J138" s="166" t="s">
        <v>153</v>
      </c>
      <c r="K138" s="163">
        <v>7</v>
      </c>
      <c r="L138" s="164">
        <v>43497</v>
      </c>
      <c r="M138" s="165">
        <v>43830</v>
      </c>
      <c r="N138" s="60">
        <f t="shared" si="13"/>
        <v>47.6</v>
      </c>
      <c r="O138" s="153"/>
      <c r="P138" s="149">
        <f t="shared" si="14"/>
        <v>0</v>
      </c>
      <c r="Q138" s="151">
        <f t="shared" si="15"/>
        <v>0</v>
      </c>
      <c r="R138" s="151">
        <f t="shared" si="16"/>
        <v>0</v>
      </c>
      <c r="S138" s="151">
        <f t="shared" si="17"/>
        <v>0</v>
      </c>
      <c r="T138" s="150"/>
      <c r="U138" s="167"/>
      <c r="V138" s="155"/>
      <c r="W138" s="155"/>
      <c r="X138" s="155"/>
      <c r="Y138" s="155"/>
      <c r="Z138" s="155"/>
      <c r="AA138" s="156"/>
      <c r="AB138" s="89"/>
    </row>
    <row r="139" spans="1:28" s="90" customFormat="1" ht="234" customHeight="1">
      <c r="A139" s="157" t="s">
        <v>137</v>
      </c>
      <c r="B139" s="159" t="s">
        <v>187</v>
      </c>
      <c r="C139" s="161" t="s">
        <v>188</v>
      </c>
      <c r="D139" s="160" t="s">
        <v>140</v>
      </c>
      <c r="E139" s="162">
        <v>7</v>
      </c>
      <c r="F139" s="158" t="s">
        <v>189</v>
      </c>
      <c r="G139" s="158" t="s">
        <v>190</v>
      </c>
      <c r="H139" s="152" t="s">
        <v>143</v>
      </c>
      <c r="I139" s="158" t="s">
        <v>154</v>
      </c>
      <c r="J139" s="166" t="s">
        <v>155</v>
      </c>
      <c r="K139" s="163">
        <v>1</v>
      </c>
      <c r="L139" s="164">
        <v>43497</v>
      </c>
      <c r="M139" s="165">
        <v>43556</v>
      </c>
      <c r="N139" s="60">
        <f t="shared" si="13"/>
        <v>8.4</v>
      </c>
      <c r="O139" s="153"/>
      <c r="P139" s="149">
        <f t="shared" si="14"/>
        <v>0</v>
      </c>
      <c r="Q139" s="151">
        <f t="shared" si="15"/>
        <v>0</v>
      </c>
      <c r="R139" s="151">
        <f t="shared" si="16"/>
        <v>0</v>
      </c>
      <c r="S139" s="151">
        <f t="shared" si="17"/>
        <v>0</v>
      </c>
      <c r="T139" s="150"/>
      <c r="U139" s="167"/>
      <c r="V139" s="155"/>
      <c r="W139" s="155"/>
      <c r="X139" s="155"/>
      <c r="Y139" s="155"/>
      <c r="Z139" s="155"/>
      <c r="AA139" s="156"/>
      <c r="AB139" s="89"/>
    </row>
    <row r="140" spans="1:28" s="90" customFormat="1" ht="234" customHeight="1">
      <c r="A140" s="157" t="s">
        <v>137</v>
      </c>
      <c r="B140" s="159" t="s">
        <v>187</v>
      </c>
      <c r="C140" s="161" t="s">
        <v>188</v>
      </c>
      <c r="D140" s="160" t="s">
        <v>140</v>
      </c>
      <c r="E140" s="162">
        <v>7</v>
      </c>
      <c r="F140" s="158" t="s">
        <v>189</v>
      </c>
      <c r="G140" s="158" t="s">
        <v>190</v>
      </c>
      <c r="H140" s="152" t="s">
        <v>143</v>
      </c>
      <c r="I140" s="158" t="s">
        <v>156</v>
      </c>
      <c r="J140" s="166" t="s">
        <v>155</v>
      </c>
      <c r="K140" s="163">
        <v>1</v>
      </c>
      <c r="L140" s="164">
        <v>43497</v>
      </c>
      <c r="M140" s="165">
        <v>43556</v>
      </c>
      <c r="N140" s="60">
        <f t="shared" si="13"/>
        <v>8.4</v>
      </c>
      <c r="O140" s="153"/>
      <c r="P140" s="149">
        <f t="shared" si="14"/>
        <v>0</v>
      </c>
      <c r="Q140" s="151">
        <f t="shared" si="15"/>
        <v>0</v>
      </c>
      <c r="R140" s="151">
        <f t="shared" si="16"/>
        <v>0</v>
      </c>
      <c r="S140" s="151">
        <f t="shared" si="17"/>
        <v>0</v>
      </c>
      <c r="T140" s="150"/>
      <c r="U140" s="167"/>
      <c r="V140" s="155"/>
      <c r="W140" s="155"/>
      <c r="X140" s="155"/>
      <c r="Y140" s="155"/>
      <c r="Z140" s="155"/>
      <c r="AA140" s="156"/>
      <c r="AB140" s="89"/>
    </row>
    <row r="141" spans="1:28" s="90" customFormat="1" ht="234" customHeight="1">
      <c r="A141" s="157" t="s">
        <v>137</v>
      </c>
      <c r="B141" s="159" t="s">
        <v>187</v>
      </c>
      <c r="C141" s="161" t="s">
        <v>188</v>
      </c>
      <c r="D141" s="160" t="s">
        <v>140</v>
      </c>
      <c r="E141" s="162">
        <v>7</v>
      </c>
      <c r="F141" s="158" t="s">
        <v>189</v>
      </c>
      <c r="G141" s="158" t="s">
        <v>190</v>
      </c>
      <c r="H141" s="152" t="s">
        <v>143</v>
      </c>
      <c r="I141" s="158" t="s">
        <v>157</v>
      </c>
      <c r="J141" s="166" t="s">
        <v>39</v>
      </c>
      <c r="K141" s="163">
        <v>1</v>
      </c>
      <c r="L141" s="164">
        <v>43497</v>
      </c>
      <c r="M141" s="165">
        <v>43830</v>
      </c>
      <c r="N141" s="60">
        <f t="shared" ref="N141:N204" si="18">+ROUND(((M141-L141)/7),1)</f>
        <v>47.6</v>
      </c>
      <c r="O141" s="153"/>
      <c r="P141" s="149">
        <f t="shared" si="14"/>
        <v>0</v>
      </c>
      <c r="Q141" s="151">
        <f t="shared" si="15"/>
        <v>0</v>
      </c>
      <c r="R141" s="151">
        <f t="shared" si="16"/>
        <v>0</v>
      </c>
      <c r="S141" s="151">
        <f t="shared" si="17"/>
        <v>0</v>
      </c>
      <c r="T141" s="150"/>
      <c r="U141" s="167"/>
      <c r="V141" s="155"/>
      <c r="W141" s="155"/>
      <c r="X141" s="155"/>
      <c r="Y141" s="155"/>
      <c r="Z141" s="155"/>
      <c r="AA141" s="156"/>
      <c r="AB141" s="89"/>
    </row>
    <row r="142" spans="1:28" s="90" customFormat="1" ht="234" customHeight="1">
      <c r="A142" s="157" t="s">
        <v>137</v>
      </c>
      <c r="B142" s="159" t="s">
        <v>187</v>
      </c>
      <c r="C142" s="161" t="s">
        <v>188</v>
      </c>
      <c r="D142" s="160" t="s">
        <v>140</v>
      </c>
      <c r="E142" s="162">
        <v>7</v>
      </c>
      <c r="F142" s="158" t="s">
        <v>189</v>
      </c>
      <c r="G142" s="158" t="s">
        <v>190</v>
      </c>
      <c r="H142" s="152" t="s">
        <v>143</v>
      </c>
      <c r="I142" s="158" t="s">
        <v>158</v>
      </c>
      <c r="J142" s="166" t="s">
        <v>159</v>
      </c>
      <c r="K142" s="163">
        <v>1</v>
      </c>
      <c r="L142" s="164">
        <v>43525</v>
      </c>
      <c r="M142" s="165">
        <v>43738</v>
      </c>
      <c r="N142" s="60">
        <f t="shared" si="18"/>
        <v>30.4</v>
      </c>
      <c r="O142" s="153"/>
      <c r="P142" s="149">
        <f t="shared" si="14"/>
        <v>0</v>
      </c>
      <c r="Q142" s="151">
        <f t="shared" si="15"/>
        <v>0</v>
      </c>
      <c r="R142" s="151">
        <f t="shared" si="16"/>
        <v>0</v>
      </c>
      <c r="S142" s="151">
        <f t="shared" si="17"/>
        <v>0</v>
      </c>
      <c r="T142" s="150"/>
      <c r="U142" s="167"/>
      <c r="V142" s="155"/>
      <c r="W142" s="155"/>
      <c r="X142" s="155"/>
      <c r="Y142" s="155"/>
      <c r="Z142" s="155"/>
      <c r="AA142" s="156"/>
      <c r="AB142" s="89"/>
    </row>
    <row r="143" spans="1:28" s="90" customFormat="1" ht="234" customHeight="1">
      <c r="A143" s="157" t="s">
        <v>137</v>
      </c>
      <c r="B143" s="159" t="s">
        <v>187</v>
      </c>
      <c r="C143" s="161" t="s">
        <v>188</v>
      </c>
      <c r="D143" s="160" t="s">
        <v>140</v>
      </c>
      <c r="E143" s="162">
        <v>7</v>
      </c>
      <c r="F143" s="158" t="s">
        <v>189</v>
      </c>
      <c r="G143" s="158" t="s">
        <v>190</v>
      </c>
      <c r="H143" s="152" t="s">
        <v>143</v>
      </c>
      <c r="I143" s="158" t="s">
        <v>160</v>
      </c>
      <c r="J143" s="166" t="s">
        <v>161</v>
      </c>
      <c r="K143" s="163">
        <v>1</v>
      </c>
      <c r="L143" s="164">
        <v>43525</v>
      </c>
      <c r="M143" s="165">
        <v>43830</v>
      </c>
      <c r="N143" s="60">
        <f t="shared" si="18"/>
        <v>43.6</v>
      </c>
      <c r="O143" s="153"/>
      <c r="P143" s="149">
        <f t="shared" si="14"/>
        <v>0</v>
      </c>
      <c r="Q143" s="151">
        <f t="shared" si="15"/>
        <v>0</v>
      </c>
      <c r="R143" s="151">
        <f t="shared" si="16"/>
        <v>0</v>
      </c>
      <c r="S143" s="151">
        <f t="shared" si="17"/>
        <v>0</v>
      </c>
      <c r="T143" s="150"/>
      <c r="U143" s="167"/>
      <c r="V143" s="155"/>
      <c r="W143" s="155"/>
      <c r="X143" s="155"/>
      <c r="Y143" s="155"/>
      <c r="Z143" s="155"/>
      <c r="AA143" s="156"/>
      <c r="AB143" s="89"/>
    </row>
    <row r="144" spans="1:28" s="90" customFormat="1" ht="234" customHeight="1">
      <c r="A144" s="157" t="s">
        <v>137</v>
      </c>
      <c r="B144" s="159" t="s">
        <v>187</v>
      </c>
      <c r="C144" s="161" t="s">
        <v>188</v>
      </c>
      <c r="D144" s="160" t="s">
        <v>140</v>
      </c>
      <c r="E144" s="162">
        <v>7</v>
      </c>
      <c r="F144" s="158" t="s">
        <v>189</v>
      </c>
      <c r="G144" s="158" t="s">
        <v>190</v>
      </c>
      <c r="H144" s="152" t="s">
        <v>143</v>
      </c>
      <c r="I144" s="158" t="s">
        <v>162</v>
      </c>
      <c r="J144" s="166" t="s">
        <v>155</v>
      </c>
      <c r="K144" s="163">
        <v>1</v>
      </c>
      <c r="L144" s="164">
        <v>43497</v>
      </c>
      <c r="M144" s="165">
        <v>43585</v>
      </c>
      <c r="N144" s="60">
        <f t="shared" si="18"/>
        <v>12.6</v>
      </c>
      <c r="O144" s="153"/>
      <c r="P144" s="149">
        <f t="shared" si="14"/>
        <v>0</v>
      </c>
      <c r="Q144" s="151">
        <f t="shared" si="15"/>
        <v>0</v>
      </c>
      <c r="R144" s="151">
        <f t="shared" si="16"/>
        <v>0</v>
      </c>
      <c r="S144" s="151">
        <f t="shared" si="17"/>
        <v>0</v>
      </c>
      <c r="T144" s="150"/>
      <c r="U144" s="167"/>
      <c r="V144" s="155"/>
      <c r="W144" s="155"/>
      <c r="X144" s="155"/>
      <c r="Y144" s="155"/>
      <c r="Z144" s="155"/>
      <c r="AA144" s="156"/>
      <c r="AB144" s="89"/>
    </row>
    <row r="145" spans="1:28" s="90" customFormat="1" ht="234" customHeight="1">
      <c r="A145" s="157" t="s">
        <v>137</v>
      </c>
      <c r="B145" s="159" t="s">
        <v>187</v>
      </c>
      <c r="C145" s="161" t="s">
        <v>188</v>
      </c>
      <c r="D145" s="160" t="s">
        <v>140</v>
      </c>
      <c r="E145" s="162">
        <v>7</v>
      </c>
      <c r="F145" s="158" t="s">
        <v>189</v>
      </c>
      <c r="G145" s="158" t="s">
        <v>190</v>
      </c>
      <c r="H145" s="152" t="s">
        <v>143</v>
      </c>
      <c r="I145" s="158" t="s">
        <v>163</v>
      </c>
      <c r="J145" s="166" t="s">
        <v>164</v>
      </c>
      <c r="K145" s="163">
        <v>1</v>
      </c>
      <c r="L145" s="164">
        <v>43497</v>
      </c>
      <c r="M145" s="165">
        <v>43677</v>
      </c>
      <c r="N145" s="60">
        <f t="shared" si="18"/>
        <v>25.7</v>
      </c>
      <c r="O145" s="153"/>
      <c r="P145" s="149">
        <f t="shared" si="14"/>
        <v>0</v>
      </c>
      <c r="Q145" s="151">
        <f t="shared" si="15"/>
        <v>0</v>
      </c>
      <c r="R145" s="151">
        <f t="shared" si="16"/>
        <v>0</v>
      </c>
      <c r="S145" s="151">
        <f t="shared" si="17"/>
        <v>0</v>
      </c>
      <c r="T145" s="150"/>
      <c r="U145" s="167"/>
      <c r="V145" s="155"/>
      <c r="W145" s="155"/>
      <c r="X145" s="155"/>
      <c r="Y145" s="155"/>
      <c r="Z145" s="155"/>
      <c r="AA145" s="156"/>
      <c r="AB145" s="89"/>
    </row>
    <row r="146" spans="1:28" s="90" customFormat="1" ht="234" customHeight="1">
      <c r="A146" s="157" t="s">
        <v>137</v>
      </c>
      <c r="B146" s="159" t="s">
        <v>187</v>
      </c>
      <c r="C146" s="161" t="s">
        <v>188</v>
      </c>
      <c r="D146" s="160" t="s">
        <v>140</v>
      </c>
      <c r="E146" s="162">
        <v>7</v>
      </c>
      <c r="F146" s="158" t="s">
        <v>189</v>
      </c>
      <c r="G146" s="158" t="s">
        <v>190</v>
      </c>
      <c r="H146" s="152" t="s">
        <v>143</v>
      </c>
      <c r="I146" s="158" t="s">
        <v>165</v>
      </c>
      <c r="J146" s="166" t="s">
        <v>149</v>
      </c>
      <c r="K146" s="163">
        <v>1</v>
      </c>
      <c r="L146" s="164">
        <v>43678</v>
      </c>
      <c r="M146" s="165">
        <v>43830</v>
      </c>
      <c r="N146" s="60">
        <f t="shared" si="18"/>
        <v>21.7</v>
      </c>
      <c r="O146" s="153"/>
      <c r="P146" s="149">
        <f t="shared" si="14"/>
        <v>0</v>
      </c>
      <c r="Q146" s="151">
        <f t="shared" si="15"/>
        <v>0</v>
      </c>
      <c r="R146" s="151">
        <f t="shared" si="16"/>
        <v>0</v>
      </c>
      <c r="S146" s="151">
        <f t="shared" si="17"/>
        <v>0</v>
      </c>
      <c r="T146" s="150"/>
      <c r="U146" s="167"/>
      <c r="V146" s="155"/>
      <c r="W146" s="155"/>
      <c r="X146" s="155"/>
      <c r="Y146" s="155"/>
      <c r="Z146" s="155"/>
      <c r="AA146" s="156"/>
      <c r="AB146" s="89"/>
    </row>
    <row r="147" spans="1:28" s="90" customFormat="1" ht="234" customHeight="1">
      <c r="A147" s="157" t="s">
        <v>137</v>
      </c>
      <c r="B147" s="159" t="s">
        <v>187</v>
      </c>
      <c r="C147" s="161" t="s">
        <v>188</v>
      </c>
      <c r="D147" s="160" t="s">
        <v>140</v>
      </c>
      <c r="E147" s="162">
        <v>7</v>
      </c>
      <c r="F147" s="158" t="s">
        <v>189</v>
      </c>
      <c r="G147" s="158" t="s">
        <v>190</v>
      </c>
      <c r="H147" s="152" t="s">
        <v>143</v>
      </c>
      <c r="I147" s="158" t="s">
        <v>166</v>
      </c>
      <c r="J147" s="166" t="s">
        <v>155</v>
      </c>
      <c r="K147" s="163">
        <v>1</v>
      </c>
      <c r="L147" s="164">
        <v>43678</v>
      </c>
      <c r="M147" s="165">
        <v>43830</v>
      </c>
      <c r="N147" s="60">
        <f t="shared" si="18"/>
        <v>21.7</v>
      </c>
      <c r="O147" s="153"/>
      <c r="P147" s="149">
        <f t="shared" si="14"/>
        <v>0</v>
      </c>
      <c r="Q147" s="151">
        <f t="shared" si="15"/>
        <v>0</v>
      </c>
      <c r="R147" s="151">
        <f t="shared" si="16"/>
        <v>0</v>
      </c>
      <c r="S147" s="151">
        <f t="shared" si="17"/>
        <v>0</v>
      </c>
      <c r="T147" s="150"/>
      <c r="U147" s="167"/>
      <c r="V147" s="155"/>
      <c r="W147" s="155"/>
      <c r="X147" s="155"/>
      <c r="Y147" s="155"/>
      <c r="Z147" s="155"/>
      <c r="AA147" s="156"/>
      <c r="AB147" s="89"/>
    </row>
    <row r="148" spans="1:28" s="90" customFormat="1" ht="234" customHeight="1">
      <c r="A148" s="157" t="s">
        <v>137</v>
      </c>
      <c r="B148" s="159" t="s">
        <v>191</v>
      </c>
      <c r="C148" s="161" t="s">
        <v>192</v>
      </c>
      <c r="D148" s="160" t="s">
        <v>140</v>
      </c>
      <c r="E148" s="162">
        <v>8</v>
      </c>
      <c r="F148" s="158" t="s">
        <v>193</v>
      </c>
      <c r="G148" s="158" t="s">
        <v>194</v>
      </c>
      <c r="H148" s="152" t="s">
        <v>143</v>
      </c>
      <c r="I148" s="158" t="s">
        <v>144</v>
      </c>
      <c r="J148" s="166" t="s">
        <v>145</v>
      </c>
      <c r="K148" s="163">
        <v>1</v>
      </c>
      <c r="L148" s="164">
        <v>43497</v>
      </c>
      <c r="M148" s="165">
        <v>43616</v>
      </c>
      <c r="N148" s="60">
        <f t="shared" si="18"/>
        <v>17</v>
      </c>
      <c r="O148" s="153"/>
      <c r="P148" s="149">
        <f t="shared" si="14"/>
        <v>0</v>
      </c>
      <c r="Q148" s="151">
        <f t="shared" si="15"/>
        <v>0</v>
      </c>
      <c r="R148" s="151">
        <f t="shared" si="16"/>
        <v>0</v>
      </c>
      <c r="S148" s="151">
        <f t="shared" si="17"/>
        <v>0</v>
      </c>
      <c r="T148" s="150"/>
      <c r="U148" s="167"/>
      <c r="V148" s="155"/>
      <c r="W148" s="155"/>
      <c r="X148" s="155"/>
      <c r="Y148" s="155"/>
      <c r="Z148" s="155"/>
      <c r="AA148" s="156"/>
      <c r="AB148" s="89"/>
    </row>
    <row r="149" spans="1:28" s="90" customFormat="1" ht="234" customHeight="1">
      <c r="A149" s="157" t="s">
        <v>137</v>
      </c>
      <c r="B149" s="159" t="s">
        <v>191</v>
      </c>
      <c r="C149" s="161" t="s">
        <v>192</v>
      </c>
      <c r="D149" s="160" t="s">
        <v>140</v>
      </c>
      <c r="E149" s="162">
        <v>8</v>
      </c>
      <c r="F149" s="158" t="s">
        <v>193</v>
      </c>
      <c r="G149" s="158" t="s">
        <v>194</v>
      </c>
      <c r="H149" s="152" t="s">
        <v>143</v>
      </c>
      <c r="I149" s="158" t="s">
        <v>146</v>
      </c>
      <c r="J149" s="166" t="s">
        <v>147</v>
      </c>
      <c r="K149" s="163">
        <v>5</v>
      </c>
      <c r="L149" s="164">
        <v>43570</v>
      </c>
      <c r="M149" s="165">
        <v>43707</v>
      </c>
      <c r="N149" s="60">
        <f t="shared" si="18"/>
        <v>19.600000000000001</v>
      </c>
      <c r="O149" s="153"/>
      <c r="P149" s="149">
        <f t="shared" si="14"/>
        <v>0</v>
      </c>
      <c r="Q149" s="151">
        <f t="shared" si="15"/>
        <v>0</v>
      </c>
      <c r="R149" s="151">
        <f t="shared" si="16"/>
        <v>0</v>
      </c>
      <c r="S149" s="151">
        <f t="shared" si="17"/>
        <v>0</v>
      </c>
      <c r="T149" s="150"/>
      <c r="U149" s="167"/>
      <c r="V149" s="155"/>
      <c r="W149" s="155"/>
      <c r="X149" s="155"/>
      <c r="Y149" s="155"/>
      <c r="Z149" s="155"/>
      <c r="AA149" s="156"/>
      <c r="AB149" s="89"/>
    </row>
    <row r="150" spans="1:28" s="90" customFormat="1" ht="234" customHeight="1">
      <c r="A150" s="157" t="s">
        <v>137</v>
      </c>
      <c r="B150" s="159" t="s">
        <v>191</v>
      </c>
      <c r="C150" s="161" t="s">
        <v>192</v>
      </c>
      <c r="D150" s="160" t="s">
        <v>140</v>
      </c>
      <c r="E150" s="162">
        <v>8</v>
      </c>
      <c r="F150" s="158" t="s">
        <v>193</v>
      </c>
      <c r="G150" s="158" t="s">
        <v>194</v>
      </c>
      <c r="H150" s="152" t="s">
        <v>143</v>
      </c>
      <c r="I150" s="158" t="s">
        <v>148</v>
      </c>
      <c r="J150" s="166" t="s">
        <v>149</v>
      </c>
      <c r="K150" s="163">
        <v>1</v>
      </c>
      <c r="L150" s="164">
        <v>43497</v>
      </c>
      <c r="M150" s="165">
        <v>43556</v>
      </c>
      <c r="N150" s="60">
        <f t="shared" si="18"/>
        <v>8.4</v>
      </c>
      <c r="O150" s="153"/>
      <c r="P150" s="149">
        <f t="shared" si="14"/>
        <v>0</v>
      </c>
      <c r="Q150" s="151">
        <f t="shared" si="15"/>
        <v>0</v>
      </c>
      <c r="R150" s="151">
        <f t="shared" si="16"/>
        <v>0</v>
      </c>
      <c r="S150" s="151">
        <f t="shared" si="17"/>
        <v>0</v>
      </c>
      <c r="T150" s="150"/>
      <c r="U150" s="167"/>
      <c r="V150" s="155"/>
      <c r="W150" s="155"/>
      <c r="X150" s="155"/>
      <c r="Y150" s="155"/>
      <c r="Z150" s="155"/>
      <c r="AA150" s="156"/>
      <c r="AB150" s="89"/>
    </row>
    <row r="151" spans="1:28" s="90" customFormat="1" ht="234" customHeight="1">
      <c r="A151" s="157" t="s">
        <v>137</v>
      </c>
      <c r="B151" s="159" t="s">
        <v>191</v>
      </c>
      <c r="C151" s="161" t="s">
        <v>192</v>
      </c>
      <c r="D151" s="160" t="s">
        <v>140</v>
      </c>
      <c r="E151" s="162">
        <v>8</v>
      </c>
      <c r="F151" s="158" t="s">
        <v>193</v>
      </c>
      <c r="G151" s="158" t="s">
        <v>194</v>
      </c>
      <c r="H151" s="152" t="s">
        <v>143</v>
      </c>
      <c r="I151" s="158" t="s">
        <v>150</v>
      </c>
      <c r="J151" s="166" t="s">
        <v>151</v>
      </c>
      <c r="K151" s="163">
        <v>33</v>
      </c>
      <c r="L151" s="164">
        <v>43497</v>
      </c>
      <c r="M151" s="165">
        <v>43830</v>
      </c>
      <c r="N151" s="60">
        <f t="shared" si="18"/>
        <v>47.6</v>
      </c>
      <c r="O151" s="153"/>
      <c r="P151" s="149">
        <f t="shared" si="14"/>
        <v>0</v>
      </c>
      <c r="Q151" s="151">
        <f t="shared" si="15"/>
        <v>0</v>
      </c>
      <c r="R151" s="151">
        <f t="shared" si="16"/>
        <v>0</v>
      </c>
      <c r="S151" s="151">
        <f t="shared" si="17"/>
        <v>0</v>
      </c>
      <c r="T151" s="150"/>
      <c r="U151" s="167"/>
      <c r="V151" s="155"/>
      <c r="W151" s="155"/>
      <c r="X151" s="155"/>
      <c r="Y151" s="155"/>
      <c r="Z151" s="155"/>
      <c r="AA151" s="156"/>
      <c r="AB151" s="89"/>
    </row>
    <row r="152" spans="1:28" s="90" customFormat="1" ht="234" customHeight="1">
      <c r="A152" s="157" t="s">
        <v>137</v>
      </c>
      <c r="B152" s="159" t="s">
        <v>191</v>
      </c>
      <c r="C152" s="161" t="s">
        <v>192</v>
      </c>
      <c r="D152" s="160" t="s">
        <v>140</v>
      </c>
      <c r="E152" s="162">
        <v>8</v>
      </c>
      <c r="F152" s="158" t="s">
        <v>193</v>
      </c>
      <c r="G152" s="158" t="s">
        <v>194</v>
      </c>
      <c r="H152" s="152" t="s">
        <v>143</v>
      </c>
      <c r="I152" s="158" t="s">
        <v>152</v>
      </c>
      <c r="J152" s="166" t="s">
        <v>153</v>
      </c>
      <c r="K152" s="163">
        <v>7</v>
      </c>
      <c r="L152" s="164">
        <v>43497</v>
      </c>
      <c r="M152" s="165">
        <v>43830</v>
      </c>
      <c r="N152" s="60">
        <f t="shared" si="18"/>
        <v>47.6</v>
      </c>
      <c r="O152" s="153"/>
      <c r="P152" s="149">
        <f t="shared" si="14"/>
        <v>0</v>
      </c>
      <c r="Q152" s="151">
        <f t="shared" si="15"/>
        <v>0</v>
      </c>
      <c r="R152" s="151">
        <f t="shared" si="16"/>
        <v>0</v>
      </c>
      <c r="S152" s="151">
        <f t="shared" si="17"/>
        <v>0</v>
      </c>
      <c r="T152" s="150"/>
      <c r="U152" s="167"/>
      <c r="V152" s="155"/>
      <c r="W152" s="155"/>
      <c r="X152" s="155"/>
      <c r="Y152" s="155"/>
      <c r="Z152" s="155"/>
      <c r="AA152" s="156"/>
      <c r="AB152" s="89"/>
    </row>
    <row r="153" spans="1:28" s="90" customFormat="1" ht="234" customHeight="1">
      <c r="A153" s="157" t="s">
        <v>137</v>
      </c>
      <c r="B153" s="159" t="s">
        <v>191</v>
      </c>
      <c r="C153" s="161" t="s">
        <v>192</v>
      </c>
      <c r="D153" s="160" t="s">
        <v>140</v>
      </c>
      <c r="E153" s="162">
        <v>8</v>
      </c>
      <c r="F153" s="158" t="s">
        <v>193</v>
      </c>
      <c r="G153" s="158" t="s">
        <v>194</v>
      </c>
      <c r="H153" s="152" t="s">
        <v>143</v>
      </c>
      <c r="I153" s="158" t="s">
        <v>154</v>
      </c>
      <c r="J153" s="166" t="s">
        <v>155</v>
      </c>
      <c r="K153" s="163">
        <v>1</v>
      </c>
      <c r="L153" s="164">
        <v>43497</v>
      </c>
      <c r="M153" s="165">
        <v>43556</v>
      </c>
      <c r="N153" s="60">
        <f t="shared" si="18"/>
        <v>8.4</v>
      </c>
      <c r="O153" s="153"/>
      <c r="P153" s="149">
        <f t="shared" si="14"/>
        <v>0</v>
      </c>
      <c r="Q153" s="151">
        <f t="shared" si="15"/>
        <v>0</v>
      </c>
      <c r="R153" s="151">
        <f t="shared" si="16"/>
        <v>0</v>
      </c>
      <c r="S153" s="151">
        <f t="shared" si="17"/>
        <v>0</v>
      </c>
      <c r="T153" s="150"/>
      <c r="U153" s="167"/>
      <c r="V153" s="155"/>
      <c r="W153" s="155"/>
      <c r="X153" s="155"/>
      <c r="Y153" s="155"/>
      <c r="Z153" s="155"/>
      <c r="AA153" s="156"/>
      <c r="AB153" s="89"/>
    </row>
    <row r="154" spans="1:28" s="90" customFormat="1" ht="234" customHeight="1">
      <c r="A154" s="157" t="s">
        <v>137</v>
      </c>
      <c r="B154" s="159" t="s">
        <v>191</v>
      </c>
      <c r="C154" s="161" t="s">
        <v>192</v>
      </c>
      <c r="D154" s="160" t="s">
        <v>140</v>
      </c>
      <c r="E154" s="162">
        <v>8</v>
      </c>
      <c r="F154" s="158" t="s">
        <v>193</v>
      </c>
      <c r="G154" s="158" t="s">
        <v>194</v>
      </c>
      <c r="H154" s="152" t="s">
        <v>143</v>
      </c>
      <c r="I154" s="158" t="s">
        <v>156</v>
      </c>
      <c r="J154" s="166" t="s">
        <v>155</v>
      </c>
      <c r="K154" s="163">
        <v>1</v>
      </c>
      <c r="L154" s="164">
        <v>43497</v>
      </c>
      <c r="M154" s="165">
        <v>43556</v>
      </c>
      <c r="N154" s="60">
        <f t="shared" si="18"/>
        <v>8.4</v>
      </c>
      <c r="O154" s="153"/>
      <c r="P154" s="149">
        <f t="shared" si="14"/>
        <v>0</v>
      </c>
      <c r="Q154" s="151">
        <f t="shared" si="15"/>
        <v>0</v>
      </c>
      <c r="R154" s="151">
        <f t="shared" si="16"/>
        <v>0</v>
      </c>
      <c r="S154" s="151">
        <f t="shared" si="17"/>
        <v>0</v>
      </c>
      <c r="T154" s="150"/>
      <c r="U154" s="167"/>
      <c r="V154" s="155"/>
      <c r="W154" s="155"/>
      <c r="X154" s="155"/>
      <c r="Y154" s="155"/>
      <c r="Z154" s="155"/>
      <c r="AA154" s="156"/>
      <c r="AB154" s="89"/>
    </row>
    <row r="155" spans="1:28" s="90" customFormat="1" ht="234" customHeight="1">
      <c r="A155" s="157" t="s">
        <v>137</v>
      </c>
      <c r="B155" s="159" t="s">
        <v>191</v>
      </c>
      <c r="C155" s="161" t="s">
        <v>192</v>
      </c>
      <c r="D155" s="160" t="s">
        <v>140</v>
      </c>
      <c r="E155" s="162">
        <v>8</v>
      </c>
      <c r="F155" s="158" t="s">
        <v>193</v>
      </c>
      <c r="G155" s="158" t="s">
        <v>194</v>
      </c>
      <c r="H155" s="152" t="s">
        <v>143</v>
      </c>
      <c r="I155" s="158" t="s">
        <v>157</v>
      </c>
      <c r="J155" s="166" t="s">
        <v>39</v>
      </c>
      <c r="K155" s="163">
        <v>1</v>
      </c>
      <c r="L155" s="164">
        <v>43497</v>
      </c>
      <c r="M155" s="165">
        <v>43830</v>
      </c>
      <c r="N155" s="60">
        <f t="shared" si="18"/>
        <v>47.6</v>
      </c>
      <c r="O155" s="153"/>
      <c r="P155" s="149">
        <f t="shared" si="14"/>
        <v>0</v>
      </c>
      <c r="Q155" s="151">
        <f t="shared" si="15"/>
        <v>0</v>
      </c>
      <c r="R155" s="151">
        <f t="shared" si="16"/>
        <v>0</v>
      </c>
      <c r="S155" s="151">
        <f t="shared" si="17"/>
        <v>0</v>
      </c>
      <c r="T155" s="150"/>
      <c r="U155" s="167"/>
      <c r="V155" s="155"/>
      <c r="W155" s="155"/>
      <c r="X155" s="155"/>
      <c r="Y155" s="155"/>
      <c r="Z155" s="155"/>
      <c r="AA155" s="156"/>
      <c r="AB155" s="89"/>
    </row>
    <row r="156" spans="1:28" s="90" customFormat="1" ht="234" customHeight="1">
      <c r="A156" s="157" t="s">
        <v>137</v>
      </c>
      <c r="B156" s="159" t="s">
        <v>191</v>
      </c>
      <c r="C156" s="161" t="s">
        <v>192</v>
      </c>
      <c r="D156" s="160" t="s">
        <v>140</v>
      </c>
      <c r="E156" s="162">
        <v>8</v>
      </c>
      <c r="F156" s="158" t="s">
        <v>193</v>
      </c>
      <c r="G156" s="158" t="s">
        <v>194</v>
      </c>
      <c r="H156" s="152" t="s">
        <v>143</v>
      </c>
      <c r="I156" s="158" t="s">
        <v>158</v>
      </c>
      <c r="J156" s="166" t="s">
        <v>159</v>
      </c>
      <c r="K156" s="163">
        <v>1</v>
      </c>
      <c r="L156" s="164">
        <v>43525</v>
      </c>
      <c r="M156" s="165">
        <v>43738</v>
      </c>
      <c r="N156" s="60">
        <f t="shared" si="18"/>
        <v>30.4</v>
      </c>
      <c r="O156" s="153"/>
      <c r="P156" s="149">
        <f t="shared" si="14"/>
        <v>0</v>
      </c>
      <c r="Q156" s="151">
        <f t="shared" si="15"/>
        <v>0</v>
      </c>
      <c r="R156" s="151">
        <f t="shared" si="16"/>
        <v>0</v>
      </c>
      <c r="S156" s="151">
        <f t="shared" si="17"/>
        <v>0</v>
      </c>
      <c r="T156" s="150"/>
      <c r="U156" s="167"/>
      <c r="V156" s="155"/>
      <c r="W156" s="155"/>
      <c r="X156" s="155"/>
      <c r="Y156" s="155"/>
      <c r="Z156" s="155"/>
      <c r="AA156" s="156"/>
      <c r="AB156" s="89"/>
    </row>
    <row r="157" spans="1:28" s="90" customFormat="1" ht="234" customHeight="1">
      <c r="A157" s="157" t="s">
        <v>137</v>
      </c>
      <c r="B157" s="159" t="s">
        <v>191</v>
      </c>
      <c r="C157" s="161" t="s">
        <v>192</v>
      </c>
      <c r="D157" s="160" t="s">
        <v>140</v>
      </c>
      <c r="E157" s="162">
        <v>8</v>
      </c>
      <c r="F157" s="158" t="s">
        <v>193</v>
      </c>
      <c r="G157" s="158" t="s">
        <v>194</v>
      </c>
      <c r="H157" s="152" t="s">
        <v>143</v>
      </c>
      <c r="I157" s="158" t="s">
        <v>160</v>
      </c>
      <c r="J157" s="166" t="s">
        <v>161</v>
      </c>
      <c r="K157" s="163">
        <v>1</v>
      </c>
      <c r="L157" s="164">
        <v>43525</v>
      </c>
      <c r="M157" s="165">
        <v>43830</v>
      </c>
      <c r="N157" s="60">
        <f t="shared" si="18"/>
        <v>43.6</v>
      </c>
      <c r="O157" s="153"/>
      <c r="P157" s="149">
        <f t="shared" si="14"/>
        <v>0</v>
      </c>
      <c r="Q157" s="151">
        <f t="shared" si="15"/>
        <v>0</v>
      </c>
      <c r="R157" s="151">
        <f t="shared" si="16"/>
        <v>0</v>
      </c>
      <c r="S157" s="151">
        <f t="shared" si="17"/>
        <v>0</v>
      </c>
      <c r="T157" s="150"/>
      <c r="U157" s="167"/>
      <c r="V157" s="155"/>
      <c r="W157" s="155"/>
      <c r="X157" s="155"/>
      <c r="Y157" s="155"/>
      <c r="Z157" s="155"/>
      <c r="AA157" s="156"/>
      <c r="AB157" s="89"/>
    </row>
    <row r="158" spans="1:28" s="90" customFormat="1" ht="234" customHeight="1">
      <c r="A158" s="157" t="s">
        <v>137</v>
      </c>
      <c r="B158" s="159" t="s">
        <v>191</v>
      </c>
      <c r="C158" s="161" t="s">
        <v>192</v>
      </c>
      <c r="D158" s="160" t="s">
        <v>140</v>
      </c>
      <c r="E158" s="162">
        <v>8</v>
      </c>
      <c r="F158" s="158" t="s">
        <v>193</v>
      </c>
      <c r="G158" s="158" t="s">
        <v>194</v>
      </c>
      <c r="H158" s="152" t="s">
        <v>143</v>
      </c>
      <c r="I158" s="158" t="s">
        <v>162</v>
      </c>
      <c r="J158" s="166" t="s">
        <v>155</v>
      </c>
      <c r="K158" s="163">
        <v>1</v>
      </c>
      <c r="L158" s="164">
        <v>43497</v>
      </c>
      <c r="M158" s="165">
        <v>43585</v>
      </c>
      <c r="N158" s="60">
        <f t="shared" si="18"/>
        <v>12.6</v>
      </c>
      <c r="O158" s="153"/>
      <c r="P158" s="149">
        <f t="shared" si="14"/>
        <v>0</v>
      </c>
      <c r="Q158" s="151">
        <f t="shared" si="15"/>
        <v>0</v>
      </c>
      <c r="R158" s="151">
        <f t="shared" si="16"/>
        <v>0</v>
      </c>
      <c r="S158" s="151">
        <f t="shared" si="17"/>
        <v>0</v>
      </c>
      <c r="T158" s="150"/>
      <c r="U158" s="167"/>
      <c r="V158" s="155"/>
      <c r="W158" s="155"/>
      <c r="X158" s="155"/>
      <c r="Y158" s="155"/>
      <c r="Z158" s="155"/>
      <c r="AA158" s="156"/>
      <c r="AB158" s="89"/>
    </row>
    <row r="159" spans="1:28" s="90" customFormat="1" ht="234" customHeight="1">
      <c r="A159" s="157" t="s">
        <v>137</v>
      </c>
      <c r="B159" s="159" t="s">
        <v>191</v>
      </c>
      <c r="C159" s="161" t="s">
        <v>192</v>
      </c>
      <c r="D159" s="160" t="s">
        <v>140</v>
      </c>
      <c r="E159" s="162">
        <v>8</v>
      </c>
      <c r="F159" s="158" t="s">
        <v>193</v>
      </c>
      <c r="G159" s="158" t="s">
        <v>194</v>
      </c>
      <c r="H159" s="152" t="s">
        <v>143</v>
      </c>
      <c r="I159" s="158" t="s">
        <v>163</v>
      </c>
      <c r="J159" s="166" t="s">
        <v>164</v>
      </c>
      <c r="K159" s="163">
        <v>1</v>
      </c>
      <c r="L159" s="164">
        <v>43497</v>
      </c>
      <c r="M159" s="165">
        <v>43677</v>
      </c>
      <c r="N159" s="60">
        <f t="shared" si="18"/>
        <v>25.7</v>
      </c>
      <c r="O159" s="153"/>
      <c r="P159" s="149">
        <f t="shared" si="14"/>
        <v>0</v>
      </c>
      <c r="Q159" s="151">
        <f t="shared" si="15"/>
        <v>0</v>
      </c>
      <c r="R159" s="151">
        <f t="shared" si="16"/>
        <v>0</v>
      </c>
      <c r="S159" s="151">
        <f t="shared" si="17"/>
        <v>0</v>
      </c>
      <c r="T159" s="150"/>
      <c r="U159" s="167"/>
      <c r="V159" s="155"/>
      <c r="W159" s="155"/>
      <c r="X159" s="155"/>
      <c r="Y159" s="155"/>
      <c r="Z159" s="155"/>
      <c r="AA159" s="156"/>
      <c r="AB159" s="89"/>
    </row>
    <row r="160" spans="1:28" s="90" customFormat="1" ht="234" customHeight="1">
      <c r="A160" s="157" t="s">
        <v>137</v>
      </c>
      <c r="B160" s="159" t="s">
        <v>191</v>
      </c>
      <c r="C160" s="161" t="s">
        <v>192</v>
      </c>
      <c r="D160" s="160" t="s">
        <v>140</v>
      </c>
      <c r="E160" s="162">
        <v>8</v>
      </c>
      <c r="F160" s="158" t="s">
        <v>193</v>
      </c>
      <c r="G160" s="158" t="s">
        <v>194</v>
      </c>
      <c r="H160" s="152" t="s">
        <v>143</v>
      </c>
      <c r="I160" s="158" t="s">
        <v>165</v>
      </c>
      <c r="J160" s="166" t="s">
        <v>149</v>
      </c>
      <c r="K160" s="163">
        <v>1</v>
      </c>
      <c r="L160" s="164">
        <v>43678</v>
      </c>
      <c r="M160" s="165">
        <v>43830</v>
      </c>
      <c r="N160" s="60">
        <f t="shared" si="18"/>
        <v>21.7</v>
      </c>
      <c r="O160" s="153"/>
      <c r="P160" s="149">
        <f t="shared" si="14"/>
        <v>0</v>
      </c>
      <c r="Q160" s="151">
        <f t="shared" si="15"/>
        <v>0</v>
      </c>
      <c r="R160" s="151">
        <f t="shared" si="16"/>
        <v>0</v>
      </c>
      <c r="S160" s="151">
        <f t="shared" si="17"/>
        <v>0</v>
      </c>
      <c r="T160" s="150"/>
      <c r="U160" s="167"/>
      <c r="V160" s="155"/>
      <c r="W160" s="155"/>
      <c r="X160" s="155"/>
      <c r="Y160" s="155"/>
      <c r="Z160" s="155"/>
      <c r="AA160" s="156"/>
      <c r="AB160" s="89"/>
    </row>
    <row r="161" spans="1:28" s="90" customFormat="1" ht="234" customHeight="1">
      <c r="A161" s="157" t="s">
        <v>137</v>
      </c>
      <c r="B161" s="159" t="s">
        <v>191</v>
      </c>
      <c r="C161" s="161" t="s">
        <v>192</v>
      </c>
      <c r="D161" s="160" t="s">
        <v>140</v>
      </c>
      <c r="E161" s="162">
        <v>8</v>
      </c>
      <c r="F161" s="158" t="s">
        <v>193</v>
      </c>
      <c r="G161" s="158" t="s">
        <v>194</v>
      </c>
      <c r="H161" s="152" t="s">
        <v>143</v>
      </c>
      <c r="I161" s="158" t="s">
        <v>166</v>
      </c>
      <c r="J161" s="166" t="s">
        <v>155</v>
      </c>
      <c r="K161" s="163">
        <v>1</v>
      </c>
      <c r="L161" s="164">
        <v>43678</v>
      </c>
      <c r="M161" s="165">
        <v>43830</v>
      </c>
      <c r="N161" s="60">
        <f t="shared" si="18"/>
        <v>21.7</v>
      </c>
      <c r="O161" s="153"/>
      <c r="P161" s="149">
        <f t="shared" si="14"/>
        <v>0</v>
      </c>
      <c r="Q161" s="151">
        <f t="shared" si="15"/>
        <v>0</v>
      </c>
      <c r="R161" s="151">
        <f t="shared" si="16"/>
        <v>0</v>
      </c>
      <c r="S161" s="151">
        <f t="shared" si="17"/>
        <v>0</v>
      </c>
      <c r="T161" s="150"/>
      <c r="U161" s="167"/>
      <c r="V161" s="155"/>
      <c r="W161" s="155"/>
      <c r="X161" s="155"/>
      <c r="Y161" s="155"/>
      <c r="Z161" s="155"/>
      <c r="AA161" s="156"/>
      <c r="AB161" s="89"/>
    </row>
    <row r="162" spans="1:28" s="90" customFormat="1" ht="234" customHeight="1">
      <c r="A162" s="157" t="s">
        <v>137</v>
      </c>
      <c r="B162" s="159" t="s">
        <v>195</v>
      </c>
      <c r="C162" s="161" t="s">
        <v>196</v>
      </c>
      <c r="D162" s="160" t="s">
        <v>140</v>
      </c>
      <c r="E162" s="162">
        <v>9</v>
      </c>
      <c r="F162" s="158" t="s">
        <v>197</v>
      </c>
      <c r="G162" s="158" t="s">
        <v>198</v>
      </c>
      <c r="H162" s="152" t="s">
        <v>143</v>
      </c>
      <c r="I162" s="158" t="s">
        <v>144</v>
      </c>
      <c r="J162" s="166" t="s">
        <v>145</v>
      </c>
      <c r="K162" s="163">
        <v>1</v>
      </c>
      <c r="L162" s="164">
        <v>43497</v>
      </c>
      <c r="M162" s="165">
        <v>43616</v>
      </c>
      <c r="N162" s="60">
        <f t="shared" si="18"/>
        <v>17</v>
      </c>
      <c r="O162" s="153"/>
      <c r="P162" s="149">
        <f t="shared" si="14"/>
        <v>0</v>
      </c>
      <c r="Q162" s="151">
        <f t="shared" si="15"/>
        <v>0</v>
      </c>
      <c r="R162" s="151">
        <f t="shared" si="16"/>
        <v>0</v>
      </c>
      <c r="S162" s="151">
        <f t="shared" si="17"/>
        <v>0</v>
      </c>
      <c r="T162" s="150"/>
      <c r="U162" s="167"/>
      <c r="V162" s="155"/>
      <c r="W162" s="155"/>
      <c r="X162" s="155"/>
      <c r="Y162" s="155"/>
      <c r="Z162" s="155"/>
      <c r="AA162" s="156"/>
      <c r="AB162" s="89"/>
    </row>
    <row r="163" spans="1:28" s="90" customFormat="1" ht="234" customHeight="1">
      <c r="A163" s="157" t="s">
        <v>137</v>
      </c>
      <c r="B163" s="159" t="s">
        <v>195</v>
      </c>
      <c r="C163" s="161" t="s">
        <v>196</v>
      </c>
      <c r="D163" s="160" t="s">
        <v>140</v>
      </c>
      <c r="E163" s="162">
        <v>9</v>
      </c>
      <c r="F163" s="158" t="s">
        <v>197</v>
      </c>
      <c r="G163" s="158" t="s">
        <v>198</v>
      </c>
      <c r="H163" s="152" t="s">
        <v>143</v>
      </c>
      <c r="I163" s="158" t="s">
        <v>146</v>
      </c>
      <c r="J163" s="166" t="s">
        <v>147</v>
      </c>
      <c r="K163" s="163">
        <v>5</v>
      </c>
      <c r="L163" s="164">
        <v>43570</v>
      </c>
      <c r="M163" s="165">
        <v>43707</v>
      </c>
      <c r="N163" s="60">
        <f t="shared" si="18"/>
        <v>19.600000000000001</v>
      </c>
      <c r="O163" s="153"/>
      <c r="P163" s="149">
        <f t="shared" si="14"/>
        <v>0</v>
      </c>
      <c r="Q163" s="151">
        <f t="shared" si="15"/>
        <v>0</v>
      </c>
      <c r="R163" s="151">
        <f t="shared" si="16"/>
        <v>0</v>
      </c>
      <c r="S163" s="151">
        <f t="shared" si="17"/>
        <v>0</v>
      </c>
      <c r="T163" s="150"/>
      <c r="U163" s="167"/>
      <c r="V163" s="155"/>
      <c r="W163" s="155"/>
      <c r="X163" s="155"/>
      <c r="Y163" s="155"/>
      <c r="Z163" s="155"/>
      <c r="AA163" s="156"/>
      <c r="AB163" s="89"/>
    </row>
    <row r="164" spans="1:28" s="90" customFormat="1" ht="234" customHeight="1">
      <c r="A164" s="157" t="s">
        <v>137</v>
      </c>
      <c r="B164" s="159" t="s">
        <v>195</v>
      </c>
      <c r="C164" s="161" t="s">
        <v>196</v>
      </c>
      <c r="D164" s="160" t="s">
        <v>140</v>
      </c>
      <c r="E164" s="162">
        <v>9</v>
      </c>
      <c r="F164" s="158" t="s">
        <v>197</v>
      </c>
      <c r="G164" s="158" t="s">
        <v>198</v>
      </c>
      <c r="H164" s="152" t="s">
        <v>143</v>
      </c>
      <c r="I164" s="158" t="s">
        <v>148</v>
      </c>
      <c r="J164" s="166" t="s">
        <v>149</v>
      </c>
      <c r="K164" s="163">
        <v>1</v>
      </c>
      <c r="L164" s="164">
        <v>43497</v>
      </c>
      <c r="M164" s="165">
        <v>43556</v>
      </c>
      <c r="N164" s="60">
        <f t="shared" si="18"/>
        <v>8.4</v>
      </c>
      <c r="O164" s="153"/>
      <c r="P164" s="149">
        <f t="shared" si="14"/>
        <v>0</v>
      </c>
      <c r="Q164" s="151">
        <f t="shared" si="15"/>
        <v>0</v>
      </c>
      <c r="R164" s="151">
        <f t="shared" si="16"/>
        <v>0</v>
      </c>
      <c r="S164" s="151">
        <f t="shared" si="17"/>
        <v>0</v>
      </c>
      <c r="T164" s="150"/>
      <c r="U164" s="167"/>
      <c r="V164" s="155"/>
      <c r="W164" s="155"/>
      <c r="X164" s="155"/>
      <c r="Y164" s="155"/>
      <c r="Z164" s="155"/>
      <c r="AA164" s="156"/>
      <c r="AB164" s="89"/>
    </row>
    <row r="165" spans="1:28" s="90" customFormat="1" ht="234" customHeight="1">
      <c r="A165" s="157" t="s">
        <v>137</v>
      </c>
      <c r="B165" s="159" t="s">
        <v>195</v>
      </c>
      <c r="C165" s="161" t="s">
        <v>196</v>
      </c>
      <c r="D165" s="160" t="s">
        <v>140</v>
      </c>
      <c r="E165" s="162">
        <v>9</v>
      </c>
      <c r="F165" s="158" t="s">
        <v>197</v>
      </c>
      <c r="G165" s="158" t="s">
        <v>198</v>
      </c>
      <c r="H165" s="152" t="s">
        <v>143</v>
      </c>
      <c r="I165" s="158" t="s">
        <v>150</v>
      </c>
      <c r="J165" s="166" t="s">
        <v>151</v>
      </c>
      <c r="K165" s="163">
        <v>33</v>
      </c>
      <c r="L165" s="164">
        <v>43497</v>
      </c>
      <c r="M165" s="165">
        <v>43830</v>
      </c>
      <c r="N165" s="60">
        <f t="shared" si="18"/>
        <v>47.6</v>
      </c>
      <c r="O165" s="153"/>
      <c r="P165" s="149">
        <f t="shared" si="14"/>
        <v>0</v>
      </c>
      <c r="Q165" s="151">
        <f t="shared" si="15"/>
        <v>0</v>
      </c>
      <c r="R165" s="151">
        <f t="shared" si="16"/>
        <v>0</v>
      </c>
      <c r="S165" s="151">
        <f t="shared" si="17"/>
        <v>0</v>
      </c>
      <c r="T165" s="150"/>
      <c r="U165" s="167"/>
      <c r="V165" s="155"/>
      <c r="W165" s="155"/>
      <c r="X165" s="155"/>
      <c r="Y165" s="155"/>
      <c r="Z165" s="155"/>
      <c r="AA165" s="156"/>
      <c r="AB165" s="89"/>
    </row>
    <row r="166" spans="1:28" s="90" customFormat="1" ht="234" customHeight="1">
      <c r="A166" s="157" t="s">
        <v>137</v>
      </c>
      <c r="B166" s="159" t="s">
        <v>195</v>
      </c>
      <c r="C166" s="161" t="s">
        <v>196</v>
      </c>
      <c r="D166" s="160" t="s">
        <v>140</v>
      </c>
      <c r="E166" s="162">
        <v>9</v>
      </c>
      <c r="F166" s="158" t="s">
        <v>197</v>
      </c>
      <c r="G166" s="158" t="s">
        <v>198</v>
      </c>
      <c r="H166" s="152" t="s">
        <v>143</v>
      </c>
      <c r="I166" s="158" t="s">
        <v>152</v>
      </c>
      <c r="J166" s="166" t="s">
        <v>153</v>
      </c>
      <c r="K166" s="163">
        <v>7</v>
      </c>
      <c r="L166" s="164">
        <v>43497</v>
      </c>
      <c r="M166" s="165">
        <v>43830</v>
      </c>
      <c r="N166" s="60">
        <f t="shared" si="18"/>
        <v>47.6</v>
      </c>
      <c r="O166" s="153"/>
      <c r="P166" s="149">
        <f t="shared" si="14"/>
        <v>0</v>
      </c>
      <c r="Q166" s="151">
        <f t="shared" si="15"/>
        <v>0</v>
      </c>
      <c r="R166" s="151">
        <f t="shared" si="16"/>
        <v>0</v>
      </c>
      <c r="S166" s="151">
        <f t="shared" si="17"/>
        <v>0</v>
      </c>
      <c r="T166" s="150"/>
      <c r="U166" s="167"/>
      <c r="V166" s="155"/>
      <c r="W166" s="155"/>
      <c r="X166" s="155"/>
      <c r="Y166" s="155"/>
      <c r="Z166" s="155"/>
      <c r="AA166" s="156"/>
      <c r="AB166" s="89"/>
    </row>
    <row r="167" spans="1:28" s="90" customFormat="1" ht="234" customHeight="1">
      <c r="A167" s="157" t="s">
        <v>137</v>
      </c>
      <c r="B167" s="159" t="s">
        <v>195</v>
      </c>
      <c r="C167" s="161" t="s">
        <v>196</v>
      </c>
      <c r="D167" s="160" t="s">
        <v>140</v>
      </c>
      <c r="E167" s="162">
        <v>9</v>
      </c>
      <c r="F167" s="158" t="s">
        <v>197</v>
      </c>
      <c r="G167" s="158" t="s">
        <v>198</v>
      </c>
      <c r="H167" s="152" t="s">
        <v>143</v>
      </c>
      <c r="I167" s="158" t="s">
        <v>154</v>
      </c>
      <c r="J167" s="166" t="s">
        <v>155</v>
      </c>
      <c r="K167" s="163">
        <v>1</v>
      </c>
      <c r="L167" s="164">
        <v>43497</v>
      </c>
      <c r="M167" s="165">
        <v>43556</v>
      </c>
      <c r="N167" s="60">
        <f t="shared" si="18"/>
        <v>8.4</v>
      </c>
      <c r="O167" s="153"/>
      <c r="P167" s="149">
        <f t="shared" si="14"/>
        <v>0</v>
      </c>
      <c r="Q167" s="151">
        <f t="shared" si="15"/>
        <v>0</v>
      </c>
      <c r="R167" s="151">
        <f t="shared" si="16"/>
        <v>0</v>
      </c>
      <c r="S167" s="151">
        <f t="shared" si="17"/>
        <v>0</v>
      </c>
      <c r="T167" s="150"/>
      <c r="U167" s="167"/>
      <c r="V167" s="155"/>
      <c r="W167" s="155"/>
      <c r="X167" s="155"/>
      <c r="Y167" s="155"/>
      <c r="Z167" s="155"/>
      <c r="AA167" s="156"/>
      <c r="AB167" s="89"/>
    </row>
    <row r="168" spans="1:28" s="90" customFormat="1" ht="234" customHeight="1">
      <c r="A168" s="157" t="s">
        <v>137</v>
      </c>
      <c r="B168" s="159" t="s">
        <v>195</v>
      </c>
      <c r="C168" s="161" t="s">
        <v>196</v>
      </c>
      <c r="D168" s="160" t="s">
        <v>140</v>
      </c>
      <c r="E168" s="162">
        <v>9</v>
      </c>
      <c r="F168" s="158" t="s">
        <v>197</v>
      </c>
      <c r="G168" s="158" t="s">
        <v>198</v>
      </c>
      <c r="H168" s="152" t="s">
        <v>143</v>
      </c>
      <c r="I168" s="158" t="s">
        <v>156</v>
      </c>
      <c r="J168" s="166" t="s">
        <v>155</v>
      </c>
      <c r="K168" s="163">
        <v>1</v>
      </c>
      <c r="L168" s="164">
        <v>43497</v>
      </c>
      <c r="M168" s="165">
        <v>43556</v>
      </c>
      <c r="N168" s="60">
        <f t="shared" si="18"/>
        <v>8.4</v>
      </c>
      <c r="O168" s="153"/>
      <c r="P168" s="149">
        <f t="shared" si="14"/>
        <v>0</v>
      </c>
      <c r="Q168" s="151">
        <f t="shared" si="15"/>
        <v>0</v>
      </c>
      <c r="R168" s="151">
        <f t="shared" si="16"/>
        <v>0</v>
      </c>
      <c r="S168" s="151">
        <f t="shared" si="17"/>
        <v>0</v>
      </c>
      <c r="T168" s="150"/>
      <c r="U168" s="167"/>
      <c r="V168" s="155"/>
      <c r="W168" s="155"/>
      <c r="X168" s="155"/>
      <c r="Y168" s="155"/>
      <c r="Z168" s="155"/>
      <c r="AA168" s="156"/>
      <c r="AB168" s="89"/>
    </row>
    <row r="169" spans="1:28" s="90" customFormat="1" ht="234" customHeight="1">
      <c r="A169" s="157" t="s">
        <v>137</v>
      </c>
      <c r="B169" s="159" t="s">
        <v>195</v>
      </c>
      <c r="C169" s="161" t="s">
        <v>196</v>
      </c>
      <c r="D169" s="160" t="s">
        <v>140</v>
      </c>
      <c r="E169" s="162">
        <v>9</v>
      </c>
      <c r="F169" s="158" t="s">
        <v>197</v>
      </c>
      <c r="G169" s="158" t="s">
        <v>198</v>
      </c>
      <c r="H169" s="152" t="s">
        <v>143</v>
      </c>
      <c r="I169" s="158" t="s">
        <v>157</v>
      </c>
      <c r="J169" s="166" t="s">
        <v>39</v>
      </c>
      <c r="K169" s="163">
        <v>1</v>
      </c>
      <c r="L169" s="164">
        <v>43497</v>
      </c>
      <c r="M169" s="165">
        <v>43830</v>
      </c>
      <c r="N169" s="60">
        <f t="shared" si="18"/>
        <v>47.6</v>
      </c>
      <c r="O169" s="153"/>
      <c r="P169" s="149">
        <f t="shared" si="14"/>
        <v>0</v>
      </c>
      <c r="Q169" s="151">
        <f t="shared" si="15"/>
        <v>0</v>
      </c>
      <c r="R169" s="151">
        <f t="shared" si="16"/>
        <v>0</v>
      </c>
      <c r="S169" s="151">
        <f t="shared" si="17"/>
        <v>0</v>
      </c>
      <c r="T169" s="150"/>
      <c r="U169" s="167"/>
      <c r="V169" s="155"/>
      <c r="W169" s="155"/>
      <c r="X169" s="155"/>
      <c r="Y169" s="155"/>
      <c r="Z169" s="155"/>
      <c r="AA169" s="156"/>
      <c r="AB169" s="89"/>
    </row>
    <row r="170" spans="1:28" s="90" customFormat="1" ht="234" customHeight="1">
      <c r="A170" s="157" t="s">
        <v>137</v>
      </c>
      <c r="B170" s="159" t="s">
        <v>195</v>
      </c>
      <c r="C170" s="161" t="s">
        <v>196</v>
      </c>
      <c r="D170" s="160" t="s">
        <v>140</v>
      </c>
      <c r="E170" s="162">
        <v>9</v>
      </c>
      <c r="F170" s="158" t="s">
        <v>197</v>
      </c>
      <c r="G170" s="158" t="s">
        <v>198</v>
      </c>
      <c r="H170" s="152" t="s">
        <v>143</v>
      </c>
      <c r="I170" s="158" t="s">
        <v>158</v>
      </c>
      <c r="J170" s="166" t="s">
        <v>159</v>
      </c>
      <c r="K170" s="163">
        <v>1</v>
      </c>
      <c r="L170" s="164">
        <v>43525</v>
      </c>
      <c r="M170" s="165">
        <v>43738</v>
      </c>
      <c r="N170" s="60">
        <f t="shared" si="18"/>
        <v>30.4</v>
      </c>
      <c r="O170" s="153"/>
      <c r="P170" s="149">
        <f t="shared" si="14"/>
        <v>0</v>
      </c>
      <c r="Q170" s="151">
        <f t="shared" si="15"/>
        <v>0</v>
      </c>
      <c r="R170" s="151">
        <f t="shared" si="16"/>
        <v>0</v>
      </c>
      <c r="S170" s="151">
        <f t="shared" si="17"/>
        <v>0</v>
      </c>
      <c r="T170" s="150"/>
      <c r="U170" s="167"/>
      <c r="V170" s="155"/>
      <c r="W170" s="155"/>
      <c r="X170" s="155"/>
      <c r="Y170" s="155"/>
      <c r="Z170" s="155"/>
      <c r="AA170" s="156"/>
      <c r="AB170" s="89"/>
    </row>
    <row r="171" spans="1:28" s="90" customFormat="1" ht="234" customHeight="1">
      <c r="A171" s="157" t="s">
        <v>137</v>
      </c>
      <c r="B171" s="159" t="s">
        <v>195</v>
      </c>
      <c r="C171" s="161" t="s">
        <v>196</v>
      </c>
      <c r="D171" s="160" t="s">
        <v>140</v>
      </c>
      <c r="E171" s="162">
        <v>9</v>
      </c>
      <c r="F171" s="158" t="s">
        <v>197</v>
      </c>
      <c r="G171" s="158" t="s">
        <v>198</v>
      </c>
      <c r="H171" s="152" t="s">
        <v>143</v>
      </c>
      <c r="I171" s="158" t="s">
        <v>160</v>
      </c>
      <c r="J171" s="166" t="s">
        <v>161</v>
      </c>
      <c r="K171" s="163">
        <v>1</v>
      </c>
      <c r="L171" s="164">
        <v>43525</v>
      </c>
      <c r="M171" s="165">
        <v>43830</v>
      </c>
      <c r="N171" s="60">
        <f t="shared" si="18"/>
        <v>43.6</v>
      </c>
      <c r="O171" s="153"/>
      <c r="P171" s="149">
        <f t="shared" si="14"/>
        <v>0</v>
      </c>
      <c r="Q171" s="151">
        <f t="shared" si="15"/>
        <v>0</v>
      </c>
      <c r="R171" s="151">
        <f t="shared" si="16"/>
        <v>0</v>
      </c>
      <c r="S171" s="151">
        <f t="shared" si="17"/>
        <v>0</v>
      </c>
      <c r="T171" s="150"/>
      <c r="U171" s="167"/>
      <c r="V171" s="155"/>
      <c r="W171" s="155"/>
      <c r="X171" s="155"/>
      <c r="Y171" s="155"/>
      <c r="Z171" s="155"/>
      <c r="AA171" s="156"/>
      <c r="AB171" s="89"/>
    </row>
    <row r="172" spans="1:28" s="90" customFormat="1" ht="234" customHeight="1">
      <c r="A172" s="157" t="s">
        <v>137</v>
      </c>
      <c r="B172" s="159" t="s">
        <v>195</v>
      </c>
      <c r="C172" s="161" t="s">
        <v>196</v>
      </c>
      <c r="D172" s="160" t="s">
        <v>140</v>
      </c>
      <c r="E172" s="162">
        <v>9</v>
      </c>
      <c r="F172" s="158" t="s">
        <v>197</v>
      </c>
      <c r="G172" s="158" t="s">
        <v>198</v>
      </c>
      <c r="H172" s="152" t="s">
        <v>143</v>
      </c>
      <c r="I172" s="158" t="s">
        <v>162</v>
      </c>
      <c r="J172" s="166" t="s">
        <v>155</v>
      </c>
      <c r="K172" s="163">
        <v>1</v>
      </c>
      <c r="L172" s="164">
        <v>43497</v>
      </c>
      <c r="M172" s="165">
        <v>43585</v>
      </c>
      <c r="N172" s="60">
        <f t="shared" si="18"/>
        <v>12.6</v>
      </c>
      <c r="O172" s="153"/>
      <c r="P172" s="149">
        <f t="shared" si="14"/>
        <v>0</v>
      </c>
      <c r="Q172" s="151">
        <f t="shared" si="15"/>
        <v>0</v>
      </c>
      <c r="R172" s="151">
        <f t="shared" si="16"/>
        <v>0</v>
      </c>
      <c r="S172" s="151">
        <f t="shared" si="17"/>
        <v>0</v>
      </c>
      <c r="T172" s="150"/>
      <c r="U172" s="167"/>
      <c r="V172" s="155"/>
      <c r="W172" s="155"/>
      <c r="X172" s="155"/>
      <c r="Y172" s="155"/>
      <c r="Z172" s="155"/>
      <c r="AA172" s="156"/>
      <c r="AB172" s="89"/>
    </row>
    <row r="173" spans="1:28" s="90" customFormat="1" ht="234" customHeight="1">
      <c r="A173" s="157" t="s">
        <v>137</v>
      </c>
      <c r="B173" s="159" t="s">
        <v>195</v>
      </c>
      <c r="C173" s="161" t="s">
        <v>196</v>
      </c>
      <c r="D173" s="160" t="s">
        <v>140</v>
      </c>
      <c r="E173" s="162">
        <v>9</v>
      </c>
      <c r="F173" s="158" t="s">
        <v>197</v>
      </c>
      <c r="G173" s="158" t="s">
        <v>198</v>
      </c>
      <c r="H173" s="152" t="s">
        <v>143</v>
      </c>
      <c r="I173" s="158" t="s">
        <v>163</v>
      </c>
      <c r="J173" s="166" t="s">
        <v>164</v>
      </c>
      <c r="K173" s="163">
        <v>1</v>
      </c>
      <c r="L173" s="164">
        <v>43497</v>
      </c>
      <c r="M173" s="165">
        <v>43677</v>
      </c>
      <c r="N173" s="60">
        <f t="shared" si="18"/>
        <v>25.7</v>
      </c>
      <c r="O173" s="153"/>
      <c r="P173" s="149">
        <f t="shared" si="14"/>
        <v>0</v>
      </c>
      <c r="Q173" s="151">
        <f t="shared" si="15"/>
        <v>0</v>
      </c>
      <c r="R173" s="151">
        <f t="shared" si="16"/>
        <v>0</v>
      </c>
      <c r="S173" s="151">
        <f t="shared" si="17"/>
        <v>0</v>
      </c>
      <c r="T173" s="150"/>
      <c r="U173" s="167"/>
      <c r="V173" s="155"/>
      <c r="W173" s="155"/>
      <c r="X173" s="155"/>
      <c r="Y173" s="155"/>
      <c r="Z173" s="155"/>
      <c r="AA173" s="156"/>
      <c r="AB173" s="89"/>
    </row>
    <row r="174" spans="1:28" s="90" customFormat="1" ht="234" customHeight="1">
      <c r="A174" s="157" t="s">
        <v>137</v>
      </c>
      <c r="B174" s="159" t="s">
        <v>195</v>
      </c>
      <c r="C174" s="161" t="s">
        <v>196</v>
      </c>
      <c r="D174" s="160" t="s">
        <v>140</v>
      </c>
      <c r="E174" s="162">
        <v>9</v>
      </c>
      <c r="F174" s="158" t="s">
        <v>197</v>
      </c>
      <c r="G174" s="158" t="s">
        <v>198</v>
      </c>
      <c r="H174" s="152" t="s">
        <v>143</v>
      </c>
      <c r="I174" s="158" t="s">
        <v>165</v>
      </c>
      <c r="J174" s="166" t="s">
        <v>149</v>
      </c>
      <c r="K174" s="163">
        <v>1</v>
      </c>
      <c r="L174" s="164">
        <v>43678</v>
      </c>
      <c r="M174" s="165">
        <v>43830</v>
      </c>
      <c r="N174" s="60">
        <f t="shared" si="18"/>
        <v>21.7</v>
      </c>
      <c r="O174" s="153"/>
      <c r="P174" s="149">
        <f t="shared" si="14"/>
        <v>0</v>
      </c>
      <c r="Q174" s="151">
        <f t="shared" si="15"/>
        <v>0</v>
      </c>
      <c r="R174" s="151">
        <f t="shared" si="16"/>
        <v>0</v>
      </c>
      <c r="S174" s="151">
        <f t="shared" si="17"/>
        <v>0</v>
      </c>
      <c r="T174" s="150"/>
      <c r="U174" s="167"/>
      <c r="V174" s="155"/>
      <c r="W174" s="155"/>
      <c r="X174" s="155"/>
      <c r="Y174" s="155"/>
      <c r="Z174" s="155"/>
      <c r="AA174" s="156"/>
      <c r="AB174" s="89"/>
    </row>
    <row r="175" spans="1:28" s="90" customFormat="1" ht="234" customHeight="1">
      <c r="A175" s="157" t="s">
        <v>137</v>
      </c>
      <c r="B175" s="159" t="s">
        <v>195</v>
      </c>
      <c r="C175" s="161" t="s">
        <v>196</v>
      </c>
      <c r="D175" s="160" t="s">
        <v>140</v>
      </c>
      <c r="E175" s="162">
        <v>9</v>
      </c>
      <c r="F175" s="158" t="s">
        <v>197</v>
      </c>
      <c r="G175" s="158" t="s">
        <v>198</v>
      </c>
      <c r="H175" s="152" t="s">
        <v>143</v>
      </c>
      <c r="I175" s="158" t="s">
        <v>166</v>
      </c>
      <c r="J175" s="166" t="s">
        <v>155</v>
      </c>
      <c r="K175" s="163">
        <v>1</v>
      </c>
      <c r="L175" s="164">
        <v>43678</v>
      </c>
      <c r="M175" s="165">
        <v>43830</v>
      </c>
      <c r="N175" s="60">
        <f t="shared" si="18"/>
        <v>21.7</v>
      </c>
      <c r="O175" s="153"/>
      <c r="P175" s="149">
        <f t="shared" si="14"/>
        <v>0</v>
      </c>
      <c r="Q175" s="151">
        <f t="shared" si="15"/>
        <v>0</v>
      </c>
      <c r="R175" s="151">
        <f t="shared" si="16"/>
        <v>0</v>
      </c>
      <c r="S175" s="151">
        <f t="shared" si="17"/>
        <v>0</v>
      </c>
      <c r="T175" s="150"/>
      <c r="U175" s="167"/>
      <c r="V175" s="155"/>
      <c r="W175" s="155"/>
      <c r="X175" s="155"/>
      <c r="Y175" s="155"/>
      <c r="Z175" s="155"/>
      <c r="AA175" s="156"/>
      <c r="AB175" s="89"/>
    </row>
    <row r="176" spans="1:28" s="90" customFormat="1" ht="234" customHeight="1">
      <c r="A176" s="157" t="s">
        <v>137</v>
      </c>
      <c r="B176" s="159" t="s">
        <v>199</v>
      </c>
      <c r="C176" s="161" t="s">
        <v>200</v>
      </c>
      <c r="D176" s="160" t="s">
        <v>140</v>
      </c>
      <c r="E176" s="162">
        <v>10</v>
      </c>
      <c r="F176" s="158" t="s">
        <v>201</v>
      </c>
      <c r="G176" s="158" t="s">
        <v>198</v>
      </c>
      <c r="H176" s="152" t="s">
        <v>143</v>
      </c>
      <c r="I176" s="158" t="s">
        <v>144</v>
      </c>
      <c r="J176" s="166" t="s">
        <v>145</v>
      </c>
      <c r="K176" s="163">
        <v>1</v>
      </c>
      <c r="L176" s="164">
        <v>43497</v>
      </c>
      <c r="M176" s="165">
        <v>43616</v>
      </c>
      <c r="N176" s="60">
        <f t="shared" si="18"/>
        <v>17</v>
      </c>
      <c r="O176" s="153"/>
      <c r="P176" s="149">
        <f t="shared" si="14"/>
        <v>0</v>
      </c>
      <c r="Q176" s="151">
        <f t="shared" si="15"/>
        <v>0</v>
      </c>
      <c r="R176" s="151">
        <f t="shared" si="16"/>
        <v>0</v>
      </c>
      <c r="S176" s="151">
        <f t="shared" si="17"/>
        <v>0</v>
      </c>
      <c r="T176" s="150"/>
      <c r="U176" s="167"/>
      <c r="V176" s="155"/>
      <c r="W176" s="155"/>
      <c r="X176" s="155"/>
      <c r="Y176" s="155"/>
      <c r="Z176" s="155"/>
      <c r="AA176" s="156"/>
      <c r="AB176" s="89"/>
    </row>
    <row r="177" spans="1:28" s="90" customFormat="1" ht="234" customHeight="1">
      <c r="A177" s="157" t="s">
        <v>137</v>
      </c>
      <c r="B177" s="159" t="s">
        <v>199</v>
      </c>
      <c r="C177" s="161" t="s">
        <v>200</v>
      </c>
      <c r="D177" s="160" t="s">
        <v>140</v>
      </c>
      <c r="E177" s="162">
        <v>10</v>
      </c>
      <c r="F177" s="158" t="s">
        <v>201</v>
      </c>
      <c r="G177" s="158" t="s">
        <v>198</v>
      </c>
      <c r="H177" s="152" t="s">
        <v>143</v>
      </c>
      <c r="I177" s="158" t="s">
        <v>146</v>
      </c>
      <c r="J177" s="166" t="s">
        <v>147</v>
      </c>
      <c r="K177" s="163">
        <v>5</v>
      </c>
      <c r="L177" s="164">
        <v>43570</v>
      </c>
      <c r="M177" s="165">
        <v>43707</v>
      </c>
      <c r="N177" s="60">
        <f t="shared" si="18"/>
        <v>19.600000000000001</v>
      </c>
      <c r="O177" s="153"/>
      <c r="P177" s="149">
        <f t="shared" si="14"/>
        <v>0</v>
      </c>
      <c r="Q177" s="151">
        <f t="shared" si="15"/>
        <v>0</v>
      </c>
      <c r="R177" s="151">
        <f t="shared" si="16"/>
        <v>0</v>
      </c>
      <c r="S177" s="151">
        <f t="shared" si="17"/>
        <v>0</v>
      </c>
      <c r="T177" s="150"/>
      <c r="U177" s="167"/>
      <c r="V177" s="155"/>
      <c r="W177" s="155"/>
      <c r="X177" s="155"/>
      <c r="Y177" s="155"/>
      <c r="Z177" s="155"/>
      <c r="AA177" s="156"/>
      <c r="AB177" s="89"/>
    </row>
    <row r="178" spans="1:28" s="90" customFormat="1" ht="234" customHeight="1">
      <c r="A178" s="157" t="s">
        <v>137</v>
      </c>
      <c r="B178" s="159" t="s">
        <v>199</v>
      </c>
      <c r="C178" s="161" t="s">
        <v>200</v>
      </c>
      <c r="D178" s="160" t="s">
        <v>140</v>
      </c>
      <c r="E178" s="162">
        <v>10</v>
      </c>
      <c r="F178" s="158" t="s">
        <v>201</v>
      </c>
      <c r="G178" s="158" t="s">
        <v>198</v>
      </c>
      <c r="H178" s="152" t="s">
        <v>143</v>
      </c>
      <c r="I178" s="158" t="s">
        <v>148</v>
      </c>
      <c r="J178" s="166" t="s">
        <v>149</v>
      </c>
      <c r="K178" s="163">
        <v>1</v>
      </c>
      <c r="L178" s="164">
        <v>43497</v>
      </c>
      <c r="M178" s="165">
        <v>43556</v>
      </c>
      <c r="N178" s="60">
        <f t="shared" si="18"/>
        <v>8.4</v>
      </c>
      <c r="O178" s="153"/>
      <c r="P178" s="149">
        <f t="shared" ref="P178:P241" si="19">IF(O178=0,0,+O178/K178)</f>
        <v>0</v>
      </c>
      <c r="Q178" s="151">
        <f t="shared" ref="Q178:Q241" si="20">ROUND((N178*P178),1)</f>
        <v>0</v>
      </c>
      <c r="R178" s="151">
        <f t="shared" ref="R178:R241" si="21">IF(M178&lt;=$D$7,Q178,0)</f>
        <v>0</v>
      </c>
      <c r="S178" s="151">
        <f t="shared" ref="S178:S241" si="22">IF($D$7&gt;=M178,N178,0)</f>
        <v>0</v>
      </c>
      <c r="T178" s="150"/>
      <c r="U178" s="167"/>
      <c r="V178" s="155"/>
      <c r="W178" s="155"/>
      <c r="X178" s="155"/>
      <c r="Y178" s="155"/>
      <c r="Z178" s="155"/>
      <c r="AA178" s="156"/>
      <c r="AB178" s="89"/>
    </row>
    <row r="179" spans="1:28" s="90" customFormat="1" ht="234" customHeight="1">
      <c r="A179" s="157" t="s">
        <v>137</v>
      </c>
      <c r="B179" s="159" t="s">
        <v>199</v>
      </c>
      <c r="C179" s="161" t="s">
        <v>200</v>
      </c>
      <c r="D179" s="160" t="s">
        <v>140</v>
      </c>
      <c r="E179" s="162">
        <v>10</v>
      </c>
      <c r="F179" s="158" t="s">
        <v>201</v>
      </c>
      <c r="G179" s="158" t="s">
        <v>198</v>
      </c>
      <c r="H179" s="152" t="s">
        <v>143</v>
      </c>
      <c r="I179" s="158" t="s">
        <v>150</v>
      </c>
      <c r="J179" s="166" t="s">
        <v>151</v>
      </c>
      <c r="K179" s="163">
        <v>33</v>
      </c>
      <c r="L179" s="164">
        <v>43497</v>
      </c>
      <c r="M179" s="165">
        <v>43830</v>
      </c>
      <c r="N179" s="60">
        <f t="shared" si="18"/>
        <v>47.6</v>
      </c>
      <c r="O179" s="153"/>
      <c r="P179" s="149">
        <f t="shared" si="19"/>
        <v>0</v>
      </c>
      <c r="Q179" s="151">
        <f t="shared" si="20"/>
        <v>0</v>
      </c>
      <c r="R179" s="151">
        <f t="shared" si="21"/>
        <v>0</v>
      </c>
      <c r="S179" s="151">
        <f t="shared" si="22"/>
        <v>0</v>
      </c>
      <c r="T179" s="150"/>
      <c r="U179" s="167"/>
      <c r="V179" s="155"/>
      <c r="W179" s="155"/>
      <c r="X179" s="155"/>
      <c r="Y179" s="155"/>
      <c r="Z179" s="155"/>
      <c r="AA179" s="156"/>
      <c r="AB179" s="89"/>
    </row>
    <row r="180" spans="1:28" s="90" customFormat="1" ht="234" customHeight="1">
      <c r="A180" s="157" t="s">
        <v>137</v>
      </c>
      <c r="B180" s="159" t="s">
        <v>199</v>
      </c>
      <c r="C180" s="161" t="s">
        <v>200</v>
      </c>
      <c r="D180" s="160" t="s">
        <v>140</v>
      </c>
      <c r="E180" s="162">
        <v>10</v>
      </c>
      <c r="F180" s="158" t="s">
        <v>201</v>
      </c>
      <c r="G180" s="158" t="s">
        <v>198</v>
      </c>
      <c r="H180" s="152" t="s">
        <v>143</v>
      </c>
      <c r="I180" s="158" t="s">
        <v>152</v>
      </c>
      <c r="J180" s="166" t="s">
        <v>153</v>
      </c>
      <c r="K180" s="163">
        <v>7</v>
      </c>
      <c r="L180" s="164">
        <v>43497</v>
      </c>
      <c r="M180" s="165">
        <v>43830</v>
      </c>
      <c r="N180" s="60">
        <f t="shared" si="18"/>
        <v>47.6</v>
      </c>
      <c r="O180" s="153"/>
      <c r="P180" s="149">
        <f t="shared" si="19"/>
        <v>0</v>
      </c>
      <c r="Q180" s="151">
        <f t="shared" si="20"/>
        <v>0</v>
      </c>
      <c r="R180" s="151">
        <f t="shared" si="21"/>
        <v>0</v>
      </c>
      <c r="S180" s="151">
        <f t="shared" si="22"/>
        <v>0</v>
      </c>
      <c r="T180" s="150"/>
      <c r="U180" s="167"/>
      <c r="V180" s="155"/>
      <c r="W180" s="155"/>
      <c r="X180" s="155"/>
      <c r="Y180" s="155"/>
      <c r="Z180" s="155"/>
      <c r="AA180" s="156"/>
      <c r="AB180" s="89"/>
    </row>
    <row r="181" spans="1:28" s="90" customFormat="1" ht="234" customHeight="1">
      <c r="A181" s="157" t="s">
        <v>137</v>
      </c>
      <c r="B181" s="159" t="s">
        <v>199</v>
      </c>
      <c r="C181" s="161" t="s">
        <v>200</v>
      </c>
      <c r="D181" s="160" t="s">
        <v>140</v>
      </c>
      <c r="E181" s="162">
        <v>10</v>
      </c>
      <c r="F181" s="158" t="s">
        <v>201</v>
      </c>
      <c r="G181" s="158" t="s">
        <v>198</v>
      </c>
      <c r="H181" s="152" t="s">
        <v>143</v>
      </c>
      <c r="I181" s="158" t="s">
        <v>154</v>
      </c>
      <c r="J181" s="166" t="s">
        <v>155</v>
      </c>
      <c r="K181" s="163">
        <v>1</v>
      </c>
      <c r="L181" s="164">
        <v>43497</v>
      </c>
      <c r="M181" s="165">
        <v>43556</v>
      </c>
      <c r="N181" s="60">
        <f t="shared" si="18"/>
        <v>8.4</v>
      </c>
      <c r="O181" s="153"/>
      <c r="P181" s="149">
        <f t="shared" si="19"/>
        <v>0</v>
      </c>
      <c r="Q181" s="151">
        <f t="shared" si="20"/>
        <v>0</v>
      </c>
      <c r="R181" s="151">
        <f t="shared" si="21"/>
        <v>0</v>
      </c>
      <c r="S181" s="151">
        <f t="shared" si="22"/>
        <v>0</v>
      </c>
      <c r="T181" s="150"/>
      <c r="U181" s="167"/>
      <c r="V181" s="155"/>
      <c r="W181" s="155"/>
      <c r="X181" s="155"/>
      <c r="Y181" s="155"/>
      <c r="Z181" s="155"/>
      <c r="AA181" s="156"/>
      <c r="AB181" s="89"/>
    </row>
    <row r="182" spans="1:28" s="90" customFormat="1" ht="234" customHeight="1">
      <c r="A182" s="157" t="s">
        <v>137</v>
      </c>
      <c r="B182" s="159" t="s">
        <v>199</v>
      </c>
      <c r="C182" s="161" t="s">
        <v>200</v>
      </c>
      <c r="D182" s="160" t="s">
        <v>140</v>
      </c>
      <c r="E182" s="162">
        <v>10</v>
      </c>
      <c r="F182" s="158" t="s">
        <v>201</v>
      </c>
      <c r="G182" s="158" t="s">
        <v>198</v>
      </c>
      <c r="H182" s="152" t="s">
        <v>143</v>
      </c>
      <c r="I182" s="158" t="s">
        <v>156</v>
      </c>
      <c r="J182" s="166" t="s">
        <v>155</v>
      </c>
      <c r="K182" s="163">
        <v>1</v>
      </c>
      <c r="L182" s="164">
        <v>43497</v>
      </c>
      <c r="M182" s="165">
        <v>43556</v>
      </c>
      <c r="N182" s="60">
        <f t="shared" si="18"/>
        <v>8.4</v>
      </c>
      <c r="O182" s="153"/>
      <c r="P182" s="149">
        <f t="shared" si="19"/>
        <v>0</v>
      </c>
      <c r="Q182" s="151">
        <f t="shared" si="20"/>
        <v>0</v>
      </c>
      <c r="R182" s="151">
        <f t="shared" si="21"/>
        <v>0</v>
      </c>
      <c r="S182" s="151">
        <f t="shared" si="22"/>
        <v>0</v>
      </c>
      <c r="T182" s="150"/>
      <c r="U182" s="167"/>
      <c r="V182" s="155"/>
      <c r="W182" s="155"/>
      <c r="X182" s="155"/>
      <c r="Y182" s="155"/>
      <c r="Z182" s="155"/>
      <c r="AA182" s="156"/>
      <c r="AB182" s="89"/>
    </row>
    <row r="183" spans="1:28" s="90" customFormat="1" ht="234" customHeight="1">
      <c r="A183" s="157" t="s">
        <v>137</v>
      </c>
      <c r="B183" s="159" t="s">
        <v>199</v>
      </c>
      <c r="C183" s="161" t="s">
        <v>200</v>
      </c>
      <c r="D183" s="160" t="s">
        <v>140</v>
      </c>
      <c r="E183" s="162">
        <v>10</v>
      </c>
      <c r="F183" s="158" t="s">
        <v>201</v>
      </c>
      <c r="G183" s="158" t="s">
        <v>198</v>
      </c>
      <c r="H183" s="152" t="s">
        <v>143</v>
      </c>
      <c r="I183" s="158" t="s">
        <v>157</v>
      </c>
      <c r="J183" s="166" t="s">
        <v>39</v>
      </c>
      <c r="K183" s="163">
        <v>1</v>
      </c>
      <c r="L183" s="164">
        <v>43497</v>
      </c>
      <c r="M183" s="165">
        <v>43830</v>
      </c>
      <c r="N183" s="60">
        <f t="shared" si="18"/>
        <v>47.6</v>
      </c>
      <c r="O183" s="153"/>
      <c r="P183" s="149">
        <f t="shared" si="19"/>
        <v>0</v>
      </c>
      <c r="Q183" s="151">
        <f t="shared" si="20"/>
        <v>0</v>
      </c>
      <c r="R183" s="151">
        <f t="shared" si="21"/>
        <v>0</v>
      </c>
      <c r="S183" s="151">
        <f t="shared" si="22"/>
        <v>0</v>
      </c>
      <c r="T183" s="150"/>
      <c r="U183" s="167"/>
      <c r="V183" s="155"/>
      <c r="W183" s="155"/>
      <c r="X183" s="155"/>
      <c r="Y183" s="155"/>
      <c r="Z183" s="155"/>
      <c r="AA183" s="156"/>
      <c r="AB183" s="89"/>
    </row>
    <row r="184" spans="1:28" s="90" customFormat="1" ht="234" customHeight="1">
      <c r="A184" s="157" t="s">
        <v>137</v>
      </c>
      <c r="B184" s="159" t="s">
        <v>199</v>
      </c>
      <c r="C184" s="161" t="s">
        <v>200</v>
      </c>
      <c r="D184" s="160" t="s">
        <v>140</v>
      </c>
      <c r="E184" s="162">
        <v>10</v>
      </c>
      <c r="F184" s="158" t="s">
        <v>201</v>
      </c>
      <c r="G184" s="158" t="s">
        <v>198</v>
      </c>
      <c r="H184" s="152" t="s">
        <v>143</v>
      </c>
      <c r="I184" s="158" t="s">
        <v>158</v>
      </c>
      <c r="J184" s="166" t="s">
        <v>159</v>
      </c>
      <c r="K184" s="163">
        <v>1</v>
      </c>
      <c r="L184" s="164">
        <v>43525</v>
      </c>
      <c r="M184" s="165">
        <v>43738</v>
      </c>
      <c r="N184" s="60">
        <f t="shared" si="18"/>
        <v>30.4</v>
      </c>
      <c r="O184" s="153"/>
      <c r="P184" s="149">
        <f t="shared" si="19"/>
        <v>0</v>
      </c>
      <c r="Q184" s="151">
        <f t="shared" si="20"/>
        <v>0</v>
      </c>
      <c r="R184" s="151">
        <f t="shared" si="21"/>
        <v>0</v>
      </c>
      <c r="S184" s="151">
        <f t="shared" si="22"/>
        <v>0</v>
      </c>
      <c r="T184" s="150"/>
      <c r="U184" s="167"/>
      <c r="V184" s="155"/>
      <c r="W184" s="155"/>
      <c r="X184" s="155"/>
      <c r="Y184" s="155"/>
      <c r="Z184" s="155"/>
      <c r="AA184" s="156"/>
      <c r="AB184" s="89"/>
    </row>
    <row r="185" spans="1:28" s="90" customFormat="1" ht="234" customHeight="1">
      <c r="A185" s="157" t="s">
        <v>137</v>
      </c>
      <c r="B185" s="159" t="s">
        <v>199</v>
      </c>
      <c r="C185" s="161" t="s">
        <v>200</v>
      </c>
      <c r="D185" s="160" t="s">
        <v>140</v>
      </c>
      <c r="E185" s="162">
        <v>10</v>
      </c>
      <c r="F185" s="158" t="s">
        <v>201</v>
      </c>
      <c r="G185" s="158" t="s">
        <v>198</v>
      </c>
      <c r="H185" s="152" t="s">
        <v>143</v>
      </c>
      <c r="I185" s="158" t="s">
        <v>160</v>
      </c>
      <c r="J185" s="166" t="s">
        <v>161</v>
      </c>
      <c r="K185" s="163">
        <v>1</v>
      </c>
      <c r="L185" s="164">
        <v>43525</v>
      </c>
      <c r="M185" s="165">
        <v>43830</v>
      </c>
      <c r="N185" s="60">
        <f t="shared" si="18"/>
        <v>43.6</v>
      </c>
      <c r="O185" s="153"/>
      <c r="P185" s="149">
        <f t="shared" si="19"/>
        <v>0</v>
      </c>
      <c r="Q185" s="151">
        <f t="shared" si="20"/>
        <v>0</v>
      </c>
      <c r="R185" s="151">
        <f t="shared" si="21"/>
        <v>0</v>
      </c>
      <c r="S185" s="151">
        <f t="shared" si="22"/>
        <v>0</v>
      </c>
      <c r="T185" s="150"/>
      <c r="U185" s="167"/>
      <c r="V185" s="155"/>
      <c r="W185" s="155"/>
      <c r="X185" s="155"/>
      <c r="Y185" s="155"/>
      <c r="Z185" s="155"/>
      <c r="AA185" s="156"/>
      <c r="AB185" s="89"/>
    </row>
    <row r="186" spans="1:28" s="90" customFormat="1" ht="234" customHeight="1">
      <c r="A186" s="157" t="s">
        <v>137</v>
      </c>
      <c r="B186" s="159" t="s">
        <v>199</v>
      </c>
      <c r="C186" s="161" t="s">
        <v>200</v>
      </c>
      <c r="D186" s="160" t="s">
        <v>140</v>
      </c>
      <c r="E186" s="162">
        <v>10</v>
      </c>
      <c r="F186" s="158" t="s">
        <v>201</v>
      </c>
      <c r="G186" s="158" t="s">
        <v>198</v>
      </c>
      <c r="H186" s="152" t="s">
        <v>143</v>
      </c>
      <c r="I186" s="158" t="s">
        <v>162</v>
      </c>
      <c r="J186" s="166" t="s">
        <v>155</v>
      </c>
      <c r="K186" s="163">
        <v>1</v>
      </c>
      <c r="L186" s="164">
        <v>43497</v>
      </c>
      <c r="M186" s="165">
        <v>43585</v>
      </c>
      <c r="N186" s="60">
        <f t="shared" si="18"/>
        <v>12.6</v>
      </c>
      <c r="O186" s="153"/>
      <c r="P186" s="149">
        <f t="shared" si="19"/>
        <v>0</v>
      </c>
      <c r="Q186" s="151">
        <f t="shared" si="20"/>
        <v>0</v>
      </c>
      <c r="R186" s="151">
        <f t="shared" si="21"/>
        <v>0</v>
      </c>
      <c r="S186" s="151">
        <f t="shared" si="22"/>
        <v>0</v>
      </c>
      <c r="T186" s="150"/>
      <c r="U186" s="167"/>
      <c r="V186" s="155"/>
      <c r="W186" s="155"/>
      <c r="X186" s="155"/>
      <c r="Y186" s="155"/>
      <c r="Z186" s="155"/>
      <c r="AA186" s="156"/>
      <c r="AB186" s="89"/>
    </row>
    <row r="187" spans="1:28" s="90" customFormat="1" ht="234" customHeight="1">
      <c r="A187" s="157" t="s">
        <v>137</v>
      </c>
      <c r="B187" s="159" t="s">
        <v>199</v>
      </c>
      <c r="C187" s="161" t="s">
        <v>200</v>
      </c>
      <c r="D187" s="160" t="s">
        <v>140</v>
      </c>
      <c r="E187" s="162">
        <v>10</v>
      </c>
      <c r="F187" s="158" t="s">
        <v>201</v>
      </c>
      <c r="G187" s="158" t="s">
        <v>198</v>
      </c>
      <c r="H187" s="152" t="s">
        <v>143</v>
      </c>
      <c r="I187" s="158" t="s">
        <v>163</v>
      </c>
      <c r="J187" s="166" t="s">
        <v>164</v>
      </c>
      <c r="K187" s="163">
        <v>1</v>
      </c>
      <c r="L187" s="164">
        <v>43497</v>
      </c>
      <c r="M187" s="165">
        <v>43677</v>
      </c>
      <c r="N187" s="60">
        <f t="shared" si="18"/>
        <v>25.7</v>
      </c>
      <c r="O187" s="153"/>
      <c r="P187" s="149">
        <f t="shared" si="19"/>
        <v>0</v>
      </c>
      <c r="Q187" s="151">
        <f t="shared" si="20"/>
        <v>0</v>
      </c>
      <c r="R187" s="151">
        <f t="shared" si="21"/>
        <v>0</v>
      </c>
      <c r="S187" s="151">
        <f t="shared" si="22"/>
        <v>0</v>
      </c>
      <c r="T187" s="150"/>
      <c r="U187" s="167"/>
      <c r="V187" s="155"/>
      <c r="W187" s="155"/>
      <c r="X187" s="155"/>
      <c r="Y187" s="155"/>
      <c r="Z187" s="155"/>
      <c r="AA187" s="156"/>
      <c r="AB187" s="89"/>
    </row>
    <row r="188" spans="1:28" s="90" customFormat="1" ht="234" customHeight="1">
      <c r="A188" s="157" t="s">
        <v>137</v>
      </c>
      <c r="B188" s="159" t="s">
        <v>199</v>
      </c>
      <c r="C188" s="161" t="s">
        <v>200</v>
      </c>
      <c r="D188" s="160" t="s">
        <v>140</v>
      </c>
      <c r="E188" s="162">
        <v>10</v>
      </c>
      <c r="F188" s="158" t="s">
        <v>201</v>
      </c>
      <c r="G188" s="158" t="s">
        <v>198</v>
      </c>
      <c r="H188" s="152" t="s">
        <v>143</v>
      </c>
      <c r="I188" s="158" t="s">
        <v>165</v>
      </c>
      <c r="J188" s="166" t="s">
        <v>149</v>
      </c>
      <c r="K188" s="163">
        <v>1</v>
      </c>
      <c r="L188" s="164">
        <v>43678</v>
      </c>
      <c r="M188" s="165">
        <v>43830</v>
      </c>
      <c r="N188" s="60">
        <f t="shared" si="18"/>
        <v>21.7</v>
      </c>
      <c r="O188" s="153"/>
      <c r="P188" s="149">
        <f t="shared" si="19"/>
        <v>0</v>
      </c>
      <c r="Q188" s="151">
        <f t="shared" si="20"/>
        <v>0</v>
      </c>
      <c r="R188" s="151">
        <f t="shared" si="21"/>
        <v>0</v>
      </c>
      <c r="S188" s="151">
        <f t="shared" si="22"/>
        <v>0</v>
      </c>
      <c r="T188" s="150"/>
      <c r="U188" s="167"/>
      <c r="V188" s="155"/>
      <c r="W188" s="155"/>
      <c r="X188" s="155"/>
      <c r="Y188" s="155"/>
      <c r="Z188" s="155"/>
      <c r="AA188" s="156"/>
      <c r="AB188" s="89"/>
    </row>
    <row r="189" spans="1:28" s="90" customFormat="1" ht="234" customHeight="1">
      <c r="A189" s="157" t="s">
        <v>137</v>
      </c>
      <c r="B189" s="159" t="s">
        <v>199</v>
      </c>
      <c r="C189" s="161" t="s">
        <v>200</v>
      </c>
      <c r="D189" s="160" t="s">
        <v>140</v>
      </c>
      <c r="E189" s="162">
        <v>10</v>
      </c>
      <c r="F189" s="158" t="s">
        <v>201</v>
      </c>
      <c r="G189" s="158" t="s">
        <v>198</v>
      </c>
      <c r="H189" s="152" t="s">
        <v>143</v>
      </c>
      <c r="I189" s="158" t="s">
        <v>166</v>
      </c>
      <c r="J189" s="166" t="s">
        <v>155</v>
      </c>
      <c r="K189" s="163">
        <v>1</v>
      </c>
      <c r="L189" s="164">
        <v>43678</v>
      </c>
      <c r="M189" s="165">
        <v>43830</v>
      </c>
      <c r="N189" s="60">
        <f t="shared" si="18"/>
        <v>21.7</v>
      </c>
      <c r="O189" s="153"/>
      <c r="P189" s="149">
        <f t="shared" si="19"/>
        <v>0</v>
      </c>
      <c r="Q189" s="151">
        <f t="shared" si="20"/>
        <v>0</v>
      </c>
      <c r="R189" s="151">
        <f t="shared" si="21"/>
        <v>0</v>
      </c>
      <c r="S189" s="151">
        <f t="shared" si="22"/>
        <v>0</v>
      </c>
      <c r="T189" s="150"/>
      <c r="U189" s="167"/>
      <c r="V189" s="155"/>
      <c r="W189" s="155"/>
      <c r="X189" s="155"/>
      <c r="Y189" s="155"/>
      <c r="Z189" s="155"/>
      <c r="AA189" s="156"/>
      <c r="AB189" s="89"/>
    </row>
    <row r="190" spans="1:28" s="90" customFormat="1" ht="234" customHeight="1">
      <c r="A190" s="157" t="s">
        <v>137</v>
      </c>
      <c r="B190" s="159" t="s">
        <v>202</v>
      </c>
      <c r="C190" s="161" t="s">
        <v>203</v>
      </c>
      <c r="D190" s="160" t="s">
        <v>140</v>
      </c>
      <c r="E190" s="162">
        <v>11</v>
      </c>
      <c r="F190" s="158" t="s">
        <v>204</v>
      </c>
      <c r="G190" s="158" t="s">
        <v>205</v>
      </c>
      <c r="H190" s="152" t="s">
        <v>143</v>
      </c>
      <c r="I190" s="158" t="s">
        <v>144</v>
      </c>
      <c r="J190" s="166" t="s">
        <v>145</v>
      </c>
      <c r="K190" s="163">
        <v>1</v>
      </c>
      <c r="L190" s="164">
        <v>43497</v>
      </c>
      <c r="M190" s="165">
        <v>43616</v>
      </c>
      <c r="N190" s="60">
        <f t="shared" si="18"/>
        <v>17</v>
      </c>
      <c r="O190" s="153"/>
      <c r="P190" s="149">
        <f t="shared" si="19"/>
        <v>0</v>
      </c>
      <c r="Q190" s="151">
        <f t="shared" si="20"/>
        <v>0</v>
      </c>
      <c r="R190" s="151">
        <f t="shared" si="21"/>
        <v>0</v>
      </c>
      <c r="S190" s="151">
        <f t="shared" si="22"/>
        <v>0</v>
      </c>
      <c r="T190" s="150"/>
      <c r="U190" s="167"/>
      <c r="V190" s="155"/>
      <c r="W190" s="155"/>
      <c r="X190" s="155"/>
      <c r="Y190" s="155"/>
      <c r="Z190" s="155"/>
      <c r="AA190" s="156"/>
      <c r="AB190" s="89"/>
    </row>
    <row r="191" spans="1:28" s="90" customFormat="1" ht="234" customHeight="1">
      <c r="A191" s="157" t="s">
        <v>137</v>
      </c>
      <c r="B191" s="159" t="s">
        <v>202</v>
      </c>
      <c r="C191" s="161" t="s">
        <v>203</v>
      </c>
      <c r="D191" s="160" t="s">
        <v>140</v>
      </c>
      <c r="E191" s="162">
        <v>11</v>
      </c>
      <c r="F191" s="158" t="s">
        <v>204</v>
      </c>
      <c r="G191" s="158" t="s">
        <v>205</v>
      </c>
      <c r="H191" s="152" t="s">
        <v>143</v>
      </c>
      <c r="I191" s="158" t="s">
        <v>146</v>
      </c>
      <c r="J191" s="166" t="s">
        <v>147</v>
      </c>
      <c r="K191" s="163">
        <v>5</v>
      </c>
      <c r="L191" s="164">
        <v>43570</v>
      </c>
      <c r="M191" s="165">
        <v>43707</v>
      </c>
      <c r="N191" s="60">
        <f t="shared" si="18"/>
        <v>19.600000000000001</v>
      </c>
      <c r="O191" s="153"/>
      <c r="P191" s="149">
        <f t="shared" si="19"/>
        <v>0</v>
      </c>
      <c r="Q191" s="151">
        <f t="shared" si="20"/>
        <v>0</v>
      </c>
      <c r="R191" s="151">
        <f t="shared" si="21"/>
        <v>0</v>
      </c>
      <c r="S191" s="151">
        <f t="shared" si="22"/>
        <v>0</v>
      </c>
      <c r="T191" s="150"/>
      <c r="U191" s="167"/>
      <c r="V191" s="155"/>
      <c r="W191" s="155"/>
      <c r="X191" s="155"/>
      <c r="Y191" s="155"/>
      <c r="Z191" s="155"/>
      <c r="AA191" s="156"/>
      <c r="AB191" s="89"/>
    </row>
    <row r="192" spans="1:28" s="90" customFormat="1" ht="234" customHeight="1">
      <c r="A192" s="157" t="s">
        <v>137</v>
      </c>
      <c r="B192" s="159" t="s">
        <v>202</v>
      </c>
      <c r="C192" s="161" t="s">
        <v>203</v>
      </c>
      <c r="D192" s="160" t="s">
        <v>140</v>
      </c>
      <c r="E192" s="162">
        <v>11</v>
      </c>
      <c r="F192" s="158" t="s">
        <v>204</v>
      </c>
      <c r="G192" s="158" t="s">
        <v>205</v>
      </c>
      <c r="H192" s="152" t="s">
        <v>143</v>
      </c>
      <c r="I192" s="158" t="s">
        <v>148</v>
      </c>
      <c r="J192" s="166" t="s">
        <v>149</v>
      </c>
      <c r="K192" s="163">
        <v>1</v>
      </c>
      <c r="L192" s="164">
        <v>43497</v>
      </c>
      <c r="M192" s="165">
        <v>43556</v>
      </c>
      <c r="N192" s="60">
        <f t="shared" si="18"/>
        <v>8.4</v>
      </c>
      <c r="O192" s="153"/>
      <c r="P192" s="149">
        <f t="shared" si="19"/>
        <v>0</v>
      </c>
      <c r="Q192" s="151">
        <f t="shared" si="20"/>
        <v>0</v>
      </c>
      <c r="R192" s="151">
        <f t="shared" si="21"/>
        <v>0</v>
      </c>
      <c r="S192" s="151">
        <f t="shared" si="22"/>
        <v>0</v>
      </c>
      <c r="T192" s="150"/>
      <c r="U192" s="167"/>
      <c r="V192" s="155"/>
      <c r="W192" s="155"/>
      <c r="X192" s="155"/>
      <c r="Y192" s="155"/>
      <c r="Z192" s="155"/>
      <c r="AA192" s="156"/>
      <c r="AB192" s="89"/>
    </row>
    <row r="193" spans="1:28" s="90" customFormat="1" ht="234" customHeight="1">
      <c r="A193" s="157" t="s">
        <v>137</v>
      </c>
      <c r="B193" s="159" t="s">
        <v>202</v>
      </c>
      <c r="C193" s="161" t="s">
        <v>203</v>
      </c>
      <c r="D193" s="160" t="s">
        <v>140</v>
      </c>
      <c r="E193" s="162">
        <v>11</v>
      </c>
      <c r="F193" s="158" t="s">
        <v>204</v>
      </c>
      <c r="G193" s="158" t="s">
        <v>205</v>
      </c>
      <c r="H193" s="152" t="s">
        <v>143</v>
      </c>
      <c r="I193" s="158" t="s">
        <v>150</v>
      </c>
      <c r="J193" s="166" t="s">
        <v>151</v>
      </c>
      <c r="K193" s="163">
        <v>33</v>
      </c>
      <c r="L193" s="164">
        <v>43497</v>
      </c>
      <c r="M193" s="165">
        <v>43830</v>
      </c>
      <c r="N193" s="60">
        <f t="shared" si="18"/>
        <v>47.6</v>
      </c>
      <c r="O193" s="153"/>
      <c r="P193" s="149">
        <f t="shared" si="19"/>
        <v>0</v>
      </c>
      <c r="Q193" s="151">
        <f t="shared" si="20"/>
        <v>0</v>
      </c>
      <c r="R193" s="151">
        <f t="shared" si="21"/>
        <v>0</v>
      </c>
      <c r="S193" s="151">
        <f t="shared" si="22"/>
        <v>0</v>
      </c>
      <c r="T193" s="150"/>
      <c r="U193" s="167"/>
      <c r="V193" s="155"/>
      <c r="W193" s="155"/>
      <c r="X193" s="155"/>
      <c r="Y193" s="155"/>
      <c r="Z193" s="155"/>
      <c r="AA193" s="156"/>
      <c r="AB193" s="89"/>
    </row>
    <row r="194" spans="1:28" s="90" customFormat="1" ht="234" customHeight="1">
      <c r="A194" s="157" t="s">
        <v>137</v>
      </c>
      <c r="B194" s="159" t="s">
        <v>202</v>
      </c>
      <c r="C194" s="161" t="s">
        <v>203</v>
      </c>
      <c r="D194" s="160" t="s">
        <v>140</v>
      </c>
      <c r="E194" s="162">
        <v>11</v>
      </c>
      <c r="F194" s="158" t="s">
        <v>204</v>
      </c>
      <c r="G194" s="158" t="s">
        <v>205</v>
      </c>
      <c r="H194" s="152" t="s">
        <v>143</v>
      </c>
      <c r="I194" s="158" t="s">
        <v>152</v>
      </c>
      <c r="J194" s="166" t="s">
        <v>153</v>
      </c>
      <c r="K194" s="163">
        <v>7</v>
      </c>
      <c r="L194" s="164">
        <v>43497</v>
      </c>
      <c r="M194" s="165">
        <v>43830</v>
      </c>
      <c r="N194" s="60">
        <f t="shared" si="18"/>
        <v>47.6</v>
      </c>
      <c r="O194" s="153"/>
      <c r="P194" s="149">
        <f t="shared" si="19"/>
        <v>0</v>
      </c>
      <c r="Q194" s="151">
        <f t="shared" si="20"/>
        <v>0</v>
      </c>
      <c r="R194" s="151">
        <f t="shared" si="21"/>
        <v>0</v>
      </c>
      <c r="S194" s="151">
        <f t="shared" si="22"/>
        <v>0</v>
      </c>
      <c r="T194" s="150"/>
      <c r="U194" s="167"/>
      <c r="V194" s="155"/>
      <c r="W194" s="155"/>
      <c r="X194" s="155"/>
      <c r="Y194" s="155"/>
      <c r="Z194" s="155"/>
      <c r="AA194" s="156"/>
      <c r="AB194" s="89"/>
    </row>
    <row r="195" spans="1:28" s="90" customFormat="1" ht="234" customHeight="1">
      <c r="A195" s="157" t="s">
        <v>137</v>
      </c>
      <c r="B195" s="159" t="s">
        <v>202</v>
      </c>
      <c r="C195" s="161" t="s">
        <v>203</v>
      </c>
      <c r="D195" s="160" t="s">
        <v>140</v>
      </c>
      <c r="E195" s="162">
        <v>11</v>
      </c>
      <c r="F195" s="158" t="s">
        <v>204</v>
      </c>
      <c r="G195" s="158" t="s">
        <v>205</v>
      </c>
      <c r="H195" s="152" t="s">
        <v>143</v>
      </c>
      <c r="I195" s="158" t="s">
        <v>154</v>
      </c>
      <c r="J195" s="166" t="s">
        <v>155</v>
      </c>
      <c r="K195" s="163">
        <v>1</v>
      </c>
      <c r="L195" s="164">
        <v>43497</v>
      </c>
      <c r="M195" s="165">
        <v>43556</v>
      </c>
      <c r="N195" s="60">
        <f t="shared" si="18"/>
        <v>8.4</v>
      </c>
      <c r="O195" s="153"/>
      <c r="P195" s="149">
        <f t="shared" si="19"/>
        <v>0</v>
      </c>
      <c r="Q195" s="151">
        <f t="shared" si="20"/>
        <v>0</v>
      </c>
      <c r="R195" s="151">
        <f t="shared" si="21"/>
        <v>0</v>
      </c>
      <c r="S195" s="151">
        <f t="shared" si="22"/>
        <v>0</v>
      </c>
      <c r="T195" s="150"/>
      <c r="U195" s="167"/>
      <c r="V195" s="155"/>
      <c r="W195" s="155"/>
      <c r="X195" s="155"/>
      <c r="Y195" s="155"/>
      <c r="Z195" s="155"/>
      <c r="AA195" s="156"/>
      <c r="AB195" s="89"/>
    </row>
    <row r="196" spans="1:28" s="90" customFormat="1" ht="234" customHeight="1">
      <c r="A196" s="157" t="s">
        <v>137</v>
      </c>
      <c r="B196" s="159" t="s">
        <v>202</v>
      </c>
      <c r="C196" s="161" t="s">
        <v>203</v>
      </c>
      <c r="D196" s="160" t="s">
        <v>140</v>
      </c>
      <c r="E196" s="162">
        <v>11</v>
      </c>
      <c r="F196" s="158" t="s">
        <v>204</v>
      </c>
      <c r="G196" s="158" t="s">
        <v>205</v>
      </c>
      <c r="H196" s="152" t="s">
        <v>143</v>
      </c>
      <c r="I196" s="158" t="s">
        <v>156</v>
      </c>
      <c r="J196" s="166" t="s">
        <v>155</v>
      </c>
      <c r="K196" s="163">
        <v>1</v>
      </c>
      <c r="L196" s="164">
        <v>43497</v>
      </c>
      <c r="M196" s="165">
        <v>43556</v>
      </c>
      <c r="N196" s="60">
        <f t="shared" si="18"/>
        <v>8.4</v>
      </c>
      <c r="O196" s="153"/>
      <c r="P196" s="149">
        <f t="shared" si="19"/>
        <v>0</v>
      </c>
      <c r="Q196" s="151">
        <f t="shared" si="20"/>
        <v>0</v>
      </c>
      <c r="R196" s="151">
        <f t="shared" si="21"/>
        <v>0</v>
      </c>
      <c r="S196" s="151">
        <f t="shared" si="22"/>
        <v>0</v>
      </c>
      <c r="T196" s="150"/>
      <c r="U196" s="167"/>
      <c r="V196" s="155"/>
      <c r="W196" s="155"/>
      <c r="X196" s="155"/>
      <c r="Y196" s="155"/>
      <c r="Z196" s="155"/>
      <c r="AA196" s="156"/>
      <c r="AB196" s="89"/>
    </row>
    <row r="197" spans="1:28" s="90" customFormat="1" ht="234" customHeight="1">
      <c r="A197" s="157" t="s">
        <v>137</v>
      </c>
      <c r="B197" s="159" t="s">
        <v>202</v>
      </c>
      <c r="C197" s="161" t="s">
        <v>203</v>
      </c>
      <c r="D197" s="160" t="s">
        <v>140</v>
      </c>
      <c r="E197" s="162">
        <v>11</v>
      </c>
      <c r="F197" s="158" t="s">
        <v>204</v>
      </c>
      <c r="G197" s="158" t="s">
        <v>205</v>
      </c>
      <c r="H197" s="152" t="s">
        <v>143</v>
      </c>
      <c r="I197" s="158" t="s">
        <v>157</v>
      </c>
      <c r="J197" s="166" t="s">
        <v>39</v>
      </c>
      <c r="K197" s="163">
        <v>1</v>
      </c>
      <c r="L197" s="164">
        <v>43497</v>
      </c>
      <c r="M197" s="165">
        <v>43830</v>
      </c>
      <c r="N197" s="60">
        <f t="shared" si="18"/>
        <v>47.6</v>
      </c>
      <c r="O197" s="153"/>
      <c r="P197" s="149">
        <f t="shared" si="19"/>
        <v>0</v>
      </c>
      <c r="Q197" s="151">
        <f t="shared" si="20"/>
        <v>0</v>
      </c>
      <c r="R197" s="151">
        <f t="shared" si="21"/>
        <v>0</v>
      </c>
      <c r="S197" s="151">
        <f t="shared" si="22"/>
        <v>0</v>
      </c>
      <c r="T197" s="150"/>
      <c r="U197" s="167"/>
      <c r="V197" s="155"/>
      <c r="W197" s="155"/>
      <c r="X197" s="155"/>
      <c r="Y197" s="155"/>
      <c r="Z197" s="155"/>
      <c r="AA197" s="156"/>
      <c r="AB197" s="89"/>
    </row>
    <row r="198" spans="1:28" s="90" customFormat="1" ht="234" customHeight="1">
      <c r="A198" s="157" t="s">
        <v>137</v>
      </c>
      <c r="B198" s="159" t="s">
        <v>202</v>
      </c>
      <c r="C198" s="161" t="s">
        <v>203</v>
      </c>
      <c r="D198" s="160" t="s">
        <v>140</v>
      </c>
      <c r="E198" s="162">
        <v>11</v>
      </c>
      <c r="F198" s="158" t="s">
        <v>204</v>
      </c>
      <c r="G198" s="158" t="s">
        <v>205</v>
      </c>
      <c r="H198" s="152" t="s">
        <v>143</v>
      </c>
      <c r="I198" s="158" t="s">
        <v>158</v>
      </c>
      <c r="J198" s="166" t="s">
        <v>159</v>
      </c>
      <c r="K198" s="163">
        <v>1</v>
      </c>
      <c r="L198" s="164">
        <v>43525</v>
      </c>
      <c r="M198" s="165">
        <v>43738</v>
      </c>
      <c r="N198" s="60">
        <f t="shared" si="18"/>
        <v>30.4</v>
      </c>
      <c r="O198" s="153"/>
      <c r="P198" s="149">
        <f t="shared" si="19"/>
        <v>0</v>
      </c>
      <c r="Q198" s="151">
        <f t="shared" si="20"/>
        <v>0</v>
      </c>
      <c r="R198" s="151">
        <f t="shared" si="21"/>
        <v>0</v>
      </c>
      <c r="S198" s="151">
        <f t="shared" si="22"/>
        <v>0</v>
      </c>
      <c r="T198" s="150"/>
      <c r="U198" s="167"/>
      <c r="V198" s="155"/>
      <c r="W198" s="155"/>
      <c r="X198" s="155"/>
      <c r="Y198" s="155"/>
      <c r="Z198" s="155"/>
      <c r="AA198" s="156"/>
      <c r="AB198" s="89"/>
    </row>
    <row r="199" spans="1:28" s="90" customFormat="1" ht="234" customHeight="1">
      <c r="A199" s="157" t="s">
        <v>137</v>
      </c>
      <c r="B199" s="159" t="s">
        <v>202</v>
      </c>
      <c r="C199" s="161" t="s">
        <v>203</v>
      </c>
      <c r="D199" s="160" t="s">
        <v>140</v>
      </c>
      <c r="E199" s="162">
        <v>11</v>
      </c>
      <c r="F199" s="158" t="s">
        <v>204</v>
      </c>
      <c r="G199" s="158" t="s">
        <v>205</v>
      </c>
      <c r="H199" s="152" t="s">
        <v>143</v>
      </c>
      <c r="I199" s="158" t="s">
        <v>160</v>
      </c>
      <c r="J199" s="166" t="s">
        <v>161</v>
      </c>
      <c r="K199" s="163">
        <v>1</v>
      </c>
      <c r="L199" s="164">
        <v>43525</v>
      </c>
      <c r="M199" s="165">
        <v>43830</v>
      </c>
      <c r="N199" s="60">
        <f t="shared" si="18"/>
        <v>43.6</v>
      </c>
      <c r="O199" s="153"/>
      <c r="P199" s="149">
        <f t="shared" si="19"/>
        <v>0</v>
      </c>
      <c r="Q199" s="151">
        <f t="shared" si="20"/>
        <v>0</v>
      </c>
      <c r="R199" s="151">
        <f t="shared" si="21"/>
        <v>0</v>
      </c>
      <c r="S199" s="151">
        <f t="shared" si="22"/>
        <v>0</v>
      </c>
      <c r="T199" s="150"/>
      <c r="U199" s="167"/>
      <c r="V199" s="155"/>
      <c r="W199" s="155"/>
      <c r="X199" s="155"/>
      <c r="Y199" s="155"/>
      <c r="Z199" s="155"/>
      <c r="AA199" s="156"/>
      <c r="AB199" s="89"/>
    </row>
    <row r="200" spans="1:28" s="90" customFormat="1" ht="234" customHeight="1">
      <c r="A200" s="157" t="s">
        <v>137</v>
      </c>
      <c r="B200" s="159" t="s">
        <v>202</v>
      </c>
      <c r="C200" s="161" t="s">
        <v>203</v>
      </c>
      <c r="D200" s="160" t="s">
        <v>140</v>
      </c>
      <c r="E200" s="162">
        <v>11</v>
      </c>
      <c r="F200" s="158" t="s">
        <v>204</v>
      </c>
      <c r="G200" s="158" t="s">
        <v>205</v>
      </c>
      <c r="H200" s="152" t="s">
        <v>143</v>
      </c>
      <c r="I200" s="158" t="s">
        <v>162</v>
      </c>
      <c r="J200" s="166" t="s">
        <v>155</v>
      </c>
      <c r="K200" s="163">
        <v>1</v>
      </c>
      <c r="L200" s="164">
        <v>43497</v>
      </c>
      <c r="M200" s="165">
        <v>43585</v>
      </c>
      <c r="N200" s="60">
        <f t="shared" si="18"/>
        <v>12.6</v>
      </c>
      <c r="O200" s="153"/>
      <c r="P200" s="149">
        <f t="shared" si="19"/>
        <v>0</v>
      </c>
      <c r="Q200" s="151">
        <f t="shared" si="20"/>
        <v>0</v>
      </c>
      <c r="R200" s="151">
        <f t="shared" si="21"/>
        <v>0</v>
      </c>
      <c r="S200" s="151">
        <f t="shared" si="22"/>
        <v>0</v>
      </c>
      <c r="T200" s="150"/>
      <c r="U200" s="167"/>
      <c r="V200" s="155"/>
      <c r="W200" s="155"/>
      <c r="X200" s="155"/>
      <c r="Y200" s="155"/>
      <c r="Z200" s="155"/>
      <c r="AA200" s="156"/>
      <c r="AB200" s="89"/>
    </row>
    <row r="201" spans="1:28" s="90" customFormat="1" ht="234" customHeight="1">
      <c r="A201" s="157" t="s">
        <v>137</v>
      </c>
      <c r="B201" s="159" t="s">
        <v>202</v>
      </c>
      <c r="C201" s="161" t="s">
        <v>203</v>
      </c>
      <c r="D201" s="160" t="s">
        <v>140</v>
      </c>
      <c r="E201" s="162">
        <v>11</v>
      </c>
      <c r="F201" s="158" t="s">
        <v>204</v>
      </c>
      <c r="G201" s="158" t="s">
        <v>205</v>
      </c>
      <c r="H201" s="152" t="s">
        <v>143</v>
      </c>
      <c r="I201" s="158" t="s">
        <v>163</v>
      </c>
      <c r="J201" s="166" t="s">
        <v>164</v>
      </c>
      <c r="K201" s="163">
        <v>1</v>
      </c>
      <c r="L201" s="164">
        <v>43497</v>
      </c>
      <c r="M201" s="165">
        <v>43677</v>
      </c>
      <c r="N201" s="60">
        <f t="shared" si="18"/>
        <v>25.7</v>
      </c>
      <c r="O201" s="153"/>
      <c r="P201" s="149">
        <f t="shared" si="19"/>
        <v>0</v>
      </c>
      <c r="Q201" s="151">
        <f t="shared" si="20"/>
        <v>0</v>
      </c>
      <c r="R201" s="151">
        <f t="shared" si="21"/>
        <v>0</v>
      </c>
      <c r="S201" s="151">
        <f t="shared" si="22"/>
        <v>0</v>
      </c>
      <c r="T201" s="150"/>
      <c r="U201" s="167"/>
      <c r="V201" s="155"/>
      <c r="W201" s="155"/>
      <c r="X201" s="155"/>
      <c r="Y201" s="155"/>
      <c r="Z201" s="155"/>
      <c r="AA201" s="156"/>
      <c r="AB201" s="89"/>
    </row>
    <row r="202" spans="1:28" s="90" customFormat="1" ht="234" customHeight="1">
      <c r="A202" s="157" t="s">
        <v>137</v>
      </c>
      <c r="B202" s="159" t="s">
        <v>202</v>
      </c>
      <c r="C202" s="161" t="s">
        <v>203</v>
      </c>
      <c r="D202" s="160" t="s">
        <v>140</v>
      </c>
      <c r="E202" s="162">
        <v>11</v>
      </c>
      <c r="F202" s="158" t="s">
        <v>204</v>
      </c>
      <c r="G202" s="158" t="s">
        <v>205</v>
      </c>
      <c r="H202" s="152" t="s">
        <v>143</v>
      </c>
      <c r="I202" s="158" t="s">
        <v>165</v>
      </c>
      <c r="J202" s="166" t="s">
        <v>149</v>
      </c>
      <c r="K202" s="163">
        <v>1</v>
      </c>
      <c r="L202" s="164">
        <v>43678</v>
      </c>
      <c r="M202" s="165">
        <v>43830</v>
      </c>
      <c r="N202" s="60">
        <f t="shared" si="18"/>
        <v>21.7</v>
      </c>
      <c r="O202" s="153"/>
      <c r="P202" s="149">
        <f t="shared" si="19"/>
        <v>0</v>
      </c>
      <c r="Q202" s="151">
        <f t="shared" si="20"/>
        <v>0</v>
      </c>
      <c r="R202" s="151">
        <f t="shared" si="21"/>
        <v>0</v>
      </c>
      <c r="S202" s="151">
        <f t="shared" si="22"/>
        <v>0</v>
      </c>
      <c r="T202" s="150"/>
      <c r="U202" s="167"/>
      <c r="V202" s="155"/>
      <c r="W202" s="155"/>
      <c r="X202" s="155"/>
      <c r="Y202" s="155"/>
      <c r="Z202" s="155"/>
      <c r="AA202" s="156"/>
      <c r="AB202" s="89"/>
    </row>
    <row r="203" spans="1:28" s="90" customFormat="1" ht="234" customHeight="1">
      <c r="A203" s="157" t="s">
        <v>137</v>
      </c>
      <c r="B203" s="159" t="s">
        <v>202</v>
      </c>
      <c r="C203" s="161" t="s">
        <v>203</v>
      </c>
      <c r="D203" s="160" t="s">
        <v>140</v>
      </c>
      <c r="E203" s="162">
        <v>11</v>
      </c>
      <c r="F203" s="158" t="s">
        <v>204</v>
      </c>
      <c r="G203" s="158" t="s">
        <v>205</v>
      </c>
      <c r="H203" s="152" t="s">
        <v>143</v>
      </c>
      <c r="I203" s="158" t="s">
        <v>166</v>
      </c>
      <c r="J203" s="166" t="s">
        <v>155</v>
      </c>
      <c r="K203" s="163">
        <v>1</v>
      </c>
      <c r="L203" s="164">
        <v>43678</v>
      </c>
      <c r="M203" s="165">
        <v>43830</v>
      </c>
      <c r="N203" s="60">
        <f t="shared" si="18"/>
        <v>21.7</v>
      </c>
      <c r="O203" s="153"/>
      <c r="P203" s="149">
        <f t="shared" si="19"/>
        <v>0</v>
      </c>
      <c r="Q203" s="151">
        <f t="shared" si="20"/>
        <v>0</v>
      </c>
      <c r="R203" s="151">
        <f t="shared" si="21"/>
        <v>0</v>
      </c>
      <c r="S203" s="151">
        <f t="shared" si="22"/>
        <v>0</v>
      </c>
      <c r="T203" s="150"/>
      <c r="U203" s="167"/>
      <c r="V203" s="155"/>
      <c r="W203" s="155"/>
      <c r="X203" s="155"/>
      <c r="Y203" s="155"/>
      <c r="Z203" s="155"/>
      <c r="AA203" s="156"/>
      <c r="AB203" s="89"/>
    </row>
    <row r="204" spans="1:28" s="90" customFormat="1" ht="234" customHeight="1">
      <c r="A204" s="157" t="s">
        <v>137</v>
      </c>
      <c r="B204" s="159" t="s">
        <v>206</v>
      </c>
      <c r="C204" s="161" t="s">
        <v>203</v>
      </c>
      <c r="D204" s="160" t="s">
        <v>140</v>
      </c>
      <c r="E204" s="162">
        <v>12</v>
      </c>
      <c r="F204" s="158" t="s">
        <v>207</v>
      </c>
      <c r="G204" s="158" t="s">
        <v>208</v>
      </c>
      <c r="H204" s="152" t="s">
        <v>143</v>
      </c>
      <c r="I204" s="158" t="s">
        <v>144</v>
      </c>
      <c r="J204" s="166" t="s">
        <v>145</v>
      </c>
      <c r="K204" s="163">
        <v>1</v>
      </c>
      <c r="L204" s="164">
        <v>43497</v>
      </c>
      <c r="M204" s="165">
        <v>43616</v>
      </c>
      <c r="N204" s="60">
        <f t="shared" si="18"/>
        <v>17</v>
      </c>
      <c r="O204" s="153"/>
      <c r="P204" s="149">
        <f t="shared" si="19"/>
        <v>0</v>
      </c>
      <c r="Q204" s="151">
        <f t="shared" si="20"/>
        <v>0</v>
      </c>
      <c r="R204" s="151">
        <f t="shared" si="21"/>
        <v>0</v>
      </c>
      <c r="S204" s="151">
        <f t="shared" si="22"/>
        <v>0</v>
      </c>
      <c r="T204" s="150"/>
      <c r="U204" s="167"/>
      <c r="V204" s="155"/>
      <c r="W204" s="155"/>
      <c r="X204" s="155"/>
      <c r="Y204" s="155"/>
      <c r="Z204" s="155"/>
      <c r="AA204" s="156"/>
      <c r="AB204" s="89"/>
    </row>
    <row r="205" spans="1:28" s="90" customFormat="1" ht="234" customHeight="1">
      <c r="A205" s="157" t="s">
        <v>137</v>
      </c>
      <c r="B205" s="159" t="s">
        <v>206</v>
      </c>
      <c r="C205" s="161" t="s">
        <v>203</v>
      </c>
      <c r="D205" s="160" t="s">
        <v>140</v>
      </c>
      <c r="E205" s="162">
        <v>12</v>
      </c>
      <c r="F205" s="158" t="s">
        <v>207</v>
      </c>
      <c r="G205" s="158" t="s">
        <v>208</v>
      </c>
      <c r="H205" s="152" t="s">
        <v>143</v>
      </c>
      <c r="I205" s="158" t="s">
        <v>146</v>
      </c>
      <c r="J205" s="166" t="s">
        <v>147</v>
      </c>
      <c r="K205" s="163">
        <v>5</v>
      </c>
      <c r="L205" s="164">
        <v>43570</v>
      </c>
      <c r="M205" s="165">
        <v>43707</v>
      </c>
      <c r="N205" s="60">
        <f t="shared" ref="N205:N268" si="23">+ROUND(((M205-L205)/7),1)</f>
        <v>19.600000000000001</v>
      </c>
      <c r="O205" s="153"/>
      <c r="P205" s="149">
        <f t="shared" si="19"/>
        <v>0</v>
      </c>
      <c r="Q205" s="151">
        <f t="shared" si="20"/>
        <v>0</v>
      </c>
      <c r="R205" s="151">
        <f t="shared" si="21"/>
        <v>0</v>
      </c>
      <c r="S205" s="151">
        <f t="shared" si="22"/>
        <v>0</v>
      </c>
      <c r="T205" s="150"/>
      <c r="U205" s="167"/>
      <c r="V205" s="155"/>
      <c r="W205" s="155"/>
      <c r="X205" s="155"/>
      <c r="Y205" s="155"/>
      <c r="Z205" s="155"/>
      <c r="AA205" s="156"/>
      <c r="AB205" s="89"/>
    </row>
    <row r="206" spans="1:28" s="90" customFormat="1" ht="234" customHeight="1">
      <c r="A206" s="157" t="s">
        <v>137</v>
      </c>
      <c r="B206" s="159" t="s">
        <v>206</v>
      </c>
      <c r="C206" s="161" t="s">
        <v>203</v>
      </c>
      <c r="D206" s="160" t="s">
        <v>140</v>
      </c>
      <c r="E206" s="162">
        <v>12</v>
      </c>
      <c r="F206" s="158" t="s">
        <v>207</v>
      </c>
      <c r="G206" s="158" t="s">
        <v>208</v>
      </c>
      <c r="H206" s="152" t="s">
        <v>143</v>
      </c>
      <c r="I206" s="158" t="s">
        <v>148</v>
      </c>
      <c r="J206" s="166" t="s">
        <v>149</v>
      </c>
      <c r="K206" s="163">
        <v>1</v>
      </c>
      <c r="L206" s="164">
        <v>43497</v>
      </c>
      <c r="M206" s="165">
        <v>43556</v>
      </c>
      <c r="N206" s="60">
        <f t="shared" si="23"/>
        <v>8.4</v>
      </c>
      <c r="O206" s="153"/>
      <c r="P206" s="149">
        <f t="shared" si="19"/>
        <v>0</v>
      </c>
      <c r="Q206" s="151">
        <f t="shared" si="20"/>
        <v>0</v>
      </c>
      <c r="R206" s="151">
        <f t="shared" si="21"/>
        <v>0</v>
      </c>
      <c r="S206" s="151">
        <f t="shared" si="22"/>
        <v>0</v>
      </c>
      <c r="T206" s="150"/>
      <c r="U206" s="167"/>
      <c r="V206" s="155"/>
      <c r="W206" s="155"/>
      <c r="X206" s="155"/>
      <c r="Y206" s="155"/>
      <c r="Z206" s="155"/>
      <c r="AA206" s="156"/>
      <c r="AB206" s="89"/>
    </row>
    <row r="207" spans="1:28" s="90" customFormat="1" ht="234" customHeight="1">
      <c r="A207" s="157" t="s">
        <v>137</v>
      </c>
      <c r="B207" s="159" t="s">
        <v>206</v>
      </c>
      <c r="C207" s="161" t="s">
        <v>203</v>
      </c>
      <c r="D207" s="160" t="s">
        <v>140</v>
      </c>
      <c r="E207" s="162">
        <v>12</v>
      </c>
      <c r="F207" s="158" t="s">
        <v>207</v>
      </c>
      <c r="G207" s="158" t="s">
        <v>208</v>
      </c>
      <c r="H207" s="152" t="s">
        <v>143</v>
      </c>
      <c r="I207" s="158" t="s">
        <v>150</v>
      </c>
      <c r="J207" s="166" t="s">
        <v>151</v>
      </c>
      <c r="K207" s="163">
        <v>33</v>
      </c>
      <c r="L207" s="164">
        <v>43497</v>
      </c>
      <c r="M207" s="165">
        <v>43830</v>
      </c>
      <c r="N207" s="60">
        <f t="shared" si="23"/>
        <v>47.6</v>
      </c>
      <c r="O207" s="153"/>
      <c r="P207" s="149">
        <f t="shared" si="19"/>
        <v>0</v>
      </c>
      <c r="Q207" s="151">
        <f t="shared" si="20"/>
        <v>0</v>
      </c>
      <c r="R207" s="151">
        <f t="shared" si="21"/>
        <v>0</v>
      </c>
      <c r="S207" s="151">
        <f t="shared" si="22"/>
        <v>0</v>
      </c>
      <c r="T207" s="150"/>
      <c r="U207" s="167"/>
      <c r="V207" s="155"/>
      <c r="W207" s="155"/>
      <c r="X207" s="155"/>
      <c r="Y207" s="155"/>
      <c r="Z207" s="155"/>
      <c r="AA207" s="156"/>
      <c r="AB207" s="89"/>
    </row>
    <row r="208" spans="1:28" s="90" customFormat="1" ht="234" customHeight="1">
      <c r="A208" s="157" t="s">
        <v>137</v>
      </c>
      <c r="B208" s="159" t="s">
        <v>206</v>
      </c>
      <c r="C208" s="161" t="s">
        <v>203</v>
      </c>
      <c r="D208" s="160" t="s">
        <v>140</v>
      </c>
      <c r="E208" s="162">
        <v>12</v>
      </c>
      <c r="F208" s="158" t="s">
        <v>207</v>
      </c>
      <c r="G208" s="158" t="s">
        <v>208</v>
      </c>
      <c r="H208" s="152" t="s">
        <v>143</v>
      </c>
      <c r="I208" s="158" t="s">
        <v>152</v>
      </c>
      <c r="J208" s="166" t="s">
        <v>153</v>
      </c>
      <c r="K208" s="163">
        <v>7</v>
      </c>
      <c r="L208" s="164">
        <v>43497</v>
      </c>
      <c r="M208" s="165">
        <v>43830</v>
      </c>
      <c r="N208" s="60">
        <f t="shared" si="23"/>
        <v>47.6</v>
      </c>
      <c r="O208" s="153"/>
      <c r="P208" s="149">
        <f t="shared" si="19"/>
        <v>0</v>
      </c>
      <c r="Q208" s="151">
        <f t="shared" si="20"/>
        <v>0</v>
      </c>
      <c r="R208" s="151">
        <f t="shared" si="21"/>
        <v>0</v>
      </c>
      <c r="S208" s="151">
        <f t="shared" si="22"/>
        <v>0</v>
      </c>
      <c r="T208" s="150"/>
      <c r="U208" s="167"/>
      <c r="V208" s="155"/>
      <c r="W208" s="155"/>
      <c r="X208" s="155"/>
      <c r="Y208" s="155"/>
      <c r="Z208" s="155"/>
      <c r="AA208" s="156"/>
      <c r="AB208" s="89"/>
    </row>
    <row r="209" spans="1:28" s="90" customFormat="1" ht="234" customHeight="1">
      <c r="A209" s="157" t="s">
        <v>137</v>
      </c>
      <c r="B209" s="159" t="s">
        <v>206</v>
      </c>
      <c r="C209" s="161" t="s">
        <v>203</v>
      </c>
      <c r="D209" s="160" t="s">
        <v>140</v>
      </c>
      <c r="E209" s="162">
        <v>12</v>
      </c>
      <c r="F209" s="158" t="s">
        <v>207</v>
      </c>
      <c r="G209" s="158" t="s">
        <v>208</v>
      </c>
      <c r="H209" s="152" t="s">
        <v>143</v>
      </c>
      <c r="I209" s="158" t="s">
        <v>154</v>
      </c>
      <c r="J209" s="166" t="s">
        <v>155</v>
      </c>
      <c r="K209" s="163">
        <v>1</v>
      </c>
      <c r="L209" s="164">
        <v>43497</v>
      </c>
      <c r="M209" s="165">
        <v>43556</v>
      </c>
      <c r="N209" s="60">
        <f t="shared" si="23"/>
        <v>8.4</v>
      </c>
      <c r="O209" s="153"/>
      <c r="P209" s="149">
        <f t="shared" si="19"/>
        <v>0</v>
      </c>
      <c r="Q209" s="151">
        <f t="shared" si="20"/>
        <v>0</v>
      </c>
      <c r="R209" s="151">
        <f t="shared" si="21"/>
        <v>0</v>
      </c>
      <c r="S209" s="151">
        <f t="shared" si="22"/>
        <v>0</v>
      </c>
      <c r="T209" s="150"/>
      <c r="U209" s="167"/>
      <c r="V209" s="155"/>
      <c r="W209" s="155"/>
      <c r="X209" s="155"/>
      <c r="Y209" s="155"/>
      <c r="Z209" s="155"/>
      <c r="AA209" s="156"/>
      <c r="AB209" s="89"/>
    </row>
    <row r="210" spans="1:28" s="90" customFormat="1" ht="234" customHeight="1">
      <c r="A210" s="157" t="s">
        <v>137</v>
      </c>
      <c r="B210" s="159" t="s">
        <v>206</v>
      </c>
      <c r="C210" s="161" t="s">
        <v>203</v>
      </c>
      <c r="D210" s="160" t="s">
        <v>140</v>
      </c>
      <c r="E210" s="162">
        <v>12</v>
      </c>
      <c r="F210" s="158" t="s">
        <v>207</v>
      </c>
      <c r="G210" s="158" t="s">
        <v>208</v>
      </c>
      <c r="H210" s="152" t="s">
        <v>143</v>
      </c>
      <c r="I210" s="158" t="s">
        <v>156</v>
      </c>
      <c r="J210" s="166" t="s">
        <v>155</v>
      </c>
      <c r="K210" s="163">
        <v>1</v>
      </c>
      <c r="L210" s="164">
        <v>43497</v>
      </c>
      <c r="M210" s="165">
        <v>43556</v>
      </c>
      <c r="N210" s="60">
        <f t="shared" si="23"/>
        <v>8.4</v>
      </c>
      <c r="O210" s="153"/>
      <c r="P210" s="149">
        <f t="shared" si="19"/>
        <v>0</v>
      </c>
      <c r="Q210" s="151">
        <f t="shared" si="20"/>
        <v>0</v>
      </c>
      <c r="R210" s="151">
        <f t="shared" si="21"/>
        <v>0</v>
      </c>
      <c r="S210" s="151">
        <f t="shared" si="22"/>
        <v>0</v>
      </c>
      <c r="T210" s="150"/>
      <c r="U210" s="167"/>
      <c r="V210" s="155"/>
      <c r="W210" s="155"/>
      <c r="X210" s="155"/>
      <c r="Y210" s="155"/>
      <c r="Z210" s="155"/>
      <c r="AA210" s="156"/>
      <c r="AB210" s="89"/>
    </row>
    <row r="211" spans="1:28" s="90" customFormat="1" ht="234" customHeight="1">
      <c r="A211" s="157" t="s">
        <v>137</v>
      </c>
      <c r="B211" s="159" t="s">
        <v>206</v>
      </c>
      <c r="C211" s="161" t="s">
        <v>203</v>
      </c>
      <c r="D211" s="160" t="s">
        <v>140</v>
      </c>
      <c r="E211" s="162">
        <v>12</v>
      </c>
      <c r="F211" s="158" t="s">
        <v>207</v>
      </c>
      <c r="G211" s="158" t="s">
        <v>208</v>
      </c>
      <c r="H211" s="152" t="s">
        <v>143</v>
      </c>
      <c r="I211" s="158" t="s">
        <v>157</v>
      </c>
      <c r="J211" s="166" t="s">
        <v>39</v>
      </c>
      <c r="K211" s="163">
        <v>1</v>
      </c>
      <c r="L211" s="164">
        <v>43497</v>
      </c>
      <c r="M211" s="165">
        <v>43830</v>
      </c>
      <c r="N211" s="60">
        <f t="shared" si="23"/>
        <v>47.6</v>
      </c>
      <c r="O211" s="153"/>
      <c r="P211" s="149">
        <f t="shared" si="19"/>
        <v>0</v>
      </c>
      <c r="Q211" s="151">
        <f t="shared" si="20"/>
        <v>0</v>
      </c>
      <c r="R211" s="151">
        <f t="shared" si="21"/>
        <v>0</v>
      </c>
      <c r="S211" s="151">
        <f t="shared" si="22"/>
        <v>0</v>
      </c>
      <c r="T211" s="150"/>
      <c r="U211" s="167"/>
      <c r="V211" s="155"/>
      <c r="W211" s="155"/>
      <c r="X211" s="155"/>
      <c r="Y211" s="155"/>
      <c r="Z211" s="155"/>
      <c r="AA211" s="156"/>
      <c r="AB211" s="89"/>
    </row>
    <row r="212" spans="1:28" s="90" customFormat="1" ht="234" customHeight="1">
      <c r="A212" s="157" t="s">
        <v>137</v>
      </c>
      <c r="B212" s="159" t="s">
        <v>206</v>
      </c>
      <c r="C212" s="161" t="s">
        <v>203</v>
      </c>
      <c r="D212" s="160" t="s">
        <v>140</v>
      </c>
      <c r="E212" s="162">
        <v>12</v>
      </c>
      <c r="F212" s="158" t="s">
        <v>207</v>
      </c>
      <c r="G212" s="158" t="s">
        <v>208</v>
      </c>
      <c r="H212" s="152" t="s">
        <v>143</v>
      </c>
      <c r="I212" s="158" t="s">
        <v>158</v>
      </c>
      <c r="J212" s="166" t="s">
        <v>159</v>
      </c>
      <c r="K212" s="163">
        <v>1</v>
      </c>
      <c r="L212" s="164">
        <v>43525</v>
      </c>
      <c r="M212" s="165">
        <v>43738</v>
      </c>
      <c r="N212" s="60">
        <f t="shared" si="23"/>
        <v>30.4</v>
      </c>
      <c r="O212" s="153"/>
      <c r="P212" s="149">
        <f t="shared" si="19"/>
        <v>0</v>
      </c>
      <c r="Q212" s="151">
        <f t="shared" si="20"/>
        <v>0</v>
      </c>
      <c r="R212" s="151">
        <f t="shared" si="21"/>
        <v>0</v>
      </c>
      <c r="S212" s="151">
        <f t="shared" si="22"/>
        <v>0</v>
      </c>
      <c r="T212" s="150"/>
      <c r="U212" s="167"/>
      <c r="V212" s="155"/>
      <c r="W212" s="155"/>
      <c r="X212" s="155"/>
      <c r="Y212" s="155"/>
      <c r="Z212" s="155"/>
      <c r="AA212" s="156"/>
      <c r="AB212" s="89"/>
    </row>
    <row r="213" spans="1:28" s="90" customFormat="1" ht="234" customHeight="1">
      <c r="A213" s="157" t="s">
        <v>137</v>
      </c>
      <c r="B213" s="159" t="s">
        <v>206</v>
      </c>
      <c r="C213" s="161" t="s">
        <v>203</v>
      </c>
      <c r="D213" s="160" t="s">
        <v>140</v>
      </c>
      <c r="E213" s="162">
        <v>12</v>
      </c>
      <c r="F213" s="158" t="s">
        <v>207</v>
      </c>
      <c r="G213" s="158" t="s">
        <v>208</v>
      </c>
      <c r="H213" s="152" t="s">
        <v>143</v>
      </c>
      <c r="I213" s="158" t="s">
        <v>160</v>
      </c>
      <c r="J213" s="166" t="s">
        <v>161</v>
      </c>
      <c r="K213" s="163">
        <v>1</v>
      </c>
      <c r="L213" s="164">
        <v>43525</v>
      </c>
      <c r="M213" s="165">
        <v>43830</v>
      </c>
      <c r="N213" s="60">
        <f t="shared" si="23"/>
        <v>43.6</v>
      </c>
      <c r="O213" s="153"/>
      <c r="P213" s="149">
        <f t="shared" si="19"/>
        <v>0</v>
      </c>
      <c r="Q213" s="151">
        <f t="shared" si="20"/>
        <v>0</v>
      </c>
      <c r="R213" s="151">
        <f t="shared" si="21"/>
        <v>0</v>
      </c>
      <c r="S213" s="151">
        <f t="shared" si="22"/>
        <v>0</v>
      </c>
      <c r="T213" s="150"/>
      <c r="U213" s="167"/>
      <c r="V213" s="155"/>
      <c r="W213" s="155"/>
      <c r="X213" s="155"/>
      <c r="Y213" s="155"/>
      <c r="Z213" s="155"/>
      <c r="AA213" s="156"/>
      <c r="AB213" s="89"/>
    </row>
    <row r="214" spans="1:28" s="90" customFormat="1" ht="234" customHeight="1">
      <c r="A214" s="157" t="s">
        <v>137</v>
      </c>
      <c r="B214" s="159" t="s">
        <v>206</v>
      </c>
      <c r="C214" s="161" t="s">
        <v>203</v>
      </c>
      <c r="D214" s="160" t="s">
        <v>140</v>
      </c>
      <c r="E214" s="162">
        <v>12</v>
      </c>
      <c r="F214" s="158" t="s">
        <v>207</v>
      </c>
      <c r="G214" s="158" t="s">
        <v>208</v>
      </c>
      <c r="H214" s="152" t="s">
        <v>143</v>
      </c>
      <c r="I214" s="158" t="s">
        <v>162</v>
      </c>
      <c r="J214" s="166" t="s">
        <v>155</v>
      </c>
      <c r="K214" s="163">
        <v>1</v>
      </c>
      <c r="L214" s="164">
        <v>43497</v>
      </c>
      <c r="M214" s="165">
        <v>43585</v>
      </c>
      <c r="N214" s="60">
        <f t="shared" si="23"/>
        <v>12.6</v>
      </c>
      <c r="O214" s="153"/>
      <c r="P214" s="149">
        <f t="shared" si="19"/>
        <v>0</v>
      </c>
      <c r="Q214" s="151">
        <f t="shared" si="20"/>
        <v>0</v>
      </c>
      <c r="R214" s="151">
        <f t="shared" si="21"/>
        <v>0</v>
      </c>
      <c r="S214" s="151">
        <f t="shared" si="22"/>
        <v>0</v>
      </c>
      <c r="T214" s="150"/>
      <c r="U214" s="167"/>
      <c r="V214" s="155"/>
      <c r="W214" s="155"/>
      <c r="X214" s="155"/>
      <c r="Y214" s="155"/>
      <c r="Z214" s="155"/>
      <c r="AA214" s="156"/>
      <c r="AB214" s="89"/>
    </row>
    <row r="215" spans="1:28" s="90" customFormat="1" ht="234" customHeight="1">
      <c r="A215" s="157" t="s">
        <v>137</v>
      </c>
      <c r="B215" s="159" t="s">
        <v>206</v>
      </c>
      <c r="C215" s="161" t="s">
        <v>203</v>
      </c>
      <c r="D215" s="160" t="s">
        <v>140</v>
      </c>
      <c r="E215" s="162">
        <v>12</v>
      </c>
      <c r="F215" s="158" t="s">
        <v>207</v>
      </c>
      <c r="G215" s="158" t="s">
        <v>208</v>
      </c>
      <c r="H215" s="152" t="s">
        <v>143</v>
      </c>
      <c r="I215" s="158" t="s">
        <v>163</v>
      </c>
      <c r="J215" s="166" t="s">
        <v>164</v>
      </c>
      <c r="K215" s="163">
        <v>1</v>
      </c>
      <c r="L215" s="164">
        <v>43497</v>
      </c>
      <c r="M215" s="165">
        <v>43677</v>
      </c>
      <c r="N215" s="60">
        <f t="shared" si="23"/>
        <v>25.7</v>
      </c>
      <c r="O215" s="153"/>
      <c r="P215" s="149">
        <f t="shared" si="19"/>
        <v>0</v>
      </c>
      <c r="Q215" s="151">
        <f t="shared" si="20"/>
        <v>0</v>
      </c>
      <c r="R215" s="151">
        <f t="shared" si="21"/>
        <v>0</v>
      </c>
      <c r="S215" s="151">
        <f t="shared" si="22"/>
        <v>0</v>
      </c>
      <c r="T215" s="150"/>
      <c r="U215" s="167"/>
      <c r="V215" s="155"/>
      <c r="W215" s="155"/>
      <c r="X215" s="155"/>
      <c r="Y215" s="155"/>
      <c r="Z215" s="155"/>
      <c r="AA215" s="156"/>
      <c r="AB215" s="89"/>
    </row>
    <row r="216" spans="1:28" s="90" customFormat="1" ht="234" customHeight="1">
      <c r="A216" s="157" t="s">
        <v>137</v>
      </c>
      <c r="B216" s="159" t="s">
        <v>206</v>
      </c>
      <c r="C216" s="161" t="s">
        <v>203</v>
      </c>
      <c r="D216" s="160" t="s">
        <v>140</v>
      </c>
      <c r="E216" s="162">
        <v>12</v>
      </c>
      <c r="F216" s="158" t="s">
        <v>207</v>
      </c>
      <c r="G216" s="158" t="s">
        <v>208</v>
      </c>
      <c r="H216" s="152" t="s">
        <v>143</v>
      </c>
      <c r="I216" s="158" t="s">
        <v>165</v>
      </c>
      <c r="J216" s="166" t="s">
        <v>149</v>
      </c>
      <c r="K216" s="163">
        <v>1</v>
      </c>
      <c r="L216" s="164">
        <v>43678</v>
      </c>
      <c r="M216" s="165">
        <v>43830</v>
      </c>
      <c r="N216" s="60">
        <f t="shared" si="23"/>
        <v>21.7</v>
      </c>
      <c r="O216" s="153"/>
      <c r="P216" s="149">
        <f t="shared" si="19"/>
        <v>0</v>
      </c>
      <c r="Q216" s="151">
        <f t="shared" si="20"/>
        <v>0</v>
      </c>
      <c r="R216" s="151">
        <f t="shared" si="21"/>
        <v>0</v>
      </c>
      <c r="S216" s="151">
        <f t="shared" si="22"/>
        <v>0</v>
      </c>
      <c r="T216" s="150"/>
      <c r="U216" s="167"/>
      <c r="V216" s="155"/>
      <c r="W216" s="155"/>
      <c r="X216" s="155"/>
      <c r="Y216" s="155"/>
      <c r="Z216" s="155"/>
      <c r="AA216" s="156"/>
      <c r="AB216" s="89"/>
    </row>
    <row r="217" spans="1:28" s="90" customFormat="1" ht="234" customHeight="1">
      <c r="A217" s="157" t="s">
        <v>137</v>
      </c>
      <c r="B217" s="159" t="s">
        <v>206</v>
      </c>
      <c r="C217" s="161" t="s">
        <v>203</v>
      </c>
      <c r="D217" s="160" t="s">
        <v>140</v>
      </c>
      <c r="E217" s="162">
        <v>12</v>
      </c>
      <c r="F217" s="158" t="s">
        <v>207</v>
      </c>
      <c r="G217" s="158" t="s">
        <v>208</v>
      </c>
      <c r="H217" s="152" t="s">
        <v>143</v>
      </c>
      <c r="I217" s="158" t="s">
        <v>166</v>
      </c>
      <c r="J217" s="166" t="s">
        <v>155</v>
      </c>
      <c r="K217" s="163">
        <v>1</v>
      </c>
      <c r="L217" s="164">
        <v>43678</v>
      </c>
      <c r="M217" s="165">
        <v>43830</v>
      </c>
      <c r="N217" s="60">
        <f t="shared" si="23"/>
        <v>21.7</v>
      </c>
      <c r="O217" s="153"/>
      <c r="P217" s="149">
        <f t="shared" si="19"/>
        <v>0</v>
      </c>
      <c r="Q217" s="151">
        <f t="shared" si="20"/>
        <v>0</v>
      </c>
      <c r="R217" s="151">
        <f t="shared" si="21"/>
        <v>0</v>
      </c>
      <c r="S217" s="151">
        <f t="shared" si="22"/>
        <v>0</v>
      </c>
      <c r="T217" s="150"/>
      <c r="U217" s="167"/>
      <c r="V217" s="155"/>
      <c r="W217" s="155"/>
      <c r="X217" s="155"/>
      <c r="Y217" s="155"/>
      <c r="Z217" s="155"/>
      <c r="AA217" s="156"/>
      <c r="AB217" s="89"/>
    </row>
    <row r="218" spans="1:28" s="90" customFormat="1" ht="234" customHeight="1">
      <c r="A218" s="157" t="s">
        <v>137</v>
      </c>
      <c r="B218" s="159" t="s">
        <v>209</v>
      </c>
      <c r="C218" s="161" t="s">
        <v>203</v>
      </c>
      <c r="D218" s="160" t="s">
        <v>140</v>
      </c>
      <c r="E218" s="162">
        <v>13</v>
      </c>
      <c r="F218" s="158" t="s">
        <v>210</v>
      </c>
      <c r="G218" s="158" t="s">
        <v>211</v>
      </c>
      <c r="H218" s="152" t="s">
        <v>143</v>
      </c>
      <c r="I218" s="158" t="s">
        <v>144</v>
      </c>
      <c r="J218" s="166" t="s">
        <v>145</v>
      </c>
      <c r="K218" s="163">
        <v>1</v>
      </c>
      <c r="L218" s="164">
        <v>43497</v>
      </c>
      <c r="M218" s="165">
        <v>43616</v>
      </c>
      <c r="N218" s="60">
        <f t="shared" si="23"/>
        <v>17</v>
      </c>
      <c r="O218" s="153"/>
      <c r="P218" s="149">
        <f t="shared" si="19"/>
        <v>0</v>
      </c>
      <c r="Q218" s="151">
        <f t="shared" si="20"/>
        <v>0</v>
      </c>
      <c r="R218" s="151">
        <f t="shared" si="21"/>
        <v>0</v>
      </c>
      <c r="S218" s="151">
        <f t="shared" si="22"/>
        <v>0</v>
      </c>
      <c r="T218" s="150"/>
      <c r="U218" s="167"/>
      <c r="V218" s="155"/>
      <c r="W218" s="155"/>
      <c r="X218" s="155"/>
      <c r="Y218" s="155"/>
      <c r="Z218" s="155"/>
      <c r="AA218" s="156"/>
      <c r="AB218" s="89"/>
    </row>
    <row r="219" spans="1:28" s="90" customFormat="1" ht="234" customHeight="1">
      <c r="A219" s="157" t="s">
        <v>137</v>
      </c>
      <c r="B219" s="159" t="s">
        <v>209</v>
      </c>
      <c r="C219" s="161" t="s">
        <v>203</v>
      </c>
      <c r="D219" s="160" t="s">
        <v>140</v>
      </c>
      <c r="E219" s="162">
        <v>13</v>
      </c>
      <c r="F219" s="158" t="s">
        <v>210</v>
      </c>
      <c r="G219" s="158" t="s">
        <v>211</v>
      </c>
      <c r="H219" s="152" t="s">
        <v>143</v>
      </c>
      <c r="I219" s="158" t="s">
        <v>146</v>
      </c>
      <c r="J219" s="166" t="s">
        <v>147</v>
      </c>
      <c r="K219" s="163">
        <v>5</v>
      </c>
      <c r="L219" s="164">
        <v>43570</v>
      </c>
      <c r="M219" s="165">
        <v>43707</v>
      </c>
      <c r="N219" s="60">
        <f t="shared" si="23"/>
        <v>19.600000000000001</v>
      </c>
      <c r="O219" s="153"/>
      <c r="P219" s="149">
        <f t="shared" si="19"/>
        <v>0</v>
      </c>
      <c r="Q219" s="151">
        <f t="shared" si="20"/>
        <v>0</v>
      </c>
      <c r="R219" s="151">
        <f t="shared" si="21"/>
        <v>0</v>
      </c>
      <c r="S219" s="151">
        <f t="shared" si="22"/>
        <v>0</v>
      </c>
      <c r="T219" s="150"/>
      <c r="U219" s="167"/>
      <c r="V219" s="155"/>
      <c r="W219" s="155"/>
      <c r="X219" s="155"/>
      <c r="Y219" s="155"/>
      <c r="Z219" s="155"/>
      <c r="AA219" s="156"/>
      <c r="AB219" s="89"/>
    </row>
    <row r="220" spans="1:28" s="90" customFormat="1" ht="234" customHeight="1">
      <c r="A220" s="157" t="s">
        <v>137</v>
      </c>
      <c r="B220" s="159" t="s">
        <v>209</v>
      </c>
      <c r="C220" s="161" t="s">
        <v>203</v>
      </c>
      <c r="D220" s="160" t="s">
        <v>140</v>
      </c>
      <c r="E220" s="162">
        <v>13</v>
      </c>
      <c r="F220" s="158" t="s">
        <v>210</v>
      </c>
      <c r="G220" s="158" t="s">
        <v>211</v>
      </c>
      <c r="H220" s="152" t="s">
        <v>143</v>
      </c>
      <c r="I220" s="158" t="s">
        <v>148</v>
      </c>
      <c r="J220" s="166" t="s">
        <v>149</v>
      </c>
      <c r="K220" s="163">
        <v>1</v>
      </c>
      <c r="L220" s="164">
        <v>43497</v>
      </c>
      <c r="M220" s="165">
        <v>43556</v>
      </c>
      <c r="N220" s="60">
        <f t="shared" si="23"/>
        <v>8.4</v>
      </c>
      <c r="O220" s="153"/>
      <c r="P220" s="149">
        <f t="shared" si="19"/>
        <v>0</v>
      </c>
      <c r="Q220" s="151">
        <f t="shared" si="20"/>
        <v>0</v>
      </c>
      <c r="R220" s="151">
        <f t="shared" si="21"/>
        <v>0</v>
      </c>
      <c r="S220" s="151">
        <f t="shared" si="22"/>
        <v>0</v>
      </c>
      <c r="T220" s="150"/>
      <c r="U220" s="167"/>
      <c r="V220" s="155"/>
      <c r="W220" s="155"/>
      <c r="X220" s="155"/>
      <c r="Y220" s="155"/>
      <c r="Z220" s="155"/>
      <c r="AA220" s="156"/>
      <c r="AB220" s="89"/>
    </row>
    <row r="221" spans="1:28" s="90" customFormat="1" ht="234" customHeight="1">
      <c r="A221" s="157" t="s">
        <v>137</v>
      </c>
      <c r="B221" s="159" t="s">
        <v>209</v>
      </c>
      <c r="C221" s="161" t="s">
        <v>203</v>
      </c>
      <c r="D221" s="160" t="s">
        <v>140</v>
      </c>
      <c r="E221" s="162">
        <v>13</v>
      </c>
      <c r="F221" s="158" t="s">
        <v>210</v>
      </c>
      <c r="G221" s="158" t="s">
        <v>211</v>
      </c>
      <c r="H221" s="152" t="s">
        <v>143</v>
      </c>
      <c r="I221" s="158" t="s">
        <v>150</v>
      </c>
      <c r="J221" s="166" t="s">
        <v>151</v>
      </c>
      <c r="K221" s="163">
        <v>33</v>
      </c>
      <c r="L221" s="164">
        <v>43497</v>
      </c>
      <c r="M221" s="165">
        <v>43830</v>
      </c>
      <c r="N221" s="60">
        <f t="shared" si="23"/>
        <v>47.6</v>
      </c>
      <c r="O221" s="153"/>
      <c r="P221" s="149">
        <f t="shared" si="19"/>
        <v>0</v>
      </c>
      <c r="Q221" s="151">
        <f t="shared" si="20"/>
        <v>0</v>
      </c>
      <c r="R221" s="151">
        <f t="shared" si="21"/>
        <v>0</v>
      </c>
      <c r="S221" s="151">
        <f t="shared" si="22"/>
        <v>0</v>
      </c>
      <c r="T221" s="150"/>
      <c r="U221" s="167"/>
      <c r="V221" s="155"/>
      <c r="W221" s="155"/>
      <c r="X221" s="155"/>
      <c r="Y221" s="155"/>
      <c r="Z221" s="155"/>
      <c r="AA221" s="156"/>
      <c r="AB221" s="89"/>
    </row>
    <row r="222" spans="1:28" s="90" customFormat="1" ht="234" customHeight="1">
      <c r="A222" s="157" t="s">
        <v>137</v>
      </c>
      <c r="B222" s="159" t="s">
        <v>209</v>
      </c>
      <c r="C222" s="161" t="s">
        <v>203</v>
      </c>
      <c r="D222" s="160" t="s">
        <v>140</v>
      </c>
      <c r="E222" s="162">
        <v>13</v>
      </c>
      <c r="F222" s="158" t="s">
        <v>210</v>
      </c>
      <c r="G222" s="158" t="s">
        <v>211</v>
      </c>
      <c r="H222" s="152" t="s">
        <v>143</v>
      </c>
      <c r="I222" s="158" t="s">
        <v>152</v>
      </c>
      <c r="J222" s="166" t="s">
        <v>153</v>
      </c>
      <c r="K222" s="163">
        <v>7</v>
      </c>
      <c r="L222" s="164">
        <v>43497</v>
      </c>
      <c r="M222" s="165">
        <v>43830</v>
      </c>
      <c r="N222" s="60">
        <f t="shared" si="23"/>
        <v>47.6</v>
      </c>
      <c r="O222" s="153"/>
      <c r="P222" s="149">
        <f t="shared" si="19"/>
        <v>0</v>
      </c>
      <c r="Q222" s="151">
        <f t="shared" si="20"/>
        <v>0</v>
      </c>
      <c r="R222" s="151">
        <f t="shared" si="21"/>
        <v>0</v>
      </c>
      <c r="S222" s="151">
        <f t="shared" si="22"/>
        <v>0</v>
      </c>
      <c r="T222" s="150"/>
      <c r="U222" s="167"/>
      <c r="V222" s="155"/>
      <c r="W222" s="155"/>
      <c r="X222" s="155"/>
      <c r="Y222" s="155"/>
      <c r="Z222" s="155"/>
      <c r="AA222" s="156"/>
      <c r="AB222" s="89"/>
    </row>
    <row r="223" spans="1:28" s="90" customFormat="1" ht="234" customHeight="1">
      <c r="A223" s="157" t="s">
        <v>137</v>
      </c>
      <c r="B223" s="159" t="s">
        <v>209</v>
      </c>
      <c r="C223" s="161" t="s">
        <v>203</v>
      </c>
      <c r="D223" s="160" t="s">
        <v>140</v>
      </c>
      <c r="E223" s="162">
        <v>13</v>
      </c>
      <c r="F223" s="158" t="s">
        <v>210</v>
      </c>
      <c r="G223" s="158" t="s">
        <v>211</v>
      </c>
      <c r="H223" s="152" t="s">
        <v>143</v>
      </c>
      <c r="I223" s="158" t="s">
        <v>154</v>
      </c>
      <c r="J223" s="166" t="s">
        <v>155</v>
      </c>
      <c r="K223" s="163">
        <v>1</v>
      </c>
      <c r="L223" s="164">
        <v>43497</v>
      </c>
      <c r="M223" s="165">
        <v>43556</v>
      </c>
      <c r="N223" s="60">
        <f t="shared" si="23"/>
        <v>8.4</v>
      </c>
      <c r="O223" s="153"/>
      <c r="P223" s="149">
        <f t="shared" si="19"/>
        <v>0</v>
      </c>
      <c r="Q223" s="151">
        <f t="shared" si="20"/>
        <v>0</v>
      </c>
      <c r="R223" s="151">
        <f t="shared" si="21"/>
        <v>0</v>
      </c>
      <c r="S223" s="151">
        <f t="shared" si="22"/>
        <v>0</v>
      </c>
      <c r="T223" s="150"/>
      <c r="U223" s="167"/>
      <c r="V223" s="155"/>
      <c r="W223" s="155"/>
      <c r="X223" s="155"/>
      <c r="Y223" s="155"/>
      <c r="Z223" s="155"/>
      <c r="AA223" s="156"/>
      <c r="AB223" s="89"/>
    </row>
    <row r="224" spans="1:28" s="90" customFormat="1" ht="234" customHeight="1">
      <c r="A224" s="157" t="s">
        <v>137</v>
      </c>
      <c r="B224" s="159" t="s">
        <v>209</v>
      </c>
      <c r="C224" s="161" t="s">
        <v>203</v>
      </c>
      <c r="D224" s="160" t="s">
        <v>140</v>
      </c>
      <c r="E224" s="162">
        <v>13</v>
      </c>
      <c r="F224" s="158" t="s">
        <v>210</v>
      </c>
      <c r="G224" s="158" t="s">
        <v>211</v>
      </c>
      <c r="H224" s="152" t="s">
        <v>143</v>
      </c>
      <c r="I224" s="158" t="s">
        <v>156</v>
      </c>
      <c r="J224" s="166" t="s">
        <v>155</v>
      </c>
      <c r="K224" s="163">
        <v>1</v>
      </c>
      <c r="L224" s="164">
        <v>43497</v>
      </c>
      <c r="M224" s="165">
        <v>43556</v>
      </c>
      <c r="N224" s="60">
        <f t="shared" si="23"/>
        <v>8.4</v>
      </c>
      <c r="O224" s="153"/>
      <c r="P224" s="149">
        <f t="shared" si="19"/>
        <v>0</v>
      </c>
      <c r="Q224" s="151">
        <f t="shared" si="20"/>
        <v>0</v>
      </c>
      <c r="R224" s="151">
        <f t="shared" si="21"/>
        <v>0</v>
      </c>
      <c r="S224" s="151">
        <f t="shared" si="22"/>
        <v>0</v>
      </c>
      <c r="T224" s="150"/>
      <c r="U224" s="167"/>
      <c r="V224" s="155"/>
      <c r="W224" s="155"/>
      <c r="X224" s="155"/>
      <c r="Y224" s="155"/>
      <c r="Z224" s="155"/>
      <c r="AA224" s="156"/>
      <c r="AB224" s="89"/>
    </row>
    <row r="225" spans="1:28" s="90" customFormat="1" ht="234" customHeight="1">
      <c r="A225" s="157" t="s">
        <v>137</v>
      </c>
      <c r="B225" s="159" t="s">
        <v>209</v>
      </c>
      <c r="C225" s="161" t="s">
        <v>203</v>
      </c>
      <c r="D225" s="160" t="s">
        <v>140</v>
      </c>
      <c r="E225" s="162">
        <v>13</v>
      </c>
      <c r="F225" s="158" t="s">
        <v>210</v>
      </c>
      <c r="G225" s="158" t="s">
        <v>211</v>
      </c>
      <c r="H225" s="152" t="s">
        <v>143</v>
      </c>
      <c r="I225" s="158" t="s">
        <v>157</v>
      </c>
      <c r="J225" s="166" t="s">
        <v>39</v>
      </c>
      <c r="K225" s="163">
        <v>1</v>
      </c>
      <c r="L225" s="164">
        <v>43497</v>
      </c>
      <c r="M225" s="165">
        <v>43830</v>
      </c>
      <c r="N225" s="60">
        <f t="shared" si="23"/>
        <v>47.6</v>
      </c>
      <c r="O225" s="153"/>
      <c r="P225" s="149">
        <f t="shared" si="19"/>
        <v>0</v>
      </c>
      <c r="Q225" s="151">
        <f t="shared" si="20"/>
        <v>0</v>
      </c>
      <c r="R225" s="151">
        <f t="shared" si="21"/>
        <v>0</v>
      </c>
      <c r="S225" s="151">
        <f t="shared" si="22"/>
        <v>0</v>
      </c>
      <c r="T225" s="150"/>
      <c r="U225" s="167"/>
      <c r="V225" s="155"/>
      <c r="W225" s="155"/>
      <c r="X225" s="155"/>
      <c r="Y225" s="155"/>
      <c r="Z225" s="155"/>
      <c r="AA225" s="156"/>
      <c r="AB225" s="89"/>
    </row>
    <row r="226" spans="1:28" s="90" customFormat="1" ht="234" customHeight="1">
      <c r="A226" s="157" t="s">
        <v>137</v>
      </c>
      <c r="B226" s="159" t="s">
        <v>209</v>
      </c>
      <c r="C226" s="161" t="s">
        <v>203</v>
      </c>
      <c r="D226" s="160" t="s">
        <v>140</v>
      </c>
      <c r="E226" s="162">
        <v>13</v>
      </c>
      <c r="F226" s="158" t="s">
        <v>210</v>
      </c>
      <c r="G226" s="158" t="s">
        <v>211</v>
      </c>
      <c r="H226" s="152" t="s">
        <v>143</v>
      </c>
      <c r="I226" s="158" t="s">
        <v>158</v>
      </c>
      <c r="J226" s="166" t="s">
        <v>159</v>
      </c>
      <c r="K226" s="163">
        <v>1</v>
      </c>
      <c r="L226" s="164">
        <v>43525</v>
      </c>
      <c r="M226" s="165">
        <v>43738</v>
      </c>
      <c r="N226" s="60">
        <f t="shared" si="23"/>
        <v>30.4</v>
      </c>
      <c r="O226" s="153"/>
      <c r="P226" s="149">
        <f t="shared" si="19"/>
        <v>0</v>
      </c>
      <c r="Q226" s="151">
        <f t="shared" si="20"/>
        <v>0</v>
      </c>
      <c r="R226" s="151">
        <f t="shared" si="21"/>
        <v>0</v>
      </c>
      <c r="S226" s="151">
        <f t="shared" si="22"/>
        <v>0</v>
      </c>
      <c r="T226" s="150"/>
      <c r="U226" s="167"/>
      <c r="V226" s="155"/>
      <c r="W226" s="155"/>
      <c r="X226" s="155"/>
      <c r="Y226" s="155"/>
      <c r="Z226" s="155"/>
      <c r="AA226" s="156"/>
      <c r="AB226" s="89"/>
    </row>
    <row r="227" spans="1:28" s="90" customFormat="1" ht="234" customHeight="1">
      <c r="A227" s="157" t="s">
        <v>137</v>
      </c>
      <c r="B227" s="159" t="s">
        <v>209</v>
      </c>
      <c r="C227" s="161" t="s">
        <v>203</v>
      </c>
      <c r="D227" s="160" t="s">
        <v>140</v>
      </c>
      <c r="E227" s="162">
        <v>13</v>
      </c>
      <c r="F227" s="158" t="s">
        <v>210</v>
      </c>
      <c r="G227" s="158" t="s">
        <v>211</v>
      </c>
      <c r="H227" s="152" t="s">
        <v>143</v>
      </c>
      <c r="I227" s="158" t="s">
        <v>160</v>
      </c>
      <c r="J227" s="166" t="s">
        <v>161</v>
      </c>
      <c r="K227" s="163">
        <v>1</v>
      </c>
      <c r="L227" s="164">
        <v>43525</v>
      </c>
      <c r="M227" s="165">
        <v>43830</v>
      </c>
      <c r="N227" s="60">
        <f t="shared" si="23"/>
        <v>43.6</v>
      </c>
      <c r="O227" s="153"/>
      <c r="P227" s="149">
        <f t="shared" si="19"/>
        <v>0</v>
      </c>
      <c r="Q227" s="151">
        <f t="shared" si="20"/>
        <v>0</v>
      </c>
      <c r="R227" s="151">
        <f t="shared" si="21"/>
        <v>0</v>
      </c>
      <c r="S227" s="151">
        <f t="shared" si="22"/>
        <v>0</v>
      </c>
      <c r="T227" s="150"/>
      <c r="U227" s="167"/>
      <c r="V227" s="155"/>
      <c r="W227" s="155"/>
      <c r="X227" s="155"/>
      <c r="Y227" s="155"/>
      <c r="Z227" s="155"/>
      <c r="AA227" s="156"/>
      <c r="AB227" s="89"/>
    </row>
    <row r="228" spans="1:28" s="90" customFormat="1" ht="234" customHeight="1">
      <c r="A228" s="157" t="s">
        <v>137</v>
      </c>
      <c r="B228" s="159" t="s">
        <v>209</v>
      </c>
      <c r="C228" s="161" t="s">
        <v>203</v>
      </c>
      <c r="D228" s="160" t="s">
        <v>140</v>
      </c>
      <c r="E228" s="162">
        <v>13</v>
      </c>
      <c r="F228" s="158" t="s">
        <v>210</v>
      </c>
      <c r="G228" s="158" t="s">
        <v>211</v>
      </c>
      <c r="H228" s="152" t="s">
        <v>143</v>
      </c>
      <c r="I228" s="158" t="s">
        <v>162</v>
      </c>
      <c r="J228" s="166" t="s">
        <v>155</v>
      </c>
      <c r="K228" s="163">
        <v>1</v>
      </c>
      <c r="L228" s="164">
        <v>43497</v>
      </c>
      <c r="M228" s="165">
        <v>43585</v>
      </c>
      <c r="N228" s="60">
        <f t="shared" si="23"/>
        <v>12.6</v>
      </c>
      <c r="O228" s="153"/>
      <c r="P228" s="149">
        <f t="shared" si="19"/>
        <v>0</v>
      </c>
      <c r="Q228" s="151">
        <f t="shared" si="20"/>
        <v>0</v>
      </c>
      <c r="R228" s="151">
        <f t="shared" si="21"/>
        <v>0</v>
      </c>
      <c r="S228" s="151">
        <f t="shared" si="22"/>
        <v>0</v>
      </c>
      <c r="T228" s="150"/>
      <c r="U228" s="167"/>
      <c r="V228" s="155"/>
      <c r="W228" s="155"/>
      <c r="X228" s="155"/>
      <c r="Y228" s="155"/>
      <c r="Z228" s="155"/>
      <c r="AA228" s="156"/>
      <c r="AB228" s="89"/>
    </row>
    <row r="229" spans="1:28" s="90" customFormat="1" ht="234" customHeight="1">
      <c r="A229" s="157" t="s">
        <v>137</v>
      </c>
      <c r="B229" s="159" t="s">
        <v>209</v>
      </c>
      <c r="C229" s="161" t="s">
        <v>203</v>
      </c>
      <c r="D229" s="160" t="s">
        <v>140</v>
      </c>
      <c r="E229" s="162">
        <v>13</v>
      </c>
      <c r="F229" s="158" t="s">
        <v>210</v>
      </c>
      <c r="G229" s="158" t="s">
        <v>211</v>
      </c>
      <c r="H229" s="152" t="s">
        <v>143</v>
      </c>
      <c r="I229" s="158" t="s">
        <v>163</v>
      </c>
      <c r="J229" s="166" t="s">
        <v>164</v>
      </c>
      <c r="K229" s="163">
        <v>1</v>
      </c>
      <c r="L229" s="164">
        <v>43497</v>
      </c>
      <c r="M229" s="165">
        <v>43677</v>
      </c>
      <c r="N229" s="60">
        <f t="shared" si="23"/>
        <v>25.7</v>
      </c>
      <c r="O229" s="153"/>
      <c r="P229" s="149">
        <f t="shared" si="19"/>
        <v>0</v>
      </c>
      <c r="Q229" s="151">
        <f t="shared" si="20"/>
        <v>0</v>
      </c>
      <c r="R229" s="151">
        <f t="shared" si="21"/>
        <v>0</v>
      </c>
      <c r="S229" s="151">
        <f t="shared" si="22"/>
        <v>0</v>
      </c>
      <c r="T229" s="150"/>
      <c r="U229" s="167"/>
      <c r="V229" s="155"/>
      <c r="W229" s="155"/>
      <c r="X229" s="155"/>
      <c r="Y229" s="155"/>
      <c r="Z229" s="155"/>
      <c r="AA229" s="156"/>
      <c r="AB229" s="89"/>
    </row>
    <row r="230" spans="1:28" s="90" customFormat="1" ht="234" customHeight="1">
      <c r="A230" s="157" t="s">
        <v>137</v>
      </c>
      <c r="B230" s="159" t="s">
        <v>209</v>
      </c>
      <c r="C230" s="161" t="s">
        <v>203</v>
      </c>
      <c r="D230" s="160" t="s">
        <v>140</v>
      </c>
      <c r="E230" s="162">
        <v>13</v>
      </c>
      <c r="F230" s="158" t="s">
        <v>210</v>
      </c>
      <c r="G230" s="158" t="s">
        <v>211</v>
      </c>
      <c r="H230" s="152" t="s">
        <v>143</v>
      </c>
      <c r="I230" s="158" t="s">
        <v>165</v>
      </c>
      <c r="J230" s="166" t="s">
        <v>149</v>
      </c>
      <c r="K230" s="163">
        <v>1</v>
      </c>
      <c r="L230" s="164">
        <v>43678</v>
      </c>
      <c r="M230" s="165">
        <v>43830</v>
      </c>
      <c r="N230" s="60">
        <f t="shared" si="23"/>
        <v>21.7</v>
      </c>
      <c r="O230" s="153"/>
      <c r="P230" s="149">
        <f t="shared" si="19"/>
        <v>0</v>
      </c>
      <c r="Q230" s="151">
        <f t="shared" si="20"/>
        <v>0</v>
      </c>
      <c r="R230" s="151">
        <f t="shared" si="21"/>
        <v>0</v>
      </c>
      <c r="S230" s="151">
        <f t="shared" si="22"/>
        <v>0</v>
      </c>
      <c r="T230" s="150"/>
      <c r="U230" s="167"/>
      <c r="V230" s="155"/>
      <c r="W230" s="155"/>
      <c r="X230" s="155"/>
      <c r="Y230" s="155"/>
      <c r="Z230" s="155"/>
      <c r="AA230" s="156"/>
      <c r="AB230" s="89"/>
    </row>
    <row r="231" spans="1:28" s="90" customFormat="1" ht="234" customHeight="1">
      <c r="A231" s="157" t="s">
        <v>137</v>
      </c>
      <c r="B231" s="159" t="s">
        <v>209</v>
      </c>
      <c r="C231" s="161" t="s">
        <v>203</v>
      </c>
      <c r="D231" s="160" t="s">
        <v>140</v>
      </c>
      <c r="E231" s="162">
        <v>13</v>
      </c>
      <c r="F231" s="158" t="s">
        <v>210</v>
      </c>
      <c r="G231" s="158" t="s">
        <v>211</v>
      </c>
      <c r="H231" s="152" t="s">
        <v>143</v>
      </c>
      <c r="I231" s="158" t="s">
        <v>166</v>
      </c>
      <c r="J231" s="166" t="s">
        <v>155</v>
      </c>
      <c r="K231" s="163">
        <v>1</v>
      </c>
      <c r="L231" s="164">
        <v>43678</v>
      </c>
      <c r="M231" s="165">
        <v>43830</v>
      </c>
      <c r="N231" s="60">
        <f t="shared" si="23"/>
        <v>21.7</v>
      </c>
      <c r="O231" s="153"/>
      <c r="P231" s="149">
        <f t="shared" si="19"/>
        <v>0</v>
      </c>
      <c r="Q231" s="151">
        <f t="shared" si="20"/>
        <v>0</v>
      </c>
      <c r="R231" s="151">
        <f t="shared" si="21"/>
        <v>0</v>
      </c>
      <c r="S231" s="151">
        <f t="shared" si="22"/>
        <v>0</v>
      </c>
      <c r="T231" s="150"/>
      <c r="U231" s="167"/>
      <c r="V231" s="155"/>
      <c r="W231" s="155"/>
      <c r="X231" s="155"/>
      <c r="Y231" s="155"/>
      <c r="Z231" s="155"/>
      <c r="AA231" s="156"/>
      <c r="AB231" s="89"/>
    </row>
    <row r="232" spans="1:28" s="90" customFormat="1" ht="234" customHeight="1">
      <c r="A232" s="157" t="s">
        <v>137</v>
      </c>
      <c r="B232" s="159" t="s">
        <v>212</v>
      </c>
      <c r="C232" s="161" t="s">
        <v>203</v>
      </c>
      <c r="D232" s="160" t="s">
        <v>140</v>
      </c>
      <c r="E232" s="162">
        <v>14</v>
      </c>
      <c r="F232" s="158" t="s">
        <v>213</v>
      </c>
      <c r="G232" s="158" t="s">
        <v>214</v>
      </c>
      <c r="H232" s="152" t="s">
        <v>143</v>
      </c>
      <c r="I232" s="158" t="s">
        <v>144</v>
      </c>
      <c r="J232" s="166" t="s">
        <v>145</v>
      </c>
      <c r="K232" s="163">
        <v>1</v>
      </c>
      <c r="L232" s="164">
        <v>43497</v>
      </c>
      <c r="M232" s="165">
        <v>43616</v>
      </c>
      <c r="N232" s="60">
        <f t="shared" si="23"/>
        <v>17</v>
      </c>
      <c r="O232" s="153"/>
      <c r="P232" s="149">
        <f t="shared" si="19"/>
        <v>0</v>
      </c>
      <c r="Q232" s="151">
        <f t="shared" si="20"/>
        <v>0</v>
      </c>
      <c r="R232" s="151">
        <f t="shared" si="21"/>
        <v>0</v>
      </c>
      <c r="S232" s="151">
        <f t="shared" si="22"/>
        <v>0</v>
      </c>
      <c r="T232" s="150"/>
      <c r="U232" s="167"/>
      <c r="V232" s="155"/>
      <c r="W232" s="155"/>
      <c r="X232" s="155"/>
      <c r="Y232" s="155"/>
      <c r="Z232" s="155"/>
      <c r="AA232" s="156"/>
      <c r="AB232" s="89"/>
    </row>
    <row r="233" spans="1:28" s="90" customFormat="1" ht="234" customHeight="1">
      <c r="A233" s="157" t="s">
        <v>137</v>
      </c>
      <c r="B233" s="159" t="s">
        <v>212</v>
      </c>
      <c r="C233" s="161" t="s">
        <v>203</v>
      </c>
      <c r="D233" s="160" t="s">
        <v>140</v>
      </c>
      <c r="E233" s="162">
        <v>14</v>
      </c>
      <c r="F233" s="158" t="s">
        <v>213</v>
      </c>
      <c r="G233" s="158" t="s">
        <v>214</v>
      </c>
      <c r="H233" s="152" t="s">
        <v>143</v>
      </c>
      <c r="I233" s="158" t="s">
        <v>146</v>
      </c>
      <c r="J233" s="166" t="s">
        <v>147</v>
      </c>
      <c r="K233" s="163">
        <v>5</v>
      </c>
      <c r="L233" s="164">
        <v>43570</v>
      </c>
      <c r="M233" s="165">
        <v>43707</v>
      </c>
      <c r="N233" s="60">
        <f t="shared" si="23"/>
        <v>19.600000000000001</v>
      </c>
      <c r="O233" s="153"/>
      <c r="P233" s="149">
        <f t="shared" si="19"/>
        <v>0</v>
      </c>
      <c r="Q233" s="151">
        <f t="shared" si="20"/>
        <v>0</v>
      </c>
      <c r="R233" s="151">
        <f t="shared" si="21"/>
        <v>0</v>
      </c>
      <c r="S233" s="151">
        <f t="shared" si="22"/>
        <v>0</v>
      </c>
      <c r="T233" s="150"/>
      <c r="U233" s="167"/>
      <c r="V233" s="155"/>
      <c r="W233" s="155"/>
      <c r="X233" s="155"/>
      <c r="Y233" s="155"/>
      <c r="Z233" s="155"/>
      <c r="AA233" s="156"/>
      <c r="AB233" s="89"/>
    </row>
    <row r="234" spans="1:28" s="90" customFormat="1" ht="234" customHeight="1">
      <c r="A234" s="157" t="s">
        <v>137</v>
      </c>
      <c r="B234" s="159" t="s">
        <v>212</v>
      </c>
      <c r="C234" s="161" t="s">
        <v>203</v>
      </c>
      <c r="D234" s="160" t="s">
        <v>140</v>
      </c>
      <c r="E234" s="162">
        <v>14</v>
      </c>
      <c r="F234" s="158" t="s">
        <v>213</v>
      </c>
      <c r="G234" s="158" t="s">
        <v>214</v>
      </c>
      <c r="H234" s="152" t="s">
        <v>143</v>
      </c>
      <c r="I234" s="158" t="s">
        <v>148</v>
      </c>
      <c r="J234" s="166" t="s">
        <v>149</v>
      </c>
      <c r="K234" s="163">
        <v>1</v>
      </c>
      <c r="L234" s="164">
        <v>43497</v>
      </c>
      <c r="M234" s="165">
        <v>43556</v>
      </c>
      <c r="N234" s="60">
        <f t="shared" si="23"/>
        <v>8.4</v>
      </c>
      <c r="O234" s="153"/>
      <c r="P234" s="149">
        <f t="shared" si="19"/>
        <v>0</v>
      </c>
      <c r="Q234" s="151">
        <f t="shared" si="20"/>
        <v>0</v>
      </c>
      <c r="R234" s="151">
        <f t="shared" si="21"/>
        <v>0</v>
      </c>
      <c r="S234" s="151">
        <f t="shared" si="22"/>
        <v>0</v>
      </c>
      <c r="T234" s="150"/>
      <c r="U234" s="167"/>
      <c r="V234" s="155"/>
      <c r="W234" s="155"/>
      <c r="X234" s="155"/>
      <c r="Y234" s="155"/>
      <c r="Z234" s="155"/>
      <c r="AA234" s="156"/>
      <c r="AB234" s="89"/>
    </row>
    <row r="235" spans="1:28" s="90" customFormat="1" ht="234" customHeight="1">
      <c r="A235" s="157" t="s">
        <v>137</v>
      </c>
      <c r="B235" s="159" t="s">
        <v>212</v>
      </c>
      <c r="C235" s="161" t="s">
        <v>203</v>
      </c>
      <c r="D235" s="160" t="s">
        <v>140</v>
      </c>
      <c r="E235" s="162">
        <v>14</v>
      </c>
      <c r="F235" s="158" t="s">
        <v>213</v>
      </c>
      <c r="G235" s="158" t="s">
        <v>214</v>
      </c>
      <c r="H235" s="152" t="s">
        <v>143</v>
      </c>
      <c r="I235" s="158" t="s">
        <v>150</v>
      </c>
      <c r="J235" s="166" t="s">
        <v>151</v>
      </c>
      <c r="K235" s="163">
        <v>33</v>
      </c>
      <c r="L235" s="164">
        <v>43497</v>
      </c>
      <c r="M235" s="165">
        <v>43830</v>
      </c>
      <c r="N235" s="60">
        <f t="shared" si="23"/>
        <v>47.6</v>
      </c>
      <c r="O235" s="153"/>
      <c r="P235" s="149">
        <f t="shared" si="19"/>
        <v>0</v>
      </c>
      <c r="Q235" s="151">
        <f t="shared" si="20"/>
        <v>0</v>
      </c>
      <c r="R235" s="151">
        <f t="shared" si="21"/>
        <v>0</v>
      </c>
      <c r="S235" s="151">
        <f t="shared" si="22"/>
        <v>0</v>
      </c>
      <c r="T235" s="150"/>
      <c r="U235" s="167"/>
      <c r="V235" s="155"/>
      <c r="W235" s="155"/>
      <c r="X235" s="155"/>
      <c r="Y235" s="155"/>
      <c r="Z235" s="155"/>
      <c r="AA235" s="156"/>
      <c r="AB235" s="89"/>
    </row>
    <row r="236" spans="1:28" s="90" customFormat="1" ht="234" customHeight="1">
      <c r="A236" s="157" t="s">
        <v>137</v>
      </c>
      <c r="B236" s="159" t="s">
        <v>212</v>
      </c>
      <c r="C236" s="161" t="s">
        <v>203</v>
      </c>
      <c r="D236" s="160" t="s">
        <v>140</v>
      </c>
      <c r="E236" s="162">
        <v>14</v>
      </c>
      <c r="F236" s="158" t="s">
        <v>213</v>
      </c>
      <c r="G236" s="158" t="s">
        <v>214</v>
      </c>
      <c r="H236" s="152" t="s">
        <v>143</v>
      </c>
      <c r="I236" s="158" t="s">
        <v>152</v>
      </c>
      <c r="J236" s="166" t="s">
        <v>153</v>
      </c>
      <c r="K236" s="163">
        <v>7</v>
      </c>
      <c r="L236" s="164">
        <v>43497</v>
      </c>
      <c r="M236" s="165">
        <v>43830</v>
      </c>
      <c r="N236" s="60">
        <f t="shared" si="23"/>
        <v>47.6</v>
      </c>
      <c r="O236" s="153"/>
      <c r="P236" s="149">
        <f t="shared" si="19"/>
        <v>0</v>
      </c>
      <c r="Q236" s="151">
        <f t="shared" si="20"/>
        <v>0</v>
      </c>
      <c r="R236" s="151">
        <f t="shared" si="21"/>
        <v>0</v>
      </c>
      <c r="S236" s="151">
        <f t="shared" si="22"/>
        <v>0</v>
      </c>
      <c r="T236" s="150"/>
      <c r="U236" s="167"/>
      <c r="V236" s="155"/>
      <c r="W236" s="155"/>
      <c r="X236" s="155"/>
      <c r="Y236" s="155"/>
      <c r="Z236" s="155"/>
      <c r="AA236" s="156"/>
      <c r="AB236" s="89"/>
    </row>
    <row r="237" spans="1:28" s="90" customFormat="1" ht="234" customHeight="1">
      <c r="A237" s="157" t="s">
        <v>137</v>
      </c>
      <c r="B237" s="159" t="s">
        <v>212</v>
      </c>
      <c r="C237" s="161" t="s">
        <v>203</v>
      </c>
      <c r="D237" s="160" t="s">
        <v>140</v>
      </c>
      <c r="E237" s="162">
        <v>14</v>
      </c>
      <c r="F237" s="158" t="s">
        <v>213</v>
      </c>
      <c r="G237" s="158" t="s">
        <v>214</v>
      </c>
      <c r="H237" s="152" t="s">
        <v>143</v>
      </c>
      <c r="I237" s="158" t="s">
        <v>154</v>
      </c>
      <c r="J237" s="166" t="s">
        <v>155</v>
      </c>
      <c r="K237" s="163">
        <v>1</v>
      </c>
      <c r="L237" s="164">
        <v>43497</v>
      </c>
      <c r="M237" s="165">
        <v>43556</v>
      </c>
      <c r="N237" s="60">
        <f t="shared" si="23"/>
        <v>8.4</v>
      </c>
      <c r="O237" s="153"/>
      <c r="P237" s="149">
        <f t="shared" si="19"/>
        <v>0</v>
      </c>
      <c r="Q237" s="151">
        <f t="shared" si="20"/>
        <v>0</v>
      </c>
      <c r="R237" s="151">
        <f t="shared" si="21"/>
        <v>0</v>
      </c>
      <c r="S237" s="151">
        <f t="shared" si="22"/>
        <v>0</v>
      </c>
      <c r="T237" s="150"/>
      <c r="U237" s="167"/>
      <c r="V237" s="155"/>
      <c r="W237" s="155"/>
      <c r="X237" s="155"/>
      <c r="Y237" s="155"/>
      <c r="Z237" s="155"/>
      <c r="AA237" s="156"/>
      <c r="AB237" s="89"/>
    </row>
    <row r="238" spans="1:28" s="90" customFormat="1" ht="234" customHeight="1">
      <c r="A238" s="157" t="s">
        <v>137</v>
      </c>
      <c r="B238" s="159" t="s">
        <v>212</v>
      </c>
      <c r="C238" s="161" t="s">
        <v>203</v>
      </c>
      <c r="D238" s="160" t="s">
        <v>140</v>
      </c>
      <c r="E238" s="162">
        <v>14</v>
      </c>
      <c r="F238" s="158" t="s">
        <v>213</v>
      </c>
      <c r="G238" s="158" t="s">
        <v>214</v>
      </c>
      <c r="H238" s="152" t="s">
        <v>143</v>
      </c>
      <c r="I238" s="158" t="s">
        <v>156</v>
      </c>
      <c r="J238" s="166" t="s">
        <v>155</v>
      </c>
      <c r="K238" s="163">
        <v>1</v>
      </c>
      <c r="L238" s="164">
        <v>43497</v>
      </c>
      <c r="M238" s="165">
        <v>43556</v>
      </c>
      <c r="N238" s="60">
        <f t="shared" si="23"/>
        <v>8.4</v>
      </c>
      <c r="O238" s="153"/>
      <c r="P238" s="149">
        <f t="shared" si="19"/>
        <v>0</v>
      </c>
      <c r="Q238" s="151">
        <f t="shared" si="20"/>
        <v>0</v>
      </c>
      <c r="R238" s="151">
        <f t="shared" si="21"/>
        <v>0</v>
      </c>
      <c r="S238" s="151">
        <f t="shared" si="22"/>
        <v>0</v>
      </c>
      <c r="T238" s="150"/>
      <c r="U238" s="167"/>
      <c r="V238" s="155"/>
      <c r="W238" s="155"/>
      <c r="X238" s="155"/>
      <c r="Y238" s="155"/>
      <c r="Z238" s="155"/>
      <c r="AA238" s="156"/>
      <c r="AB238" s="89"/>
    </row>
    <row r="239" spans="1:28" s="90" customFormat="1" ht="234" customHeight="1">
      <c r="A239" s="157" t="s">
        <v>137</v>
      </c>
      <c r="B239" s="159" t="s">
        <v>212</v>
      </c>
      <c r="C239" s="161" t="s">
        <v>203</v>
      </c>
      <c r="D239" s="160" t="s">
        <v>140</v>
      </c>
      <c r="E239" s="162">
        <v>14</v>
      </c>
      <c r="F239" s="158" t="s">
        <v>213</v>
      </c>
      <c r="G239" s="158" t="s">
        <v>214</v>
      </c>
      <c r="H239" s="152" t="s">
        <v>143</v>
      </c>
      <c r="I239" s="158" t="s">
        <v>157</v>
      </c>
      <c r="J239" s="166" t="s">
        <v>39</v>
      </c>
      <c r="K239" s="163">
        <v>1</v>
      </c>
      <c r="L239" s="164">
        <v>43497</v>
      </c>
      <c r="M239" s="165">
        <v>43830</v>
      </c>
      <c r="N239" s="60">
        <f t="shared" si="23"/>
        <v>47.6</v>
      </c>
      <c r="O239" s="153"/>
      <c r="P239" s="149">
        <f t="shared" si="19"/>
        <v>0</v>
      </c>
      <c r="Q239" s="151">
        <f t="shared" si="20"/>
        <v>0</v>
      </c>
      <c r="R239" s="151">
        <f t="shared" si="21"/>
        <v>0</v>
      </c>
      <c r="S239" s="151">
        <f t="shared" si="22"/>
        <v>0</v>
      </c>
      <c r="T239" s="150"/>
      <c r="U239" s="167"/>
      <c r="V239" s="155"/>
      <c r="W239" s="155"/>
      <c r="X239" s="155"/>
      <c r="Y239" s="155"/>
      <c r="Z239" s="155"/>
      <c r="AA239" s="156"/>
      <c r="AB239" s="89"/>
    </row>
    <row r="240" spans="1:28" s="90" customFormat="1" ht="234" customHeight="1">
      <c r="A240" s="157" t="s">
        <v>137</v>
      </c>
      <c r="B240" s="159" t="s">
        <v>212</v>
      </c>
      <c r="C240" s="161" t="s">
        <v>203</v>
      </c>
      <c r="D240" s="160" t="s">
        <v>140</v>
      </c>
      <c r="E240" s="162">
        <v>14</v>
      </c>
      <c r="F240" s="158" t="s">
        <v>213</v>
      </c>
      <c r="G240" s="158" t="s">
        <v>214</v>
      </c>
      <c r="H240" s="152" t="s">
        <v>143</v>
      </c>
      <c r="I240" s="158" t="s">
        <v>158</v>
      </c>
      <c r="J240" s="166" t="s">
        <v>159</v>
      </c>
      <c r="K240" s="163">
        <v>1</v>
      </c>
      <c r="L240" s="164">
        <v>43525</v>
      </c>
      <c r="M240" s="165">
        <v>43738</v>
      </c>
      <c r="N240" s="60">
        <f t="shared" si="23"/>
        <v>30.4</v>
      </c>
      <c r="O240" s="153"/>
      <c r="P240" s="149">
        <f t="shared" si="19"/>
        <v>0</v>
      </c>
      <c r="Q240" s="151">
        <f t="shared" si="20"/>
        <v>0</v>
      </c>
      <c r="R240" s="151">
        <f t="shared" si="21"/>
        <v>0</v>
      </c>
      <c r="S240" s="151">
        <f t="shared" si="22"/>
        <v>0</v>
      </c>
      <c r="T240" s="150"/>
      <c r="U240" s="167"/>
      <c r="V240" s="155"/>
      <c r="W240" s="155"/>
      <c r="X240" s="155"/>
      <c r="Y240" s="155"/>
      <c r="Z240" s="155"/>
      <c r="AA240" s="156"/>
      <c r="AB240" s="89"/>
    </row>
    <row r="241" spans="1:28" s="90" customFormat="1" ht="234" customHeight="1">
      <c r="A241" s="157" t="s">
        <v>137</v>
      </c>
      <c r="B241" s="159" t="s">
        <v>212</v>
      </c>
      <c r="C241" s="161" t="s">
        <v>203</v>
      </c>
      <c r="D241" s="160" t="s">
        <v>140</v>
      </c>
      <c r="E241" s="162">
        <v>14</v>
      </c>
      <c r="F241" s="158" t="s">
        <v>213</v>
      </c>
      <c r="G241" s="158" t="s">
        <v>214</v>
      </c>
      <c r="H241" s="152" t="s">
        <v>143</v>
      </c>
      <c r="I241" s="158" t="s">
        <v>160</v>
      </c>
      <c r="J241" s="166" t="s">
        <v>161</v>
      </c>
      <c r="K241" s="163">
        <v>1</v>
      </c>
      <c r="L241" s="164">
        <v>43525</v>
      </c>
      <c r="M241" s="165">
        <v>43830</v>
      </c>
      <c r="N241" s="60">
        <f t="shared" si="23"/>
        <v>43.6</v>
      </c>
      <c r="O241" s="153"/>
      <c r="P241" s="149">
        <f t="shared" si="19"/>
        <v>0</v>
      </c>
      <c r="Q241" s="151">
        <f t="shared" si="20"/>
        <v>0</v>
      </c>
      <c r="R241" s="151">
        <f t="shared" si="21"/>
        <v>0</v>
      </c>
      <c r="S241" s="151">
        <f t="shared" si="22"/>
        <v>0</v>
      </c>
      <c r="T241" s="150"/>
      <c r="U241" s="167"/>
      <c r="V241" s="155"/>
      <c r="W241" s="155"/>
      <c r="X241" s="155"/>
      <c r="Y241" s="155"/>
      <c r="Z241" s="155"/>
      <c r="AA241" s="156"/>
      <c r="AB241" s="89"/>
    </row>
    <row r="242" spans="1:28" s="90" customFormat="1" ht="234" customHeight="1">
      <c r="A242" s="157" t="s">
        <v>137</v>
      </c>
      <c r="B242" s="159" t="s">
        <v>212</v>
      </c>
      <c r="C242" s="161" t="s">
        <v>203</v>
      </c>
      <c r="D242" s="160" t="s">
        <v>140</v>
      </c>
      <c r="E242" s="162">
        <v>14</v>
      </c>
      <c r="F242" s="158" t="s">
        <v>213</v>
      </c>
      <c r="G242" s="158" t="s">
        <v>214</v>
      </c>
      <c r="H242" s="152" t="s">
        <v>143</v>
      </c>
      <c r="I242" s="158" t="s">
        <v>162</v>
      </c>
      <c r="J242" s="166" t="s">
        <v>155</v>
      </c>
      <c r="K242" s="163">
        <v>1</v>
      </c>
      <c r="L242" s="164">
        <v>43497</v>
      </c>
      <c r="M242" s="165">
        <v>43585</v>
      </c>
      <c r="N242" s="60">
        <f t="shared" si="23"/>
        <v>12.6</v>
      </c>
      <c r="O242" s="153"/>
      <c r="P242" s="149">
        <f t="shared" ref="P242:P305" si="24">IF(O242=0,0,+O242/K242)</f>
        <v>0</v>
      </c>
      <c r="Q242" s="151">
        <f t="shared" ref="Q242:Q305" si="25">ROUND((N242*P242),1)</f>
        <v>0</v>
      </c>
      <c r="R242" s="151">
        <f t="shared" ref="R242:R305" si="26">IF(M242&lt;=$D$7,Q242,0)</f>
        <v>0</v>
      </c>
      <c r="S242" s="151">
        <f t="shared" ref="S242:S305" si="27">IF($D$7&gt;=M242,N242,0)</f>
        <v>0</v>
      </c>
      <c r="T242" s="150"/>
      <c r="U242" s="167"/>
      <c r="V242" s="155"/>
      <c r="W242" s="155"/>
      <c r="X242" s="155"/>
      <c r="Y242" s="155"/>
      <c r="Z242" s="155"/>
      <c r="AA242" s="156"/>
      <c r="AB242" s="89"/>
    </row>
    <row r="243" spans="1:28" s="90" customFormat="1" ht="234" customHeight="1">
      <c r="A243" s="157" t="s">
        <v>137</v>
      </c>
      <c r="B243" s="159" t="s">
        <v>212</v>
      </c>
      <c r="C243" s="161" t="s">
        <v>203</v>
      </c>
      <c r="D243" s="160" t="s">
        <v>140</v>
      </c>
      <c r="E243" s="162">
        <v>14</v>
      </c>
      <c r="F243" s="158" t="s">
        <v>213</v>
      </c>
      <c r="G243" s="158" t="s">
        <v>214</v>
      </c>
      <c r="H243" s="152" t="s">
        <v>143</v>
      </c>
      <c r="I243" s="158" t="s">
        <v>163</v>
      </c>
      <c r="J243" s="166" t="s">
        <v>164</v>
      </c>
      <c r="K243" s="163">
        <v>1</v>
      </c>
      <c r="L243" s="164">
        <v>43497</v>
      </c>
      <c r="M243" s="165">
        <v>43677</v>
      </c>
      <c r="N243" s="60">
        <f t="shared" si="23"/>
        <v>25.7</v>
      </c>
      <c r="O243" s="153"/>
      <c r="P243" s="149">
        <f t="shared" si="24"/>
        <v>0</v>
      </c>
      <c r="Q243" s="151">
        <f t="shared" si="25"/>
        <v>0</v>
      </c>
      <c r="R243" s="151">
        <f t="shared" si="26"/>
        <v>0</v>
      </c>
      <c r="S243" s="151">
        <f t="shared" si="27"/>
        <v>0</v>
      </c>
      <c r="T243" s="150"/>
      <c r="U243" s="167"/>
      <c r="V243" s="155"/>
      <c r="W243" s="155"/>
      <c r="X243" s="155"/>
      <c r="Y243" s="155"/>
      <c r="Z243" s="155"/>
      <c r="AA243" s="156"/>
      <c r="AB243" s="89"/>
    </row>
    <row r="244" spans="1:28" s="90" customFormat="1" ht="234" customHeight="1">
      <c r="A244" s="157" t="s">
        <v>137</v>
      </c>
      <c r="B244" s="159" t="s">
        <v>212</v>
      </c>
      <c r="C244" s="161" t="s">
        <v>203</v>
      </c>
      <c r="D244" s="160" t="s">
        <v>140</v>
      </c>
      <c r="E244" s="162">
        <v>14</v>
      </c>
      <c r="F244" s="158" t="s">
        <v>213</v>
      </c>
      <c r="G244" s="158" t="s">
        <v>214</v>
      </c>
      <c r="H244" s="152" t="s">
        <v>143</v>
      </c>
      <c r="I244" s="158" t="s">
        <v>165</v>
      </c>
      <c r="J244" s="166" t="s">
        <v>149</v>
      </c>
      <c r="K244" s="163">
        <v>1</v>
      </c>
      <c r="L244" s="164">
        <v>43678</v>
      </c>
      <c r="M244" s="165">
        <v>43830</v>
      </c>
      <c r="N244" s="60">
        <f t="shared" si="23"/>
        <v>21.7</v>
      </c>
      <c r="O244" s="153"/>
      <c r="P244" s="149">
        <f t="shared" si="24"/>
        <v>0</v>
      </c>
      <c r="Q244" s="151">
        <f t="shared" si="25"/>
        <v>0</v>
      </c>
      <c r="R244" s="151">
        <f t="shared" si="26"/>
        <v>0</v>
      </c>
      <c r="S244" s="151">
        <f t="shared" si="27"/>
        <v>0</v>
      </c>
      <c r="T244" s="150"/>
      <c r="U244" s="167"/>
      <c r="V244" s="155"/>
      <c r="W244" s="155"/>
      <c r="X244" s="155"/>
      <c r="Y244" s="155"/>
      <c r="Z244" s="155"/>
      <c r="AA244" s="156"/>
      <c r="AB244" s="89"/>
    </row>
    <row r="245" spans="1:28" s="90" customFormat="1" ht="234" customHeight="1">
      <c r="A245" s="157" t="s">
        <v>137</v>
      </c>
      <c r="B245" s="159" t="s">
        <v>212</v>
      </c>
      <c r="C245" s="161" t="s">
        <v>203</v>
      </c>
      <c r="D245" s="160" t="s">
        <v>140</v>
      </c>
      <c r="E245" s="162">
        <v>14</v>
      </c>
      <c r="F245" s="158" t="s">
        <v>213</v>
      </c>
      <c r="G245" s="158" t="s">
        <v>214</v>
      </c>
      <c r="H245" s="152" t="s">
        <v>143</v>
      </c>
      <c r="I245" s="158" t="s">
        <v>166</v>
      </c>
      <c r="J245" s="166" t="s">
        <v>155</v>
      </c>
      <c r="K245" s="163">
        <v>1</v>
      </c>
      <c r="L245" s="164">
        <v>43678</v>
      </c>
      <c r="M245" s="165">
        <v>43830</v>
      </c>
      <c r="N245" s="60">
        <f t="shared" si="23"/>
        <v>21.7</v>
      </c>
      <c r="O245" s="153"/>
      <c r="P245" s="149">
        <f t="shared" si="24"/>
        <v>0</v>
      </c>
      <c r="Q245" s="151">
        <f t="shared" si="25"/>
        <v>0</v>
      </c>
      <c r="R245" s="151">
        <f t="shared" si="26"/>
        <v>0</v>
      </c>
      <c r="S245" s="151">
        <f t="shared" si="27"/>
        <v>0</v>
      </c>
      <c r="T245" s="150"/>
      <c r="U245" s="167"/>
      <c r="V245" s="155"/>
      <c r="W245" s="155"/>
      <c r="X245" s="155"/>
      <c r="Y245" s="155"/>
      <c r="Z245" s="155"/>
      <c r="AA245" s="156"/>
      <c r="AB245" s="89"/>
    </row>
    <row r="246" spans="1:28" s="90" customFormat="1" ht="234" customHeight="1">
      <c r="A246" s="157" t="s">
        <v>137</v>
      </c>
      <c r="B246" s="159" t="s">
        <v>215</v>
      </c>
      <c r="C246" s="161" t="s">
        <v>203</v>
      </c>
      <c r="D246" s="160" t="s">
        <v>140</v>
      </c>
      <c r="E246" s="162">
        <v>15</v>
      </c>
      <c r="F246" s="158" t="s">
        <v>216</v>
      </c>
      <c r="G246" s="158" t="s">
        <v>214</v>
      </c>
      <c r="H246" s="152" t="s">
        <v>143</v>
      </c>
      <c r="I246" s="158" t="s">
        <v>144</v>
      </c>
      <c r="J246" s="166" t="s">
        <v>145</v>
      </c>
      <c r="K246" s="163">
        <v>1</v>
      </c>
      <c r="L246" s="164">
        <v>43497</v>
      </c>
      <c r="M246" s="165">
        <v>43616</v>
      </c>
      <c r="N246" s="60">
        <f t="shared" si="23"/>
        <v>17</v>
      </c>
      <c r="O246" s="153"/>
      <c r="P246" s="149">
        <f t="shared" si="24"/>
        <v>0</v>
      </c>
      <c r="Q246" s="151">
        <f t="shared" si="25"/>
        <v>0</v>
      </c>
      <c r="R246" s="151">
        <f t="shared" si="26"/>
        <v>0</v>
      </c>
      <c r="S246" s="151">
        <f t="shared" si="27"/>
        <v>0</v>
      </c>
      <c r="T246" s="150"/>
      <c r="U246" s="167"/>
      <c r="V246" s="155"/>
      <c r="W246" s="155"/>
      <c r="X246" s="155"/>
      <c r="Y246" s="155"/>
      <c r="Z246" s="155"/>
      <c r="AA246" s="156"/>
      <c r="AB246" s="89"/>
    </row>
    <row r="247" spans="1:28" s="90" customFormat="1" ht="234" customHeight="1">
      <c r="A247" s="157" t="s">
        <v>137</v>
      </c>
      <c r="B247" s="159" t="s">
        <v>215</v>
      </c>
      <c r="C247" s="161" t="s">
        <v>203</v>
      </c>
      <c r="D247" s="160" t="s">
        <v>140</v>
      </c>
      <c r="E247" s="162">
        <v>15</v>
      </c>
      <c r="F247" s="158" t="s">
        <v>216</v>
      </c>
      <c r="G247" s="158" t="s">
        <v>214</v>
      </c>
      <c r="H247" s="152" t="s">
        <v>143</v>
      </c>
      <c r="I247" s="158" t="s">
        <v>146</v>
      </c>
      <c r="J247" s="166" t="s">
        <v>147</v>
      </c>
      <c r="K247" s="163">
        <v>5</v>
      </c>
      <c r="L247" s="164">
        <v>43570</v>
      </c>
      <c r="M247" s="165">
        <v>43707</v>
      </c>
      <c r="N247" s="60">
        <f t="shared" si="23"/>
        <v>19.600000000000001</v>
      </c>
      <c r="O247" s="153"/>
      <c r="P247" s="149">
        <f t="shared" si="24"/>
        <v>0</v>
      </c>
      <c r="Q247" s="151">
        <f t="shared" si="25"/>
        <v>0</v>
      </c>
      <c r="R247" s="151">
        <f t="shared" si="26"/>
        <v>0</v>
      </c>
      <c r="S247" s="151">
        <f t="shared" si="27"/>
        <v>0</v>
      </c>
      <c r="T247" s="150"/>
      <c r="U247" s="167"/>
      <c r="V247" s="155"/>
      <c r="W247" s="155"/>
      <c r="X247" s="155"/>
      <c r="Y247" s="155"/>
      <c r="Z247" s="155"/>
      <c r="AA247" s="156"/>
      <c r="AB247" s="89"/>
    </row>
    <row r="248" spans="1:28" s="90" customFormat="1" ht="234" customHeight="1">
      <c r="A248" s="157" t="s">
        <v>137</v>
      </c>
      <c r="B248" s="159" t="s">
        <v>215</v>
      </c>
      <c r="C248" s="161" t="s">
        <v>203</v>
      </c>
      <c r="D248" s="160" t="s">
        <v>140</v>
      </c>
      <c r="E248" s="162">
        <v>15</v>
      </c>
      <c r="F248" s="158" t="s">
        <v>216</v>
      </c>
      <c r="G248" s="158" t="s">
        <v>214</v>
      </c>
      <c r="H248" s="152" t="s">
        <v>143</v>
      </c>
      <c r="I248" s="158" t="s">
        <v>148</v>
      </c>
      <c r="J248" s="166" t="s">
        <v>149</v>
      </c>
      <c r="K248" s="163">
        <v>1</v>
      </c>
      <c r="L248" s="164">
        <v>43497</v>
      </c>
      <c r="M248" s="165">
        <v>43556</v>
      </c>
      <c r="N248" s="60">
        <f t="shared" si="23"/>
        <v>8.4</v>
      </c>
      <c r="O248" s="153"/>
      <c r="P248" s="149">
        <f t="shared" si="24"/>
        <v>0</v>
      </c>
      <c r="Q248" s="151">
        <f t="shared" si="25"/>
        <v>0</v>
      </c>
      <c r="R248" s="151">
        <f t="shared" si="26"/>
        <v>0</v>
      </c>
      <c r="S248" s="151">
        <f t="shared" si="27"/>
        <v>0</v>
      </c>
      <c r="T248" s="150"/>
      <c r="U248" s="167"/>
      <c r="V248" s="155"/>
      <c r="W248" s="155"/>
      <c r="X248" s="155"/>
      <c r="Y248" s="155"/>
      <c r="Z248" s="155"/>
      <c r="AA248" s="156"/>
      <c r="AB248" s="89"/>
    </row>
    <row r="249" spans="1:28" s="90" customFormat="1" ht="234" customHeight="1">
      <c r="A249" s="157" t="s">
        <v>137</v>
      </c>
      <c r="B249" s="159" t="s">
        <v>215</v>
      </c>
      <c r="C249" s="161" t="s">
        <v>203</v>
      </c>
      <c r="D249" s="160" t="s">
        <v>140</v>
      </c>
      <c r="E249" s="162">
        <v>15</v>
      </c>
      <c r="F249" s="158" t="s">
        <v>216</v>
      </c>
      <c r="G249" s="158" t="s">
        <v>214</v>
      </c>
      <c r="H249" s="152" t="s">
        <v>143</v>
      </c>
      <c r="I249" s="158" t="s">
        <v>150</v>
      </c>
      <c r="J249" s="166" t="s">
        <v>151</v>
      </c>
      <c r="K249" s="163">
        <v>33</v>
      </c>
      <c r="L249" s="164">
        <v>43497</v>
      </c>
      <c r="M249" s="165">
        <v>43830</v>
      </c>
      <c r="N249" s="60">
        <f t="shared" si="23"/>
        <v>47.6</v>
      </c>
      <c r="O249" s="153"/>
      <c r="P249" s="149">
        <f t="shared" si="24"/>
        <v>0</v>
      </c>
      <c r="Q249" s="151">
        <f t="shared" si="25"/>
        <v>0</v>
      </c>
      <c r="R249" s="151">
        <f t="shared" si="26"/>
        <v>0</v>
      </c>
      <c r="S249" s="151">
        <f t="shared" si="27"/>
        <v>0</v>
      </c>
      <c r="T249" s="150"/>
      <c r="U249" s="167"/>
      <c r="V249" s="155"/>
      <c r="W249" s="155"/>
      <c r="X249" s="155"/>
      <c r="Y249" s="155"/>
      <c r="Z249" s="155"/>
      <c r="AA249" s="156"/>
      <c r="AB249" s="89"/>
    </row>
    <row r="250" spans="1:28" s="90" customFormat="1" ht="234" customHeight="1">
      <c r="A250" s="157" t="s">
        <v>137</v>
      </c>
      <c r="B250" s="159" t="s">
        <v>215</v>
      </c>
      <c r="C250" s="161" t="s">
        <v>203</v>
      </c>
      <c r="D250" s="160" t="s">
        <v>140</v>
      </c>
      <c r="E250" s="162">
        <v>15</v>
      </c>
      <c r="F250" s="158" t="s">
        <v>216</v>
      </c>
      <c r="G250" s="158" t="s">
        <v>214</v>
      </c>
      <c r="H250" s="152" t="s">
        <v>143</v>
      </c>
      <c r="I250" s="158" t="s">
        <v>152</v>
      </c>
      <c r="J250" s="166" t="s">
        <v>153</v>
      </c>
      <c r="K250" s="163">
        <v>7</v>
      </c>
      <c r="L250" s="164">
        <v>43497</v>
      </c>
      <c r="M250" s="165">
        <v>43830</v>
      </c>
      <c r="N250" s="60">
        <f t="shared" si="23"/>
        <v>47.6</v>
      </c>
      <c r="O250" s="153"/>
      <c r="P250" s="149">
        <f t="shared" si="24"/>
        <v>0</v>
      </c>
      <c r="Q250" s="151">
        <f t="shared" si="25"/>
        <v>0</v>
      </c>
      <c r="R250" s="151">
        <f t="shared" si="26"/>
        <v>0</v>
      </c>
      <c r="S250" s="151">
        <f t="shared" si="27"/>
        <v>0</v>
      </c>
      <c r="T250" s="150"/>
      <c r="U250" s="167"/>
      <c r="V250" s="155"/>
      <c r="W250" s="155"/>
      <c r="X250" s="155"/>
      <c r="Y250" s="155"/>
      <c r="Z250" s="155"/>
      <c r="AA250" s="156"/>
      <c r="AB250" s="89"/>
    </row>
    <row r="251" spans="1:28" s="90" customFormat="1" ht="234" customHeight="1">
      <c r="A251" s="157" t="s">
        <v>137</v>
      </c>
      <c r="B251" s="159" t="s">
        <v>215</v>
      </c>
      <c r="C251" s="161" t="s">
        <v>203</v>
      </c>
      <c r="D251" s="160" t="s">
        <v>140</v>
      </c>
      <c r="E251" s="162">
        <v>15</v>
      </c>
      <c r="F251" s="158" t="s">
        <v>216</v>
      </c>
      <c r="G251" s="158" t="s">
        <v>214</v>
      </c>
      <c r="H251" s="152" t="s">
        <v>143</v>
      </c>
      <c r="I251" s="158" t="s">
        <v>154</v>
      </c>
      <c r="J251" s="166" t="s">
        <v>155</v>
      </c>
      <c r="K251" s="163">
        <v>1</v>
      </c>
      <c r="L251" s="164">
        <v>43497</v>
      </c>
      <c r="M251" s="165">
        <v>43556</v>
      </c>
      <c r="N251" s="60">
        <f t="shared" si="23"/>
        <v>8.4</v>
      </c>
      <c r="O251" s="153"/>
      <c r="P251" s="149">
        <f t="shared" si="24"/>
        <v>0</v>
      </c>
      <c r="Q251" s="151">
        <f t="shared" si="25"/>
        <v>0</v>
      </c>
      <c r="R251" s="151">
        <f t="shared" si="26"/>
        <v>0</v>
      </c>
      <c r="S251" s="151">
        <f t="shared" si="27"/>
        <v>0</v>
      </c>
      <c r="T251" s="150"/>
      <c r="U251" s="167"/>
      <c r="V251" s="155"/>
      <c r="W251" s="155"/>
      <c r="X251" s="155"/>
      <c r="Y251" s="155"/>
      <c r="Z251" s="155"/>
      <c r="AA251" s="156"/>
      <c r="AB251" s="89"/>
    </row>
    <row r="252" spans="1:28" s="90" customFormat="1" ht="234" customHeight="1">
      <c r="A252" s="157" t="s">
        <v>137</v>
      </c>
      <c r="B252" s="159" t="s">
        <v>215</v>
      </c>
      <c r="C252" s="161" t="s">
        <v>203</v>
      </c>
      <c r="D252" s="160" t="s">
        <v>140</v>
      </c>
      <c r="E252" s="162">
        <v>15</v>
      </c>
      <c r="F252" s="158" t="s">
        <v>216</v>
      </c>
      <c r="G252" s="158" t="s">
        <v>214</v>
      </c>
      <c r="H252" s="152" t="s">
        <v>143</v>
      </c>
      <c r="I252" s="158" t="s">
        <v>156</v>
      </c>
      <c r="J252" s="166" t="s">
        <v>155</v>
      </c>
      <c r="K252" s="163">
        <v>1</v>
      </c>
      <c r="L252" s="164">
        <v>43497</v>
      </c>
      <c r="M252" s="165">
        <v>43556</v>
      </c>
      <c r="N252" s="60">
        <f t="shared" si="23"/>
        <v>8.4</v>
      </c>
      <c r="O252" s="153"/>
      <c r="P252" s="149">
        <f t="shared" si="24"/>
        <v>0</v>
      </c>
      <c r="Q252" s="151">
        <f t="shared" si="25"/>
        <v>0</v>
      </c>
      <c r="R252" s="151">
        <f t="shared" si="26"/>
        <v>0</v>
      </c>
      <c r="S252" s="151">
        <f t="shared" si="27"/>
        <v>0</v>
      </c>
      <c r="T252" s="150"/>
      <c r="U252" s="167"/>
      <c r="V252" s="155"/>
      <c r="W252" s="155"/>
      <c r="X252" s="155"/>
      <c r="Y252" s="155"/>
      <c r="Z252" s="155"/>
      <c r="AA252" s="156"/>
      <c r="AB252" s="89"/>
    </row>
    <row r="253" spans="1:28" s="90" customFormat="1" ht="234" customHeight="1">
      <c r="A253" s="157" t="s">
        <v>137</v>
      </c>
      <c r="B253" s="159" t="s">
        <v>215</v>
      </c>
      <c r="C253" s="161" t="s">
        <v>203</v>
      </c>
      <c r="D253" s="160" t="s">
        <v>140</v>
      </c>
      <c r="E253" s="162">
        <v>15</v>
      </c>
      <c r="F253" s="158" t="s">
        <v>216</v>
      </c>
      <c r="G253" s="158" t="s">
        <v>214</v>
      </c>
      <c r="H253" s="152" t="s">
        <v>143</v>
      </c>
      <c r="I253" s="158" t="s">
        <v>157</v>
      </c>
      <c r="J253" s="166" t="s">
        <v>39</v>
      </c>
      <c r="K253" s="163">
        <v>1</v>
      </c>
      <c r="L253" s="164">
        <v>43497</v>
      </c>
      <c r="M253" s="165">
        <v>43830</v>
      </c>
      <c r="N253" s="60">
        <f t="shared" si="23"/>
        <v>47.6</v>
      </c>
      <c r="O253" s="153"/>
      <c r="P253" s="149">
        <f t="shared" si="24"/>
        <v>0</v>
      </c>
      <c r="Q253" s="151">
        <f t="shared" si="25"/>
        <v>0</v>
      </c>
      <c r="R253" s="151">
        <f t="shared" si="26"/>
        <v>0</v>
      </c>
      <c r="S253" s="151">
        <f t="shared" si="27"/>
        <v>0</v>
      </c>
      <c r="T253" s="150"/>
      <c r="U253" s="167"/>
      <c r="V253" s="155"/>
      <c r="W253" s="155"/>
      <c r="X253" s="155"/>
      <c r="Y253" s="155"/>
      <c r="Z253" s="155"/>
      <c r="AA253" s="156"/>
      <c r="AB253" s="89"/>
    </row>
    <row r="254" spans="1:28" s="90" customFormat="1" ht="234" customHeight="1">
      <c r="A254" s="157" t="s">
        <v>137</v>
      </c>
      <c r="B254" s="159" t="s">
        <v>215</v>
      </c>
      <c r="C254" s="161" t="s">
        <v>203</v>
      </c>
      <c r="D254" s="160" t="s">
        <v>140</v>
      </c>
      <c r="E254" s="162">
        <v>15</v>
      </c>
      <c r="F254" s="158" t="s">
        <v>216</v>
      </c>
      <c r="G254" s="158" t="s">
        <v>214</v>
      </c>
      <c r="H254" s="152" t="s">
        <v>143</v>
      </c>
      <c r="I254" s="158" t="s">
        <v>158</v>
      </c>
      <c r="J254" s="166" t="s">
        <v>159</v>
      </c>
      <c r="K254" s="163">
        <v>1</v>
      </c>
      <c r="L254" s="164">
        <v>43525</v>
      </c>
      <c r="M254" s="165">
        <v>43738</v>
      </c>
      <c r="N254" s="60">
        <f t="shared" si="23"/>
        <v>30.4</v>
      </c>
      <c r="O254" s="153"/>
      <c r="P254" s="149">
        <f t="shared" si="24"/>
        <v>0</v>
      </c>
      <c r="Q254" s="151">
        <f t="shared" si="25"/>
        <v>0</v>
      </c>
      <c r="R254" s="151">
        <f t="shared" si="26"/>
        <v>0</v>
      </c>
      <c r="S254" s="151">
        <f t="shared" si="27"/>
        <v>0</v>
      </c>
      <c r="T254" s="150"/>
      <c r="U254" s="167"/>
      <c r="V254" s="155"/>
      <c r="W254" s="155"/>
      <c r="X254" s="155"/>
      <c r="Y254" s="155"/>
      <c r="Z254" s="155"/>
      <c r="AA254" s="156"/>
      <c r="AB254" s="89"/>
    </row>
    <row r="255" spans="1:28" s="90" customFormat="1" ht="234" customHeight="1">
      <c r="A255" s="157" t="s">
        <v>137</v>
      </c>
      <c r="B255" s="159" t="s">
        <v>215</v>
      </c>
      <c r="C255" s="161" t="s">
        <v>203</v>
      </c>
      <c r="D255" s="160" t="s">
        <v>140</v>
      </c>
      <c r="E255" s="162">
        <v>15</v>
      </c>
      <c r="F255" s="158" t="s">
        <v>216</v>
      </c>
      <c r="G255" s="158" t="s">
        <v>214</v>
      </c>
      <c r="H255" s="152" t="s">
        <v>143</v>
      </c>
      <c r="I255" s="158" t="s">
        <v>160</v>
      </c>
      <c r="J255" s="166" t="s">
        <v>161</v>
      </c>
      <c r="K255" s="163">
        <v>1</v>
      </c>
      <c r="L255" s="164">
        <v>43525</v>
      </c>
      <c r="M255" s="165">
        <v>43830</v>
      </c>
      <c r="N255" s="60">
        <f t="shared" si="23"/>
        <v>43.6</v>
      </c>
      <c r="O255" s="153"/>
      <c r="P255" s="149">
        <f t="shared" si="24"/>
        <v>0</v>
      </c>
      <c r="Q255" s="151">
        <f t="shared" si="25"/>
        <v>0</v>
      </c>
      <c r="R255" s="151">
        <f t="shared" si="26"/>
        <v>0</v>
      </c>
      <c r="S255" s="151">
        <f t="shared" si="27"/>
        <v>0</v>
      </c>
      <c r="T255" s="150"/>
      <c r="U255" s="167"/>
      <c r="V255" s="155"/>
      <c r="W255" s="155"/>
      <c r="X255" s="155"/>
      <c r="Y255" s="155"/>
      <c r="Z255" s="155"/>
      <c r="AA255" s="156"/>
      <c r="AB255" s="89"/>
    </row>
    <row r="256" spans="1:28" s="90" customFormat="1" ht="234" customHeight="1">
      <c r="A256" s="157" t="s">
        <v>137</v>
      </c>
      <c r="B256" s="159" t="s">
        <v>215</v>
      </c>
      <c r="C256" s="161" t="s">
        <v>203</v>
      </c>
      <c r="D256" s="160" t="s">
        <v>140</v>
      </c>
      <c r="E256" s="162">
        <v>15</v>
      </c>
      <c r="F256" s="158" t="s">
        <v>216</v>
      </c>
      <c r="G256" s="158" t="s">
        <v>214</v>
      </c>
      <c r="H256" s="152" t="s">
        <v>143</v>
      </c>
      <c r="I256" s="158" t="s">
        <v>162</v>
      </c>
      <c r="J256" s="166" t="s">
        <v>155</v>
      </c>
      <c r="K256" s="163">
        <v>1</v>
      </c>
      <c r="L256" s="164">
        <v>43497</v>
      </c>
      <c r="M256" s="165">
        <v>43585</v>
      </c>
      <c r="N256" s="60">
        <f t="shared" si="23"/>
        <v>12.6</v>
      </c>
      <c r="O256" s="153"/>
      <c r="P256" s="149">
        <f t="shared" si="24"/>
        <v>0</v>
      </c>
      <c r="Q256" s="151">
        <f t="shared" si="25"/>
        <v>0</v>
      </c>
      <c r="R256" s="151">
        <f t="shared" si="26"/>
        <v>0</v>
      </c>
      <c r="S256" s="151">
        <f t="shared" si="27"/>
        <v>0</v>
      </c>
      <c r="T256" s="150"/>
      <c r="U256" s="167"/>
      <c r="V256" s="155"/>
      <c r="W256" s="155"/>
      <c r="X256" s="155"/>
      <c r="Y256" s="155"/>
      <c r="Z256" s="155"/>
      <c r="AA256" s="156"/>
      <c r="AB256" s="89"/>
    </row>
    <row r="257" spans="1:28" s="90" customFormat="1" ht="234" customHeight="1">
      <c r="A257" s="157" t="s">
        <v>137</v>
      </c>
      <c r="B257" s="159" t="s">
        <v>215</v>
      </c>
      <c r="C257" s="161" t="s">
        <v>203</v>
      </c>
      <c r="D257" s="160" t="s">
        <v>140</v>
      </c>
      <c r="E257" s="162">
        <v>15</v>
      </c>
      <c r="F257" s="158" t="s">
        <v>216</v>
      </c>
      <c r="G257" s="158" t="s">
        <v>214</v>
      </c>
      <c r="H257" s="152" t="s">
        <v>143</v>
      </c>
      <c r="I257" s="158" t="s">
        <v>163</v>
      </c>
      <c r="J257" s="166" t="s">
        <v>164</v>
      </c>
      <c r="K257" s="163">
        <v>1</v>
      </c>
      <c r="L257" s="164">
        <v>43497</v>
      </c>
      <c r="M257" s="165">
        <v>43677</v>
      </c>
      <c r="N257" s="60">
        <f t="shared" si="23"/>
        <v>25.7</v>
      </c>
      <c r="O257" s="153"/>
      <c r="P257" s="149">
        <f t="shared" si="24"/>
        <v>0</v>
      </c>
      <c r="Q257" s="151">
        <f t="shared" si="25"/>
        <v>0</v>
      </c>
      <c r="R257" s="151">
        <f t="shared" si="26"/>
        <v>0</v>
      </c>
      <c r="S257" s="151">
        <f t="shared" si="27"/>
        <v>0</v>
      </c>
      <c r="T257" s="150"/>
      <c r="U257" s="167"/>
      <c r="V257" s="155"/>
      <c r="W257" s="155"/>
      <c r="X257" s="155"/>
      <c r="Y257" s="155"/>
      <c r="Z257" s="155"/>
      <c r="AA257" s="156"/>
      <c r="AB257" s="89"/>
    </row>
    <row r="258" spans="1:28" s="90" customFormat="1" ht="234" customHeight="1">
      <c r="A258" s="157" t="s">
        <v>137</v>
      </c>
      <c r="B258" s="159" t="s">
        <v>215</v>
      </c>
      <c r="C258" s="161" t="s">
        <v>203</v>
      </c>
      <c r="D258" s="160" t="s">
        <v>140</v>
      </c>
      <c r="E258" s="162">
        <v>15</v>
      </c>
      <c r="F258" s="158" t="s">
        <v>216</v>
      </c>
      <c r="G258" s="158" t="s">
        <v>214</v>
      </c>
      <c r="H258" s="152" t="s">
        <v>143</v>
      </c>
      <c r="I258" s="158" t="s">
        <v>165</v>
      </c>
      <c r="J258" s="166" t="s">
        <v>149</v>
      </c>
      <c r="K258" s="163">
        <v>1</v>
      </c>
      <c r="L258" s="164">
        <v>43678</v>
      </c>
      <c r="M258" s="165">
        <v>43830</v>
      </c>
      <c r="N258" s="60">
        <f t="shared" si="23"/>
        <v>21.7</v>
      </c>
      <c r="O258" s="153"/>
      <c r="P258" s="149">
        <f t="shared" si="24"/>
        <v>0</v>
      </c>
      <c r="Q258" s="151">
        <f t="shared" si="25"/>
        <v>0</v>
      </c>
      <c r="R258" s="151">
        <f t="shared" si="26"/>
        <v>0</v>
      </c>
      <c r="S258" s="151">
        <f t="shared" si="27"/>
        <v>0</v>
      </c>
      <c r="T258" s="150"/>
      <c r="U258" s="167"/>
      <c r="V258" s="155"/>
      <c r="W258" s="155"/>
      <c r="X258" s="155"/>
      <c r="Y258" s="155"/>
      <c r="Z258" s="155"/>
      <c r="AA258" s="156"/>
      <c r="AB258" s="89"/>
    </row>
    <row r="259" spans="1:28" s="90" customFormat="1" ht="234" customHeight="1">
      <c r="A259" s="157" t="s">
        <v>137</v>
      </c>
      <c r="B259" s="159" t="s">
        <v>215</v>
      </c>
      <c r="C259" s="161" t="s">
        <v>203</v>
      </c>
      <c r="D259" s="160" t="s">
        <v>140</v>
      </c>
      <c r="E259" s="162">
        <v>15</v>
      </c>
      <c r="F259" s="158" t="s">
        <v>216</v>
      </c>
      <c r="G259" s="158" t="s">
        <v>214</v>
      </c>
      <c r="H259" s="152" t="s">
        <v>143</v>
      </c>
      <c r="I259" s="158" t="s">
        <v>166</v>
      </c>
      <c r="J259" s="166" t="s">
        <v>155</v>
      </c>
      <c r="K259" s="163">
        <v>1</v>
      </c>
      <c r="L259" s="164">
        <v>43678</v>
      </c>
      <c r="M259" s="165">
        <v>43830</v>
      </c>
      <c r="N259" s="60">
        <f t="shared" si="23"/>
        <v>21.7</v>
      </c>
      <c r="O259" s="153"/>
      <c r="P259" s="149">
        <f t="shared" si="24"/>
        <v>0</v>
      </c>
      <c r="Q259" s="151">
        <f t="shared" si="25"/>
        <v>0</v>
      </c>
      <c r="R259" s="151">
        <f t="shared" si="26"/>
        <v>0</v>
      </c>
      <c r="S259" s="151">
        <f t="shared" si="27"/>
        <v>0</v>
      </c>
      <c r="T259" s="150"/>
      <c r="U259" s="167"/>
      <c r="V259" s="155"/>
      <c r="W259" s="155"/>
      <c r="X259" s="155"/>
      <c r="Y259" s="155"/>
      <c r="Z259" s="155"/>
      <c r="AA259" s="156"/>
      <c r="AB259" s="89"/>
    </row>
    <row r="260" spans="1:28" s="90" customFormat="1" ht="234" customHeight="1">
      <c r="A260" s="157" t="s">
        <v>137</v>
      </c>
      <c r="B260" s="159" t="s">
        <v>217</v>
      </c>
      <c r="C260" s="161" t="s">
        <v>203</v>
      </c>
      <c r="D260" s="160" t="s">
        <v>140</v>
      </c>
      <c r="E260" s="162">
        <v>16</v>
      </c>
      <c r="F260" s="158" t="s">
        <v>218</v>
      </c>
      <c r="G260" s="158" t="s">
        <v>219</v>
      </c>
      <c r="H260" s="152" t="s">
        <v>143</v>
      </c>
      <c r="I260" s="158" t="s">
        <v>144</v>
      </c>
      <c r="J260" s="166" t="s">
        <v>145</v>
      </c>
      <c r="K260" s="163">
        <v>1</v>
      </c>
      <c r="L260" s="164">
        <v>43497</v>
      </c>
      <c r="M260" s="165">
        <v>43616</v>
      </c>
      <c r="N260" s="60">
        <f t="shared" si="23"/>
        <v>17</v>
      </c>
      <c r="O260" s="153"/>
      <c r="P260" s="149">
        <f t="shared" si="24"/>
        <v>0</v>
      </c>
      <c r="Q260" s="151">
        <f t="shared" si="25"/>
        <v>0</v>
      </c>
      <c r="R260" s="151">
        <f t="shared" si="26"/>
        <v>0</v>
      </c>
      <c r="S260" s="151">
        <f t="shared" si="27"/>
        <v>0</v>
      </c>
      <c r="T260" s="150"/>
      <c r="U260" s="167"/>
      <c r="V260" s="155"/>
      <c r="W260" s="155"/>
      <c r="X260" s="155"/>
      <c r="Y260" s="155"/>
      <c r="Z260" s="155"/>
      <c r="AA260" s="156"/>
      <c r="AB260" s="89"/>
    </row>
    <row r="261" spans="1:28" s="90" customFormat="1" ht="234" customHeight="1">
      <c r="A261" s="157" t="s">
        <v>137</v>
      </c>
      <c r="B261" s="159" t="s">
        <v>217</v>
      </c>
      <c r="C261" s="161" t="s">
        <v>203</v>
      </c>
      <c r="D261" s="160" t="s">
        <v>140</v>
      </c>
      <c r="E261" s="162">
        <v>16</v>
      </c>
      <c r="F261" s="158" t="s">
        <v>218</v>
      </c>
      <c r="G261" s="158" t="s">
        <v>219</v>
      </c>
      <c r="H261" s="152" t="s">
        <v>143</v>
      </c>
      <c r="I261" s="158" t="s">
        <v>146</v>
      </c>
      <c r="J261" s="166" t="s">
        <v>147</v>
      </c>
      <c r="K261" s="163">
        <v>5</v>
      </c>
      <c r="L261" s="164">
        <v>43570</v>
      </c>
      <c r="M261" s="165">
        <v>43707</v>
      </c>
      <c r="N261" s="60">
        <f t="shared" si="23"/>
        <v>19.600000000000001</v>
      </c>
      <c r="O261" s="153"/>
      <c r="P261" s="149">
        <f t="shared" si="24"/>
        <v>0</v>
      </c>
      <c r="Q261" s="151">
        <f t="shared" si="25"/>
        <v>0</v>
      </c>
      <c r="R261" s="151">
        <f t="shared" si="26"/>
        <v>0</v>
      </c>
      <c r="S261" s="151">
        <f t="shared" si="27"/>
        <v>0</v>
      </c>
      <c r="T261" s="150"/>
      <c r="U261" s="167"/>
      <c r="V261" s="155"/>
      <c r="W261" s="155"/>
      <c r="X261" s="155"/>
      <c r="Y261" s="155"/>
      <c r="Z261" s="155"/>
      <c r="AA261" s="156"/>
      <c r="AB261" s="89"/>
    </row>
    <row r="262" spans="1:28" s="90" customFormat="1" ht="234" customHeight="1">
      <c r="A262" s="157" t="s">
        <v>137</v>
      </c>
      <c r="B262" s="159" t="s">
        <v>217</v>
      </c>
      <c r="C262" s="161" t="s">
        <v>203</v>
      </c>
      <c r="D262" s="160" t="s">
        <v>140</v>
      </c>
      <c r="E262" s="162">
        <v>16</v>
      </c>
      <c r="F262" s="158" t="s">
        <v>218</v>
      </c>
      <c r="G262" s="158" t="s">
        <v>219</v>
      </c>
      <c r="H262" s="152" t="s">
        <v>143</v>
      </c>
      <c r="I262" s="158" t="s">
        <v>148</v>
      </c>
      <c r="J262" s="166" t="s">
        <v>149</v>
      </c>
      <c r="K262" s="163">
        <v>1</v>
      </c>
      <c r="L262" s="164">
        <v>43497</v>
      </c>
      <c r="M262" s="165">
        <v>43556</v>
      </c>
      <c r="N262" s="60">
        <f t="shared" si="23"/>
        <v>8.4</v>
      </c>
      <c r="O262" s="153"/>
      <c r="P262" s="149">
        <f t="shared" si="24"/>
        <v>0</v>
      </c>
      <c r="Q262" s="151">
        <f t="shared" si="25"/>
        <v>0</v>
      </c>
      <c r="R262" s="151">
        <f t="shared" si="26"/>
        <v>0</v>
      </c>
      <c r="S262" s="151">
        <f t="shared" si="27"/>
        <v>0</v>
      </c>
      <c r="T262" s="150"/>
      <c r="U262" s="167"/>
      <c r="V262" s="155"/>
      <c r="W262" s="155"/>
      <c r="X262" s="155"/>
      <c r="Y262" s="155"/>
      <c r="Z262" s="155"/>
      <c r="AA262" s="156"/>
      <c r="AB262" s="89"/>
    </row>
    <row r="263" spans="1:28" s="90" customFormat="1" ht="234" customHeight="1">
      <c r="A263" s="157" t="s">
        <v>137</v>
      </c>
      <c r="B263" s="159" t="s">
        <v>217</v>
      </c>
      <c r="C263" s="161" t="s">
        <v>203</v>
      </c>
      <c r="D263" s="160" t="s">
        <v>140</v>
      </c>
      <c r="E263" s="162">
        <v>16</v>
      </c>
      <c r="F263" s="158" t="s">
        <v>218</v>
      </c>
      <c r="G263" s="158" t="s">
        <v>219</v>
      </c>
      <c r="H263" s="152" t="s">
        <v>143</v>
      </c>
      <c r="I263" s="158" t="s">
        <v>150</v>
      </c>
      <c r="J263" s="166" t="s">
        <v>151</v>
      </c>
      <c r="K263" s="163">
        <v>33</v>
      </c>
      <c r="L263" s="164">
        <v>43497</v>
      </c>
      <c r="M263" s="165">
        <v>43830</v>
      </c>
      <c r="N263" s="60">
        <f t="shared" si="23"/>
        <v>47.6</v>
      </c>
      <c r="O263" s="153"/>
      <c r="P263" s="149">
        <f t="shared" si="24"/>
        <v>0</v>
      </c>
      <c r="Q263" s="151">
        <f t="shared" si="25"/>
        <v>0</v>
      </c>
      <c r="R263" s="151">
        <f t="shared" si="26"/>
        <v>0</v>
      </c>
      <c r="S263" s="151">
        <f t="shared" si="27"/>
        <v>0</v>
      </c>
      <c r="T263" s="150"/>
      <c r="U263" s="167"/>
      <c r="V263" s="155"/>
      <c r="W263" s="155"/>
      <c r="X263" s="155"/>
      <c r="Y263" s="155"/>
      <c r="Z263" s="155"/>
      <c r="AA263" s="156"/>
      <c r="AB263" s="89"/>
    </row>
    <row r="264" spans="1:28" s="90" customFormat="1" ht="234" customHeight="1">
      <c r="A264" s="157" t="s">
        <v>137</v>
      </c>
      <c r="B264" s="159" t="s">
        <v>217</v>
      </c>
      <c r="C264" s="161" t="s">
        <v>203</v>
      </c>
      <c r="D264" s="160" t="s">
        <v>140</v>
      </c>
      <c r="E264" s="162">
        <v>16</v>
      </c>
      <c r="F264" s="158" t="s">
        <v>218</v>
      </c>
      <c r="G264" s="158" t="s">
        <v>219</v>
      </c>
      <c r="H264" s="152" t="s">
        <v>143</v>
      </c>
      <c r="I264" s="158" t="s">
        <v>152</v>
      </c>
      <c r="J264" s="166" t="s">
        <v>153</v>
      </c>
      <c r="K264" s="163">
        <v>7</v>
      </c>
      <c r="L264" s="164">
        <v>43497</v>
      </c>
      <c r="M264" s="165">
        <v>43830</v>
      </c>
      <c r="N264" s="60">
        <f t="shared" si="23"/>
        <v>47.6</v>
      </c>
      <c r="O264" s="153"/>
      <c r="P264" s="149">
        <f t="shared" si="24"/>
        <v>0</v>
      </c>
      <c r="Q264" s="151">
        <f t="shared" si="25"/>
        <v>0</v>
      </c>
      <c r="R264" s="151">
        <f t="shared" si="26"/>
        <v>0</v>
      </c>
      <c r="S264" s="151">
        <f t="shared" si="27"/>
        <v>0</v>
      </c>
      <c r="T264" s="150"/>
      <c r="U264" s="167"/>
      <c r="V264" s="155"/>
      <c r="W264" s="155"/>
      <c r="X264" s="155"/>
      <c r="Y264" s="155"/>
      <c r="Z264" s="155"/>
      <c r="AA264" s="156"/>
      <c r="AB264" s="89"/>
    </row>
    <row r="265" spans="1:28" s="90" customFormat="1" ht="234" customHeight="1">
      <c r="A265" s="157" t="s">
        <v>137</v>
      </c>
      <c r="B265" s="159" t="s">
        <v>217</v>
      </c>
      <c r="C265" s="161" t="s">
        <v>203</v>
      </c>
      <c r="D265" s="160" t="s">
        <v>140</v>
      </c>
      <c r="E265" s="162">
        <v>16</v>
      </c>
      <c r="F265" s="158" t="s">
        <v>218</v>
      </c>
      <c r="G265" s="158" t="s">
        <v>219</v>
      </c>
      <c r="H265" s="152" t="s">
        <v>143</v>
      </c>
      <c r="I265" s="158" t="s">
        <v>154</v>
      </c>
      <c r="J265" s="166" t="s">
        <v>155</v>
      </c>
      <c r="K265" s="163">
        <v>1</v>
      </c>
      <c r="L265" s="164">
        <v>43497</v>
      </c>
      <c r="M265" s="165">
        <v>43556</v>
      </c>
      <c r="N265" s="60">
        <f t="shared" si="23"/>
        <v>8.4</v>
      </c>
      <c r="O265" s="153"/>
      <c r="P265" s="149">
        <f t="shared" si="24"/>
        <v>0</v>
      </c>
      <c r="Q265" s="151">
        <f t="shared" si="25"/>
        <v>0</v>
      </c>
      <c r="R265" s="151">
        <f t="shared" si="26"/>
        <v>0</v>
      </c>
      <c r="S265" s="151">
        <f t="shared" si="27"/>
        <v>0</v>
      </c>
      <c r="T265" s="150"/>
      <c r="U265" s="167"/>
      <c r="V265" s="155"/>
      <c r="W265" s="155"/>
      <c r="X265" s="155"/>
      <c r="Y265" s="155"/>
      <c r="Z265" s="155"/>
      <c r="AA265" s="156"/>
      <c r="AB265" s="89"/>
    </row>
    <row r="266" spans="1:28" s="90" customFormat="1" ht="234" customHeight="1">
      <c r="A266" s="157" t="s">
        <v>137</v>
      </c>
      <c r="B266" s="159" t="s">
        <v>217</v>
      </c>
      <c r="C266" s="161" t="s">
        <v>203</v>
      </c>
      <c r="D266" s="160" t="s">
        <v>140</v>
      </c>
      <c r="E266" s="162">
        <v>16</v>
      </c>
      <c r="F266" s="158" t="s">
        <v>218</v>
      </c>
      <c r="G266" s="158" t="s">
        <v>219</v>
      </c>
      <c r="H266" s="152" t="s">
        <v>143</v>
      </c>
      <c r="I266" s="158" t="s">
        <v>156</v>
      </c>
      <c r="J266" s="166" t="s">
        <v>155</v>
      </c>
      <c r="K266" s="163">
        <v>1</v>
      </c>
      <c r="L266" s="164">
        <v>43497</v>
      </c>
      <c r="M266" s="165">
        <v>43556</v>
      </c>
      <c r="N266" s="60">
        <f t="shared" si="23"/>
        <v>8.4</v>
      </c>
      <c r="O266" s="153"/>
      <c r="P266" s="149">
        <f t="shared" si="24"/>
        <v>0</v>
      </c>
      <c r="Q266" s="151">
        <f t="shared" si="25"/>
        <v>0</v>
      </c>
      <c r="R266" s="151">
        <f t="shared" si="26"/>
        <v>0</v>
      </c>
      <c r="S266" s="151">
        <f t="shared" si="27"/>
        <v>0</v>
      </c>
      <c r="T266" s="150"/>
      <c r="U266" s="167"/>
      <c r="V266" s="155"/>
      <c r="W266" s="155"/>
      <c r="X266" s="155"/>
      <c r="Y266" s="155"/>
      <c r="Z266" s="155"/>
      <c r="AA266" s="156"/>
      <c r="AB266" s="89"/>
    </row>
    <row r="267" spans="1:28" s="90" customFormat="1" ht="234" customHeight="1">
      <c r="A267" s="157" t="s">
        <v>137</v>
      </c>
      <c r="B267" s="159" t="s">
        <v>217</v>
      </c>
      <c r="C267" s="161" t="s">
        <v>203</v>
      </c>
      <c r="D267" s="160" t="s">
        <v>140</v>
      </c>
      <c r="E267" s="162">
        <v>16</v>
      </c>
      <c r="F267" s="158" t="s">
        <v>218</v>
      </c>
      <c r="G267" s="158" t="s">
        <v>219</v>
      </c>
      <c r="H267" s="152" t="s">
        <v>143</v>
      </c>
      <c r="I267" s="158" t="s">
        <v>157</v>
      </c>
      <c r="J267" s="166" t="s">
        <v>39</v>
      </c>
      <c r="K267" s="163">
        <v>1</v>
      </c>
      <c r="L267" s="164">
        <v>43497</v>
      </c>
      <c r="M267" s="165">
        <v>43830</v>
      </c>
      <c r="N267" s="60">
        <f t="shared" si="23"/>
        <v>47.6</v>
      </c>
      <c r="O267" s="153"/>
      <c r="P267" s="149">
        <f t="shared" si="24"/>
        <v>0</v>
      </c>
      <c r="Q267" s="151">
        <f t="shared" si="25"/>
        <v>0</v>
      </c>
      <c r="R267" s="151">
        <f t="shared" si="26"/>
        <v>0</v>
      </c>
      <c r="S267" s="151">
        <f t="shared" si="27"/>
        <v>0</v>
      </c>
      <c r="T267" s="150"/>
      <c r="U267" s="167"/>
      <c r="V267" s="155"/>
      <c r="W267" s="155"/>
      <c r="X267" s="155"/>
      <c r="Y267" s="155"/>
      <c r="Z267" s="155"/>
      <c r="AA267" s="156"/>
      <c r="AB267" s="89"/>
    </row>
    <row r="268" spans="1:28" s="90" customFormat="1" ht="234" customHeight="1">
      <c r="A268" s="157" t="s">
        <v>137</v>
      </c>
      <c r="B268" s="159" t="s">
        <v>217</v>
      </c>
      <c r="C268" s="161" t="s">
        <v>203</v>
      </c>
      <c r="D268" s="160" t="s">
        <v>140</v>
      </c>
      <c r="E268" s="162">
        <v>16</v>
      </c>
      <c r="F268" s="158" t="s">
        <v>218</v>
      </c>
      <c r="G268" s="158" t="s">
        <v>219</v>
      </c>
      <c r="H268" s="152" t="s">
        <v>143</v>
      </c>
      <c r="I268" s="158" t="s">
        <v>158</v>
      </c>
      <c r="J268" s="166" t="s">
        <v>159</v>
      </c>
      <c r="K268" s="163">
        <v>1</v>
      </c>
      <c r="L268" s="164">
        <v>43525</v>
      </c>
      <c r="M268" s="165">
        <v>43738</v>
      </c>
      <c r="N268" s="60">
        <f t="shared" si="23"/>
        <v>30.4</v>
      </c>
      <c r="O268" s="153"/>
      <c r="P268" s="149">
        <f t="shared" si="24"/>
        <v>0</v>
      </c>
      <c r="Q268" s="151">
        <f t="shared" si="25"/>
        <v>0</v>
      </c>
      <c r="R268" s="151">
        <f t="shared" si="26"/>
        <v>0</v>
      </c>
      <c r="S268" s="151">
        <f t="shared" si="27"/>
        <v>0</v>
      </c>
      <c r="T268" s="150"/>
      <c r="U268" s="167"/>
      <c r="V268" s="155"/>
      <c r="W268" s="155"/>
      <c r="X268" s="155"/>
      <c r="Y268" s="155"/>
      <c r="Z268" s="155"/>
      <c r="AA268" s="156"/>
      <c r="AB268" s="89"/>
    </row>
    <row r="269" spans="1:28" s="90" customFormat="1" ht="234" customHeight="1">
      <c r="A269" s="157" t="s">
        <v>137</v>
      </c>
      <c r="B269" s="159" t="s">
        <v>217</v>
      </c>
      <c r="C269" s="161" t="s">
        <v>203</v>
      </c>
      <c r="D269" s="160" t="s">
        <v>140</v>
      </c>
      <c r="E269" s="162">
        <v>16</v>
      </c>
      <c r="F269" s="158" t="s">
        <v>218</v>
      </c>
      <c r="G269" s="158" t="s">
        <v>219</v>
      </c>
      <c r="H269" s="152" t="s">
        <v>143</v>
      </c>
      <c r="I269" s="158" t="s">
        <v>160</v>
      </c>
      <c r="J269" s="166" t="s">
        <v>161</v>
      </c>
      <c r="K269" s="163">
        <v>1</v>
      </c>
      <c r="L269" s="164">
        <v>43525</v>
      </c>
      <c r="M269" s="165">
        <v>43830</v>
      </c>
      <c r="N269" s="60">
        <f t="shared" ref="N269:N315" si="28">+ROUND(((M269-L269)/7),1)</f>
        <v>43.6</v>
      </c>
      <c r="O269" s="153"/>
      <c r="P269" s="149">
        <f t="shared" si="24"/>
        <v>0</v>
      </c>
      <c r="Q269" s="151">
        <f t="shared" si="25"/>
        <v>0</v>
      </c>
      <c r="R269" s="151">
        <f t="shared" si="26"/>
        <v>0</v>
      </c>
      <c r="S269" s="151">
        <f t="shared" si="27"/>
        <v>0</v>
      </c>
      <c r="T269" s="150"/>
      <c r="U269" s="167"/>
      <c r="V269" s="155"/>
      <c r="W269" s="155"/>
      <c r="X269" s="155"/>
      <c r="Y269" s="155"/>
      <c r="Z269" s="155"/>
      <c r="AA269" s="156"/>
      <c r="AB269" s="89"/>
    </row>
    <row r="270" spans="1:28" s="90" customFormat="1" ht="234" customHeight="1">
      <c r="A270" s="157" t="s">
        <v>137</v>
      </c>
      <c r="B270" s="159" t="s">
        <v>217</v>
      </c>
      <c r="C270" s="161" t="s">
        <v>203</v>
      </c>
      <c r="D270" s="160" t="s">
        <v>140</v>
      </c>
      <c r="E270" s="162">
        <v>16</v>
      </c>
      <c r="F270" s="158" t="s">
        <v>218</v>
      </c>
      <c r="G270" s="158" t="s">
        <v>219</v>
      </c>
      <c r="H270" s="152" t="s">
        <v>143</v>
      </c>
      <c r="I270" s="158" t="s">
        <v>162</v>
      </c>
      <c r="J270" s="166" t="s">
        <v>155</v>
      </c>
      <c r="K270" s="163">
        <v>1</v>
      </c>
      <c r="L270" s="164">
        <v>43497</v>
      </c>
      <c r="M270" s="165">
        <v>43585</v>
      </c>
      <c r="N270" s="60">
        <f t="shared" si="28"/>
        <v>12.6</v>
      </c>
      <c r="O270" s="153"/>
      <c r="P270" s="149">
        <f t="shared" si="24"/>
        <v>0</v>
      </c>
      <c r="Q270" s="151">
        <f t="shared" si="25"/>
        <v>0</v>
      </c>
      <c r="R270" s="151">
        <f t="shared" si="26"/>
        <v>0</v>
      </c>
      <c r="S270" s="151">
        <f t="shared" si="27"/>
        <v>0</v>
      </c>
      <c r="T270" s="150"/>
      <c r="U270" s="167"/>
      <c r="V270" s="155"/>
      <c r="W270" s="155"/>
      <c r="X270" s="155"/>
      <c r="Y270" s="155"/>
      <c r="Z270" s="155"/>
      <c r="AA270" s="156"/>
      <c r="AB270" s="89"/>
    </row>
    <row r="271" spans="1:28" s="90" customFormat="1" ht="234" customHeight="1">
      <c r="A271" s="157" t="s">
        <v>137</v>
      </c>
      <c r="B271" s="159" t="s">
        <v>217</v>
      </c>
      <c r="C271" s="161" t="s">
        <v>203</v>
      </c>
      <c r="D271" s="160" t="s">
        <v>140</v>
      </c>
      <c r="E271" s="162">
        <v>16</v>
      </c>
      <c r="F271" s="158" t="s">
        <v>218</v>
      </c>
      <c r="G271" s="158" t="s">
        <v>219</v>
      </c>
      <c r="H271" s="152" t="s">
        <v>143</v>
      </c>
      <c r="I271" s="158" t="s">
        <v>163</v>
      </c>
      <c r="J271" s="166" t="s">
        <v>164</v>
      </c>
      <c r="K271" s="163">
        <v>1</v>
      </c>
      <c r="L271" s="164">
        <v>43497</v>
      </c>
      <c r="M271" s="165">
        <v>43677</v>
      </c>
      <c r="N271" s="60">
        <f t="shared" si="28"/>
        <v>25.7</v>
      </c>
      <c r="O271" s="153"/>
      <c r="P271" s="149">
        <f t="shared" si="24"/>
        <v>0</v>
      </c>
      <c r="Q271" s="151">
        <f t="shared" si="25"/>
        <v>0</v>
      </c>
      <c r="R271" s="151">
        <f t="shared" si="26"/>
        <v>0</v>
      </c>
      <c r="S271" s="151">
        <f t="shared" si="27"/>
        <v>0</v>
      </c>
      <c r="T271" s="150"/>
      <c r="U271" s="167"/>
      <c r="V271" s="155"/>
      <c r="W271" s="155"/>
      <c r="X271" s="155"/>
      <c r="Y271" s="155"/>
      <c r="Z271" s="155"/>
      <c r="AA271" s="156"/>
      <c r="AB271" s="89"/>
    </row>
    <row r="272" spans="1:28" s="90" customFormat="1" ht="234" customHeight="1">
      <c r="A272" s="157" t="s">
        <v>137</v>
      </c>
      <c r="B272" s="159" t="s">
        <v>217</v>
      </c>
      <c r="C272" s="161" t="s">
        <v>203</v>
      </c>
      <c r="D272" s="160" t="s">
        <v>140</v>
      </c>
      <c r="E272" s="162">
        <v>16</v>
      </c>
      <c r="F272" s="158" t="s">
        <v>218</v>
      </c>
      <c r="G272" s="158" t="s">
        <v>219</v>
      </c>
      <c r="H272" s="152" t="s">
        <v>143</v>
      </c>
      <c r="I272" s="158" t="s">
        <v>165</v>
      </c>
      <c r="J272" s="166" t="s">
        <v>149</v>
      </c>
      <c r="K272" s="163">
        <v>1</v>
      </c>
      <c r="L272" s="164">
        <v>43678</v>
      </c>
      <c r="M272" s="165">
        <v>43830</v>
      </c>
      <c r="N272" s="60">
        <f t="shared" si="28"/>
        <v>21.7</v>
      </c>
      <c r="O272" s="153"/>
      <c r="P272" s="149">
        <f t="shared" si="24"/>
        <v>0</v>
      </c>
      <c r="Q272" s="151">
        <f t="shared" si="25"/>
        <v>0</v>
      </c>
      <c r="R272" s="151">
        <f t="shared" si="26"/>
        <v>0</v>
      </c>
      <c r="S272" s="151">
        <f t="shared" si="27"/>
        <v>0</v>
      </c>
      <c r="T272" s="150"/>
      <c r="U272" s="167"/>
      <c r="V272" s="155"/>
      <c r="W272" s="155"/>
      <c r="X272" s="155"/>
      <c r="Y272" s="155"/>
      <c r="Z272" s="155"/>
      <c r="AA272" s="156"/>
      <c r="AB272" s="89"/>
    </row>
    <row r="273" spans="1:28" s="90" customFormat="1" ht="234" customHeight="1">
      <c r="A273" s="157" t="s">
        <v>137</v>
      </c>
      <c r="B273" s="159" t="s">
        <v>217</v>
      </c>
      <c r="C273" s="161" t="s">
        <v>203</v>
      </c>
      <c r="D273" s="160" t="s">
        <v>140</v>
      </c>
      <c r="E273" s="162">
        <v>16</v>
      </c>
      <c r="F273" s="158" t="s">
        <v>218</v>
      </c>
      <c r="G273" s="158" t="s">
        <v>219</v>
      </c>
      <c r="H273" s="152" t="s">
        <v>143</v>
      </c>
      <c r="I273" s="158" t="s">
        <v>166</v>
      </c>
      <c r="J273" s="166" t="s">
        <v>155</v>
      </c>
      <c r="K273" s="163">
        <v>1</v>
      </c>
      <c r="L273" s="164">
        <v>43678</v>
      </c>
      <c r="M273" s="165">
        <v>43830</v>
      </c>
      <c r="N273" s="60">
        <f t="shared" si="28"/>
        <v>21.7</v>
      </c>
      <c r="O273" s="153"/>
      <c r="P273" s="149">
        <f t="shared" si="24"/>
        <v>0</v>
      </c>
      <c r="Q273" s="151">
        <f t="shared" si="25"/>
        <v>0</v>
      </c>
      <c r="R273" s="151">
        <f t="shared" si="26"/>
        <v>0</v>
      </c>
      <c r="S273" s="151">
        <f t="shared" si="27"/>
        <v>0</v>
      </c>
      <c r="T273" s="150"/>
      <c r="U273" s="167"/>
      <c r="V273" s="155"/>
      <c r="W273" s="155"/>
      <c r="X273" s="155"/>
      <c r="Y273" s="155"/>
      <c r="Z273" s="155"/>
      <c r="AA273" s="156"/>
      <c r="AB273" s="89"/>
    </row>
    <row r="274" spans="1:28" s="90" customFormat="1" ht="234" customHeight="1">
      <c r="A274" s="157" t="s">
        <v>137</v>
      </c>
      <c r="B274" s="159" t="s">
        <v>220</v>
      </c>
      <c r="C274" s="161" t="s">
        <v>203</v>
      </c>
      <c r="D274" s="160" t="s">
        <v>140</v>
      </c>
      <c r="E274" s="162">
        <v>17</v>
      </c>
      <c r="F274" s="158" t="s">
        <v>221</v>
      </c>
      <c r="G274" s="158" t="s">
        <v>219</v>
      </c>
      <c r="H274" s="152" t="s">
        <v>143</v>
      </c>
      <c r="I274" s="158" t="s">
        <v>144</v>
      </c>
      <c r="J274" s="166" t="s">
        <v>145</v>
      </c>
      <c r="K274" s="163">
        <v>1</v>
      </c>
      <c r="L274" s="164">
        <v>43497</v>
      </c>
      <c r="M274" s="165">
        <v>43616</v>
      </c>
      <c r="N274" s="60">
        <f t="shared" si="28"/>
        <v>17</v>
      </c>
      <c r="O274" s="153"/>
      <c r="P274" s="149">
        <f t="shared" si="24"/>
        <v>0</v>
      </c>
      <c r="Q274" s="151">
        <f t="shared" si="25"/>
        <v>0</v>
      </c>
      <c r="R274" s="151">
        <f t="shared" si="26"/>
        <v>0</v>
      </c>
      <c r="S274" s="151">
        <f t="shared" si="27"/>
        <v>0</v>
      </c>
      <c r="T274" s="150"/>
      <c r="U274" s="167"/>
      <c r="V274" s="155"/>
      <c r="W274" s="155"/>
      <c r="X274" s="155"/>
      <c r="Y274" s="155"/>
      <c r="Z274" s="155"/>
      <c r="AA274" s="156"/>
      <c r="AB274" s="89"/>
    </row>
    <row r="275" spans="1:28" s="90" customFormat="1" ht="234" customHeight="1">
      <c r="A275" s="157" t="s">
        <v>137</v>
      </c>
      <c r="B275" s="159" t="s">
        <v>220</v>
      </c>
      <c r="C275" s="161" t="s">
        <v>203</v>
      </c>
      <c r="D275" s="160" t="s">
        <v>140</v>
      </c>
      <c r="E275" s="162">
        <v>17</v>
      </c>
      <c r="F275" s="158" t="s">
        <v>221</v>
      </c>
      <c r="G275" s="158" t="s">
        <v>219</v>
      </c>
      <c r="H275" s="152" t="s">
        <v>143</v>
      </c>
      <c r="I275" s="158" t="s">
        <v>146</v>
      </c>
      <c r="J275" s="166" t="s">
        <v>147</v>
      </c>
      <c r="K275" s="163">
        <v>5</v>
      </c>
      <c r="L275" s="164">
        <v>43570</v>
      </c>
      <c r="M275" s="165">
        <v>43707</v>
      </c>
      <c r="N275" s="60">
        <f t="shared" si="28"/>
        <v>19.600000000000001</v>
      </c>
      <c r="O275" s="153"/>
      <c r="P275" s="149">
        <f t="shared" si="24"/>
        <v>0</v>
      </c>
      <c r="Q275" s="151">
        <f t="shared" si="25"/>
        <v>0</v>
      </c>
      <c r="R275" s="151">
        <f t="shared" si="26"/>
        <v>0</v>
      </c>
      <c r="S275" s="151">
        <f t="shared" si="27"/>
        <v>0</v>
      </c>
      <c r="T275" s="150"/>
      <c r="U275" s="167"/>
      <c r="V275" s="155"/>
      <c r="W275" s="155"/>
      <c r="X275" s="155"/>
      <c r="Y275" s="155"/>
      <c r="Z275" s="155"/>
      <c r="AA275" s="156"/>
      <c r="AB275" s="89"/>
    </row>
    <row r="276" spans="1:28" s="90" customFormat="1" ht="234" customHeight="1">
      <c r="A276" s="157" t="s">
        <v>137</v>
      </c>
      <c r="B276" s="159" t="s">
        <v>220</v>
      </c>
      <c r="C276" s="161" t="s">
        <v>203</v>
      </c>
      <c r="D276" s="160" t="s">
        <v>140</v>
      </c>
      <c r="E276" s="162">
        <v>17</v>
      </c>
      <c r="F276" s="158" t="s">
        <v>221</v>
      </c>
      <c r="G276" s="158" t="s">
        <v>219</v>
      </c>
      <c r="H276" s="152" t="s">
        <v>143</v>
      </c>
      <c r="I276" s="158" t="s">
        <v>148</v>
      </c>
      <c r="J276" s="166" t="s">
        <v>149</v>
      </c>
      <c r="K276" s="163">
        <v>1</v>
      </c>
      <c r="L276" s="164">
        <v>43497</v>
      </c>
      <c r="M276" s="165">
        <v>43556</v>
      </c>
      <c r="N276" s="60">
        <f t="shared" si="28"/>
        <v>8.4</v>
      </c>
      <c r="O276" s="153"/>
      <c r="P276" s="149">
        <f t="shared" si="24"/>
        <v>0</v>
      </c>
      <c r="Q276" s="151">
        <f t="shared" si="25"/>
        <v>0</v>
      </c>
      <c r="R276" s="151">
        <f t="shared" si="26"/>
        <v>0</v>
      </c>
      <c r="S276" s="151">
        <f t="shared" si="27"/>
        <v>0</v>
      </c>
      <c r="T276" s="150"/>
      <c r="U276" s="167"/>
      <c r="V276" s="155"/>
      <c r="W276" s="155"/>
      <c r="X276" s="155"/>
      <c r="Y276" s="155"/>
      <c r="Z276" s="155"/>
      <c r="AA276" s="156"/>
      <c r="AB276" s="89"/>
    </row>
    <row r="277" spans="1:28" s="90" customFormat="1" ht="234" customHeight="1">
      <c r="A277" s="157" t="s">
        <v>137</v>
      </c>
      <c r="B277" s="159" t="s">
        <v>220</v>
      </c>
      <c r="C277" s="161" t="s">
        <v>203</v>
      </c>
      <c r="D277" s="160" t="s">
        <v>140</v>
      </c>
      <c r="E277" s="162">
        <v>17</v>
      </c>
      <c r="F277" s="158" t="s">
        <v>221</v>
      </c>
      <c r="G277" s="158" t="s">
        <v>219</v>
      </c>
      <c r="H277" s="152" t="s">
        <v>143</v>
      </c>
      <c r="I277" s="158" t="s">
        <v>150</v>
      </c>
      <c r="J277" s="166" t="s">
        <v>151</v>
      </c>
      <c r="K277" s="163">
        <v>33</v>
      </c>
      <c r="L277" s="164">
        <v>43497</v>
      </c>
      <c r="M277" s="165">
        <v>43830</v>
      </c>
      <c r="N277" s="60">
        <f t="shared" si="28"/>
        <v>47.6</v>
      </c>
      <c r="O277" s="153"/>
      <c r="P277" s="149">
        <f t="shared" si="24"/>
        <v>0</v>
      </c>
      <c r="Q277" s="151">
        <f t="shared" si="25"/>
        <v>0</v>
      </c>
      <c r="R277" s="151">
        <f t="shared" si="26"/>
        <v>0</v>
      </c>
      <c r="S277" s="151">
        <f t="shared" si="27"/>
        <v>0</v>
      </c>
      <c r="T277" s="150"/>
      <c r="U277" s="167"/>
      <c r="V277" s="155"/>
      <c r="W277" s="155"/>
      <c r="X277" s="155"/>
      <c r="Y277" s="155"/>
      <c r="Z277" s="155"/>
      <c r="AA277" s="156"/>
      <c r="AB277" s="89"/>
    </row>
    <row r="278" spans="1:28" s="90" customFormat="1" ht="234" customHeight="1">
      <c r="A278" s="157" t="s">
        <v>137</v>
      </c>
      <c r="B278" s="159" t="s">
        <v>220</v>
      </c>
      <c r="C278" s="161" t="s">
        <v>203</v>
      </c>
      <c r="D278" s="160" t="s">
        <v>140</v>
      </c>
      <c r="E278" s="162">
        <v>17</v>
      </c>
      <c r="F278" s="158" t="s">
        <v>221</v>
      </c>
      <c r="G278" s="158" t="s">
        <v>219</v>
      </c>
      <c r="H278" s="152" t="s">
        <v>143</v>
      </c>
      <c r="I278" s="158" t="s">
        <v>152</v>
      </c>
      <c r="J278" s="166" t="s">
        <v>153</v>
      </c>
      <c r="K278" s="163">
        <v>7</v>
      </c>
      <c r="L278" s="164">
        <v>43497</v>
      </c>
      <c r="M278" s="165">
        <v>43830</v>
      </c>
      <c r="N278" s="60">
        <f t="shared" si="28"/>
        <v>47.6</v>
      </c>
      <c r="O278" s="153"/>
      <c r="P278" s="149">
        <f t="shared" si="24"/>
        <v>0</v>
      </c>
      <c r="Q278" s="151">
        <f t="shared" si="25"/>
        <v>0</v>
      </c>
      <c r="R278" s="151">
        <f t="shared" si="26"/>
        <v>0</v>
      </c>
      <c r="S278" s="151">
        <f t="shared" si="27"/>
        <v>0</v>
      </c>
      <c r="T278" s="150"/>
      <c r="U278" s="167"/>
      <c r="V278" s="155"/>
      <c r="W278" s="155"/>
      <c r="X278" s="155"/>
      <c r="Y278" s="155"/>
      <c r="Z278" s="155"/>
      <c r="AA278" s="156"/>
      <c r="AB278" s="89"/>
    </row>
    <row r="279" spans="1:28" s="90" customFormat="1" ht="234" customHeight="1">
      <c r="A279" s="157" t="s">
        <v>137</v>
      </c>
      <c r="B279" s="159" t="s">
        <v>220</v>
      </c>
      <c r="C279" s="161" t="s">
        <v>203</v>
      </c>
      <c r="D279" s="160" t="s">
        <v>140</v>
      </c>
      <c r="E279" s="162">
        <v>17</v>
      </c>
      <c r="F279" s="158" t="s">
        <v>221</v>
      </c>
      <c r="G279" s="158" t="s">
        <v>219</v>
      </c>
      <c r="H279" s="152" t="s">
        <v>143</v>
      </c>
      <c r="I279" s="158" t="s">
        <v>154</v>
      </c>
      <c r="J279" s="166" t="s">
        <v>155</v>
      </c>
      <c r="K279" s="163">
        <v>1</v>
      </c>
      <c r="L279" s="164">
        <v>43497</v>
      </c>
      <c r="M279" s="165">
        <v>43556</v>
      </c>
      <c r="N279" s="60">
        <f t="shared" si="28"/>
        <v>8.4</v>
      </c>
      <c r="O279" s="153"/>
      <c r="P279" s="149">
        <f t="shared" si="24"/>
        <v>0</v>
      </c>
      <c r="Q279" s="151">
        <f t="shared" si="25"/>
        <v>0</v>
      </c>
      <c r="R279" s="151">
        <f t="shared" si="26"/>
        <v>0</v>
      </c>
      <c r="S279" s="151">
        <f t="shared" si="27"/>
        <v>0</v>
      </c>
      <c r="T279" s="150"/>
      <c r="U279" s="167"/>
      <c r="V279" s="155"/>
      <c r="W279" s="155"/>
      <c r="X279" s="155"/>
      <c r="Y279" s="155"/>
      <c r="Z279" s="155"/>
      <c r="AA279" s="156"/>
      <c r="AB279" s="89"/>
    </row>
    <row r="280" spans="1:28" s="90" customFormat="1" ht="234" customHeight="1">
      <c r="A280" s="157" t="s">
        <v>137</v>
      </c>
      <c r="B280" s="159" t="s">
        <v>220</v>
      </c>
      <c r="C280" s="161" t="s">
        <v>203</v>
      </c>
      <c r="D280" s="160" t="s">
        <v>140</v>
      </c>
      <c r="E280" s="162">
        <v>17</v>
      </c>
      <c r="F280" s="158" t="s">
        <v>221</v>
      </c>
      <c r="G280" s="158" t="s">
        <v>219</v>
      </c>
      <c r="H280" s="152" t="s">
        <v>143</v>
      </c>
      <c r="I280" s="158" t="s">
        <v>156</v>
      </c>
      <c r="J280" s="166" t="s">
        <v>155</v>
      </c>
      <c r="K280" s="163">
        <v>1</v>
      </c>
      <c r="L280" s="164">
        <v>43497</v>
      </c>
      <c r="M280" s="165">
        <v>43556</v>
      </c>
      <c r="N280" s="60">
        <f t="shared" si="28"/>
        <v>8.4</v>
      </c>
      <c r="O280" s="153"/>
      <c r="P280" s="149">
        <f t="shared" si="24"/>
        <v>0</v>
      </c>
      <c r="Q280" s="151">
        <f t="shared" si="25"/>
        <v>0</v>
      </c>
      <c r="R280" s="151">
        <f t="shared" si="26"/>
        <v>0</v>
      </c>
      <c r="S280" s="151">
        <f t="shared" si="27"/>
        <v>0</v>
      </c>
      <c r="T280" s="150"/>
      <c r="U280" s="167"/>
      <c r="V280" s="155"/>
      <c r="W280" s="155"/>
      <c r="X280" s="155"/>
      <c r="Y280" s="155"/>
      <c r="Z280" s="155"/>
      <c r="AA280" s="156"/>
      <c r="AB280" s="89"/>
    </row>
    <row r="281" spans="1:28" s="90" customFormat="1" ht="234" customHeight="1">
      <c r="A281" s="157" t="s">
        <v>137</v>
      </c>
      <c r="B281" s="159" t="s">
        <v>220</v>
      </c>
      <c r="C281" s="161" t="s">
        <v>203</v>
      </c>
      <c r="D281" s="160" t="s">
        <v>140</v>
      </c>
      <c r="E281" s="162">
        <v>17</v>
      </c>
      <c r="F281" s="158" t="s">
        <v>221</v>
      </c>
      <c r="G281" s="158" t="s">
        <v>219</v>
      </c>
      <c r="H281" s="152" t="s">
        <v>143</v>
      </c>
      <c r="I281" s="158" t="s">
        <v>157</v>
      </c>
      <c r="J281" s="166" t="s">
        <v>39</v>
      </c>
      <c r="K281" s="163">
        <v>1</v>
      </c>
      <c r="L281" s="164">
        <v>43497</v>
      </c>
      <c r="M281" s="165">
        <v>43830</v>
      </c>
      <c r="N281" s="60">
        <f t="shared" si="28"/>
        <v>47.6</v>
      </c>
      <c r="O281" s="153"/>
      <c r="P281" s="149">
        <f t="shared" si="24"/>
        <v>0</v>
      </c>
      <c r="Q281" s="151">
        <f t="shared" si="25"/>
        <v>0</v>
      </c>
      <c r="R281" s="151">
        <f t="shared" si="26"/>
        <v>0</v>
      </c>
      <c r="S281" s="151">
        <f t="shared" si="27"/>
        <v>0</v>
      </c>
      <c r="T281" s="150"/>
      <c r="U281" s="167"/>
      <c r="V281" s="155"/>
      <c r="W281" s="155"/>
      <c r="X281" s="155"/>
      <c r="Y281" s="155"/>
      <c r="Z281" s="155"/>
      <c r="AA281" s="156"/>
      <c r="AB281" s="89"/>
    </row>
    <row r="282" spans="1:28" s="90" customFormat="1" ht="234" customHeight="1">
      <c r="A282" s="157" t="s">
        <v>137</v>
      </c>
      <c r="B282" s="159" t="s">
        <v>220</v>
      </c>
      <c r="C282" s="161" t="s">
        <v>203</v>
      </c>
      <c r="D282" s="160" t="s">
        <v>140</v>
      </c>
      <c r="E282" s="162">
        <v>17</v>
      </c>
      <c r="F282" s="158" t="s">
        <v>221</v>
      </c>
      <c r="G282" s="158" t="s">
        <v>219</v>
      </c>
      <c r="H282" s="152" t="s">
        <v>143</v>
      </c>
      <c r="I282" s="158" t="s">
        <v>158</v>
      </c>
      <c r="J282" s="166" t="s">
        <v>159</v>
      </c>
      <c r="K282" s="163">
        <v>1</v>
      </c>
      <c r="L282" s="164">
        <v>43525</v>
      </c>
      <c r="M282" s="165">
        <v>43738</v>
      </c>
      <c r="N282" s="60">
        <f t="shared" si="28"/>
        <v>30.4</v>
      </c>
      <c r="O282" s="153"/>
      <c r="P282" s="149">
        <f t="shared" si="24"/>
        <v>0</v>
      </c>
      <c r="Q282" s="151">
        <f t="shared" si="25"/>
        <v>0</v>
      </c>
      <c r="R282" s="151">
        <f t="shared" si="26"/>
        <v>0</v>
      </c>
      <c r="S282" s="151">
        <f t="shared" si="27"/>
        <v>0</v>
      </c>
      <c r="T282" s="150"/>
      <c r="U282" s="167"/>
      <c r="V282" s="155"/>
      <c r="W282" s="155"/>
      <c r="X282" s="155"/>
      <c r="Y282" s="155"/>
      <c r="Z282" s="155"/>
      <c r="AA282" s="156"/>
      <c r="AB282" s="89"/>
    </row>
    <row r="283" spans="1:28" s="90" customFormat="1" ht="234" customHeight="1">
      <c r="A283" s="157" t="s">
        <v>137</v>
      </c>
      <c r="B283" s="159" t="s">
        <v>220</v>
      </c>
      <c r="C283" s="161" t="s">
        <v>203</v>
      </c>
      <c r="D283" s="160" t="s">
        <v>140</v>
      </c>
      <c r="E283" s="162">
        <v>17</v>
      </c>
      <c r="F283" s="158" t="s">
        <v>221</v>
      </c>
      <c r="G283" s="158" t="s">
        <v>219</v>
      </c>
      <c r="H283" s="152" t="s">
        <v>143</v>
      </c>
      <c r="I283" s="158" t="s">
        <v>160</v>
      </c>
      <c r="J283" s="166" t="s">
        <v>161</v>
      </c>
      <c r="K283" s="163">
        <v>1</v>
      </c>
      <c r="L283" s="164">
        <v>43525</v>
      </c>
      <c r="M283" s="165">
        <v>43830</v>
      </c>
      <c r="N283" s="60">
        <f t="shared" si="28"/>
        <v>43.6</v>
      </c>
      <c r="O283" s="153"/>
      <c r="P283" s="149">
        <f t="shared" si="24"/>
        <v>0</v>
      </c>
      <c r="Q283" s="151">
        <f t="shared" si="25"/>
        <v>0</v>
      </c>
      <c r="R283" s="151">
        <f t="shared" si="26"/>
        <v>0</v>
      </c>
      <c r="S283" s="151">
        <f t="shared" si="27"/>
        <v>0</v>
      </c>
      <c r="T283" s="150"/>
      <c r="U283" s="167"/>
      <c r="V283" s="155"/>
      <c r="W283" s="155"/>
      <c r="X283" s="155"/>
      <c r="Y283" s="155"/>
      <c r="Z283" s="155"/>
      <c r="AA283" s="156"/>
      <c r="AB283" s="89"/>
    </row>
    <row r="284" spans="1:28" s="90" customFormat="1" ht="234" customHeight="1">
      <c r="A284" s="157" t="s">
        <v>137</v>
      </c>
      <c r="B284" s="159" t="s">
        <v>220</v>
      </c>
      <c r="C284" s="161" t="s">
        <v>203</v>
      </c>
      <c r="D284" s="160" t="s">
        <v>140</v>
      </c>
      <c r="E284" s="162">
        <v>17</v>
      </c>
      <c r="F284" s="158" t="s">
        <v>221</v>
      </c>
      <c r="G284" s="158" t="s">
        <v>219</v>
      </c>
      <c r="H284" s="152" t="s">
        <v>143</v>
      </c>
      <c r="I284" s="158" t="s">
        <v>162</v>
      </c>
      <c r="J284" s="166" t="s">
        <v>155</v>
      </c>
      <c r="K284" s="163">
        <v>1</v>
      </c>
      <c r="L284" s="164">
        <v>43497</v>
      </c>
      <c r="M284" s="165">
        <v>43585</v>
      </c>
      <c r="N284" s="60">
        <f t="shared" si="28"/>
        <v>12.6</v>
      </c>
      <c r="O284" s="153"/>
      <c r="P284" s="149">
        <f t="shared" si="24"/>
        <v>0</v>
      </c>
      <c r="Q284" s="151">
        <f t="shared" si="25"/>
        <v>0</v>
      </c>
      <c r="R284" s="151">
        <f t="shared" si="26"/>
        <v>0</v>
      </c>
      <c r="S284" s="151">
        <f t="shared" si="27"/>
        <v>0</v>
      </c>
      <c r="T284" s="150"/>
      <c r="U284" s="167"/>
      <c r="V284" s="155"/>
      <c r="W284" s="155"/>
      <c r="X284" s="155"/>
      <c r="Y284" s="155"/>
      <c r="Z284" s="155"/>
      <c r="AA284" s="156"/>
      <c r="AB284" s="89"/>
    </row>
    <row r="285" spans="1:28" s="90" customFormat="1" ht="234" customHeight="1">
      <c r="A285" s="157" t="s">
        <v>137</v>
      </c>
      <c r="B285" s="159" t="s">
        <v>220</v>
      </c>
      <c r="C285" s="161" t="s">
        <v>203</v>
      </c>
      <c r="D285" s="160" t="s">
        <v>140</v>
      </c>
      <c r="E285" s="162">
        <v>17</v>
      </c>
      <c r="F285" s="158" t="s">
        <v>221</v>
      </c>
      <c r="G285" s="158" t="s">
        <v>219</v>
      </c>
      <c r="H285" s="152" t="s">
        <v>143</v>
      </c>
      <c r="I285" s="158" t="s">
        <v>163</v>
      </c>
      <c r="J285" s="166" t="s">
        <v>164</v>
      </c>
      <c r="K285" s="163">
        <v>1</v>
      </c>
      <c r="L285" s="164">
        <v>43497</v>
      </c>
      <c r="M285" s="165">
        <v>43677</v>
      </c>
      <c r="N285" s="60">
        <f t="shared" si="28"/>
        <v>25.7</v>
      </c>
      <c r="O285" s="153"/>
      <c r="P285" s="149">
        <f t="shared" si="24"/>
        <v>0</v>
      </c>
      <c r="Q285" s="151">
        <f t="shared" si="25"/>
        <v>0</v>
      </c>
      <c r="R285" s="151">
        <f t="shared" si="26"/>
        <v>0</v>
      </c>
      <c r="S285" s="151">
        <f t="shared" si="27"/>
        <v>0</v>
      </c>
      <c r="T285" s="150"/>
      <c r="U285" s="167"/>
      <c r="V285" s="155"/>
      <c r="W285" s="155"/>
      <c r="X285" s="155"/>
      <c r="Y285" s="155"/>
      <c r="Z285" s="155"/>
      <c r="AA285" s="156"/>
      <c r="AB285" s="89"/>
    </row>
    <row r="286" spans="1:28" s="90" customFormat="1" ht="234" customHeight="1">
      <c r="A286" s="157" t="s">
        <v>137</v>
      </c>
      <c r="B286" s="159" t="s">
        <v>220</v>
      </c>
      <c r="C286" s="161" t="s">
        <v>203</v>
      </c>
      <c r="D286" s="160" t="s">
        <v>140</v>
      </c>
      <c r="E286" s="162">
        <v>17</v>
      </c>
      <c r="F286" s="158" t="s">
        <v>221</v>
      </c>
      <c r="G286" s="158" t="s">
        <v>219</v>
      </c>
      <c r="H286" s="152" t="s">
        <v>143</v>
      </c>
      <c r="I286" s="158" t="s">
        <v>165</v>
      </c>
      <c r="J286" s="166" t="s">
        <v>149</v>
      </c>
      <c r="K286" s="163">
        <v>1</v>
      </c>
      <c r="L286" s="164">
        <v>43678</v>
      </c>
      <c r="M286" s="165">
        <v>43830</v>
      </c>
      <c r="N286" s="60">
        <f t="shared" si="28"/>
        <v>21.7</v>
      </c>
      <c r="O286" s="153"/>
      <c r="P286" s="149">
        <f t="shared" si="24"/>
        <v>0</v>
      </c>
      <c r="Q286" s="151">
        <f t="shared" si="25"/>
        <v>0</v>
      </c>
      <c r="R286" s="151">
        <f t="shared" si="26"/>
        <v>0</v>
      </c>
      <c r="S286" s="151">
        <f t="shared" si="27"/>
        <v>0</v>
      </c>
      <c r="T286" s="150"/>
      <c r="U286" s="167"/>
      <c r="V286" s="155"/>
      <c r="W286" s="155"/>
      <c r="X286" s="155"/>
      <c r="Y286" s="155"/>
      <c r="Z286" s="155"/>
      <c r="AA286" s="156"/>
      <c r="AB286" s="89"/>
    </row>
    <row r="287" spans="1:28" s="90" customFormat="1" ht="234" customHeight="1">
      <c r="A287" s="157" t="s">
        <v>137</v>
      </c>
      <c r="B287" s="159" t="s">
        <v>220</v>
      </c>
      <c r="C287" s="161" t="s">
        <v>203</v>
      </c>
      <c r="D287" s="160" t="s">
        <v>140</v>
      </c>
      <c r="E287" s="162">
        <v>17</v>
      </c>
      <c r="F287" s="158" t="s">
        <v>221</v>
      </c>
      <c r="G287" s="158" t="s">
        <v>219</v>
      </c>
      <c r="H287" s="152" t="s">
        <v>143</v>
      </c>
      <c r="I287" s="158" t="s">
        <v>166</v>
      </c>
      <c r="J287" s="166" t="s">
        <v>155</v>
      </c>
      <c r="K287" s="163">
        <v>1</v>
      </c>
      <c r="L287" s="164">
        <v>43678</v>
      </c>
      <c r="M287" s="165">
        <v>43830</v>
      </c>
      <c r="N287" s="60">
        <f t="shared" si="28"/>
        <v>21.7</v>
      </c>
      <c r="O287" s="153"/>
      <c r="P287" s="149">
        <f t="shared" si="24"/>
        <v>0</v>
      </c>
      <c r="Q287" s="151">
        <f t="shared" si="25"/>
        <v>0</v>
      </c>
      <c r="R287" s="151">
        <f t="shared" si="26"/>
        <v>0</v>
      </c>
      <c r="S287" s="151">
        <f t="shared" si="27"/>
        <v>0</v>
      </c>
      <c r="T287" s="150"/>
      <c r="U287" s="167"/>
      <c r="V287" s="155"/>
      <c r="W287" s="155"/>
      <c r="X287" s="155"/>
      <c r="Y287" s="155"/>
      <c r="Z287" s="155"/>
      <c r="AA287" s="156"/>
      <c r="AB287" s="89"/>
    </row>
    <row r="288" spans="1:28" s="90" customFormat="1" ht="234" customHeight="1">
      <c r="A288" s="157" t="s">
        <v>137</v>
      </c>
      <c r="B288" s="159" t="s">
        <v>222</v>
      </c>
      <c r="C288" s="161" t="s">
        <v>203</v>
      </c>
      <c r="D288" s="160" t="s">
        <v>140</v>
      </c>
      <c r="E288" s="162">
        <v>20</v>
      </c>
      <c r="F288" s="158" t="s">
        <v>223</v>
      </c>
      <c r="G288" s="158" t="s">
        <v>224</v>
      </c>
      <c r="H288" s="152" t="s">
        <v>143</v>
      </c>
      <c r="I288" s="158" t="s">
        <v>144</v>
      </c>
      <c r="J288" s="166" t="s">
        <v>145</v>
      </c>
      <c r="K288" s="163">
        <v>1</v>
      </c>
      <c r="L288" s="164">
        <v>43497</v>
      </c>
      <c r="M288" s="165">
        <v>43616</v>
      </c>
      <c r="N288" s="60">
        <f t="shared" si="28"/>
        <v>17</v>
      </c>
      <c r="O288" s="153"/>
      <c r="P288" s="149">
        <f t="shared" si="24"/>
        <v>0</v>
      </c>
      <c r="Q288" s="151">
        <f t="shared" si="25"/>
        <v>0</v>
      </c>
      <c r="R288" s="151">
        <f t="shared" si="26"/>
        <v>0</v>
      </c>
      <c r="S288" s="151">
        <f t="shared" si="27"/>
        <v>0</v>
      </c>
      <c r="T288" s="150"/>
      <c r="U288" s="167"/>
      <c r="V288" s="155"/>
      <c r="W288" s="155"/>
      <c r="X288" s="155"/>
      <c r="Y288" s="155"/>
      <c r="Z288" s="155"/>
      <c r="AA288" s="156"/>
      <c r="AB288" s="89"/>
    </row>
    <row r="289" spans="1:28" s="90" customFormat="1" ht="234" customHeight="1">
      <c r="A289" s="157" t="s">
        <v>137</v>
      </c>
      <c r="B289" s="159" t="s">
        <v>222</v>
      </c>
      <c r="C289" s="161" t="s">
        <v>203</v>
      </c>
      <c r="D289" s="160" t="s">
        <v>140</v>
      </c>
      <c r="E289" s="162">
        <v>20</v>
      </c>
      <c r="F289" s="158" t="s">
        <v>223</v>
      </c>
      <c r="G289" s="158" t="s">
        <v>224</v>
      </c>
      <c r="H289" s="152" t="s">
        <v>143</v>
      </c>
      <c r="I289" s="158" t="s">
        <v>146</v>
      </c>
      <c r="J289" s="166" t="s">
        <v>147</v>
      </c>
      <c r="K289" s="163">
        <v>5</v>
      </c>
      <c r="L289" s="164">
        <v>43570</v>
      </c>
      <c r="M289" s="165">
        <v>43707</v>
      </c>
      <c r="N289" s="60">
        <f t="shared" si="28"/>
        <v>19.600000000000001</v>
      </c>
      <c r="O289" s="153"/>
      <c r="P289" s="149">
        <f t="shared" si="24"/>
        <v>0</v>
      </c>
      <c r="Q289" s="151">
        <f t="shared" si="25"/>
        <v>0</v>
      </c>
      <c r="R289" s="151">
        <f t="shared" si="26"/>
        <v>0</v>
      </c>
      <c r="S289" s="151">
        <f t="shared" si="27"/>
        <v>0</v>
      </c>
      <c r="T289" s="150"/>
      <c r="U289" s="167"/>
      <c r="V289" s="155"/>
      <c r="W289" s="155"/>
      <c r="X289" s="155"/>
      <c r="Y289" s="155"/>
      <c r="Z289" s="155"/>
      <c r="AA289" s="156"/>
      <c r="AB289" s="89"/>
    </row>
    <row r="290" spans="1:28" s="90" customFormat="1" ht="234" customHeight="1">
      <c r="A290" s="157" t="s">
        <v>137</v>
      </c>
      <c r="B290" s="159" t="s">
        <v>222</v>
      </c>
      <c r="C290" s="161" t="s">
        <v>203</v>
      </c>
      <c r="D290" s="160" t="s">
        <v>140</v>
      </c>
      <c r="E290" s="162">
        <v>20</v>
      </c>
      <c r="F290" s="158" t="s">
        <v>223</v>
      </c>
      <c r="G290" s="158" t="s">
        <v>224</v>
      </c>
      <c r="H290" s="152" t="s">
        <v>143</v>
      </c>
      <c r="I290" s="158" t="s">
        <v>148</v>
      </c>
      <c r="J290" s="166" t="s">
        <v>149</v>
      </c>
      <c r="K290" s="163">
        <v>1</v>
      </c>
      <c r="L290" s="164">
        <v>43497</v>
      </c>
      <c r="M290" s="165">
        <v>43556</v>
      </c>
      <c r="N290" s="60">
        <f t="shared" si="28"/>
        <v>8.4</v>
      </c>
      <c r="O290" s="153"/>
      <c r="P290" s="149">
        <f t="shared" si="24"/>
        <v>0</v>
      </c>
      <c r="Q290" s="151">
        <f t="shared" si="25"/>
        <v>0</v>
      </c>
      <c r="R290" s="151">
        <f t="shared" si="26"/>
        <v>0</v>
      </c>
      <c r="S290" s="151">
        <f t="shared" si="27"/>
        <v>0</v>
      </c>
      <c r="T290" s="150"/>
      <c r="U290" s="167"/>
      <c r="V290" s="155"/>
      <c r="W290" s="155"/>
      <c r="X290" s="155"/>
      <c r="Y290" s="155"/>
      <c r="Z290" s="155"/>
      <c r="AA290" s="156"/>
      <c r="AB290" s="89"/>
    </row>
    <row r="291" spans="1:28" s="90" customFormat="1" ht="234" customHeight="1">
      <c r="A291" s="157" t="s">
        <v>137</v>
      </c>
      <c r="B291" s="159" t="s">
        <v>222</v>
      </c>
      <c r="C291" s="161" t="s">
        <v>203</v>
      </c>
      <c r="D291" s="160" t="s">
        <v>140</v>
      </c>
      <c r="E291" s="162">
        <v>20</v>
      </c>
      <c r="F291" s="158" t="s">
        <v>223</v>
      </c>
      <c r="G291" s="158" t="s">
        <v>224</v>
      </c>
      <c r="H291" s="152" t="s">
        <v>143</v>
      </c>
      <c r="I291" s="158" t="s">
        <v>150</v>
      </c>
      <c r="J291" s="166" t="s">
        <v>151</v>
      </c>
      <c r="K291" s="163">
        <v>33</v>
      </c>
      <c r="L291" s="164">
        <v>43497</v>
      </c>
      <c r="M291" s="165">
        <v>43830</v>
      </c>
      <c r="N291" s="60">
        <f t="shared" si="28"/>
        <v>47.6</v>
      </c>
      <c r="O291" s="153"/>
      <c r="P291" s="149">
        <f t="shared" si="24"/>
        <v>0</v>
      </c>
      <c r="Q291" s="151">
        <f t="shared" si="25"/>
        <v>0</v>
      </c>
      <c r="R291" s="151">
        <f t="shared" si="26"/>
        <v>0</v>
      </c>
      <c r="S291" s="151">
        <f t="shared" si="27"/>
        <v>0</v>
      </c>
      <c r="T291" s="150"/>
      <c r="U291" s="167"/>
      <c r="V291" s="155"/>
      <c r="W291" s="155"/>
      <c r="X291" s="155"/>
      <c r="Y291" s="155"/>
      <c r="Z291" s="155"/>
      <c r="AA291" s="156"/>
      <c r="AB291" s="89"/>
    </row>
    <row r="292" spans="1:28" s="90" customFormat="1" ht="234" customHeight="1">
      <c r="A292" s="157" t="s">
        <v>137</v>
      </c>
      <c r="B292" s="159" t="s">
        <v>222</v>
      </c>
      <c r="C292" s="161" t="s">
        <v>203</v>
      </c>
      <c r="D292" s="160" t="s">
        <v>140</v>
      </c>
      <c r="E292" s="162">
        <v>20</v>
      </c>
      <c r="F292" s="158" t="s">
        <v>223</v>
      </c>
      <c r="G292" s="158" t="s">
        <v>224</v>
      </c>
      <c r="H292" s="152" t="s">
        <v>143</v>
      </c>
      <c r="I292" s="158" t="s">
        <v>152</v>
      </c>
      <c r="J292" s="166" t="s">
        <v>153</v>
      </c>
      <c r="K292" s="163">
        <v>7</v>
      </c>
      <c r="L292" s="164">
        <v>43497</v>
      </c>
      <c r="M292" s="165">
        <v>43830</v>
      </c>
      <c r="N292" s="60">
        <f t="shared" si="28"/>
        <v>47.6</v>
      </c>
      <c r="O292" s="153"/>
      <c r="P292" s="149">
        <f t="shared" si="24"/>
        <v>0</v>
      </c>
      <c r="Q292" s="151">
        <f t="shared" si="25"/>
        <v>0</v>
      </c>
      <c r="R292" s="151">
        <f t="shared" si="26"/>
        <v>0</v>
      </c>
      <c r="S292" s="151">
        <f t="shared" si="27"/>
        <v>0</v>
      </c>
      <c r="T292" s="150"/>
      <c r="U292" s="167"/>
      <c r="V292" s="155"/>
      <c r="W292" s="155"/>
      <c r="X292" s="155"/>
      <c r="Y292" s="155"/>
      <c r="Z292" s="155"/>
      <c r="AA292" s="156"/>
      <c r="AB292" s="89"/>
    </row>
    <row r="293" spans="1:28" s="90" customFormat="1" ht="234" customHeight="1">
      <c r="A293" s="157" t="s">
        <v>137</v>
      </c>
      <c r="B293" s="159" t="s">
        <v>222</v>
      </c>
      <c r="C293" s="161" t="s">
        <v>203</v>
      </c>
      <c r="D293" s="160" t="s">
        <v>140</v>
      </c>
      <c r="E293" s="162">
        <v>20</v>
      </c>
      <c r="F293" s="158" t="s">
        <v>223</v>
      </c>
      <c r="G293" s="158" t="s">
        <v>224</v>
      </c>
      <c r="H293" s="152" t="s">
        <v>143</v>
      </c>
      <c r="I293" s="158" t="s">
        <v>154</v>
      </c>
      <c r="J293" s="166" t="s">
        <v>155</v>
      </c>
      <c r="K293" s="163">
        <v>1</v>
      </c>
      <c r="L293" s="164">
        <v>43497</v>
      </c>
      <c r="M293" s="165">
        <v>43556</v>
      </c>
      <c r="N293" s="60">
        <f t="shared" si="28"/>
        <v>8.4</v>
      </c>
      <c r="O293" s="153"/>
      <c r="P293" s="149">
        <f t="shared" si="24"/>
        <v>0</v>
      </c>
      <c r="Q293" s="151">
        <f t="shared" si="25"/>
        <v>0</v>
      </c>
      <c r="R293" s="151">
        <f t="shared" si="26"/>
        <v>0</v>
      </c>
      <c r="S293" s="151">
        <f t="shared" si="27"/>
        <v>0</v>
      </c>
      <c r="T293" s="150"/>
      <c r="U293" s="167"/>
      <c r="V293" s="155"/>
      <c r="W293" s="155"/>
      <c r="X293" s="155"/>
      <c r="Y293" s="155"/>
      <c r="Z293" s="155"/>
      <c r="AA293" s="156"/>
      <c r="AB293" s="89"/>
    </row>
    <row r="294" spans="1:28" s="90" customFormat="1" ht="234" customHeight="1">
      <c r="A294" s="157" t="s">
        <v>137</v>
      </c>
      <c r="B294" s="159" t="s">
        <v>222</v>
      </c>
      <c r="C294" s="161" t="s">
        <v>203</v>
      </c>
      <c r="D294" s="160" t="s">
        <v>140</v>
      </c>
      <c r="E294" s="162">
        <v>20</v>
      </c>
      <c r="F294" s="158" t="s">
        <v>223</v>
      </c>
      <c r="G294" s="158" t="s">
        <v>224</v>
      </c>
      <c r="H294" s="152" t="s">
        <v>143</v>
      </c>
      <c r="I294" s="158" t="s">
        <v>156</v>
      </c>
      <c r="J294" s="166" t="s">
        <v>155</v>
      </c>
      <c r="K294" s="163">
        <v>1</v>
      </c>
      <c r="L294" s="164">
        <v>43497</v>
      </c>
      <c r="M294" s="165">
        <v>43556</v>
      </c>
      <c r="N294" s="60">
        <f t="shared" si="28"/>
        <v>8.4</v>
      </c>
      <c r="O294" s="153"/>
      <c r="P294" s="149">
        <f t="shared" si="24"/>
        <v>0</v>
      </c>
      <c r="Q294" s="151">
        <f t="shared" si="25"/>
        <v>0</v>
      </c>
      <c r="R294" s="151">
        <f t="shared" si="26"/>
        <v>0</v>
      </c>
      <c r="S294" s="151">
        <f t="shared" si="27"/>
        <v>0</v>
      </c>
      <c r="T294" s="150"/>
      <c r="U294" s="167"/>
      <c r="V294" s="155"/>
      <c r="W294" s="155"/>
      <c r="X294" s="155"/>
      <c r="Y294" s="155"/>
      <c r="Z294" s="155"/>
      <c r="AA294" s="156"/>
      <c r="AB294" s="89"/>
    </row>
    <row r="295" spans="1:28" s="90" customFormat="1" ht="234" customHeight="1">
      <c r="A295" s="157" t="s">
        <v>137</v>
      </c>
      <c r="B295" s="159" t="s">
        <v>222</v>
      </c>
      <c r="C295" s="161" t="s">
        <v>203</v>
      </c>
      <c r="D295" s="160" t="s">
        <v>140</v>
      </c>
      <c r="E295" s="162">
        <v>20</v>
      </c>
      <c r="F295" s="158" t="s">
        <v>223</v>
      </c>
      <c r="G295" s="158" t="s">
        <v>224</v>
      </c>
      <c r="H295" s="152" t="s">
        <v>143</v>
      </c>
      <c r="I295" s="158" t="s">
        <v>157</v>
      </c>
      <c r="J295" s="166" t="s">
        <v>39</v>
      </c>
      <c r="K295" s="163">
        <v>1</v>
      </c>
      <c r="L295" s="164">
        <v>43497</v>
      </c>
      <c r="M295" s="165">
        <v>43830</v>
      </c>
      <c r="N295" s="60">
        <f t="shared" si="28"/>
        <v>47.6</v>
      </c>
      <c r="O295" s="153"/>
      <c r="P295" s="149">
        <f t="shared" si="24"/>
        <v>0</v>
      </c>
      <c r="Q295" s="151">
        <f t="shared" si="25"/>
        <v>0</v>
      </c>
      <c r="R295" s="151">
        <f t="shared" si="26"/>
        <v>0</v>
      </c>
      <c r="S295" s="151">
        <f t="shared" si="27"/>
        <v>0</v>
      </c>
      <c r="T295" s="150"/>
      <c r="U295" s="167"/>
      <c r="V295" s="155"/>
      <c r="W295" s="155"/>
      <c r="X295" s="155"/>
      <c r="Y295" s="155"/>
      <c r="Z295" s="155"/>
      <c r="AA295" s="156"/>
      <c r="AB295" s="89"/>
    </row>
    <row r="296" spans="1:28" s="90" customFormat="1" ht="234" customHeight="1">
      <c r="A296" s="157" t="s">
        <v>137</v>
      </c>
      <c r="B296" s="159" t="s">
        <v>222</v>
      </c>
      <c r="C296" s="161" t="s">
        <v>203</v>
      </c>
      <c r="D296" s="160" t="s">
        <v>140</v>
      </c>
      <c r="E296" s="162">
        <v>20</v>
      </c>
      <c r="F296" s="158" t="s">
        <v>223</v>
      </c>
      <c r="G296" s="158" t="s">
        <v>224</v>
      </c>
      <c r="H296" s="152" t="s">
        <v>143</v>
      </c>
      <c r="I296" s="158" t="s">
        <v>158</v>
      </c>
      <c r="J296" s="166" t="s">
        <v>159</v>
      </c>
      <c r="K296" s="163">
        <v>1</v>
      </c>
      <c r="L296" s="164">
        <v>43525</v>
      </c>
      <c r="M296" s="165">
        <v>43738</v>
      </c>
      <c r="N296" s="60">
        <f t="shared" si="28"/>
        <v>30.4</v>
      </c>
      <c r="O296" s="153"/>
      <c r="P296" s="149">
        <f t="shared" si="24"/>
        <v>0</v>
      </c>
      <c r="Q296" s="151">
        <f t="shared" si="25"/>
        <v>0</v>
      </c>
      <c r="R296" s="151">
        <f t="shared" si="26"/>
        <v>0</v>
      </c>
      <c r="S296" s="151">
        <f t="shared" si="27"/>
        <v>0</v>
      </c>
      <c r="T296" s="150"/>
      <c r="U296" s="167"/>
      <c r="V296" s="155"/>
      <c r="W296" s="155"/>
      <c r="X296" s="155"/>
      <c r="Y296" s="155"/>
      <c r="Z296" s="155"/>
      <c r="AA296" s="156"/>
      <c r="AB296" s="89"/>
    </row>
    <row r="297" spans="1:28" s="90" customFormat="1" ht="234" customHeight="1">
      <c r="A297" s="157" t="s">
        <v>137</v>
      </c>
      <c r="B297" s="159" t="s">
        <v>222</v>
      </c>
      <c r="C297" s="161" t="s">
        <v>203</v>
      </c>
      <c r="D297" s="160" t="s">
        <v>140</v>
      </c>
      <c r="E297" s="162">
        <v>20</v>
      </c>
      <c r="F297" s="158" t="s">
        <v>223</v>
      </c>
      <c r="G297" s="158" t="s">
        <v>224</v>
      </c>
      <c r="H297" s="152" t="s">
        <v>143</v>
      </c>
      <c r="I297" s="158" t="s">
        <v>160</v>
      </c>
      <c r="J297" s="166" t="s">
        <v>161</v>
      </c>
      <c r="K297" s="163">
        <v>1</v>
      </c>
      <c r="L297" s="164">
        <v>43525</v>
      </c>
      <c r="M297" s="165">
        <v>43830</v>
      </c>
      <c r="N297" s="60">
        <f t="shared" si="28"/>
        <v>43.6</v>
      </c>
      <c r="O297" s="153"/>
      <c r="P297" s="149">
        <f t="shared" si="24"/>
        <v>0</v>
      </c>
      <c r="Q297" s="151">
        <f t="shared" si="25"/>
        <v>0</v>
      </c>
      <c r="R297" s="151">
        <f t="shared" si="26"/>
        <v>0</v>
      </c>
      <c r="S297" s="151">
        <f t="shared" si="27"/>
        <v>0</v>
      </c>
      <c r="T297" s="150"/>
      <c r="U297" s="167"/>
      <c r="V297" s="155"/>
      <c r="W297" s="155"/>
      <c r="X297" s="155"/>
      <c r="Y297" s="155"/>
      <c r="Z297" s="155"/>
      <c r="AA297" s="156"/>
      <c r="AB297" s="89"/>
    </row>
    <row r="298" spans="1:28" s="90" customFormat="1" ht="234" customHeight="1">
      <c r="A298" s="157" t="s">
        <v>137</v>
      </c>
      <c r="B298" s="159" t="s">
        <v>222</v>
      </c>
      <c r="C298" s="161" t="s">
        <v>203</v>
      </c>
      <c r="D298" s="160" t="s">
        <v>140</v>
      </c>
      <c r="E298" s="162">
        <v>20</v>
      </c>
      <c r="F298" s="158" t="s">
        <v>223</v>
      </c>
      <c r="G298" s="158" t="s">
        <v>224</v>
      </c>
      <c r="H298" s="152" t="s">
        <v>143</v>
      </c>
      <c r="I298" s="158" t="s">
        <v>162</v>
      </c>
      <c r="J298" s="166" t="s">
        <v>155</v>
      </c>
      <c r="K298" s="163">
        <v>1</v>
      </c>
      <c r="L298" s="164">
        <v>43497</v>
      </c>
      <c r="M298" s="165">
        <v>43585</v>
      </c>
      <c r="N298" s="60">
        <f t="shared" si="28"/>
        <v>12.6</v>
      </c>
      <c r="O298" s="153"/>
      <c r="P298" s="149">
        <f t="shared" si="24"/>
        <v>0</v>
      </c>
      <c r="Q298" s="151">
        <f t="shared" si="25"/>
        <v>0</v>
      </c>
      <c r="R298" s="151">
        <f t="shared" si="26"/>
        <v>0</v>
      </c>
      <c r="S298" s="151">
        <f t="shared" si="27"/>
        <v>0</v>
      </c>
      <c r="T298" s="150"/>
      <c r="U298" s="167"/>
      <c r="V298" s="155"/>
      <c r="W298" s="155"/>
      <c r="X298" s="155"/>
      <c r="Y298" s="155"/>
      <c r="Z298" s="155"/>
      <c r="AA298" s="156"/>
      <c r="AB298" s="89"/>
    </row>
    <row r="299" spans="1:28" s="90" customFormat="1" ht="234" customHeight="1">
      <c r="A299" s="157" t="s">
        <v>137</v>
      </c>
      <c r="B299" s="159" t="s">
        <v>222</v>
      </c>
      <c r="C299" s="161" t="s">
        <v>203</v>
      </c>
      <c r="D299" s="160" t="s">
        <v>140</v>
      </c>
      <c r="E299" s="162">
        <v>20</v>
      </c>
      <c r="F299" s="158" t="s">
        <v>223</v>
      </c>
      <c r="G299" s="158" t="s">
        <v>224</v>
      </c>
      <c r="H299" s="152" t="s">
        <v>143</v>
      </c>
      <c r="I299" s="158" t="s">
        <v>163</v>
      </c>
      <c r="J299" s="166" t="s">
        <v>164</v>
      </c>
      <c r="K299" s="163">
        <v>1</v>
      </c>
      <c r="L299" s="164">
        <v>43497</v>
      </c>
      <c r="M299" s="165">
        <v>43677</v>
      </c>
      <c r="N299" s="60">
        <f t="shared" si="28"/>
        <v>25.7</v>
      </c>
      <c r="O299" s="153"/>
      <c r="P299" s="149">
        <f t="shared" si="24"/>
        <v>0</v>
      </c>
      <c r="Q299" s="151">
        <f t="shared" si="25"/>
        <v>0</v>
      </c>
      <c r="R299" s="151">
        <f t="shared" si="26"/>
        <v>0</v>
      </c>
      <c r="S299" s="151">
        <f t="shared" si="27"/>
        <v>0</v>
      </c>
      <c r="T299" s="150"/>
      <c r="U299" s="167"/>
      <c r="V299" s="155"/>
      <c r="W299" s="155"/>
      <c r="X299" s="155"/>
      <c r="Y299" s="155"/>
      <c r="Z299" s="155"/>
      <c r="AA299" s="156"/>
      <c r="AB299" s="89"/>
    </row>
    <row r="300" spans="1:28" s="90" customFormat="1" ht="234" customHeight="1">
      <c r="A300" s="157" t="s">
        <v>137</v>
      </c>
      <c r="B300" s="159" t="s">
        <v>222</v>
      </c>
      <c r="C300" s="161" t="s">
        <v>203</v>
      </c>
      <c r="D300" s="160" t="s">
        <v>140</v>
      </c>
      <c r="E300" s="162">
        <v>20</v>
      </c>
      <c r="F300" s="158" t="s">
        <v>223</v>
      </c>
      <c r="G300" s="158" t="s">
        <v>224</v>
      </c>
      <c r="H300" s="152" t="s">
        <v>143</v>
      </c>
      <c r="I300" s="158" t="s">
        <v>165</v>
      </c>
      <c r="J300" s="166" t="s">
        <v>149</v>
      </c>
      <c r="K300" s="163">
        <v>1</v>
      </c>
      <c r="L300" s="164">
        <v>43678</v>
      </c>
      <c r="M300" s="165">
        <v>43830</v>
      </c>
      <c r="N300" s="60">
        <f t="shared" si="28"/>
        <v>21.7</v>
      </c>
      <c r="O300" s="153"/>
      <c r="P300" s="149">
        <f t="shared" si="24"/>
        <v>0</v>
      </c>
      <c r="Q300" s="151">
        <f t="shared" si="25"/>
        <v>0</v>
      </c>
      <c r="R300" s="151">
        <f t="shared" si="26"/>
        <v>0</v>
      </c>
      <c r="S300" s="151">
        <f t="shared" si="27"/>
        <v>0</v>
      </c>
      <c r="T300" s="150"/>
      <c r="U300" s="167"/>
      <c r="V300" s="155"/>
      <c r="W300" s="155"/>
      <c r="X300" s="155"/>
      <c r="Y300" s="155"/>
      <c r="Z300" s="155"/>
      <c r="AA300" s="156"/>
      <c r="AB300" s="89"/>
    </row>
    <row r="301" spans="1:28" s="90" customFormat="1" ht="234" customHeight="1">
      <c r="A301" s="157" t="s">
        <v>137</v>
      </c>
      <c r="B301" s="159" t="s">
        <v>222</v>
      </c>
      <c r="C301" s="161" t="s">
        <v>203</v>
      </c>
      <c r="D301" s="160" t="s">
        <v>140</v>
      </c>
      <c r="E301" s="162">
        <v>20</v>
      </c>
      <c r="F301" s="158" t="s">
        <v>223</v>
      </c>
      <c r="G301" s="158" t="s">
        <v>224</v>
      </c>
      <c r="H301" s="152" t="s">
        <v>143</v>
      </c>
      <c r="I301" s="158" t="s">
        <v>166</v>
      </c>
      <c r="J301" s="166" t="s">
        <v>155</v>
      </c>
      <c r="K301" s="163">
        <v>1</v>
      </c>
      <c r="L301" s="164">
        <v>43678</v>
      </c>
      <c r="M301" s="165">
        <v>43830</v>
      </c>
      <c r="N301" s="60">
        <f t="shared" si="28"/>
        <v>21.7</v>
      </c>
      <c r="O301" s="153"/>
      <c r="P301" s="149">
        <f t="shared" si="24"/>
        <v>0</v>
      </c>
      <c r="Q301" s="151">
        <f t="shared" si="25"/>
        <v>0</v>
      </c>
      <c r="R301" s="151">
        <f t="shared" si="26"/>
        <v>0</v>
      </c>
      <c r="S301" s="151">
        <f t="shared" si="27"/>
        <v>0</v>
      </c>
      <c r="T301" s="150"/>
      <c r="U301" s="167"/>
      <c r="V301" s="155"/>
      <c r="W301" s="155"/>
      <c r="X301" s="155"/>
      <c r="Y301" s="155"/>
      <c r="Z301" s="155"/>
      <c r="AA301" s="156"/>
      <c r="AB301" s="89"/>
    </row>
    <row r="302" spans="1:28" s="90" customFormat="1" ht="234" customHeight="1">
      <c r="A302" s="157" t="s">
        <v>137</v>
      </c>
      <c r="B302" s="159" t="s">
        <v>225</v>
      </c>
      <c r="C302" s="161" t="s">
        <v>203</v>
      </c>
      <c r="D302" s="160" t="s">
        <v>140</v>
      </c>
      <c r="E302" s="162">
        <v>21</v>
      </c>
      <c r="F302" s="158" t="s">
        <v>226</v>
      </c>
      <c r="G302" s="158" t="s">
        <v>227</v>
      </c>
      <c r="H302" s="152" t="s">
        <v>143</v>
      </c>
      <c r="I302" s="158" t="s">
        <v>144</v>
      </c>
      <c r="J302" s="166" t="s">
        <v>145</v>
      </c>
      <c r="K302" s="163">
        <v>1</v>
      </c>
      <c r="L302" s="164">
        <v>43497</v>
      </c>
      <c r="M302" s="165">
        <v>43616</v>
      </c>
      <c r="N302" s="60">
        <f t="shared" si="28"/>
        <v>17</v>
      </c>
      <c r="O302" s="153"/>
      <c r="P302" s="149">
        <f t="shared" si="24"/>
        <v>0</v>
      </c>
      <c r="Q302" s="151">
        <f t="shared" si="25"/>
        <v>0</v>
      </c>
      <c r="R302" s="151">
        <f t="shared" si="26"/>
        <v>0</v>
      </c>
      <c r="S302" s="151">
        <f t="shared" si="27"/>
        <v>0</v>
      </c>
      <c r="T302" s="150"/>
      <c r="U302" s="167"/>
      <c r="V302" s="155"/>
      <c r="W302" s="155"/>
      <c r="X302" s="155"/>
      <c r="Y302" s="155"/>
      <c r="Z302" s="155"/>
      <c r="AA302" s="156"/>
      <c r="AB302" s="89"/>
    </row>
    <row r="303" spans="1:28" s="90" customFormat="1" ht="234" customHeight="1">
      <c r="A303" s="157" t="s">
        <v>137</v>
      </c>
      <c r="B303" s="159" t="s">
        <v>225</v>
      </c>
      <c r="C303" s="161" t="s">
        <v>203</v>
      </c>
      <c r="D303" s="160" t="s">
        <v>140</v>
      </c>
      <c r="E303" s="162">
        <v>21</v>
      </c>
      <c r="F303" s="158" t="s">
        <v>226</v>
      </c>
      <c r="G303" s="158" t="s">
        <v>227</v>
      </c>
      <c r="H303" s="152" t="s">
        <v>143</v>
      </c>
      <c r="I303" s="158" t="s">
        <v>146</v>
      </c>
      <c r="J303" s="166" t="s">
        <v>147</v>
      </c>
      <c r="K303" s="163">
        <v>5</v>
      </c>
      <c r="L303" s="164">
        <v>43570</v>
      </c>
      <c r="M303" s="165">
        <v>43707</v>
      </c>
      <c r="N303" s="60">
        <f t="shared" si="28"/>
        <v>19.600000000000001</v>
      </c>
      <c r="O303" s="153"/>
      <c r="P303" s="149">
        <f t="shared" si="24"/>
        <v>0</v>
      </c>
      <c r="Q303" s="151">
        <f t="shared" si="25"/>
        <v>0</v>
      </c>
      <c r="R303" s="151">
        <f t="shared" si="26"/>
        <v>0</v>
      </c>
      <c r="S303" s="151">
        <f t="shared" si="27"/>
        <v>0</v>
      </c>
      <c r="T303" s="150"/>
      <c r="U303" s="167"/>
      <c r="V303" s="155"/>
      <c r="W303" s="155"/>
      <c r="X303" s="155"/>
      <c r="Y303" s="155"/>
      <c r="Z303" s="155"/>
      <c r="AA303" s="156"/>
      <c r="AB303" s="89"/>
    </row>
    <row r="304" spans="1:28" s="90" customFormat="1" ht="234" customHeight="1">
      <c r="A304" s="157" t="s">
        <v>137</v>
      </c>
      <c r="B304" s="159" t="s">
        <v>225</v>
      </c>
      <c r="C304" s="161" t="s">
        <v>203</v>
      </c>
      <c r="D304" s="160" t="s">
        <v>140</v>
      </c>
      <c r="E304" s="162">
        <v>21</v>
      </c>
      <c r="F304" s="158" t="s">
        <v>226</v>
      </c>
      <c r="G304" s="158" t="s">
        <v>227</v>
      </c>
      <c r="H304" s="152" t="s">
        <v>143</v>
      </c>
      <c r="I304" s="158" t="s">
        <v>148</v>
      </c>
      <c r="J304" s="166" t="s">
        <v>149</v>
      </c>
      <c r="K304" s="163">
        <v>1</v>
      </c>
      <c r="L304" s="164">
        <v>43497</v>
      </c>
      <c r="M304" s="165">
        <v>43556</v>
      </c>
      <c r="N304" s="60">
        <f t="shared" si="28"/>
        <v>8.4</v>
      </c>
      <c r="O304" s="153"/>
      <c r="P304" s="149">
        <f t="shared" si="24"/>
        <v>0</v>
      </c>
      <c r="Q304" s="151">
        <f t="shared" si="25"/>
        <v>0</v>
      </c>
      <c r="R304" s="151">
        <f t="shared" si="26"/>
        <v>0</v>
      </c>
      <c r="S304" s="151">
        <f t="shared" si="27"/>
        <v>0</v>
      </c>
      <c r="T304" s="150"/>
      <c r="U304" s="167"/>
      <c r="V304" s="155"/>
      <c r="W304" s="155"/>
      <c r="X304" s="155"/>
      <c r="Y304" s="155"/>
      <c r="Z304" s="155"/>
      <c r="AA304" s="156"/>
      <c r="AB304" s="89"/>
    </row>
    <row r="305" spans="1:28" s="90" customFormat="1" ht="234" customHeight="1">
      <c r="A305" s="157" t="s">
        <v>137</v>
      </c>
      <c r="B305" s="159" t="s">
        <v>225</v>
      </c>
      <c r="C305" s="161" t="s">
        <v>203</v>
      </c>
      <c r="D305" s="160" t="s">
        <v>140</v>
      </c>
      <c r="E305" s="162">
        <v>21</v>
      </c>
      <c r="F305" s="158" t="s">
        <v>226</v>
      </c>
      <c r="G305" s="158" t="s">
        <v>227</v>
      </c>
      <c r="H305" s="152" t="s">
        <v>143</v>
      </c>
      <c r="I305" s="158" t="s">
        <v>150</v>
      </c>
      <c r="J305" s="166" t="s">
        <v>151</v>
      </c>
      <c r="K305" s="163">
        <v>33</v>
      </c>
      <c r="L305" s="164">
        <v>43497</v>
      </c>
      <c r="M305" s="165">
        <v>43830</v>
      </c>
      <c r="N305" s="60">
        <f t="shared" si="28"/>
        <v>47.6</v>
      </c>
      <c r="O305" s="153"/>
      <c r="P305" s="149">
        <f t="shared" si="24"/>
        <v>0</v>
      </c>
      <c r="Q305" s="151">
        <f t="shared" si="25"/>
        <v>0</v>
      </c>
      <c r="R305" s="151">
        <f t="shared" si="26"/>
        <v>0</v>
      </c>
      <c r="S305" s="151">
        <f t="shared" si="27"/>
        <v>0</v>
      </c>
      <c r="T305" s="150"/>
      <c r="U305" s="167"/>
      <c r="V305" s="155"/>
      <c r="W305" s="155"/>
      <c r="X305" s="155"/>
      <c r="Y305" s="155"/>
      <c r="Z305" s="155"/>
      <c r="AA305" s="156"/>
      <c r="AB305" s="89"/>
    </row>
    <row r="306" spans="1:28" s="90" customFormat="1" ht="234" customHeight="1">
      <c r="A306" s="157" t="s">
        <v>137</v>
      </c>
      <c r="B306" s="159" t="s">
        <v>225</v>
      </c>
      <c r="C306" s="161" t="s">
        <v>203</v>
      </c>
      <c r="D306" s="160" t="s">
        <v>140</v>
      </c>
      <c r="E306" s="162">
        <v>21</v>
      </c>
      <c r="F306" s="158" t="s">
        <v>226</v>
      </c>
      <c r="G306" s="158" t="s">
        <v>227</v>
      </c>
      <c r="H306" s="152" t="s">
        <v>143</v>
      </c>
      <c r="I306" s="158" t="s">
        <v>152</v>
      </c>
      <c r="J306" s="166" t="s">
        <v>153</v>
      </c>
      <c r="K306" s="163">
        <v>7</v>
      </c>
      <c r="L306" s="164">
        <v>43497</v>
      </c>
      <c r="M306" s="165">
        <v>43830</v>
      </c>
      <c r="N306" s="60">
        <f t="shared" si="28"/>
        <v>47.6</v>
      </c>
      <c r="O306" s="153"/>
      <c r="P306" s="149">
        <f t="shared" ref="P306:P315" si="29">IF(O306=0,0,+O306/K306)</f>
        <v>0</v>
      </c>
      <c r="Q306" s="151">
        <f t="shared" ref="Q306:Q315" si="30">ROUND((N306*P306),1)</f>
        <v>0</v>
      </c>
      <c r="R306" s="151">
        <f t="shared" ref="R306:R315" si="31">IF(M306&lt;=$D$7,Q306,0)</f>
        <v>0</v>
      </c>
      <c r="S306" s="151">
        <f t="shared" ref="S306:S315" si="32">IF($D$7&gt;=M306,N306,0)</f>
        <v>0</v>
      </c>
      <c r="T306" s="150"/>
      <c r="U306" s="167"/>
      <c r="V306" s="155"/>
      <c r="W306" s="155"/>
      <c r="X306" s="155"/>
      <c r="Y306" s="155"/>
      <c r="Z306" s="155"/>
      <c r="AA306" s="156"/>
      <c r="AB306" s="89"/>
    </row>
    <row r="307" spans="1:28" s="90" customFormat="1" ht="234" customHeight="1">
      <c r="A307" s="157" t="s">
        <v>137</v>
      </c>
      <c r="B307" s="159" t="s">
        <v>225</v>
      </c>
      <c r="C307" s="161" t="s">
        <v>203</v>
      </c>
      <c r="D307" s="160" t="s">
        <v>140</v>
      </c>
      <c r="E307" s="162">
        <v>21</v>
      </c>
      <c r="F307" s="158" t="s">
        <v>226</v>
      </c>
      <c r="G307" s="158" t="s">
        <v>227</v>
      </c>
      <c r="H307" s="152" t="s">
        <v>143</v>
      </c>
      <c r="I307" s="158" t="s">
        <v>154</v>
      </c>
      <c r="J307" s="166" t="s">
        <v>155</v>
      </c>
      <c r="K307" s="163">
        <v>1</v>
      </c>
      <c r="L307" s="164">
        <v>43497</v>
      </c>
      <c r="M307" s="165">
        <v>43556</v>
      </c>
      <c r="N307" s="60">
        <f t="shared" si="28"/>
        <v>8.4</v>
      </c>
      <c r="O307" s="153"/>
      <c r="P307" s="149">
        <f t="shared" si="29"/>
        <v>0</v>
      </c>
      <c r="Q307" s="151">
        <f t="shared" si="30"/>
        <v>0</v>
      </c>
      <c r="R307" s="151">
        <f t="shared" si="31"/>
        <v>0</v>
      </c>
      <c r="S307" s="151">
        <f t="shared" si="32"/>
        <v>0</v>
      </c>
      <c r="T307" s="150"/>
      <c r="U307" s="167"/>
      <c r="V307" s="155"/>
      <c r="W307" s="155"/>
      <c r="X307" s="155"/>
      <c r="Y307" s="155"/>
      <c r="Z307" s="155"/>
      <c r="AA307" s="156"/>
      <c r="AB307" s="89"/>
    </row>
    <row r="308" spans="1:28" s="90" customFormat="1" ht="234" customHeight="1">
      <c r="A308" s="157" t="s">
        <v>137</v>
      </c>
      <c r="B308" s="159" t="s">
        <v>225</v>
      </c>
      <c r="C308" s="161" t="s">
        <v>203</v>
      </c>
      <c r="D308" s="160" t="s">
        <v>140</v>
      </c>
      <c r="E308" s="162">
        <v>21</v>
      </c>
      <c r="F308" s="158" t="s">
        <v>226</v>
      </c>
      <c r="G308" s="158" t="s">
        <v>227</v>
      </c>
      <c r="H308" s="152" t="s">
        <v>143</v>
      </c>
      <c r="I308" s="158" t="s">
        <v>156</v>
      </c>
      <c r="J308" s="166" t="s">
        <v>155</v>
      </c>
      <c r="K308" s="163">
        <v>1</v>
      </c>
      <c r="L308" s="164">
        <v>43497</v>
      </c>
      <c r="M308" s="165">
        <v>43556</v>
      </c>
      <c r="N308" s="60">
        <f t="shared" si="28"/>
        <v>8.4</v>
      </c>
      <c r="O308" s="153"/>
      <c r="P308" s="149">
        <f t="shared" si="29"/>
        <v>0</v>
      </c>
      <c r="Q308" s="151">
        <f t="shared" si="30"/>
        <v>0</v>
      </c>
      <c r="R308" s="151">
        <f t="shared" si="31"/>
        <v>0</v>
      </c>
      <c r="S308" s="151">
        <f t="shared" si="32"/>
        <v>0</v>
      </c>
      <c r="T308" s="150"/>
      <c r="U308" s="167"/>
      <c r="V308" s="155"/>
      <c r="W308" s="155"/>
      <c r="X308" s="155"/>
      <c r="Y308" s="155"/>
      <c r="Z308" s="155"/>
      <c r="AA308" s="156"/>
      <c r="AB308" s="89"/>
    </row>
    <row r="309" spans="1:28" s="90" customFormat="1" ht="234" customHeight="1">
      <c r="A309" s="157" t="s">
        <v>137</v>
      </c>
      <c r="B309" s="159" t="s">
        <v>225</v>
      </c>
      <c r="C309" s="161" t="s">
        <v>203</v>
      </c>
      <c r="D309" s="160" t="s">
        <v>140</v>
      </c>
      <c r="E309" s="162">
        <v>21</v>
      </c>
      <c r="F309" s="158" t="s">
        <v>226</v>
      </c>
      <c r="G309" s="158" t="s">
        <v>227</v>
      </c>
      <c r="H309" s="152" t="s">
        <v>143</v>
      </c>
      <c r="I309" s="158" t="s">
        <v>157</v>
      </c>
      <c r="J309" s="166" t="s">
        <v>39</v>
      </c>
      <c r="K309" s="163">
        <v>1</v>
      </c>
      <c r="L309" s="164">
        <v>43497</v>
      </c>
      <c r="M309" s="165">
        <v>43830</v>
      </c>
      <c r="N309" s="60">
        <f t="shared" si="28"/>
        <v>47.6</v>
      </c>
      <c r="O309" s="153"/>
      <c r="P309" s="149">
        <f t="shared" si="29"/>
        <v>0</v>
      </c>
      <c r="Q309" s="151">
        <f t="shared" si="30"/>
        <v>0</v>
      </c>
      <c r="R309" s="151">
        <f t="shared" si="31"/>
        <v>0</v>
      </c>
      <c r="S309" s="151">
        <f t="shared" si="32"/>
        <v>0</v>
      </c>
      <c r="T309" s="150"/>
      <c r="U309" s="167"/>
      <c r="V309" s="155"/>
      <c r="W309" s="155"/>
      <c r="X309" s="155"/>
      <c r="Y309" s="155"/>
      <c r="Z309" s="155"/>
      <c r="AA309" s="156"/>
      <c r="AB309" s="89"/>
    </row>
    <row r="310" spans="1:28" s="90" customFormat="1" ht="234" customHeight="1">
      <c r="A310" s="157" t="s">
        <v>137</v>
      </c>
      <c r="B310" s="159" t="s">
        <v>225</v>
      </c>
      <c r="C310" s="161" t="s">
        <v>203</v>
      </c>
      <c r="D310" s="160" t="s">
        <v>140</v>
      </c>
      <c r="E310" s="162">
        <v>21</v>
      </c>
      <c r="F310" s="158" t="s">
        <v>226</v>
      </c>
      <c r="G310" s="158" t="s">
        <v>227</v>
      </c>
      <c r="H310" s="152" t="s">
        <v>143</v>
      </c>
      <c r="I310" s="158" t="s">
        <v>158</v>
      </c>
      <c r="J310" s="166" t="s">
        <v>159</v>
      </c>
      <c r="K310" s="163">
        <v>1</v>
      </c>
      <c r="L310" s="164">
        <v>43525</v>
      </c>
      <c r="M310" s="165">
        <v>43738</v>
      </c>
      <c r="N310" s="60">
        <f t="shared" si="28"/>
        <v>30.4</v>
      </c>
      <c r="O310" s="153"/>
      <c r="P310" s="149">
        <f t="shared" si="29"/>
        <v>0</v>
      </c>
      <c r="Q310" s="151">
        <f t="shared" si="30"/>
        <v>0</v>
      </c>
      <c r="R310" s="151">
        <f t="shared" si="31"/>
        <v>0</v>
      </c>
      <c r="S310" s="151">
        <f t="shared" si="32"/>
        <v>0</v>
      </c>
      <c r="T310" s="150"/>
      <c r="U310" s="167"/>
      <c r="V310" s="155"/>
      <c r="W310" s="155"/>
      <c r="X310" s="155"/>
      <c r="Y310" s="155"/>
      <c r="Z310" s="155"/>
      <c r="AA310" s="156"/>
      <c r="AB310" s="89"/>
    </row>
    <row r="311" spans="1:28" s="90" customFormat="1" ht="234" customHeight="1">
      <c r="A311" s="157" t="s">
        <v>137</v>
      </c>
      <c r="B311" s="159" t="s">
        <v>225</v>
      </c>
      <c r="C311" s="161" t="s">
        <v>203</v>
      </c>
      <c r="D311" s="160" t="s">
        <v>140</v>
      </c>
      <c r="E311" s="162">
        <v>21</v>
      </c>
      <c r="F311" s="158" t="s">
        <v>226</v>
      </c>
      <c r="G311" s="158" t="s">
        <v>227</v>
      </c>
      <c r="H311" s="152" t="s">
        <v>143</v>
      </c>
      <c r="I311" s="158" t="s">
        <v>160</v>
      </c>
      <c r="J311" s="166" t="s">
        <v>161</v>
      </c>
      <c r="K311" s="163">
        <v>1</v>
      </c>
      <c r="L311" s="164">
        <v>43525</v>
      </c>
      <c r="M311" s="165">
        <v>43830</v>
      </c>
      <c r="N311" s="60">
        <f t="shared" si="28"/>
        <v>43.6</v>
      </c>
      <c r="O311" s="153"/>
      <c r="P311" s="149">
        <f t="shared" si="29"/>
        <v>0</v>
      </c>
      <c r="Q311" s="151">
        <f t="shared" si="30"/>
        <v>0</v>
      </c>
      <c r="R311" s="151">
        <f t="shared" si="31"/>
        <v>0</v>
      </c>
      <c r="S311" s="151">
        <f t="shared" si="32"/>
        <v>0</v>
      </c>
      <c r="T311" s="150"/>
      <c r="U311" s="167"/>
      <c r="V311" s="155"/>
      <c r="W311" s="155"/>
      <c r="X311" s="155"/>
      <c r="Y311" s="155"/>
      <c r="Z311" s="155"/>
      <c r="AA311" s="156"/>
      <c r="AB311" s="89"/>
    </row>
    <row r="312" spans="1:28" s="90" customFormat="1" ht="234" customHeight="1">
      <c r="A312" s="157" t="s">
        <v>137</v>
      </c>
      <c r="B312" s="159" t="s">
        <v>225</v>
      </c>
      <c r="C312" s="161" t="s">
        <v>203</v>
      </c>
      <c r="D312" s="160" t="s">
        <v>140</v>
      </c>
      <c r="E312" s="162">
        <v>21</v>
      </c>
      <c r="F312" s="158" t="s">
        <v>226</v>
      </c>
      <c r="G312" s="158" t="s">
        <v>227</v>
      </c>
      <c r="H312" s="152" t="s">
        <v>143</v>
      </c>
      <c r="I312" s="158" t="s">
        <v>162</v>
      </c>
      <c r="J312" s="166" t="s">
        <v>155</v>
      </c>
      <c r="K312" s="163">
        <v>1</v>
      </c>
      <c r="L312" s="164">
        <v>43497</v>
      </c>
      <c r="M312" s="165">
        <v>43585</v>
      </c>
      <c r="N312" s="60">
        <f t="shared" si="28"/>
        <v>12.6</v>
      </c>
      <c r="O312" s="153"/>
      <c r="P312" s="149">
        <f t="shared" si="29"/>
        <v>0</v>
      </c>
      <c r="Q312" s="151">
        <f t="shared" si="30"/>
        <v>0</v>
      </c>
      <c r="R312" s="151">
        <f t="shared" si="31"/>
        <v>0</v>
      </c>
      <c r="S312" s="151">
        <f t="shared" si="32"/>
        <v>0</v>
      </c>
      <c r="T312" s="150"/>
      <c r="U312" s="167"/>
      <c r="V312" s="155"/>
      <c r="W312" s="155"/>
      <c r="X312" s="155"/>
      <c r="Y312" s="155"/>
      <c r="Z312" s="155"/>
      <c r="AA312" s="156"/>
      <c r="AB312" s="89"/>
    </row>
    <row r="313" spans="1:28" s="90" customFormat="1" ht="234" customHeight="1">
      <c r="A313" s="157" t="s">
        <v>137</v>
      </c>
      <c r="B313" s="159" t="s">
        <v>225</v>
      </c>
      <c r="C313" s="161" t="s">
        <v>203</v>
      </c>
      <c r="D313" s="160" t="s">
        <v>140</v>
      </c>
      <c r="E313" s="162">
        <v>21</v>
      </c>
      <c r="F313" s="158" t="s">
        <v>226</v>
      </c>
      <c r="G313" s="158" t="s">
        <v>227</v>
      </c>
      <c r="H313" s="152" t="s">
        <v>143</v>
      </c>
      <c r="I313" s="158" t="s">
        <v>163</v>
      </c>
      <c r="J313" s="166" t="s">
        <v>164</v>
      </c>
      <c r="K313" s="163">
        <v>1</v>
      </c>
      <c r="L313" s="164">
        <v>43497</v>
      </c>
      <c r="M313" s="165">
        <v>43677</v>
      </c>
      <c r="N313" s="60">
        <f t="shared" si="28"/>
        <v>25.7</v>
      </c>
      <c r="O313" s="153"/>
      <c r="P313" s="149">
        <f t="shared" si="29"/>
        <v>0</v>
      </c>
      <c r="Q313" s="151">
        <f t="shared" si="30"/>
        <v>0</v>
      </c>
      <c r="R313" s="151">
        <f t="shared" si="31"/>
        <v>0</v>
      </c>
      <c r="S313" s="151">
        <f t="shared" si="32"/>
        <v>0</v>
      </c>
      <c r="T313" s="150"/>
      <c r="U313" s="167"/>
      <c r="V313" s="155"/>
      <c r="W313" s="155"/>
      <c r="X313" s="155"/>
      <c r="Y313" s="155"/>
      <c r="Z313" s="155"/>
      <c r="AA313" s="156"/>
      <c r="AB313" s="89"/>
    </row>
    <row r="314" spans="1:28" s="90" customFormat="1" ht="234" customHeight="1">
      <c r="A314" s="157" t="s">
        <v>137</v>
      </c>
      <c r="B314" s="159" t="s">
        <v>225</v>
      </c>
      <c r="C314" s="161" t="s">
        <v>203</v>
      </c>
      <c r="D314" s="160" t="s">
        <v>140</v>
      </c>
      <c r="E314" s="162">
        <v>21</v>
      </c>
      <c r="F314" s="158" t="s">
        <v>226</v>
      </c>
      <c r="G314" s="158" t="s">
        <v>227</v>
      </c>
      <c r="H314" s="152" t="s">
        <v>143</v>
      </c>
      <c r="I314" s="158" t="s">
        <v>165</v>
      </c>
      <c r="J314" s="166" t="s">
        <v>149</v>
      </c>
      <c r="K314" s="163">
        <v>1</v>
      </c>
      <c r="L314" s="164">
        <v>43678</v>
      </c>
      <c r="M314" s="165">
        <v>43830</v>
      </c>
      <c r="N314" s="60">
        <f t="shared" si="28"/>
        <v>21.7</v>
      </c>
      <c r="O314" s="153"/>
      <c r="P314" s="149">
        <f t="shared" si="29"/>
        <v>0</v>
      </c>
      <c r="Q314" s="151">
        <f t="shared" si="30"/>
        <v>0</v>
      </c>
      <c r="R314" s="151">
        <f t="shared" si="31"/>
        <v>0</v>
      </c>
      <c r="S314" s="151">
        <f t="shared" si="32"/>
        <v>0</v>
      </c>
      <c r="T314" s="150"/>
      <c r="U314" s="167"/>
      <c r="V314" s="155"/>
      <c r="W314" s="155"/>
      <c r="X314" s="155"/>
      <c r="Y314" s="155"/>
      <c r="Z314" s="155"/>
      <c r="AA314" s="156"/>
      <c r="AB314" s="89"/>
    </row>
    <row r="315" spans="1:28" s="90" customFormat="1" ht="234" customHeight="1">
      <c r="A315" s="157" t="s">
        <v>137</v>
      </c>
      <c r="B315" s="159" t="s">
        <v>225</v>
      </c>
      <c r="C315" s="161" t="s">
        <v>203</v>
      </c>
      <c r="D315" s="160" t="s">
        <v>140</v>
      </c>
      <c r="E315" s="162">
        <v>21</v>
      </c>
      <c r="F315" s="158" t="s">
        <v>226</v>
      </c>
      <c r="G315" s="158" t="s">
        <v>227</v>
      </c>
      <c r="H315" s="152" t="s">
        <v>143</v>
      </c>
      <c r="I315" s="158" t="s">
        <v>166</v>
      </c>
      <c r="J315" s="166" t="s">
        <v>155</v>
      </c>
      <c r="K315" s="163">
        <v>1</v>
      </c>
      <c r="L315" s="164">
        <v>43678</v>
      </c>
      <c r="M315" s="165">
        <v>43830</v>
      </c>
      <c r="N315" s="60">
        <f t="shared" si="28"/>
        <v>21.7</v>
      </c>
      <c r="O315" s="153"/>
      <c r="P315" s="149">
        <f t="shared" si="29"/>
        <v>0</v>
      </c>
      <c r="Q315" s="151">
        <f t="shared" si="30"/>
        <v>0</v>
      </c>
      <c r="R315" s="151">
        <f t="shared" si="31"/>
        <v>0</v>
      </c>
      <c r="S315" s="151">
        <f t="shared" si="32"/>
        <v>0</v>
      </c>
      <c r="T315" s="150"/>
      <c r="U315" s="167"/>
      <c r="V315" s="155"/>
      <c r="W315" s="155"/>
      <c r="X315" s="155"/>
      <c r="Y315" s="155"/>
      <c r="Z315" s="155"/>
      <c r="AA315" s="156"/>
      <c r="AB315" s="89"/>
    </row>
    <row r="316" spans="1:28" s="117" customFormat="1" ht="13.5" thickBot="1">
      <c r="A316" s="106"/>
      <c r="B316" s="107"/>
      <c r="C316" s="108"/>
      <c r="D316" s="109"/>
      <c r="E316" s="109"/>
      <c r="F316" s="109"/>
      <c r="G316" s="110"/>
      <c r="H316" s="110"/>
      <c r="I316" s="111"/>
      <c r="J316" s="111"/>
      <c r="K316" s="111"/>
      <c r="L316" s="109"/>
      <c r="M316" s="112"/>
      <c r="N316" s="112"/>
      <c r="O316" s="113"/>
      <c r="P316" s="114"/>
      <c r="Q316" s="115"/>
      <c r="R316" s="113"/>
      <c r="S316" s="113"/>
      <c r="T316" s="113"/>
      <c r="U316" s="116"/>
    </row>
    <row r="317" spans="1:28" s="120" customFormat="1" ht="13.5" thickBot="1">
      <c r="A317" s="118"/>
      <c r="B317" s="48"/>
      <c r="C317" s="48"/>
      <c r="D317" s="48"/>
      <c r="E317" s="48"/>
      <c r="F317" s="119">
        <f>+COUNTA(F12:F49)</f>
        <v>38</v>
      </c>
      <c r="H317" s="48"/>
      <c r="I317" s="48"/>
      <c r="J317" s="48"/>
      <c r="K317" s="48"/>
      <c r="L317" s="119"/>
      <c r="M317" s="48"/>
      <c r="N317" s="121">
        <f>SUBTOTAL(9,N11:N315)</f>
        <v>7425.0999999999985</v>
      </c>
      <c r="O317" s="122"/>
      <c r="P317" s="121">
        <f>SUBTOTAL(9,P11:P315)</f>
        <v>36.666666666666664</v>
      </c>
      <c r="Q317" s="154">
        <f t="shared" ref="Q317:S317" si="33">SUBTOTAL(9,Q11:Q315)</f>
        <v>514.40000000000009</v>
      </c>
      <c r="R317" s="154">
        <f t="shared" si="33"/>
        <v>315.79999999999995</v>
      </c>
      <c r="S317" s="154">
        <f t="shared" si="33"/>
        <v>315.79999999999995</v>
      </c>
      <c r="T317" s="48"/>
    </row>
    <row r="318" spans="1:28" s="120" customFormat="1" ht="21" customHeight="1">
      <c r="A318" s="118"/>
      <c r="B318" s="48"/>
      <c r="C318" s="48"/>
      <c r="D318" s="48"/>
      <c r="E318" s="48"/>
      <c r="F318" s="48"/>
      <c r="G318" s="48"/>
      <c r="H318" s="48"/>
      <c r="I318" s="48"/>
      <c r="J318" s="48"/>
      <c r="K318" s="48"/>
      <c r="L318" s="119"/>
      <c r="M318" s="48"/>
      <c r="N318" s="48"/>
      <c r="O318" s="48"/>
      <c r="P318" s="48"/>
      <c r="Q318" s="48"/>
      <c r="R318" s="48"/>
      <c r="S318" s="48"/>
      <c r="T318" s="48"/>
    </row>
    <row r="319" spans="1:28" s="120" customFormat="1" ht="21" customHeight="1">
      <c r="A319" s="118"/>
      <c r="B319" s="48"/>
      <c r="C319" s="48"/>
      <c r="D319" s="48"/>
      <c r="E319" s="48"/>
      <c r="F319" s="48"/>
      <c r="G319" s="123"/>
      <c r="H319" s="48"/>
      <c r="I319" s="48"/>
      <c r="J319" s="48"/>
      <c r="K319" s="48"/>
      <c r="L319" s="119"/>
      <c r="M319" s="48"/>
      <c r="N319" s="48"/>
      <c r="O319" s="124"/>
      <c r="P319" s="125"/>
      <c r="Q319" s="126"/>
      <c r="R319" s="126"/>
      <c r="S319" s="127"/>
      <c r="T319" s="48"/>
    </row>
    <row r="320" spans="1:28" s="120" customFormat="1">
      <c r="A320" s="118"/>
      <c r="B320" s="118"/>
      <c r="C320" s="118"/>
      <c r="D320" s="118"/>
      <c r="E320" s="118"/>
      <c r="F320" s="118"/>
      <c r="G320" s="118"/>
      <c r="H320" s="118"/>
      <c r="I320" s="118"/>
      <c r="J320" s="118"/>
      <c r="K320" s="118"/>
      <c r="L320" s="128"/>
      <c r="M320" s="118"/>
      <c r="N320" s="118"/>
      <c r="O320" s="129" t="s">
        <v>133</v>
      </c>
      <c r="P320" s="130"/>
      <c r="Q320" s="34" t="s">
        <v>134</v>
      </c>
      <c r="R320" s="34"/>
      <c r="S320" s="131">
        <f>IF(S317&gt;0, (R317/S317),"N/A")</f>
        <v>1</v>
      </c>
      <c r="T320" s="118"/>
    </row>
    <row r="321" spans="2:22" s="123" customFormat="1">
      <c r="B321" s="118"/>
      <c r="C321" s="118"/>
      <c r="D321" s="118"/>
      <c r="E321" s="118"/>
      <c r="F321" s="118"/>
      <c r="G321" s="118"/>
      <c r="H321" s="118"/>
      <c r="I321" s="118"/>
      <c r="J321" s="118"/>
      <c r="K321" s="118"/>
      <c r="L321" s="128"/>
      <c r="M321" s="118"/>
      <c r="N321" s="118"/>
      <c r="O321" s="132"/>
      <c r="P321" s="130"/>
      <c r="Q321" s="34"/>
      <c r="R321" s="34"/>
      <c r="S321" s="133"/>
      <c r="T321" s="118"/>
    </row>
    <row r="322" spans="2:22" s="123" customFormat="1">
      <c r="B322" s="118"/>
      <c r="C322" s="118"/>
      <c r="D322" s="118"/>
      <c r="E322" s="118"/>
      <c r="F322" s="118"/>
      <c r="G322" s="118"/>
      <c r="H322" s="118"/>
      <c r="I322" s="118"/>
      <c r="J322" s="118"/>
      <c r="K322" s="118"/>
      <c r="L322" s="128"/>
      <c r="M322" s="118"/>
      <c r="N322" s="118"/>
      <c r="O322" s="134" t="s">
        <v>135</v>
      </c>
      <c r="P322" s="27"/>
      <c r="Q322" s="135" t="s">
        <v>136</v>
      </c>
      <c r="R322" s="136"/>
      <c r="S322" s="131">
        <f>+Q317/N317</f>
        <v>6.9278528235309986E-2</v>
      </c>
      <c r="T322" s="118"/>
    </row>
    <row r="323" spans="2:22" s="123" customFormat="1">
      <c r="B323" s="118"/>
      <c r="C323" s="118"/>
      <c r="D323" s="118"/>
      <c r="E323" s="118"/>
      <c r="F323" s="118"/>
      <c r="G323" s="118"/>
      <c r="H323" s="118"/>
      <c r="I323" s="118"/>
      <c r="J323" s="118"/>
      <c r="K323" s="118"/>
      <c r="L323" s="128"/>
      <c r="M323" s="118"/>
      <c r="N323" s="118"/>
      <c r="O323" s="137"/>
      <c r="P323" s="138"/>
      <c r="Q323" s="139"/>
      <c r="R323" s="139"/>
      <c r="S323" s="140"/>
      <c r="T323" s="118"/>
    </row>
    <row r="324" spans="2:22" s="141" customFormat="1" ht="15">
      <c r="E324" s="142"/>
      <c r="I324" s="143"/>
      <c r="J324" s="142"/>
      <c r="O324" s="1"/>
      <c r="P324" s="1"/>
      <c r="Q324" s="1"/>
      <c r="R324" s="1"/>
      <c r="S324" s="1"/>
      <c r="T324" s="1"/>
      <c r="U324" s="144"/>
      <c r="V324" s="1"/>
    </row>
    <row r="325" spans="2:22" s="141" customFormat="1" ht="15">
      <c r="E325" s="142"/>
      <c r="L325" s="142"/>
      <c r="M325" s="142"/>
      <c r="N325" s="142"/>
      <c r="U325" s="145"/>
    </row>
  </sheetData>
  <sheetProtection algorithmName="SHA-512" hashValue="Yj6hKUZjzlwU8/oKRWK9Nu6LGiMkVKo0imUwaub90mFXxJvQkPefbM6sKojn4hNdfcpUkD5hQD81QmVXy0uCxg==" saltValue="aUVnHCgNLP1OXAvFIxTa7Q==" spinCount="100000" sheet="1" autoFilter="0" pivotTables="0"/>
  <protectedRanges>
    <protectedRange sqref="B677 D677:G677" name="Rango1"/>
    <protectedRange sqref="B678 D678:G678" name="Rango1_2"/>
    <protectedRange sqref="H677" name="Rango1_1_1"/>
    <protectedRange sqref="I677" name="Rango1_1_1_1"/>
    <protectedRange sqref="J677" name="Rango1_1_1_2"/>
    <protectedRange sqref="I678" name="Rango1_1_1_3"/>
    <protectedRange sqref="H678 J678" name="Rango1_1_3"/>
  </protectedRanges>
  <autoFilter ref="A11:AC11"/>
  <mergeCells count="1">
    <mergeCell ref="O10:S10"/>
  </mergeCells>
  <dataValidations count="1">
    <dataValidation type="date" allowBlank="1" showInputMessage="1" showErrorMessage="1" sqref="D7">
      <formula1>43282</formula1>
      <formula2>43861</formula2>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Maritza Liliana Beltran Albadan</dc:creator>
  <cp:lastModifiedBy>Usuario</cp:lastModifiedBy>
  <dcterms:created xsi:type="dcterms:W3CDTF">2019-03-04T20:11:27Z</dcterms:created>
  <dcterms:modified xsi:type="dcterms:W3CDTF">2019-03-05T13:21:57Z</dcterms:modified>
</cp:coreProperties>
</file>