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autoCompressPictures="0"/>
  <mc:AlternateContent xmlns:mc="http://schemas.openxmlformats.org/markup-compatibility/2006">
    <mc:Choice Requires="x15">
      <x15ac:absPath xmlns:x15ac="http://schemas.microsoft.com/office/spreadsheetml/2010/11/ac" url="C:\Users\Andrea Ospina Patiño\Documents\GitHub\Dotaciones2019\Infraestructura\"/>
    </mc:Choice>
  </mc:AlternateContent>
  <xr:revisionPtr revIDLastSave="0" documentId="13_ncr:1_{21E8799E-4F3B-437D-A117-F2D5C541C518}" xr6:coauthVersionLast="40" xr6:coauthVersionMax="40" xr10:uidLastSave="{00000000-0000-0000-0000-000000000000}"/>
  <bookViews>
    <workbookView xWindow="-120" yWindow="-120" windowWidth="20730" windowHeight="11160" xr2:uid="{00000000-000D-0000-FFFF-FFFF00000000}"/>
  </bookViews>
  <sheets>
    <sheet name="Matriz" sheetId="1" r:id="rId1"/>
    <sheet name="porAportante" sheetId="7" r:id="rId2"/>
    <sheet name="porRegion" sheetId="6" r:id="rId3"/>
    <sheet name="FechaEntrega" sheetId="5" r:id="rId4"/>
    <sheet name="Hoja3" sheetId="3" state="hidden" r:id="rId5"/>
    <sheet name="Hoja4" sheetId="4" state="hidden" r:id="rId6"/>
    <sheet name="Hoja2" sheetId="2" state="hidden" r:id="rId7"/>
  </sheets>
  <definedNames>
    <definedName name="_xlnm._FilterDatabase" localSheetId="4" hidden="1">Hoja3!$A$1:$G$24</definedName>
    <definedName name="_xlnm._FilterDatabase" localSheetId="0" hidden="1">Matriz!$A$2:$U$124</definedName>
  </definedNames>
  <calcPr calcId="191029" concurrentCalc="0"/>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Q93" i="1" l="1"/>
  <c r="Q69" i="1"/>
  <c r="Q22" i="1"/>
  <c r="E14" i="5"/>
  <c r="F14" i="5"/>
  <c r="G14" i="5"/>
  <c r="C14" i="5"/>
  <c r="D12" i="5"/>
  <c r="D14" i="5"/>
  <c r="G83" i="1"/>
  <c r="H68" i="1"/>
  <c r="G66" i="1"/>
  <c r="G63" i="1"/>
  <c r="G50" i="1"/>
  <c r="G45" i="1"/>
  <c r="G43" i="1"/>
  <c r="G40" i="1"/>
  <c r="G35" i="1"/>
  <c r="G14" i="1"/>
  <c r="G107" i="1"/>
  <c r="F116" i="1"/>
  <c r="F115" i="1"/>
  <c r="F114" i="1"/>
  <c r="F113" i="1"/>
  <c r="F112" i="1"/>
  <c r="F111" i="1"/>
  <c r="F110" i="1"/>
  <c r="F109" i="1"/>
  <c r="F108" i="1"/>
  <c r="F107" i="1"/>
  <c r="F106" i="1"/>
  <c r="F105" i="1"/>
  <c r="F104" i="1"/>
  <c r="F103" i="1"/>
  <c r="F102" i="1"/>
  <c r="F11" i="1"/>
  <c r="F24" i="1"/>
  <c r="F23" i="1"/>
  <c r="F22" i="1"/>
  <c r="F21" i="1"/>
  <c r="F20" i="1"/>
  <c r="F19" i="1"/>
  <c r="F18" i="1"/>
  <c r="F17" i="1"/>
  <c r="F16" i="1"/>
  <c r="F15" i="1"/>
  <c r="F14" i="1"/>
  <c r="F13" i="1"/>
  <c r="F12" i="1"/>
  <c r="F10" i="1"/>
  <c r="F9" i="1"/>
  <c r="F8" i="1"/>
  <c r="F7" i="1"/>
  <c r="F6" i="1"/>
  <c r="F5" i="1"/>
  <c r="F4" i="1"/>
  <c r="F3"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64" i="1"/>
  <c r="F63" i="1"/>
  <c r="F62" i="1"/>
  <c r="H57" i="1"/>
  <c r="E24" i="2"/>
  <c r="G115" i="1"/>
</calcChain>
</file>

<file path=xl/sharedStrings.xml><?xml version="1.0" encoding="utf-8"?>
<sst xmlns="http://schemas.openxmlformats.org/spreadsheetml/2006/main" count="1310" uniqueCount="417">
  <si>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</si>
  <si>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</si>
  <si>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</si>
  <si>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</si>
  <si>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</si>
  <si>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</si>
  <si>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</si>
  <si>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</si>
  <si>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</si>
  <si>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</si>
  <si>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</si>
  <si>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</si>
  <si>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</si>
  <si>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</si>
  <si>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</si>
  <si>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</si>
  <si>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</si>
  <si>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</si>
  <si>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</si>
  <si>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</si>
  <si>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</si>
  <si>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</si>
  <si>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</si>
  <si>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</si>
  <si>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</si>
  <si>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</si>
  <si>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</si>
  <si>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</si>
  <si>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</si>
  <si>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</si>
  <si>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</si>
  <si>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Pendientes de Obra por subsanar y falta conexión servicio de energía.Pendiente por parte de FONADE  entrega de acta de recibo del proyecto</t>
  </si>
  <si>
    <t>Antioquia</t>
  </si>
  <si>
    <t>Necoclí</t>
  </si>
  <si>
    <t>CDI Necoclí</t>
  </si>
  <si>
    <t xml:space="preserve">Boyacá </t>
  </si>
  <si>
    <t xml:space="preserve">Belén </t>
  </si>
  <si>
    <t>Tota</t>
  </si>
  <si>
    <t xml:space="preserve">CDI Belén </t>
  </si>
  <si>
    <t>CDI Tota</t>
  </si>
  <si>
    <t>Pendiente subsanaciones mínimas de obra.Pendiente la entrega de FONADE de acta de recibo del proyecto</t>
  </si>
  <si>
    <t>Córdoba</t>
  </si>
  <si>
    <t>Boyacá</t>
  </si>
  <si>
    <t>Chita</t>
  </si>
  <si>
    <t xml:space="preserve">CDI Chita </t>
  </si>
  <si>
    <t>Regalias</t>
  </si>
  <si>
    <t>En ejecución</t>
  </si>
  <si>
    <t>En obra de comedor y cocina</t>
  </si>
  <si>
    <t xml:space="preserve">San Bernardo del Viento </t>
  </si>
  <si>
    <t xml:space="preserve">CDI San Bernardo del Viento </t>
  </si>
  <si>
    <t>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t>
  </si>
  <si>
    <t xml:space="preserve">Cerro San Antonio </t>
  </si>
  <si>
    <t xml:space="preserve">El Retén </t>
  </si>
  <si>
    <t xml:space="preserve">CDI San Antonio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</si>
  <si>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</si>
  <si>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</si>
  <si>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</si>
  <si>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</si>
  <si>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</si>
  <si>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</si>
  <si>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</si>
  <si>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</si>
  <si>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</si>
  <si>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</si>
  <si>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</si>
  <si>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</si>
  <si>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</si>
  <si>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</si>
  <si>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</si>
  <si>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</si>
  <si>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</si>
  <si>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</si>
  <si>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</si>
  <si>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</si>
  <si>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</si>
  <si>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</si>
  <si>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</si>
  <si>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</si>
  <si>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</si>
  <si>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</si>
  <si>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</si>
  <si>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</si>
  <si>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</si>
  <si>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</si>
  <si>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</si>
  <si>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</si>
  <si>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</si>
  <si>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</si>
  <si>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</si>
  <si>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</si>
  <si>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</si>
  <si>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</si>
  <si>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</si>
  <si>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</si>
  <si>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</si>
  <si>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</si>
  <si>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</si>
  <si>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</si>
  <si>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</si>
  <si>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 xml:space="preserve">A la espera de acta de reinicio de obra por mal tiempo </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</si>
  <si>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</si>
  <si>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</si>
  <si>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</si>
  <si>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</si>
  <si>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</si>
  <si>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</si>
  <si>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</si>
  <si>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</si>
  <si>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</si>
  <si>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</si>
  <si>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</si>
  <si>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</si>
  <si>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</si>
  <si>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</si>
  <si>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</si>
  <si>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</si>
  <si>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</si>
  <si>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</si>
  <si>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</si>
  <si>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</si>
  <si>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</si>
  <si>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</si>
  <si>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</si>
  <si>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</si>
  <si>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</si>
  <si>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</si>
  <si>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</si>
  <si>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</si>
  <si>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</si>
  <si>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</si>
  <si>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</si>
  <si>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</si>
  <si>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</si>
  <si>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</si>
  <si>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</si>
  <si>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</si>
  <si>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</si>
  <si>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</si>
  <si>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</si>
  <si>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</si>
  <si>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</si>
  <si>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t>
  </si>
  <si>
    <t xml:space="preserve">Se debe remover cable de media tensión que se encuentra al interior del CDI. En proceso de aprobación de vertimiento de aguas residuales al río Cauca, se está a la espera de la construcción de vía de acceso.  </t>
  </si>
  <si>
    <t>Falta una de las bombas contratadas para el CDI. Pendiente por parte de FONADE  entrega de acta de recibo del proyecto.</t>
  </si>
  <si>
    <t xml:space="preserve">Pendiente conexión definitiva del servicio de energía </t>
  </si>
  <si>
    <t>Se requiere la atención de observaciones relacionadas con los desagües del proyecto y de acabados, por parte del contratista. No cuenta con conexión definitiva al servicio de energía elétrica.</t>
  </si>
  <si>
    <t xml:space="preserve">Pendiente conexión definitiva de servicios públicos: Agua y energia. </t>
  </si>
  <si>
    <t>Existen problemas técnicos relacionados con escorrentía de aguas lluvias que inundan el terreno del CDI que provienen del predio aledaño.</t>
  </si>
  <si>
    <t>Existen problemas técnicos relacionados con escorrentía de aguas lluvias que inundan el terreno del CDI, que provienen del predio aledaño.</t>
  </si>
  <si>
    <t xml:space="preserve">Esta en comité evaluador por parte de la OCAD </t>
  </si>
  <si>
    <t>Terminada. Falta energizar por parte de la Alcaldía y Electricaribe. Se están adelantando las gestiones por parte de la Presidencia de la República.</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</si>
  <si>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</si>
  <si>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</si>
  <si>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</si>
  <si>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</si>
  <si>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</si>
  <si>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</si>
  <si>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</si>
  <si>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</si>
  <si>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</si>
  <si>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</si>
  <si>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</si>
  <si>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</si>
  <si>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</si>
  <si>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</si>
  <si>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</si>
  <si>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</si>
  <si>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</si>
  <si>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</si>
  <si>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</si>
  <si>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</si>
  <si>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</si>
  <si>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</si>
  <si>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</si>
  <si>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</si>
  <si>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</si>
  <si>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</si>
  <si>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</si>
  <si>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</si>
  <si>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</si>
  <si>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</si>
  <si>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</si>
  <si>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</si>
  <si>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</si>
  <si>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</si>
  <si>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</si>
  <si>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</si>
  <si>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</si>
  <si>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</si>
  <si>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</si>
  <si>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</si>
  <si>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</si>
  <si>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</si>
  <si>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</si>
  <si>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</si>
  <si>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</si>
  <si>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</si>
  <si>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</si>
  <si>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</si>
  <si>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</si>
  <si>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</si>
  <si>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</si>
  <si>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</si>
  <si>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</si>
  <si>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</si>
  <si>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</si>
  <si>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</si>
  <si>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</si>
  <si>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</si>
  <si>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</si>
  <si>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</si>
  <si>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</si>
  <si>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</si>
  <si>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</si>
  <si>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</si>
  <si>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</si>
  <si>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</si>
  <si>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</si>
  <si>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</si>
  <si>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</si>
  <si>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</si>
  <si>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</si>
  <si>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</si>
  <si>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</si>
  <si>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</si>
  <si>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</si>
  <si>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</si>
  <si>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</si>
  <si>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</si>
  <si>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</si>
  <si>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</si>
  <si>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</si>
  <si>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</si>
  <si>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</si>
  <si>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Falta construcción de área de Administración y cocina</t>
  </si>
  <si>
    <t xml:space="preserve">Pacho </t>
  </si>
  <si>
    <t>ICBF</t>
  </si>
  <si>
    <t>Esta en licitación de dotación por parte de la Alcaldía</t>
  </si>
  <si>
    <t>Chivolo</t>
  </si>
  <si>
    <t>Falta subsanaciones por parte de la Alcaldía y servicios públicos</t>
  </si>
  <si>
    <t>El Grupo de Focalización, Infraestructura y Dotación (FID) está adelanta la consecución y consolidación de información solicitada a las Gobernaciones, Alcaldias, Regionales y Centros Zonales de ICBF</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</si>
  <si>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Adinistrativa, Regionales ICBF</t>
    </r>
  </si>
  <si>
    <t xml:space="preserve">Revisando disponibilidad de servicios públicos </t>
  </si>
  <si>
    <t>Esta en contratación de obrapor parte de la Alcaldía</t>
  </si>
  <si>
    <t>CDI San Pablo</t>
  </si>
  <si>
    <t>CDI Villa Nueva</t>
  </si>
  <si>
    <t xml:space="preserve">CDI Zambrano </t>
  </si>
  <si>
    <t>Cupos Ampliación de Cobertura</t>
  </si>
  <si>
    <t>Cupos Tránsito</t>
  </si>
  <si>
    <t>Cupos Traslado</t>
  </si>
  <si>
    <t>Tolima</t>
  </si>
  <si>
    <t>San Luis</t>
  </si>
  <si>
    <t>Observaciones</t>
  </si>
  <si>
    <t>Fecha prevista inicio de operación</t>
  </si>
  <si>
    <t>CDI Candelaria</t>
  </si>
  <si>
    <t>CDI Altos del Rosario</t>
  </si>
  <si>
    <t>HI El Clan de los Pilluelos</t>
  </si>
  <si>
    <t>HI</t>
  </si>
  <si>
    <t>Recurso en la regional</t>
  </si>
  <si>
    <t>CDI MI bohio</t>
  </si>
  <si>
    <t>Terminada</t>
  </si>
  <si>
    <t>HI Nuevo Amanecer</t>
  </si>
  <si>
    <t>Modalidad Propia</t>
  </si>
  <si>
    <t xml:space="preserve">Falta energizar </t>
  </si>
  <si>
    <t>Apartadó</t>
  </si>
  <si>
    <t>CDI Semillitas del Futuro</t>
  </si>
  <si>
    <t>Modalidad: HI, se realizara la ampliación de cobertura en enero, en espera de gestion para tránsito a CDI</t>
  </si>
  <si>
    <t>En confirmación de la regional para el inicio de operación, pues faltan unos elementos de dotación.</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</si>
  <si>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</si>
  <si>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</si>
  <si>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</si>
  <si>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</si>
  <si>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</si>
  <si>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</si>
  <si>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</si>
  <si>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</si>
  <si>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</si>
  <si>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</si>
  <si>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</si>
  <si>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</si>
  <si>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</si>
  <si>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</si>
  <si>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</si>
  <si>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</si>
  <si>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</si>
  <si>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</si>
  <si>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</si>
  <si>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</si>
  <si>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</si>
  <si>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</si>
  <si>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</si>
  <si>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</si>
  <si>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</si>
  <si>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En Ejecución, Avance de obra del 5%</t>
  </si>
  <si>
    <t>En Ejecución 50% Avance</t>
  </si>
  <si>
    <t>Sagrado Corazón</t>
  </si>
  <si>
    <t>286 niños y niñas</t>
  </si>
  <si>
    <t>Candelaria 2</t>
  </si>
  <si>
    <t>Los Almendros</t>
  </si>
  <si>
    <t>En Ejecución 30% Avance</t>
  </si>
  <si>
    <t>OK Concepto de focalización</t>
  </si>
  <si>
    <t>En Ejecución 76% Avance</t>
  </si>
  <si>
    <t>Traslado de 2 UDS DIMF con arriendo 100.Traslado 1 uds CDI con arriendo 60- Ampliación de 12 n/n= OK Concepto de focalización</t>
  </si>
  <si>
    <t>En Ejecución 88% Avance</t>
  </si>
  <si>
    <t>En Ejecución, 85% Avance</t>
  </si>
  <si>
    <t>En Ejecución,  63% Avance</t>
  </si>
  <si>
    <t>En Ejecución,  50% Avance</t>
  </si>
  <si>
    <t>CZ debe enviar los listados de los niños y niñas a transitar-OK Concepto de focalizacion</t>
  </si>
  <si>
    <t>En Ejecución,  5% Avance</t>
  </si>
  <si>
    <t>En Ejecución, 88% Avance</t>
  </si>
  <si>
    <t>En Ejecución,50% Avance</t>
  </si>
  <si>
    <t>En Ejecución, 3% Avance</t>
  </si>
  <si>
    <t>En Ejecución, 4%  Avance</t>
  </si>
  <si>
    <t>En Ejecución, 65% Avance</t>
  </si>
  <si>
    <t>En Ejecución,60% Avance</t>
  </si>
  <si>
    <t>Esta en Subsanación</t>
  </si>
  <si>
    <t>En Ejecución, 92% Avance</t>
  </si>
  <si>
    <t>En Ejecución, 75% Avance</t>
  </si>
  <si>
    <t>pendiente loslistados de los niños y niñas que van a transitar y van realizar traslado</t>
  </si>
  <si>
    <t>En Ejecución, 63% Avance</t>
  </si>
  <si>
    <t>En Ejecución, 90% Avance</t>
  </si>
  <si>
    <t>En Ejecución, 57% Avance</t>
  </si>
  <si>
    <t>Jamundí</t>
  </si>
  <si>
    <t>CDI El Rodeo</t>
  </si>
  <si>
    <t xml:space="preserve">Falta dotación </t>
  </si>
  <si>
    <t xml:space="preserve">CDI La Inmaculada </t>
  </si>
  <si>
    <t xml:space="preserve">Aun se esta estudiando si se realizará ampliación. </t>
  </si>
  <si>
    <t xml:space="preserve">CDI Campo de la Cruz- Instituto Educativo </t>
  </si>
  <si>
    <t xml:space="preserve">Hatillo de Loba </t>
  </si>
  <si>
    <t>TOTALES</t>
  </si>
  <si>
    <t>Saravena</t>
  </si>
  <si>
    <t>Aquitania</t>
  </si>
  <si>
    <t>CDI Aquitania</t>
  </si>
  <si>
    <t>Pendiente aval tecnico</t>
  </si>
  <si>
    <t>Santana</t>
  </si>
  <si>
    <t>HA Santana</t>
  </si>
  <si>
    <t>Inconclusa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</si>
  <si>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</si>
  <si>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</si>
  <si>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</si>
  <si>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</si>
  <si>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</si>
  <si>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</si>
  <si>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</si>
  <si>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</si>
  <si>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</si>
  <si>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</si>
  <si>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</si>
  <si>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</si>
  <si>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</si>
  <si>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</si>
  <si>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</si>
  <si>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</si>
  <si>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</si>
  <si>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</si>
  <si>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</si>
  <si>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</si>
  <si>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</si>
  <si>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</si>
  <si>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</si>
  <si>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t>Responsable del Equipo de Infraestructura y Dotaciones 2019</t>
  </si>
  <si>
    <r>
      <t>Fecha probable de entrega</t>
    </r>
    <r>
      <rPr>
        <b/>
        <sz val="16"/>
        <color theme="1"/>
        <rFont val="Calibri"/>
        <family val="2"/>
        <scheme val="minor"/>
      </rPr>
      <t>*</t>
    </r>
  </si>
  <si>
    <t>CDI Ñae Meche</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</si>
  <si>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Ver adjuntos: RespuestaCONPES_ÑaeMecheAmazonas. Pdf y TrazabilidadGestionDotacion_ÑaeMecheAmazonas.pdf</t>
  </si>
  <si>
    <t xml:space="preserve">Gestión de Dotación Incial </t>
  </si>
  <si>
    <t>Estado Dotación Inicial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</si>
  <si>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os fondos de Abu Dhabi.</t>
    </r>
    <r>
      <rPr>
        <sz val="11"/>
        <color theme="1"/>
        <rFont val="Calibri"/>
        <family val="2"/>
        <scheme val="minor"/>
      </rPr>
      <t xml:space="preserve">
Ver adjuntos: TrazabilidadDotacion_TorrentesSoacha.pdf, MinimosDotacion_TorrentesSoacha.pdf y DotacionPendiente_TorrentesSoacha.xls</t>
    </r>
  </si>
  <si>
    <r>
      <t xml:space="preserve">La Regional ICBF no ha adelantado gestión de dotación con el ente territorial.
</t>
    </r>
    <r>
      <rPr>
        <b/>
        <sz val="11"/>
        <color theme="1"/>
        <rFont val="Calibri"/>
        <family val="2"/>
        <scheme val="minor"/>
      </rPr>
      <t>Se priorizó con DAPRE la compra de dotación completa con os fondos de Abu Dhabi.</t>
    </r>
    <r>
      <rPr>
        <sz val="11"/>
        <color theme="1"/>
        <rFont val="Calibri"/>
        <family val="2"/>
        <scheme val="minor"/>
      </rPr>
      <t xml:space="preserve">
</t>
    </r>
  </si>
  <si>
    <t>La UNGRD compró una parte de la dotación y se encuentr en el municipio y en Sede Nacional ICBF ( Bodega Barrio 20 de julio) se recibió otra parte de la dotación adquirida por Gestiones de DAPRE.</t>
  </si>
  <si>
    <t>Dotación completa-DAPRE (Abu Dhabi)</t>
  </si>
  <si>
    <t>Dotación compartida Alcaldía-DAPRE (Abu Dhabi)</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</si>
  <si>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</si>
  <si>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t>Dotación compartida  Recursos CONPES-DAPRE (Abu Dhabi)</t>
  </si>
  <si>
    <t>Dotación compartida UNGRD-DAPRE (CEMEX)</t>
  </si>
  <si>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</si>
  <si>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</si>
  <si>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Dotación completa- SGR</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</si>
  <si>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adjunto: TrazabilidadDotacionSanBernardo_Cordoba.pdf</t>
  </si>
  <si>
    <t>PENDIENTE</t>
  </si>
  <si>
    <t>Dotación Completa- SGR</t>
  </si>
  <si>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</si>
  <si>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</si>
  <si>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Dotación parcial DAPRE</t>
  </si>
  <si>
    <t>Existe compromiso de DAPRE de adquirir dotación para completarla con Forndo Abu Dhabi.</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</si>
  <si>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No se tiene fecha exacta de la compra y entrega de estos bienes en el nuevo CDI. Inicialmente se estimó por DAPRE el 1 marzo 2019</t>
  </si>
  <si>
    <t xml:space="preserve">CDI El Retén </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</si>
  <si>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No se tiene fecha exacta de la compra y entrega de estos bienes en el nuevo CDI. Inicialmente se estimó por DAPRE el 1 marzo 2019</t>
  </si>
  <si>
    <t>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No se tiene fecha exacta de la compra y entrega de estos bienes en el nuevo CDI. Inicialmente se estimó por DAPRE el 1Abril 2019</t>
  </si>
  <si>
    <t>Algunos elementos de dotación (material pedagógico) se encuentran almacenados en Sede Nacional ICBF (Bodega barrio 20 de julio)  pendientes por adquirir 1177 elementos por un valor aproximdo de $90.320.180</t>
  </si>
  <si>
    <t>Dotación parcial DAPRE- PENDIENTE COMPLETAR</t>
  </si>
  <si>
    <t xml:space="preserve">Algunos elementos de dotación (material pedagógico) se encuentran almacenados en Sede Nacional ICBF (Bodega barrio 20 de julio)  pendientes </t>
  </si>
  <si>
    <t>El Fondo de Adaptacion reporta que la dotacion la entrega la Gobernación de Bolívar, verificar con la regional</t>
  </si>
  <si>
    <t>Solicitada a Capital social</t>
  </si>
  <si>
    <t>Existe una carta de compromiso de la Gobernación</t>
  </si>
  <si>
    <t>Entregada</t>
  </si>
  <si>
    <t>Compromiso de la Alcaldía</t>
  </si>
  <si>
    <t>Dotación ICBF</t>
  </si>
  <si>
    <t>Se asignaros recursos para compra de dotación inicial mediante Resol. 12218  de septiembre de 2018</t>
  </si>
  <si>
    <t>Inversión infraestructura</t>
  </si>
  <si>
    <t>n°</t>
  </si>
  <si>
    <t>Etiquetas de fila</t>
  </si>
  <si>
    <t>Total general</t>
  </si>
  <si>
    <t>Cuenta de Aportante</t>
  </si>
  <si>
    <t>APORTANTE</t>
  </si>
  <si>
    <t>N° Infraestructuras</t>
  </si>
  <si>
    <t>Dotacion completa</t>
  </si>
  <si>
    <t>Parcial por despachar en febrero desde Sede Nacional y se asignaron recursos ICBF para comprar la dotación restante en el marco del contrato de aporte firmado en enero 2019.</t>
  </si>
  <si>
    <t>La Montañita</t>
  </si>
  <si>
    <t>Familiar</t>
  </si>
  <si>
    <t>?</t>
  </si>
  <si>
    <t>Terminada?</t>
  </si>
  <si>
    <t>Dotación gestionada por la Consejería Presidencial de Primera Infancia con aportes de Entes Territoriales.</t>
  </si>
  <si>
    <t>ALCALDIA</t>
  </si>
  <si>
    <t>DOTACION PARCIAL</t>
  </si>
  <si>
    <t>Dotación CDAPRE</t>
  </si>
  <si>
    <t>Solicitado a ICBF</t>
  </si>
  <si>
    <t>Valor estimado de dotación 
(Valor cupo niño hasta 150 cupos: $1.419.650)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</si>
</sst>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 #,##0_-;\-&quot;$&quot;\ * #,##0_-;_-&quot;$&quot;\ * &quot;-&quot;_-;_-@_-"/>
    <numFmt numFmtId="164" formatCode="_(&quot;$&quot;\ * #,##0.00_);_(&quot;$&quot;\ * \(#,##0.00\);_(&quot;$&quot;\ * &quot;-&quot;??_);_(@_)"/>
    <numFmt numFmtId="165" formatCode="_(&quot;$&quot;\ * #,##0_);_(&quot;$&quot;\ * \(#,##0\);_(&quot;$&quot;\ * &quot;-&quot;??_);_(@_)"/>
  </numFmts>
  <fonts count="12"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
      <sz val="12"/>
      <color theme="1"/>
      <name val="Verdana"/>
      <family val="2"/>
    </font>
    <font>
      <u/>
      <sz val="11"/>
      <color theme="10"/>
      <name val="Calibri"/>
      <family val="2"/>
      <scheme val="minor"/>
    </font>
    <font>
      <u/>
      <sz val="11"/>
      <color theme="11"/>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0070C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5">
    <xf numFmtId="0" fontId="0" fillId="0" borderId="0"/>
    <xf numFmtId="164"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42" fontId="4" fillId="0" borderId="0" applyFont="0" applyFill="0" applyBorder="0" applyAlignment="0" applyProtection="0"/>
  </cellStyleXfs>
  <cellXfs count="84">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7" xfId="0" applyFont="1" applyFill="1" applyBorder="1" applyAlignment="1">
      <alignment horizontal="center" vertical="center" wrapText="1"/>
    </xf>
    <xf numFmtId="17" fontId="2" fillId="13" borderId="6" xfId="0" applyNumberFormat="1" applyFont="1" applyFill="1" applyBorder="1" applyAlignment="1">
      <alignment horizontal="center" vertical="center" wrapText="1"/>
    </xf>
    <xf numFmtId="0" fontId="2" fillId="13" borderId="3" xfId="0" applyFont="1" applyFill="1" applyBorder="1" applyAlignment="1">
      <alignment horizontal="center" vertical="center" wrapText="1"/>
    </xf>
    <xf numFmtId="17" fontId="2" fillId="13" borderId="0"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2" fillId="13" borderId="9" xfId="0" applyFont="1" applyFill="1" applyBorder="1" applyAlignment="1">
      <alignment horizontal="left" vertical="center" wrapText="1"/>
    </xf>
    <xf numFmtId="0" fontId="2" fillId="13" borderId="3" xfId="0" applyFont="1" applyFill="1" applyBorder="1" applyAlignment="1">
      <alignment horizontal="left" vertical="center" wrapText="1"/>
    </xf>
    <xf numFmtId="0" fontId="2" fillId="13" borderId="4"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13" borderId="6" xfId="0" applyFont="1" applyFill="1" applyBorder="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5"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0" fillId="13" borderId="1" xfId="0" applyFill="1" applyBorder="1" applyAlignment="1">
      <alignment horizontal="left" vertical="distributed" wrapText="1"/>
    </xf>
    <xf numFmtId="0" fontId="5" fillId="14" borderId="5" xfId="0" applyFont="1" applyFill="1" applyBorder="1" applyAlignment="1">
      <alignment horizontal="center" vertical="center" wrapText="1"/>
    </xf>
    <xf numFmtId="0" fontId="2" fillId="13" borderId="1" xfId="0" applyFont="1" applyFill="1" applyBorder="1" applyAlignment="1">
      <alignment horizontal="center" vertical="distributed" wrapText="1"/>
    </xf>
    <xf numFmtId="0" fontId="6" fillId="0" borderId="0" xfId="0" applyFont="1" applyAlignment="1">
      <alignment horizontal="center" vertical="center" wrapText="1"/>
    </xf>
    <xf numFmtId="0" fontId="0" fillId="13" borderId="1" xfId="0" applyFill="1" applyBorder="1" applyAlignment="1">
      <alignment horizontal="center" vertical="distributed" wrapText="1"/>
    </xf>
    <xf numFmtId="0" fontId="0" fillId="0" borderId="0" xfId="0" applyAlignment="1">
      <alignment horizontal="center" vertical="center" wrapText="1"/>
    </xf>
    <xf numFmtId="0" fontId="8" fillId="13" borderId="1" xfId="0" applyFont="1" applyFill="1" applyBorder="1" applyAlignment="1">
      <alignment horizontal="center" vertical="distributed" wrapText="1"/>
    </xf>
    <xf numFmtId="0" fontId="8" fillId="13" borderId="1" xfId="0" applyFont="1" applyFill="1" applyBorder="1" applyAlignment="1">
      <alignment vertical="center" wrapText="1"/>
    </xf>
    <xf numFmtId="0" fontId="9" fillId="0" borderId="0" xfId="0" applyFont="1" applyAlignment="1">
      <alignment wrapText="1"/>
    </xf>
    <xf numFmtId="0" fontId="2" fillId="0" borderId="3" xfId="0" applyFont="1" applyFill="1" applyBorder="1" applyAlignment="1">
      <alignment horizontal="center" vertical="center" wrapText="1"/>
    </xf>
    <xf numFmtId="0" fontId="0" fillId="15" borderId="1" xfId="0" applyFill="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3" borderId="0" xfId="0" applyFill="1"/>
    <xf numFmtId="0" fontId="0" fillId="3" borderId="0" xfId="0" applyFill="1" applyAlignment="1">
      <alignment horizontal="center"/>
    </xf>
    <xf numFmtId="0" fontId="1" fillId="16" borderId="0" xfId="0" applyFont="1" applyFill="1" applyAlignment="1">
      <alignment horizontal="center"/>
    </xf>
    <xf numFmtId="0" fontId="1" fillId="16" borderId="0" xfId="0" applyFont="1" applyFill="1"/>
    <xf numFmtId="0" fontId="0" fillId="0" borderId="0" xfId="0" applyBorder="1" applyAlignment="1">
      <alignment horizontal="center" vertical="center" wrapText="1"/>
    </xf>
    <xf numFmtId="0" fontId="6" fillId="0" borderId="0" xfId="0" applyFont="1" applyAlignment="1">
      <alignment horizontal="center" vertical="center" wrapText="1"/>
    </xf>
    <xf numFmtId="0" fontId="0" fillId="0" borderId="0" xfId="0" applyBorder="1" applyAlignment="1">
      <alignment horizontal="center" vertical="center" wrapText="1"/>
    </xf>
    <xf numFmtId="0" fontId="0" fillId="13" borderId="0" xfId="0" applyFill="1" applyBorder="1" applyAlignment="1">
      <alignment horizontal="center" vertical="distributed" wrapText="1"/>
    </xf>
    <xf numFmtId="0" fontId="0" fillId="0" borderId="0" xfId="0" applyBorder="1" applyAlignment="1">
      <alignment horizontal="center" vertical="center" wrapText="1"/>
    </xf>
    <xf numFmtId="0" fontId="6"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10"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2" fillId="13" borderId="0" xfId="0" applyFont="1" applyFill="1" applyBorder="1" applyAlignment="1">
      <alignment horizontal="left" vertical="distributed" wrapText="1"/>
    </xf>
    <xf numFmtId="42" fontId="6" fillId="0" borderId="0" xfId="4" applyFont="1" applyAlignment="1">
      <alignment vertical="center" wrapText="1"/>
    </xf>
    <xf numFmtId="42" fontId="2" fillId="13" borderId="1" xfId="0" applyNumberFormat="1" applyFont="1" applyFill="1" applyBorder="1" applyAlignment="1">
      <alignment horizontal="left" vertical="distributed" wrapText="1"/>
    </xf>
  </cellXfs>
  <cellStyles count="5">
    <cellStyle name="Hipervínculo" xfId="2" builtinId="8" hidden="1"/>
    <cellStyle name="Hipervínculo visitado" xfId="3" builtinId="9" hidden="1"/>
    <cellStyle name="Moneda" xfId="1" builtinId="4"/>
    <cellStyle name="Moneda [0]" xfId="4"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a Ospina Patiño" refreshedDate="43501.629931365744" createdVersion="6" refreshedVersion="6" minRefreshableVersion="3" recordCount="119" xr:uid="{00000000-000A-0000-FFFF-FFFF00000000}">
  <cacheSource type="worksheet">
    <worksheetSource ref="A2:T122" sheet="Matriz"/>
  </cacheSource>
  <cacheFields count="18">
    <cacheField name="n°" numFmtId="0">
      <sharedItems containsSemiMixedTypes="0" containsString="0" containsNumber="1" containsInteger="1" minValue="1" maxValue="119"/>
    </cacheField>
    <cacheField name="Regional " numFmtId="0">
      <sharedItems count="25">
        <s v="Amazonas "/>
        <s v="Cauca "/>
        <s v="Chocó "/>
        <s v="Cundinamarca"/>
        <s v="Magdalena"/>
        <s v="Putumayo "/>
        <s v="Santander "/>
        <s v="Antioquia"/>
        <s v="Boyacá "/>
        <s v="Córdoba"/>
        <s v="Sucre"/>
        <s v="Boyacá"/>
        <s v="Arauca"/>
        <s v="Atlántico"/>
        <s v="Bolívar"/>
        <s v="Caquetá"/>
        <s v="La Guajira"/>
        <s v="Nariño"/>
        <s v="Norte de Santander"/>
        <s v="Santander"/>
        <s v="Valle del Cauca"/>
        <s v="Magdalena "/>
        <s v="Amazonas"/>
        <s v="Cauca"/>
        <s v="Tolima"/>
      </sharedItems>
    </cacheField>
    <cacheField name="Municipio " numFmtId="0">
      <sharedItems/>
    </cacheField>
    <cacheField name="Nombre UDS" numFmtId="0">
      <sharedItems/>
    </cacheField>
    <cacheField name="Capacidad Proyectada" numFmtId="0">
      <sharedItems containsSemiMixedTypes="0" containsString="0" containsNumber="1" containsInteger="1" minValue="36" maxValue="320"/>
    </cacheField>
    <cacheField name="Inversión infraestructura" numFmtId="0">
      <sharedItems containsString="0" containsBlank="1" containsNumber="1" containsInteger="1" minValue="51107400" maxValue="283945500"/>
    </cacheField>
    <cacheField name="Cupos Ampliación de Cobertura" numFmtId="0">
      <sharedItems containsString="0" containsBlank="1" containsNumber="1" containsInteger="1" minValue="0" maxValue="300"/>
    </cacheField>
    <cacheField name="Cupos Tránsito" numFmtId="0">
      <sharedItems containsString="0" containsBlank="1" containsNumber="1" containsInteger="1" minValue="0" maxValue="300"/>
    </cacheField>
    <cacheField name="Cupos Traslado" numFmtId="0">
      <sharedItems containsString="0" containsBlank="1" containsNumber="1" containsInteger="1" minValue="0" maxValue="320"/>
    </cacheField>
    <cacheField name="Aportante" numFmtId="0">
      <sharedItems count="10">
        <s v="Ministerio de Vivienda "/>
        <s v="Convenio 3374 (ICBF- FND-FONADE)"/>
        <s v="Regalias"/>
        <s v="Gobernación del Atlantico- Regalias"/>
        <s v="Gobernación de Bolivar"/>
        <s v="DAPRE"/>
        <s v="Fondo de Adaptación "/>
        <s v="Conpes"/>
        <s v="ICBF"/>
        <s v="Municipio + Gobernación"/>
      </sharedItems>
    </cacheField>
    <cacheField name="Estado de Infraestructura " numFmtId="0">
      <sharedItems/>
    </cacheField>
    <cacheField name="Observaciones Infraestructura " numFmtId="0">
      <sharedItems longText="1"/>
    </cacheField>
    <cacheField name="Fecha prevista inicio de operación" numFmtId="17">
      <sharedItems containsNonDate="0" containsDate="1" containsString="0" containsBlank="1" minDate="2019-02-01T00:00:00" maxDate="2019-10-02T00:00:00"/>
    </cacheField>
    <cacheField name="Fecha probable de entrega*" numFmtId="0">
      <sharedItems containsDate="1" containsBlank="1" containsMixedTypes="1" minDate="2018-08-01T00:00:00" maxDate="2019-12-02T00:00:00"/>
    </cacheField>
    <cacheField name="Responsable del Equipo de Infraestructura y Dotaciones 2019" numFmtId="0">
      <sharedItems containsNonDate="0" containsString="0" containsBlank="1"/>
    </cacheField>
    <cacheField name="Observaciones" numFmtId="0">
      <sharedItems containsBlank="1"/>
    </cacheField>
    <cacheField name="Estado Dotación Inicial" numFmtId="0">
      <sharedItems containsBlank="1"/>
    </cacheField>
    <cacheField name="Gestión de Dotación Incial "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x v="0"/>
    <s v="Leticia"/>
    <s v="CDI Ñae Meche"/>
    <n v="65"/>
    <n v="92277250"/>
    <n v="25"/>
    <n v="0"/>
    <n v="40"/>
    <x v="0"/>
    <s v="En Ejecución"/>
    <s v="En Ejecución"/>
    <d v="2019-03-01T00:00:00"/>
    <d v="2019-03-01T00:00:00"/>
    <m/>
    <m/>
    <s v="Dotación compartida  Recursos CONPES-DAPRE (Abu Dhabi)"/>
    <s v="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_x000a__x000a_Ver adjuntos: RespuestaCONPES_ÑaeMecheAmazonas. Pdf y TrazabilidadGestionDotacion_ÑaeMecheAmazonas.pdf"/>
  </r>
  <r>
    <n v="2"/>
    <x v="1"/>
    <s v="Popayán"/>
    <s v="CDI Valle del Ortigal "/>
    <n v="300"/>
    <n v="283945500"/>
    <n v="300"/>
    <n v="0"/>
    <n v="0"/>
    <x v="0"/>
    <s v="En Ejecución"/>
    <s v="Se debe remover cable de media tensión que se encuentra al interior del CDI. En proceso de aprobación de vertimiento de aguas residuales al río Cauca, se está a la espera de la construcción de vía de acceso.  "/>
    <d v="2019-03-01T00:00:00"/>
    <d v="2018-12-01T00:00:00"/>
    <m/>
    <m/>
    <s v="Dotación completa-DAPRE (Abu Dhabi)"/>
    <s v="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_x000a_Desde el Equipo de Dotación se envió a la Regional el Listado de mínimos de dotación requeridos para confirmar disponibilidad de recursos con el Ente Territorial y no se obtuvo respuesta. Por lo tanto, se priorizó con DAPRE la compra de dotación completa con los fondos de Abu Dhabi._x000a__x000a_Ver adjuntos: TrazabilidadDotacionValleOrtigal-Cauca.pdf y MínimosDotacion_ValleOrtigalCauca.pdf"/>
  </r>
  <r>
    <n v="3"/>
    <x v="2"/>
    <s v="Quibdó"/>
    <s v="CDI Ciudadela Mía "/>
    <n v="160"/>
    <n v="151437600"/>
    <n v="0"/>
    <n v="160"/>
    <n v="0"/>
    <x v="0"/>
    <s v="En Ejecución"/>
    <s v="En Ejecución"/>
    <d v="2019-03-01T00:00:00"/>
    <d v="2018-12-01T00:00:00"/>
    <m/>
    <s v="Aun se esta estudiando si se realizará ampliación. "/>
    <m/>
    <m/>
  </r>
  <r>
    <n v="4"/>
    <x v="3"/>
    <s v="Soacha "/>
    <s v="CDI Torrentes "/>
    <n v="300"/>
    <n v="283945500"/>
    <n v="300"/>
    <n v="0"/>
    <n v="0"/>
    <x v="0"/>
    <s v="En Ejecución"/>
    <s v="En Ejecución"/>
    <d v="2019-02-01T00:00:00"/>
    <d v="2018-12-01T00:00:00"/>
    <m/>
    <m/>
    <s v="Dotación compartida Alcaldía-DAPRE (Abu Dhabi)"/>
    <s v="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_x000a_Se priorizó con DAPRE la compra de dotación completa con os fondos de Abu Dhabi._x000a_Ver adjuntos: TrazabilidadDotacion_TorrentesSoacha.pdf, MinimosDotacion_TorrentesSoacha.pdf y DotacionPendiente_TorrentesSoacha.xls"/>
  </r>
  <r>
    <n v="5"/>
    <x v="3"/>
    <s v="Soacha "/>
    <s v="CDI Vida Nueva "/>
    <n v="300"/>
    <n v="283945500"/>
    <n v="300"/>
    <n v="0"/>
    <n v="0"/>
    <x v="0"/>
    <s v="En Ejecución"/>
    <s v="En Ejecución"/>
    <d v="2019-04-01T00:00:00"/>
    <d v="2019-08-01T00:00:00"/>
    <m/>
    <m/>
    <m/>
    <s v="La Regional ICBF no ha adelantado gestión de dotación con el ente territorial._x000a_Se priorizó con DAPRE la compra de dotación completa con os fondos de Abu Dhabi._x000a_"/>
  </r>
  <r>
    <n v="6"/>
    <x v="4"/>
    <s v="Santa Marta"/>
    <s v="CDI Ciudad Equidad"/>
    <n v="300"/>
    <n v="283945500"/>
    <n v="300"/>
    <n v="0"/>
    <n v="0"/>
    <x v="0"/>
    <s v="En Ejecución"/>
    <s v="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
    <d v="2019-05-01T00:00:00"/>
    <s v="De acuerdo a cuplimiento de compromisos."/>
    <m/>
    <m/>
    <m/>
    <m/>
  </r>
  <r>
    <n v="7"/>
    <x v="5"/>
    <s v="Mocoa "/>
    <s v="CDI Los Sauces"/>
    <n v="300"/>
    <n v="283945500"/>
    <n v="100"/>
    <n v="0"/>
    <n v="200"/>
    <x v="0"/>
    <s v="En Ejecución"/>
    <s v="En Ejecución"/>
    <d v="2019-06-01T00:00:00"/>
    <d v="2019-04-01T00:00:00"/>
    <m/>
    <m/>
    <s v="Dotación compartida UNGRD-DAPRE (CEMEX)"/>
    <s v="La UNGRD compró una parte de la dotación y se encuentr en el municipio y en Sede Nacional ICBF ( Bodega Barrio 20 de julio) se recibió otra parte de la dotación adquirida por Gestiones de DAPRE."/>
  </r>
  <r>
    <n v="8"/>
    <x v="6"/>
    <s v="Bucaramanga"/>
    <s v="CDI Campo Madrid"/>
    <n v="300"/>
    <n v="283945500"/>
    <n v="250"/>
    <n v="50"/>
    <n v="0"/>
    <x v="0"/>
    <s v="En Ejecución"/>
    <s v="En Ejecución"/>
    <d v="2019-03-01T00:00:00"/>
    <d v="2018-12-01T00:00:00"/>
    <m/>
    <m/>
    <s v="Dotación completa-DAPRE (Abu Dhabi)"/>
    <s v="En acta de reunión del ICBF y la Secretaria de Educación de Bucaramanga el día 6 de Junio del 2018, la Secretaria de Educación manifiesta que el municipio tiene la responsabilidad de entregar la dotación requerida para el número de usuarios del CDI._x000a__x000a_Desde el Equipo de dotaciones se apoyado la articulación de la Regional ICBF con la Alcaldía desde el mes de agosto de 2018.  No se ha dado cumplimiento al compromiso por parte de la Alcaldía y por lo tanto,  se priorizó con DAPRE la compra de dotación completa con os fondos de Abu Dhabi._x000a__x000a_Ver adjuntos: ActaCampoMadrid_6Junio2018.pdf, MinimosDotacion_CampoMadridSantander.pdf y  TrazabilidadDotacion_CampoMadridSantander.pdf"/>
  </r>
  <r>
    <n v="9"/>
    <x v="6"/>
    <s v="Bucaramanga"/>
    <s v="CDI La Inmaculada "/>
    <n v="65"/>
    <n v="92277250"/>
    <n v="65"/>
    <n v="0"/>
    <n v="0"/>
    <x v="0"/>
    <s v="En Ejecución"/>
    <s v="En Ejecución"/>
    <d v="2019-05-01T00:00:00"/>
    <d v="2019-03-01T00:00:00"/>
    <m/>
    <m/>
    <s v="Dotación completa-DAPRE (Abu Dhabi)"/>
    <s v="La Regional  no ha reportado gestión de dotación ._x000a_ Se priorizó con DAPRE la compra de dotación completa con os fondos de Abu Dhabi."/>
  </r>
  <r>
    <n v="10"/>
    <x v="0"/>
    <s v="Puerto Nariño "/>
    <s v="CDI Puerto Nariño "/>
    <n v="95"/>
    <n v="134866750"/>
    <n v="35"/>
    <n v="0"/>
    <n v="60"/>
    <x v="1"/>
    <s v="En Ejecución"/>
    <s v="Pendientes de Obra por subsanar y falta conexión servicio de energía.Pendiente por parte de FONADE  entrega de acta de recibo del proyecto"/>
    <d v="2019-03-01T00:00:00"/>
    <s v="Sujeto a compromisos por parte del Ente Territorial "/>
    <m/>
    <m/>
    <m/>
    <m/>
  </r>
  <r>
    <n v="11"/>
    <x v="7"/>
    <s v="Necoclí"/>
    <s v="CDI Necoclí"/>
    <n v="95"/>
    <n v="134866750"/>
    <n v="0"/>
    <n v="0"/>
    <n v="95"/>
    <x v="1"/>
    <s v="En Ejecución"/>
    <s v="Falta una de las bombas contratadas para el CDI. Pendiente por parte de FONADE  entrega de acta de recibo del proyecto."/>
    <d v="2019-06-01T00:00:00"/>
    <s v="Sujeto a compromisos por parte del Ente Territorial "/>
    <m/>
    <m/>
    <m/>
    <m/>
  </r>
  <r>
    <n v="12"/>
    <x v="8"/>
    <s v="Belén "/>
    <s v="CDI Belén "/>
    <n v="95"/>
    <n v="134866750"/>
    <n v="17"/>
    <n v="78"/>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3"/>
    <x v="8"/>
    <s v="Tota"/>
    <s v="CDI Tota"/>
    <n v="95"/>
    <n v="134866750"/>
    <n v="4"/>
    <n v="91"/>
    <n v="0"/>
    <x v="1"/>
    <s v="En Ejecución"/>
    <s v="Pendiente subsanaciones mínimas de obra.Pendiente la entrega de FONADE de acta de recibo del proyecto"/>
    <d v="2019-03-01T00:00:00"/>
    <s v="Sujeto a compromisos por parte del Ente Territorial "/>
    <m/>
    <m/>
    <s v="Dotación completa- SGR"/>
    <s v="La Dotación fue adquirida con recursos del Sistema General de Regalías  en proyecto BPIN 2017000050038 "/>
  </r>
  <r>
    <n v="14"/>
    <x v="9"/>
    <s v="San Bernardo del Viento "/>
    <s v="CDI San Bernardo del Viento "/>
    <n v="95"/>
    <n v="134866750"/>
    <n v="15"/>
    <n v="80"/>
    <n v="0"/>
    <x v="1"/>
    <s v="En Ejecución"/>
    <s v="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
    <d v="2019-04-01T00:00:00"/>
    <s v="Sujeto a compromisos por parte del Ente Territorial "/>
    <m/>
    <m/>
    <s v="PENDIENTE"/>
    <s v="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_x000a__x000a_Ver adjunto: TrazabilidadDotacionSanBernardo_Cordoba.pdf"/>
  </r>
  <r>
    <n v="15"/>
    <x v="4"/>
    <s v="Cerro San Antonio "/>
    <s v="CDI San Antonio "/>
    <n v="95"/>
    <n v="134866750"/>
    <n v="0"/>
    <n v="95"/>
    <n v="0"/>
    <x v="1"/>
    <s v="En Ejecución"/>
    <s v="Pendiente conexión definitiva del servicio de energía "/>
    <d v="2019-04-01T00:00:00"/>
    <s v="Sujeto a compromisos por parte del Ente Territorial "/>
    <m/>
    <m/>
    <m/>
    <m/>
  </r>
  <r>
    <n v="16"/>
    <x v="4"/>
    <s v="El Retén "/>
    <s v="CDI El Retén "/>
    <n v="95"/>
    <n v="134866750"/>
    <n v="0"/>
    <n v="95"/>
    <n v="0"/>
    <x v="1"/>
    <s v="En Ejecución"/>
    <s v="Pendiente conexión definitiva del servicio de energía "/>
    <d v="2019-04-01T00:00:00"/>
    <s v="Sujeto a compromisos por parte del Ente Territorial "/>
    <m/>
    <m/>
    <m/>
    <m/>
  </r>
  <r>
    <n v="17"/>
    <x v="5"/>
    <s v="Orito"/>
    <s v="CDI Orito "/>
    <n v="95"/>
    <n v="134866750"/>
    <n v="0"/>
    <n v="0"/>
    <n v="95"/>
    <x v="1"/>
    <s v="En Ejecución"/>
    <s v="Se requiere la atención de observaciones relacionadas con los desagües del proyecto y de acabados, por parte del contratista. No cuenta con conexión definitiva al servicio de energía elétrica."/>
    <d v="2019-05-01T00:00:00"/>
    <s v="Sujeto a compromisos por parte del Ente Territorial "/>
    <m/>
    <m/>
    <m/>
    <m/>
  </r>
  <r>
    <n v="18"/>
    <x v="5"/>
    <s v="Puerto Asis"/>
    <s v="CDI Puerto Asis"/>
    <n v="95"/>
    <n v="134866750"/>
    <n v="0"/>
    <n v="0"/>
    <n v="95"/>
    <x v="1"/>
    <s v="En Ejecución"/>
    <s v="Pendiente conexión definitiva de servicios públicos: Agua y energia. "/>
    <d v="2019-05-01T00:00:00"/>
    <s v="Sujeto a compromisos por parte del Ente Territorial "/>
    <m/>
    <m/>
    <m/>
    <m/>
  </r>
  <r>
    <n v="19"/>
    <x v="6"/>
    <s v="San Gil "/>
    <s v="CDI San Gil "/>
    <n v="95"/>
    <n v="134866750"/>
    <n v="0"/>
    <n v="0"/>
    <n v="95"/>
    <x v="1"/>
    <s v="En Ejecución"/>
    <s v="Existen problemas técnicos relacionados con escorrentía de aguas lluvias que inundan el terreno del CDI que provienen del predio aledaño."/>
    <d v="2019-07-01T00:00:00"/>
    <s v="Sujeto a compromisos por parte del Ente Territorial "/>
    <m/>
    <m/>
    <m/>
    <m/>
  </r>
  <r>
    <n v="20"/>
    <x v="10"/>
    <s v="San Juan de Betulia "/>
    <s v="CDI San Juan de Betulia "/>
    <n v="95"/>
    <n v="134866750"/>
    <n v="0"/>
    <n v="95"/>
    <n v="0"/>
    <x v="1"/>
    <s v="En Ejecución"/>
    <s v="Existen problemas técnicos relacionados con escorrentía de aguas lluvias que inundan el terreno del CDI, que provienen del predio aledaño."/>
    <d v="2019-03-01T00:00:00"/>
    <s v="Sujeto a compromisos por parte del Ente Territorial "/>
    <m/>
    <m/>
    <m/>
    <m/>
  </r>
  <r>
    <n v="21"/>
    <x v="11"/>
    <s v="Chita"/>
    <s v="CDI Chita "/>
    <n v="110"/>
    <n v="156161500"/>
    <n v="10"/>
    <n v="100"/>
    <n v="0"/>
    <x v="2"/>
    <s v="En Ejecución"/>
    <s v="En obra de comedor y cocina"/>
    <d v="2019-03-01T00:00:00"/>
    <d v="2019-04-01T00:00:00"/>
    <m/>
    <m/>
    <s v="Dotación completa- SGR"/>
    <s v="Esta dotación se encuentra incluida en el Proyecto de Regalías &quot;Construcción, terminación y dotación del CDI&quot; en el Municipio de Chita, Boyacá. El CDI será será concluido con recursos de regalías._x000a_Desde el tema de Dotaciones de Primera Infancia, se harealizado la gesón necesaria para garanzar la articulación entre el Ente territorial y la Regional Boyacá ICBF, conforme a la_x000a_ruta definida y reforzada en el memorando S-2018-148484-0101, y como resultado se logró la revisión de los elementos de dotación y el presupuesto propuesto en el proyecto contra los Mínimos de dotación requeridos con algunas observaciones que ya conoce el Ente Territorial."/>
  </r>
  <r>
    <n v="22"/>
    <x v="12"/>
    <s v="Saravena"/>
    <s v="CDI 20 de Julio"/>
    <n v="104"/>
    <n v="147643600"/>
    <n v="8"/>
    <n v="96"/>
    <n v="0"/>
    <x v="2"/>
    <s v="En Ejecución"/>
    <s v="A la espera de acta de reinicio de obra por mal tiempo "/>
    <d v="2019-10-01T00:00:00"/>
    <d v="2019-12-01T00:00:00"/>
    <m/>
    <m/>
    <m/>
    <m/>
  </r>
  <r>
    <n v="23"/>
    <x v="13"/>
    <s v="Malambo"/>
    <s v="Juan XXIII"/>
    <n v="290"/>
    <m/>
    <n v="107"/>
    <n v="193"/>
    <n v="0"/>
    <x v="3"/>
    <s v="Terminada"/>
    <s v="En Ejecución"/>
    <d v="2019-02-01T00:00:00"/>
    <d v="2018-12-01T00:00:00"/>
    <m/>
    <m/>
    <m/>
    <m/>
  </r>
  <r>
    <n v="24"/>
    <x v="13"/>
    <s v="Malambo"/>
    <s v="CDI Candelaria"/>
    <n v="290"/>
    <m/>
    <n v="119"/>
    <n v="181"/>
    <n v="0"/>
    <x v="3"/>
    <s v="Terminada"/>
    <s v="En Ejecución"/>
    <d v="2019-02-01T00:00:00"/>
    <d v="2018-11-04T00:00:00"/>
    <m/>
    <m/>
    <m/>
    <m/>
  </r>
  <r>
    <n v="25"/>
    <x v="13"/>
    <s v="Santo Tomás"/>
    <s v="El Carmen"/>
    <n v="300"/>
    <m/>
    <n v="8"/>
    <n v="292"/>
    <n v="0"/>
    <x v="3"/>
    <s v="En Ejecución, Avance de obra del 5%"/>
    <s v="En Ejecución"/>
    <d v="2019-10-01T00:00:00"/>
    <d v="2019-06-01T00:00:00"/>
    <m/>
    <m/>
    <m/>
    <m/>
  </r>
  <r>
    <n v="26"/>
    <x v="13"/>
    <s v="Soledad"/>
    <s v="Barrio los Robles"/>
    <n v="180"/>
    <m/>
    <n v="300"/>
    <n v="0"/>
    <n v="0"/>
    <x v="3"/>
    <s v="Terminada"/>
    <s v="En Ejecución"/>
    <d v="2019-02-01T00:00:00"/>
    <d v="2019-01-01T00:00:00"/>
    <m/>
    <m/>
    <m/>
    <m/>
  </r>
  <r>
    <n v="27"/>
    <x v="13"/>
    <s v="Palmar de Varela"/>
    <s v="Sagrado Corazón"/>
    <n v="282"/>
    <m/>
    <n v="0"/>
    <n v="282"/>
    <n v="0"/>
    <x v="3"/>
    <s v="Terminada"/>
    <s v="En Ejecución"/>
    <d v="2019-02-01T00:00:00"/>
    <d v="2018-11-01T00:00:00"/>
    <m/>
    <s v="286 niños y niñas"/>
    <m/>
    <m/>
  </r>
  <r>
    <n v="28"/>
    <x v="13"/>
    <s v="Soledad"/>
    <s v="Centenario"/>
    <n v="180"/>
    <m/>
    <n v="96"/>
    <n v="104"/>
    <n v="0"/>
    <x v="3"/>
    <s v="Terminada"/>
    <s v="En Ejecución"/>
    <d v="2019-02-01T00:00:00"/>
    <d v="2018-11-15T00:00:00"/>
    <m/>
    <m/>
    <m/>
    <m/>
  </r>
  <r>
    <n v="29"/>
    <x v="13"/>
    <s v="Soledad"/>
    <s v="La Central"/>
    <n v="290"/>
    <m/>
    <n v="235"/>
    <n v="65"/>
    <n v="0"/>
    <x v="3"/>
    <s v="Terminada"/>
    <s v="En Ejecución"/>
    <d v="2019-02-01T00:00:00"/>
    <d v="2018-11-15T00:00:00"/>
    <m/>
    <m/>
    <m/>
    <m/>
  </r>
  <r>
    <n v="30"/>
    <x v="13"/>
    <s v="Soledad"/>
    <s v="Candelaria 2"/>
    <n v="150"/>
    <m/>
    <n v="160"/>
    <n v="0"/>
    <n v="0"/>
    <x v="3"/>
    <s v="Terminada"/>
    <s v="En Ejecución"/>
    <d v="2019-02-01T00:00:00"/>
    <d v="2018-11-15T00:00:00"/>
    <m/>
    <m/>
    <m/>
    <m/>
  </r>
  <r>
    <n v="31"/>
    <x v="13"/>
    <s v="Soledad"/>
    <s v="Villa Estadio"/>
    <n v="290"/>
    <m/>
    <n v="8"/>
    <n v="192"/>
    <n v="0"/>
    <x v="3"/>
    <s v="Terminada"/>
    <s v="En Ejecución"/>
    <d v="2019-02-01T00:00:00"/>
    <d v="2018-11-15T00:00:00"/>
    <m/>
    <m/>
    <m/>
    <m/>
  </r>
  <r>
    <n v="32"/>
    <x v="13"/>
    <s v="Soledad"/>
    <s v="Los Almendros"/>
    <n v="290"/>
    <m/>
    <n v="300"/>
    <n v="0"/>
    <n v="0"/>
    <x v="3"/>
    <s v="Terminada"/>
    <s v="En Ejecución"/>
    <d v="2019-02-01T00:00:00"/>
    <d v="2018-11-15T00:00:00"/>
    <m/>
    <m/>
    <m/>
    <m/>
  </r>
  <r>
    <n v="33"/>
    <x v="14"/>
    <s v="Altos del Rosario"/>
    <s v="CDI Altos del Rosario"/>
    <n v="300"/>
    <m/>
    <n v="108"/>
    <n v="192"/>
    <n v="0"/>
    <x v="4"/>
    <s v="En Ejecución 30% Avance"/>
    <s v="Esta en comité evaluador por parte de la OCAD "/>
    <d v="2019-10-01T00:00:00"/>
    <d v="2019-06-04T00:00:00"/>
    <m/>
    <s v="OK Concepto de focalización"/>
    <m/>
    <m/>
  </r>
  <r>
    <n v="34"/>
    <x v="14"/>
    <s v="Barranco de Loba"/>
    <s v="CDII Barranco de Loba"/>
    <n v="160"/>
    <m/>
    <n v="10"/>
    <n v="150"/>
    <n v="0"/>
    <x v="4"/>
    <s v="En Ejecución 76% Avance"/>
    <s v="Esta en comité evaluador por parte de la OCAD "/>
    <d v="2019-10-01T00:00:00"/>
    <d v="2019-04-04T00:00:00"/>
    <m/>
    <s v="Traslado de 2 UDS DIMF con arriendo 100.Traslado 1 uds CDI con arriendo 60- Ampliación de 12 n/n= OK Concepto de focalización"/>
    <m/>
    <m/>
  </r>
  <r>
    <n v="35"/>
    <x v="14"/>
    <s v="El Peñon"/>
    <s v="CDI El Peñon"/>
    <n v="300"/>
    <m/>
    <n v="59"/>
    <n v="137"/>
    <n v="104"/>
    <x v="4"/>
    <s v="En Ejecución 88% Avance"/>
    <s v="Esta en comité evaluador por parte de la OCAD "/>
    <d v="2019-10-01T00:00:00"/>
    <d v="2019-04-04T00:00:00"/>
    <m/>
    <s v="OK Concepto de focalización"/>
    <m/>
    <m/>
  </r>
  <r>
    <n v="36"/>
    <x v="14"/>
    <s v="Hatillo de Loba"/>
    <s v="CDI Hatillo de Loba"/>
    <n v="300"/>
    <m/>
    <n v="7"/>
    <n v="293"/>
    <n v="0"/>
    <x v="4"/>
    <s v="En Ejecución, 85% Avance"/>
    <s v="Esta en comité evaluador por parte de la OCAD "/>
    <d v="2019-10-01T00:00:00"/>
    <d v="2019-04-04T00:00:00"/>
    <m/>
    <s v="OK Concepto de focalización"/>
    <s v="PENDIENTE"/>
    <m/>
  </r>
  <r>
    <n v="37"/>
    <x v="14"/>
    <s v="Magangue"/>
    <s v="CDI Magangue"/>
    <n v="300"/>
    <m/>
    <n v="170"/>
    <n v="130"/>
    <n v="0"/>
    <x v="4"/>
    <s v="En Ejecución,  63% Avance"/>
    <s v="Esta en comité evaluador por parte de la OCAD "/>
    <d v="2019-10-01T00:00:00"/>
    <d v="2019-05-04T00:00:00"/>
    <m/>
    <s v="OK Concepto de focalización"/>
    <m/>
    <m/>
  </r>
  <r>
    <n v="38"/>
    <x v="14"/>
    <s v="Simití"/>
    <s v="CDI Simití"/>
    <n v="300"/>
    <m/>
    <n v="108"/>
    <n v="192"/>
    <n v="0"/>
    <x v="4"/>
    <s v="En Ejecución,  50% Avance"/>
    <s v="Esta en comité evaluador por parte de la OCAD "/>
    <d v="2019-10-01T00:00:00"/>
    <d v="2019-05-04T00:00:00"/>
    <m/>
    <s v="CZ debe enviar los listados de los niños y niñas a transitar-OK Concepto de focalizacion"/>
    <m/>
    <m/>
  </r>
  <r>
    <n v="39"/>
    <x v="14"/>
    <s v="Norosi"/>
    <s v="CDI Norosí"/>
    <n v="300"/>
    <m/>
    <n v="0"/>
    <n v="200"/>
    <n v="100"/>
    <x v="4"/>
    <s v="En Ejecución,  5% Avance"/>
    <s v="Esta en comité evaluador por parte de la OCAD "/>
    <d v="2019-10-01T00:00:00"/>
    <d v="2019-06-04T00:00:00"/>
    <m/>
    <s v="OK Concepto de focalización"/>
    <m/>
    <m/>
  </r>
  <r>
    <n v="40"/>
    <x v="14"/>
    <s v="San Estanislao de Kostka"/>
    <s v="CDI San Estanislao de Kostka"/>
    <n v="300"/>
    <m/>
    <n v="164"/>
    <n v="56"/>
    <n v="80"/>
    <x v="4"/>
    <s v="En Ejecución, 88% Avance"/>
    <s v="Esta en comité evaluador por parte de la OCAD "/>
    <d v="2019-10-01T00:00:00"/>
    <d v="2019-04-04T00:00:00"/>
    <m/>
    <s v="OK Concepto de focalización"/>
    <m/>
    <m/>
  </r>
  <r>
    <n v="41"/>
    <x v="14"/>
    <s v="San Pablo"/>
    <s v="CDI San Pablo"/>
    <n v="300"/>
    <m/>
    <n v="66"/>
    <n v="84"/>
    <n v="150"/>
    <x v="4"/>
    <s v="En Ejecución,50% Avance"/>
    <s v="Esta en comité evaluador por parte de la OCAD "/>
    <d v="2019-10-01T00:00:00"/>
    <d v="2019-06-04T00:00:00"/>
    <m/>
    <s v="OK Concepto de focalización"/>
    <m/>
    <m/>
  </r>
  <r>
    <n v="42"/>
    <x v="14"/>
    <s v="Villa Nueva"/>
    <s v="CDI Villa Nueva"/>
    <n v="300"/>
    <m/>
    <n v="0"/>
    <n v="300"/>
    <n v="0"/>
    <x v="4"/>
    <s v="En Ejecución, 88% Avance"/>
    <s v="Esta en comité evaluador por parte de la OCAD "/>
    <d v="2019-10-01T00:00:00"/>
    <d v="2019-04-04T00:00:00"/>
    <m/>
    <s v="OK Concepto de focalización"/>
    <m/>
    <m/>
  </r>
  <r>
    <n v="43"/>
    <x v="14"/>
    <s v="Zambrano"/>
    <s v="CDI Zambrano "/>
    <n v="300"/>
    <m/>
    <n v="27"/>
    <n v="0"/>
    <n v="273"/>
    <x v="4"/>
    <s v="En Ejecución, 3% Avance"/>
    <s v="Esta en comité evaluador por parte de la OCAD "/>
    <d v="2019-10-01T00:00:00"/>
    <d v="2019-10-01T00:00:00"/>
    <m/>
    <s v="OK Concepto de focalización"/>
    <m/>
    <m/>
  </r>
  <r>
    <n v="44"/>
    <x v="14"/>
    <s v="Carmen de Bolivar"/>
    <s v="CDI Institucional"/>
    <n v="300"/>
    <m/>
    <n v="8"/>
    <n v="72"/>
    <n v="220"/>
    <x v="4"/>
    <s v="En Ejecución, 4%  Avance"/>
    <s v="Esta en comité evaluador por parte de la OCAD "/>
    <d v="2019-10-01T00:00:00"/>
    <d v="2019-06-04T00:00:00"/>
    <m/>
    <s v="OK Concepto de focalización"/>
    <m/>
    <m/>
  </r>
  <r>
    <n v="45"/>
    <x v="14"/>
    <s v="Córdoba"/>
    <s v="CDI Institucional"/>
    <n v="300"/>
    <m/>
    <n v="0"/>
    <n v="145"/>
    <n v="155"/>
    <x v="4"/>
    <s v="En Ejecución, 65% Avance"/>
    <s v="Esta en comité evaluador por parte de la OCAD "/>
    <d v="2019-10-01T00:00:00"/>
    <d v="2019-05-04T00:00:00"/>
    <m/>
    <s v="OK Concepto de focalización"/>
    <m/>
    <m/>
  </r>
  <r>
    <n v="46"/>
    <x v="14"/>
    <s v="San Juan de Nepumoceno"/>
    <s v="CDI Institucional"/>
    <n v="300"/>
    <m/>
    <n v="0"/>
    <n v="0"/>
    <n v="300"/>
    <x v="4"/>
    <s v="En Ejecución,60% Avance"/>
    <s v="Esta en comité evaluador por parte de la OCAD "/>
    <d v="2019-10-01T00:00:00"/>
    <d v="2019-05-04T00:00:00"/>
    <m/>
    <s v="OK Concepto de focalización"/>
    <m/>
    <m/>
  </r>
  <r>
    <n v="47"/>
    <x v="14"/>
    <s v="Santa Rosa de Lima"/>
    <s v="CDI Institucional"/>
    <n v="300"/>
    <m/>
    <m/>
    <m/>
    <m/>
    <x v="4"/>
    <s v="En Ejecución, 85% Avance"/>
    <s v="Esta en comité evaluador por parte de la OCAD "/>
    <d v="2019-10-01T00:00:00"/>
    <d v="2019-04-04T00:00:00"/>
    <m/>
    <s v="Esta en Subsanación"/>
    <m/>
    <m/>
  </r>
  <r>
    <n v="48"/>
    <x v="14"/>
    <s v="Arroyo Hondo"/>
    <s v="CDI Institucional"/>
    <n v="95"/>
    <m/>
    <n v="14"/>
    <n v="0"/>
    <n v="81"/>
    <x v="4"/>
    <s v="En Ejecución, 92% Avance"/>
    <s v="Esta en comité evaluador por parte de la OCAD "/>
    <d v="2019-10-01T00:00:00"/>
    <d v="2019-02-15T00:00:00"/>
    <m/>
    <s v="OK Concepto de focalización"/>
    <m/>
    <m/>
  </r>
  <r>
    <n v="49"/>
    <x v="14"/>
    <s v="Santa Rosa del Sur"/>
    <s v="CDI Institucional"/>
    <n v="95"/>
    <m/>
    <n v="0"/>
    <n v="95"/>
    <n v="0"/>
    <x v="4"/>
    <s v="En Ejecución 88% Avance"/>
    <s v="Esta en comité evaluador por parte de la OCAD "/>
    <d v="2019-10-01T00:00:00"/>
    <d v="2019-04-04T00:00:00"/>
    <m/>
    <s v="OK Concepto de focalización"/>
    <m/>
    <m/>
  </r>
  <r>
    <n v="50"/>
    <x v="14"/>
    <s v="Canta Gallo"/>
    <s v="CDI Institucional"/>
    <n v="160"/>
    <m/>
    <n v="0"/>
    <n v="160"/>
    <n v="0"/>
    <x v="4"/>
    <s v="En Ejecución 50% Avance"/>
    <s v="Esta en comité evaluador por parte de la OCAD "/>
    <d v="2019-10-01T00:00:00"/>
    <d v="2019-05-04T00:00:00"/>
    <m/>
    <s v="OK Concepto de focalización"/>
    <m/>
    <m/>
  </r>
  <r>
    <n v="51"/>
    <x v="14"/>
    <s v="Morales"/>
    <s v="CDI Institucional"/>
    <n v="160"/>
    <m/>
    <n v="63"/>
    <n v="97"/>
    <n v="0"/>
    <x v="4"/>
    <s v="En Ejecución, 75% Avance"/>
    <s v="Esta en comité evaluador por parte de la OCAD "/>
    <d v="2019-10-01T00:00:00"/>
    <d v="2019-04-04T00:00:00"/>
    <m/>
    <s v="pendiente loslistados de los niños y niñas que van a transitar y van realizar traslado"/>
    <m/>
    <m/>
  </r>
  <r>
    <n v="52"/>
    <x v="14"/>
    <s v="Regidor"/>
    <s v="CDI Institucional"/>
    <n v="160"/>
    <m/>
    <n v="0"/>
    <n v="60"/>
    <n v="100"/>
    <x v="4"/>
    <s v="En Ejecución, 63% Avance"/>
    <s v="Esta en comité evaluador por parte de la OCAD "/>
    <d v="2019-10-01T00:00:00"/>
    <d v="2019-05-04T00:00:00"/>
    <m/>
    <s v="OK Concepto de focalización"/>
    <m/>
    <m/>
  </r>
  <r>
    <n v="53"/>
    <x v="14"/>
    <s v="Rio Viejo"/>
    <s v="CDI Institucional"/>
    <n v="160"/>
    <m/>
    <n v="10"/>
    <n v="150"/>
    <n v="0"/>
    <x v="4"/>
    <s v="En Ejecución, 90% Avance"/>
    <s v="Esta en comité evaluador por parte de la OCAD "/>
    <d v="2019-10-01T00:00:00"/>
    <d v="2019-04-04T00:00:00"/>
    <m/>
    <s v="OK Concepto de focalización"/>
    <m/>
    <m/>
  </r>
  <r>
    <n v="54"/>
    <x v="14"/>
    <s v="Arjona"/>
    <s v="CDI Institucional"/>
    <n v="300"/>
    <m/>
    <n v="100"/>
    <n v="0"/>
    <n v="200"/>
    <x v="4"/>
    <s v="En Ejecución, 57% Avance"/>
    <s v="Esta en comité evaluador por parte de la OCAD "/>
    <d v="2019-10-01T00:00:00"/>
    <d v="2019-05-04T00:00:00"/>
    <m/>
    <s v="OK Concepto de focalización"/>
    <m/>
    <m/>
  </r>
  <r>
    <n v="55"/>
    <x v="14"/>
    <s v="Clemencia"/>
    <s v="CDI Clemencia"/>
    <n v="160"/>
    <m/>
    <n v="0"/>
    <n v="91"/>
    <n v="69"/>
    <x v="5"/>
    <s v="En Ejecución"/>
    <s v="En Ejecución"/>
    <d v="2019-03-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7.548 (TRM utilizada fue de $2.800). Pendiente confirmación de entrada al país de estos recursos y que se realice el proceso de compra. _x000a_No se tiene fecha exacta de la compra y entrega de estos bienes en el nuevo CDI. Inicialmente se estimó por DAPRE el 1 marzo 2019"/>
  </r>
  <r>
    <n v="56"/>
    <x v="15"/>
    <s v="El Doncello"/>
    <s v="CDI - Modalidad Institucional"/>
    <n v="160"/>
    <m/>
    <n v="0"/>
    <n v="160"/>
    <n v="0"/>
    <x v="5"/>
    <s v="En Ejecución"/>
    <s v="En Ejecución"/>
    <d v="2019-04-01T00:00:00"/>
    <d v="2019-02-01T00:00:00"/>
    <m/>
    <m/>
    <s v="Dotación compartida Alcaldía- DAPRE (Abu Dhabi)"/>
    <s v="Algunos elementos de dotación (material pedagógico) se encuentran almacenados en Sede Nacional ICBF (Bodega barrio 20 de julio) y DAPRE informa el 10 de diciembre de 2018 que el Fondo Abu Dhabi para el Desarrollo, aprobó la compra de los elementos de dotación por valor de U$D 88.674 (TRM utilizada fue de $2.800). Pendiente confirmación de entrada al país de estos recursos y que se realice el proceso de compra. _x000a_No se tiene fecha exacta de la compra y entrega de estos bienes en el nuevo CDI. Inicialmente se estimó por DAPRE el 1 marzo 2019"/>
  </r>
  <r>
    <n v="57"/>
    <x v="15"/>
    <s v="Belén de los Andaquiés"/>
    <s v="CDI - Modalidad Institucional"/>
    <n v="160"/>
    <m/>
    <n v="0"/>
    <n v="160"/>
    <n v="0"/>
    <x v="5"/>
    <s v="Terminada"/>
    <s v="En Ejecución"/>
    <d v="2019-02-01T00:00:00"/>
    <d v="2018-09-30T00:00:00"/>
    <m/>
    <s v="En confirmación de la regional para el inicio de operación, pues faltan unos elementos de dotación."/>
    <s v="Dotación CODAPRE"/>
    <s v="Existe compromiso de DAPRE de adquirir dotación para completarla con Forndo Abu Dhabi."/>
  </r>
  <r>
    <n v="58"/>
    <x v="15"/>
    <s v="Paujil"/>
    <s v="CDI - Modalidad Institucional"/>
    <n v="100"/>
    <m/>
    <n v="20"/>
    <n v="80"/>
    <n v="0"/>
    <x v="5"/>
    <s v="En Ejecución"/>
    <s v="En Ejecución"/>
    <d v="2019-04-01T00:00:00"/>
    <d v="2019-02-01T00:00:00"/>
    <m/>
    <m/>
    <s v="Dotación parcial DAPRE"/>
    <s v="Algunos elementos de dotación (material pedagógico) se encuentran almacenados en Sede Nacional ICBF (Bodega barrio 20 de julio) y DAPRE informa el 10 de diciembre de 2018 que el Fondo Abu Dhabi para el Desarrollo, aprobó la compra de los elementos de dotación por valor de U$D 64,481 (TRM utilizada fue de $2.800). Pendiente confirmación de entrada al país de estos recursos y que se realice el proceso de compra. _x000a_No se tiene fecha exacta de la compra y entrega de estos bienes en el nuevo CDI. Inicialmente se estimó por DAPRE el 1Abril 2019"/>
  </r>
  <r>
    <n v="59"/>
    <x v="9"/>
    <s v="Tierralta"/>
    <s v="CDI Tierralta"/>
    <n v="160"/>
    <n v="151437600"/>
    <n v="0"/>
    <n v="0"/>
    <n v="160"/>
    <x v="5"/>
    <s v="En Ejecución"/>
    <s v="En Ejecución"/>
    <d v="2019-03-01T00:00:00"/>
    <d v="2019-02-01T00:00:00"/>
    <m/>
    <m/>
    <s v="Dotación parcial DAPRE- PENDIENTE COMPLETAR"/>
    <s v="Algunos elementos de dotación (material pedagógico) se encuentran almacenados en Sede Nacional ICBF (Bodega barrio 20 de julio)  pendientes por adquirir 1177 elementos por un valor aproximdo de $90.320.180"/>
  </r>
  <r>
    <n v="60"/>
    <x v="9"/>
    <s v="Valencia"/>
    <s v="CDI Valencia"/>
    <n v="65"/>
    <n v="92277250"/>
    <n v="22"/>
    <n v="0"/>
    <n v="43"/>
    <x v="5"/>
    <s v="Terminada"/>
    <s v="Terminada. Falta energizar por parte de la Alcaldía y Electricaribe. Se están adelantando las gestiones por parte de la Presidencia de la República."/>
    <d v="2019-03-01T00:00:00"/>
    <s v="Sujeto a compromisos por parte del Ente Territorial "/>
    <m/>
    <m/>
    <s v="Dotación parcial DAPRE- PENDIENTE COMPLETAR"/>
    <s v="Algunos elementos de dotación (material pedagógico) se encuentran almacenados en Sede Nacional ICBF (Bodega barrio 20 de julio)  pendientes "/>
  </r>
  <r>
    <n v="61"/>
    <x v="3"/>
    <s v="Anapoima"/>
    <s v="CDI Anapoima"/>
    <n v="95"/>
    <n v="134866750"/>
    <n v="0"/>
    <n v="95"/>
    <n v="0"/>
    <x v="5"/>
    <s v="En Ejecución"/>
    <s v="En Ejecución"/>
    <d v="2019-04-01T00:00:00"/>
    <d v="2019-02-01T00:00:00"/>
    <m/>
    <m/>
    <m/>
    <m/>
  </r>
  <r>
    <n v="62"/>
    <x v="16"/>
    <s v="Uribia - Bahía Portete"/>
    <s v="CDI"/>
    <n v="50"/>
    <m/>
    <n v="0"/>
    <n v="0"/>
    <n v="50"/>
    <x v="5"/>
    <s v="Terminada"/>
    <s v="Terminada"/>
    <d v="2019-02-01T00:00:00"/>
    <d v="2018-09-01T00:00:00"/>
    <m/>
    <s v="Modalidad Propia"/>
    <m/>
    <m/>
  </r>
  <r>
    <n v="63"/>
    <x v="17"/>
    <s v="Policarpa"/>
    <s v="CDI Mis angelitos"/>
    <n v="40"/>
    <m/>
    <n v="23"/>
    <n v="0"/>
    <n v="17"/>
    <x v="5"/>
    <s v="En Ejecución"/>
    <s v="En Ejecución"/>
    <d v="2019-04-01T00:00:00"/>
    <d v="2019-02-01T00:00:00"/>
    <m/>
    <m/>
    <m/>
    <m/>
  </r>
  <r>
    <n v="64"/>
    <x v="18"/>
    <s v="Teorama"/>
    <s v="CDI"/>
    <n v="65"/>
    <m/>
    <n v="5"/>
    <n v="60"/>
    <n v="0"/>
    <x v="5"/>
    <s v="En Ejecución"/>
    <s v="En Ejecución"/>
    <d v="2019-05-01T00:00:00"/>
    <d v="2019-03-01T00:00:00"/>
    <m/>
    <m/>
    <m/>
    <m/>
  </r>
  <r>
    <n v="65"/>
    <x v="19"/>
    <s v="Vélez"/>
    <s v="HI El Clan de los Pilluelos"/>
    <n v="160"/>
    <m/>
    <n v="0"/>
    <n v="65"/>
    <n v="95"/>
    <x v="5"/>
    <s v="En Ejecución"/>
    <s v="En Ejecución"/>
    <d v="2019-05-01T00:00:00"/>
    <d v="2019-03-01T00:00:00"/>
    <m/>
    <s v="HI"/>
    <m/>
    <m/>
  </r>
  <r>
    <n v="66"/>
    <x v="10"/>
    <s v="San Pedro"/>
    <s v="CDI San Pedro"/>
    <n v="95"/>
    <m/>
    <n v="0"/>
    <n v="95"/>
    <n v="0"/>
    <x v="5"/>
    <s v="En Ejecución"/>
    <s v="En Ejecución"/>
    <d v="2019-04-01T00:00:00"/>
    <d v="2019-02-01T00:00:00"/>
    <m/>
    <m/>
    <m/>
    <m/>
  </r>
  <r>
    <n v="67"/>
    <x v="20"/>
    <s v="Yotoco"/>
    <s v="CDI Yotoco"/>
    <n v="95"/>
    <m/>
    <n v="11"/>
    <n v="84"/>
    <n v="0"/>
    <x v="5"/>
    <s v="En Ejecución"/>
    <s v="En Ejecución"/>
    <d v="2019-03-01T00:00:00"/>
    <d v="2019-01-01T00:00:00"/>
    <m/>
    <m/>
    <m/>
    <m/>
  </r>
  <r>
    <n v="68"/>
    <x v="7"/>
    <s v="Apartadó"/>
    <s v="CDI Semillitas del Futuro"/>
    <n v="300"/>
    <n v="283945500"/>
    <n v="0"/>
    <n v="300"/>
    <n v="0"/>
    <x v="5"/>
    <s v="Terminada"/>
    <s v="Terminada"/>
    <d v="2019-02-01T00:00:00"/>
    <d v="2018-08-01T00:00:00"/>
    <m/>
    <s v="En confirmación de la regional para el inicio de operación, pues faltan unos elementos de dotación."/>
    <m/>
    <m/>
  </r>
  <r>
    <n v="69"/>
    <x v="13"/>
    <s v="Campo de la Cruz"/>
    <s v="CDI Técnica Cormercial La Inmaculada"/>
    <n v="60"/>
    <n v="85179000"/>
    <n v="60"/>
    <n v="0"/>
    <n v="0"/>
    <x v="6"/>
    <s v="Terminada"/>
    <s v="Terminada. Artículando verificación técnica en gestión, dotación e inicio de operación "/>
    <d v="2019-03-01T00:00:00"/>
    <d v="2019-01-01T00:00:00"/>
    <m/>
    <m/>
    <s v="PENDIENTE"/>
    <s v="Solicitada a Capital social"/>
  </r>
  <r>
    <n v="70"/>
    <x v="13"/>
    <s v="Campo de la Cruz"/>
    <s v="CDI Bohórquez"/>
    <n v="60"/>
    <n v="85179000"/>
    <n v="60"/>
    <n v="0"/>
    <n v="0"/>
    <x v="6"/>
    <s v="Terminada"/>
    <s v="Terminada. Artículando verificación técnica en gestión, dotación e inicio de operación "/>
    <d v="2019-03-01T00:00:00"/>
    <d v="2019-01-01T00:00:00"/>
    <m/>
    <m/>
    <s v="PENDIENTE"/>
    <s v="Solicitada a Capital social"/>
  </r>
  <r>
    <n v="71"/>
    <x v="13"/>
    <s v="Campo de la Cruz"/>
    <s v="CDI Campo de la Cruz- Instituto Educativo "/>
    <n v="60"/>
    <n v="85179000"/>
    <n v="0"/>
    <n v="0"/>
    <n v="60"/>
    <x v="6"/>
    <s v="Terminada"/>
    <s v="Terminada. Artículando verificación técnica en gestión, dotación e inicio de operación "/>
    <d v="2019-03-01T00:00:00"/>
    <d v="2019-01-01T00:00:00"/>
    <m/>
    <m/>
    <s v="PENDIENTE"/>
    <s v="Solicitada a Capital social"/>
  </r>
  <r>
    <n v="72"/>
    <x v="13"/>
    <s v="Manatí"/>
    <s v="CDI I.E Agropiscicola Las Compuertas"/>
    <n v="60"/>
    <n v="85179000"/>
    <n v="8"/>
    <n v="52"/>
    <n v="0"/>
    <x v="6"/>
    <s v="En Ejecución"/>
    <s v="En Ejecución"/>
    <d v="2019-04-01T00:00:00"/>
    <d v="2019-04-01T00:00:00"/>
    <m/>
    <m/>
    <s v="PENDIENTE"/>
    <s v="Existe una carta de compromiso de la Gobernación"/>
  </r>
  <r>
    <n v="73"/>
    <x v="14"/>
    <s v="Calamar"/>
    <s v="I.E Agropecuaria el Yucal. C.E Barranca Vieja"/>
    <n v="60"/>
    <n v="85179000"/>
    <n v="0"/>
    <n v="0"/>
    <n v="60"/>
    <x v="6"/>
    <s v="En Ejecución"/>
    <s v="Ajustes menores por parte de la Alcaldía"/>
    <d v="2019-04-01T00:00:00"/>
    <d v="2019-01-01T00:00:00"/>
    <m/>
    <s v="Entregada"/>
    <m/>
    <s v="El Fondo de Adaptacion reporta que la dotacion la entrega la Gobernación de Bolívar, verificar con la regional"/>
  </r>
  <r>
    <n v="74"/>
    <x v="14"/>
    <s v="Soplaviento "/>
    <s v="I.E Agropiscicola Liceo del Dique Enrique Castillo Jiménez Sede Santiago Amor + Socorro Pérez"/>
    <n v="60"/>
    <n v="85179000"/>
    <n v="4"/>
    <n v="0"/>
    <n v="56"/>
    <x v="6"/>
    <s v="En Ejecución"/>
    <s v="En contratación de ajustes menores por parte de la Alcaldía"/>
    <d v="2019-04-01T00:00:00"/>
    <d v="2019-01-01T00:00:00"/>
    <m/>
    <s v="Entregada"/>
    <m/>
    <s v="El Fondo de Adaptacion reporta que la dotacion la entrega la Gobernación de Bolívar, verificar con la regional"/>
  </r>
  <r>
    <n v="75"/>
    <x v="14"/>
    <s v="Pinillos "/>
    <s v="Armenia Sede Principal "/>
    <n v="60"/>
    <n v="85179000"/>
    <n v="0"/>
    <n v="60"/>
    <n v="0"/>
    <x v="6"/>
    <s v="En Ejecución"/>
    <s v="En Ejecución"/>
    <d v="2019-04-01T00:00:00"/>
    <d v="2019-04-01T00:00:00"/>
    <m/>
    <m/>
    <s v="PENDIENTE"/>
    <m/>
  </r>
  <r>
    <n v="76"/>
    <x v="14"/>
    <s v="Hatillo de Loba "/>
    <s v="I.E De la Victoria Sede ERM Maria Auxiliadora "/>
    <n v="60"/>
    <n v="85179000"/>
    <n v="0"/>
    <n v="60"/>
    <n v="0"/>
    <x v="6"/>
    <s v="En Ejecución"/>
    <s v="En Ejecución"/>
    <d v="2019-04-01T00:00:00"/>
    <d v="2019-04-01T00:00:00"/>
    <m/>
    <m/>
    <s v="PENDIENTE"/>
    <s v="Compromiso de la Alcaldía"/>
  </r>
  <r>
    <n v="77"/>
    <x v="14"/>
    <s v="Cicuco "/>
    <s v="San Francisco de Loba Sede la Peña "/>
    <n v="60"/>
    <n v="85179000"/>
    <n v="0"/>
    <n v="50"/>
    <n v="10"/>
    <x v="6"/>
    <s v="En Ejecución"/>
    <s v="En Ejecución"/>
    <d v="2019-04-01T00:00:00"/>
    <d v="2019-04-01T00:00:00"/>
    <m/>
    <m/>
    <s v="PENDIENTE"/>
    <s v="Compromiso de la Alcaldía"/>
  </r>
  <r>
    <n v="78"/>
    <x v="14"/>
    <s v="Barranco de Loba"/>
    <s v="Delicias Minas de Santa Cruz Sede ER Mixta Simón Bolívar "/>
    <n v="60"/>
    <n v="85179000"/>
    <n v="0"/>
    <n v="50"/>
    <n v="10"/>
    <x v="6"/>
    <s v="En Ejecución"/>
    <s v="En Ejecución"/>
    <d v="2019-04-01T00:00:00"/>
    <d v="2019-04-01T00:00:00"/>
    <m/>
    <m/>
    <s v="PENDIENTE"/>
    <m/>
  </r>
  <r>
    <n v="79"/>
    <x v="9"/>
    <s v="Puerto Libertador "/>
    <s v="Pablo VI"/>
    <n v="54"/>
    <n v="76661100"/>
    <n v="0"/>
    <n v="54"/>
    <n v="0"/>
    <x v="6"/>
    <s v="En Ejecución"/>
    <s v="Pendiente arreglos menores por parte de la Alcaldía "/>
    <d v="2019-03-01T00:00:00"/>
    <d v="2019-02-01T00:00:00"/>
    <m/>
    <m/>
    <s v="PENDIENTE"/>
    <m/>
  </r>
  <r>
    <n v="80"/>
    <x v="4"/>
    <s v="Condordia "/>
    <s v="Luz Marina Caballero Sede ERM NRO 1- ERM Bella Vista"/>
    <n v="80"/>
    <n v="113572000"/>
    <n v="24"/>
    <n v="56"/>
    <n v="0"/>
    <x v="6"/>
    <s v="En Ejecución"/>
    <s v="Pendiente contratar terminación "/>
    <d v="2019-04-01T00:00:00"/>
    <d v="2019-02-01T00:00:00"/>
    <m/>
    <m/>
    <s v="PENDIENTE"/>
    <m/>
  </r>
  <r>
    <n v="81"/>
    <x v="4"/>
    <s v="Pedraza"/>
    <s v="C.E. Ampliado Básico La Bomba "/>
    <n v="60"/>
    <n v="85179000"/>
    <n v="0"/>
    <n v="60"/>
    <n v="0"/>
    <x v="6"/>
    <s v="En Ejecución"/>
    <s v="Pendiente contratar terminación "/>
    <d v="2019-04-01T00:00:00"/>
    <d v="2019-02-01T00:00:00"/>
    <m/>
    <m/>
    <s v="PENDIENTE"/>
    <m/>
  </r>
  <r>
    <n v="82"/>
    <x v="4"/>
    <s v="Pijiño del Carmen "/>
    <s v="Pijiño del Carmen "/>
    <n v="80"/>
    <n v="113572000"/>
    <n v="0"/>
    <n v="80"/>
    <n v="0"/>
    <x v="6"/>
    <s v="En Ejecución"/>
    <s v="Pendiente contratar terminación "/>
    <d v="2019-04-01T00:00:00"/>
    <d v="2019-02-01T00:00:00"/>
    <m/>
    <m/>
    <m/>
    <s v="Compromiso de la Alcaldía"/>
  </r>
  <r>
    <n v="83"/>
    <x v="4"/>
    <s v="San Zenón "/>
    <s v="I.E El Horno "/>
    <n v="60"/>
    <n v="85179000"/>
    <n v="0"/>
    <n v="60"/>
    <n v="0"/>
    <x v="6"/>
    <s v="En Ejecución"/>
    <s v="Pendiente contratar terminación "/>
    <d v="2019-04-01T00:00:00"/>
    <d v="2019-02-01T00:00:00"/>
    <m/>
    <m/>
    <s v="PENDIENTE"/>
    <m/>
  </r>
  <r>
    <n v="84"/>
    <x v="4"/>
    <s v="San Zenón "/>
    <s v="I.E María Auxiliadora "/>
    <n v="60"/>
    <n v="85179000"/>
    <n v="0"/>
    <n v="0"/>
    <n v="60"/>
    <x v="6"/>
    <s v="En Ejecución"/>
    <s v="En Ejecución"/>
    <d v="2019-05-01T00:00:00"/>
    <d v="2019-05-01T00:00:00"/>
    <m/>
    <m/>
    <s v="PENDIENTE"/>
    <m/>
  </r>
  <r>
    <n v="85"/>
    <x v="4"/>
    <s v="Zona Bananera "/>
    <s v="Thelma Rosa"/>
    <n v="60"/>
    <n v="85179000"/>
    <n v="0"/>
    <n v="50"/>
    <n v="10"/>
    <x v="6"/>
    <s v="En Ejecución"/>
    <s v="En Ejecución"/>
    <d v="2019-06-01T00:00:00"/>
    <d v="2019-06-01T00:00:00"/>
    <m/>
    <m/>
    <m/>
    <m/>
  </r>
  <r>
    <n v="86"/>
    <x v="4"/>
    <s v="El Banco "/>
    <s v="Minsuli Campell Sede San Felipe "/>
    <n v="60"/>
    <n v="85179000"/>
    <n v="10"/>
    <n v="50"/>
    <n v="0"/>
    <x v="6"/>
    <s v="En Ejecución"/>
    <s v="En Ejecución"/>
    <d v="2019-04-01T00:00:00"/>
    <d v="2019-02-01T00:00:00"/>
    <m/>
    <m/>
    <s v="PENDIENTE"/>
    <m/>
  </r>
  <r>
    <n v="87"/>
    <x v="21"/>
    <s v="El Banco "/>
    <s v="I.E Anaximedes Torres - Antiguo Julían Mejía Alvarado "/>
    <n v="60"/>
    <n v="85179000"/>
    <n v="10"/>
    <n v="50"/>
    <n v="0"/>
    <x v="6"/>
    <s v="En Ejecución"/>
    <s v="Terminada. Artículando verificación técnica en gestión, dotación e inicio de operación "/>
    <d v="2019-03-01T00:00:00"/>
    <d v="2019-01-01T00:00:00"/>
    <m/>
    <m/>
    <s v="PENDIENTE"/>
    <m/>
  </r>
  <r>
    <n v="88"/>
    <x v="21"/>
    <s v="Santa Ana "/>
    <s v="Antonio Brujes Carmona- Rur de Jaraba"/>
    <n v="54"/>
    <n v="76661100"/>
    <n v="0"/>
    <n v="54"/>
    <n v="0"/>
    <x v="6"/>
    <s v="En Ejecución"/>
    <s v="En Ejecución"/>
    <d v="2019-06-01T00:00:00"/>
    <d v="2019-06-01T00:00:00"/>
    <m/>
    <m/>
    <m/>
    <s v="Compromiso de la Alcaldía"/>
  </r>
  <r>
    <n v="89"/>
    <x v="21"/>
    <s v="Gramalote "/>
    <s v="Sangrado Corazón de Jesús"/>
    <n v="80"/>
    <n v="113572000"/>
    <n v="0"/>
    <n v="60"/>
    <n v="0"/>
    <x v="6"/>
    <s v="En Ejecución"/>
    <s v="Terminada. Artículando verificación técnica en gestión, dotación e inicio de operación "/>
    <d v="2019-10-01T00:00:00"/>
    <d v="2019-10-01T00:00:00"/>
    <m/>
    <m/>
    <s v="Dotación ICBF"/>
    <s v="Se asignaros recursos para compra de dotación inicial mediante Resol. 12218  de septiembre de 2018"/>
  </r>
  <r>
    <n v="90"/>
    <x v="10"/>
    <s v="Guaranda "/>
    <s v="I.E de Guaranda"/>
    <n v="80"/>
    <n v="113572000"/>
    <n v="0"/>
    <n v="80"/>
    <n v="0"/>
    <x v="6"/>
    <s v="En Ejecución"/>
    <s v="En Ejecución"/>
    <d v="2019-06-01T00:00:00"/>
    <d v="2019-06-01T00:00:00"/>
    <m/>
    <m/>
    <s v="PENDIENTE"/>
    <m/>
  </r>
  <r>
    <n v="91"/>
    <x v="22"/>
    <s v="Chorrera"/>
    <s v="CDI La Chorrera"/>
    <n v="65"/>
    <n v="92277250"/>
    <m/>
    <m/>
    <m/>
    <x v="7"/>
    <s v="En Ejecución"/>
    <s v="Revisando disponibilidad de servicios públicos "/>
    <m/>
    <s v="Sujeto a compromisos por parte del Ente Territorial "/>
    <m/>
    <m/>
    <m/>
    <m/>
  </r>
  <r>
    <n v="92"/>
    <x v="22"/>
    <s v="Pedrera"/>
    <s v="CDI Pedrera"/>
    <n v="65"/>
    <n v="92277250"/>
    <m/>
    <m/>
    <m/>
    <x v="7"/>
    <s v="En Ejecución"/>
    <s v="Revisando disponibilidad de servicios públicos "/>
    <m/>
    <s v="Sujeto a compromisos por parte del Ente Territorial "/>
    <m/>
    <m/>
    <m/>
    <m/>
  </r>
  <r>
    <n v="93"/>
    <x v="22"/>
    <s v="Victoria"/>
    <s v="CDI La Victoria"/>
    <n v="65"/>
    <n v="92277250"/>
    <m/>
    <m/>
    <m/>
    <x v="7"/>
    <s v="En Ejecución"/>
    <s v="Revisando disponibilidad de servicios públicos "/>
    <m/>
    <s v="Sujeto a compromisos por parte del Ente Territorial "/>
    <m/>
    <m/>
    <m/>
    <m/>
  </r>
  <r>
    <n v="94"/>
    <x v="22"/>
    <s v="Mirití-Parana"/>
    <s v="CDI Miriti-Parana"/>
    <n v="65"/>
    <n v="92277250"/>
    <m/>
    <m/>
    <m/>
    <x v="7"/>
    <s v="En Ejecución"/>
    <s v="Revisando disponibilidad de servicios públicos "/>
    <m/>
    <s v="Sujeto a compromisos por parte del Ente Territorial "/>
    <m/>
    <m/>
    <m/>
    <m/>
  </r>
  <r>
    <n v="95"/>
    <x v="22"/>
    <s v="Puerto Alegria"/>
    <s v="CDI Puerto Alegria"/>
    <n v="65"/>
    <n v="92277250"/>
    <m/>
    <m/>
    <m/>
    <x v="7"/>
    <s v="En Ejecución"/>
    <s v="Revisando disponibilidad de servicios públicos "/>
    <m/>
    <s v="Sujeto a compromisos por parte del Ente Territorial "/>
    <m/>
    <m/>
    <m/>
    <m/>
  </r>
  <r>
    <n v="96"/>
    <x v="22"/>
    <s v="Puerto Arica"/>
    <s v="CDI Puerto Arica"/>
    <n v="50"/>
    <n v="70982500"/>
    <m/>
    <m/>
    <m/>
    <x v="7"/>
    <s v="En Ejecución"/>
    <s v="Revisando disponibilidad de servicios públicos "/>
    <m/>
    <s v="Sujeto a compromisos por parte del Ente Territorial "/>
    <m/>
    <m/>
    <m/>
    <m/>
  </r>
  <r>
    <n v="97"/>
    <x v="22"/>
    <s v="Puerto Santander"/>
    <s v="CDI Puerto Santander"/>
    <n v="65"/>
    <n v="92277250"/>
    <m/>
    <m/>
    <m/>
    <x v="7"/>
    <s v="En Ejecución"/>
    <s v="Revisando disponibilidad de servicios públicos "/>
    <m/>
    <s v="Sujeto a compromisos por parte del Ente Territorial "/>
    <m/>
    <m/>
    <m/>
    <m/>
  </r>
  <r>
    <n v="98"/>
    <x v="22"/>
    <s v="Tarapacá"/>
    <s v="CDI Tarapacá"/>
    <n v="65"/>
    <n v="92277250"/>
    <m/>
    <m/>
    <m/>
    <x v="7"/>
    <s v="En Ejecución"/>
    <s v="Revisando disponibilidad de servicios públicos "/>
    <m/>
    <s v="Sujeto a compromisos por parte del Ente Territorial "/>
    <m/>
    <m/>
    <m/>
    <m/>
  </r>
  <r>
    <n v="99"/>
    <x v="14"/>
    <s v="Simití"/>
    <s v="CDI Simití"/>
    <n v="104"/>
    <n v="147643600"/>
    <n v="0"/>
    <n v="104"/>
    <n v="0"/>
    <x v="7"/>
    <s v="Terminada"/>
    <s v="Terminada"/>
    <d v="2019-03-01T00:00:00"/>
    <d v="2018-11-01T00:00:00"/>
    <m/>
    <s v="Recurso en la regional"/>
    <m/>
    <m/>
  </r>
  <r>
    <n v="100"/>
    <x v="23"/>
    <s v="Popayán"/>
    <s v="CDI Pandiguando"/>
    <n v="70"/>
    <n v="99375500"/>
    <n v="70"/>
    <n v="0"/>
    <n v="0"/>
    <x v="7"/>
    <s v="En Ejecución"/>
    <s v="Esta en licitación de dotación por parte de la Alcaldía"/>
    <d v="2019-02-01T00:00:00"/>
    <d v="2019-01-15T00:00:00"/>
    <m/>
    <m/>
    <m/>
    <m/>
  </r>
  <r>
    <n v="101"/>
    <x v="9"/>
    <s v="Lorica"/>
    <s v="CDI San Sebastián"/>
    <n v="90"/>
    <n v="127768500"/>
    <n v="0"/>
    <n v="90"/>
    <n v="0"/>
    <x v="7"/>
    <s v="En Ejecución"/>
    <s v="Esta en contratación de obrapor parte de la Alcaldía"/>
    <d v="2019-03-01T00:00:00"/>
    <d v="2019-02-01T00:00:00"/>
    <m/>
    <m/>
    <m/>
    <m/>
  </r>
  <r>
    <n v="102"/>
    <x v="9"/>
    <s v="Lorica"/>
    <s v="CDI Portal del Norte"/>
    <n v="110"/>
    <n v="156161500"/>
    <n v="0"/>
    <n v="110"/>
    <n v="0"/>
    <x v="7"/>
    <s v="En Ejecución"/>
    <s v="Falta subsanaciones por parte de la Alcaldía y servicios públicos"/>
    <d v="2019-03-01T00:00:00"/>
    <d v="2019-02-01T00:00:00"/>
    <m/>
    <m/>
    <m/>
    <m/>
  </r>
  <r>
    <n v="103"/>
    <x v="9"/>
    <s v="Puerto Libertador"/>
    <s v="CDI Santafé de las Claras"/>
    <n v="80"/>
    <n v="113572000"/>
    <n v="0"/>
    <n v="80"/>
    <n v="0"/>
    <x v="7"/>
    <s v="En Ejecución"/>
    <s v="Pendiente arreglos menores por parte de la Alcaldía "/>
    <d v="2019-04-01T00:00:00"/>
    <d v="2019-01-01T00:00:00"/>
    <m/>
    <m/>
    <m/>
    <m/>
  </r>
  <r>
    <n v="104"/>
    <x v="9"/>
    <s v="Tierra alta"/>
    <s v="CDI Campamento"/>
    <n v="200"/>
    <n v="283930000"/>
    <n v="57"/>
    <n v="0"/>
    <n v="143"/>
    <x v="7"/>
    <s v="En Ejecución"/>
    <s v="En Ejecución"/>
    <d v="2019-04-01T00:00:00"/>
    <d v="2019-02-01T00:00:00"/>
    <m/>
    <m/>
    <m/>
    <m/>
  </r>
  <r>
    <n v="105"/>
    <x v="9"/>
    <s v="San Pelayo"/>
    <s v="CDI Puerto nuevo"/>
    <n v="60"/>
    <n v="85179000"/>
    <n v="24"/>
    <n v="36"/>
    <n v="0"/>
    <x v="7"/>
    <s v="En Ejecución"/>
    <s v="En Ejecución"/>
    <d v="2019-04-01T00:00:00"/>
    <d v="2019-02-01T00:00:00"/>
    <m/>
    <m/>
    <m/>
    <m/>
  </r>
  <r>
    <n v="106"/>
    <x v="4"/>
    <s v="Zona Bananera"/>
    <s v="CDI Guacamayal"/>
    <n v="76"/>
    <n v="107893400"/>
    <n v="0"/>
    <n v="76"/>
    <n v="0"/>
    <x v="7"/>
    <s v="En Ejecución"/>
    <s v="En Ejecución"/>
    <d v="2019-04-01T00:00:00"/>
    <s v="Sujeto a compromisos por parte del Ente Territorial "/>
    <m/>
    <m/>
    <s v="PENDIENTE"/>
    <m/>
  </r>
  <r>
    <n v="107"/>
    <x v="4"/>
    <s v="Chivolo"/>
    <s v="CDI La china"/>
    <n v="60"/>
    <n v="85179000"/>
    <n v="0"/>
    <n v="60"/>
    <n v="0"/>
    <x v="7"/>
    <s v="En Ejecución"/>
    <s v="En Ejecución"/>
    <d v="2019-10-01T00:00:00"/>
    <s v="Sujeto a compromisos por parte del Ente Territorial "/>
    <m/>
    <m/>
    <m/>
    <m/>
  </r>
  <r>
    <n v="108"/>
    <x v="17"/>
    <s v="Policarpa"/>
    <s v="CDI Madrigal"/>
    <n v="60"/>
    <n v="85179000"/>
    <n v="10"/>
    <n v="50"/>
    <n v="0"/>
    <x v="7"/>
    <s v="En Ejecución"/>
    <s v="En Ejecución"/>
    <d v="2019-06-01T00:00:00"/>
    <s v="Sujeto a compromisos por parte del Ente Territorial "/>
    <m/>
    <m/>
    <m/>
    <m/>
  </r>
  <r>
    <n v="109"/>
    <x v="17"/>
    <s v="Guachucal"/>
    <s v="CDI Guachucal"/>
    <n v="36"/>
    <n v="51107400"/>
    <n v="0"/>
    <n v="0"/>
    <n v="36"/>
    <x v="7"/>
    <s v="En Ejecución"/>
    <s v="En Ejecución"/>
    <d v="2019-07-01T00:00:00"/>
    <s v="Sujeto a compromisos por parte del Ente Territorial "/>
    <m/>
    <m/>
    <m/>
    <m/>
  </r>
  <r>
    <n v="110"/>
    <x v="18"/>
    <s v="Zulia"/>
    <s v="CDI Vereda de Astilleros"/>
    <n v="65"/>
    <n v="92277250"/>
    <n v="38"/>
    <n v="24"/>
    <n v="3"/>
    <x v="7"/>
    <s v="En Ejecución"/>
    <s v="Falta construcción de área de Administración y cocina"/>
    <d v="2019-02-01T00:00:00"/>
    <d v="2018-12-01T00:00:00"/>
    <m/>
    <m/>
    <m/>
    <m/>
  </r>
  <r>
    <n v="111"/>
    <x v="24"/>
    <s v="San Luis"/>
    <s v="CDI MI bohio"/>
    <n v="92"/>
    <n v="130607800"/>
    <n v="0"/>
    <n v="0"/>
    <n v="92"/>
    <x v="7"/>
    <s v="Terminada"/>
    <s v="Terminada"/>
    <d v="2019-04-01T00:00:00"/>
    <d v="2018-11-01T00:00:00"/>
    <m/>
    <s v="Recurso en la regional"/>
    <m/>
    <m/>
  </r>
  <r>
    <n v="112"/>
    <x v="3"/>
    <s v="Pacho "/>
    <s v="HI Nuevo Amanecer"/>
    <n v="160"/>
    <n v="151437600"/>
    <n v="25"/>
    <n v="0"/>
    <n v="135"/>
    <x v="8"/>
    <s v="En Ejecución"/>
    <s v="Falta energizar "/>
    <d v="2019-03-01T00:00:00"/>
    <d v="2018-11-01T00:00:00"/>
    <m/>
    <s v="Modalidad: HI, se realizara la ampliación de cobertura en enero, en espera de gestion para tránsito a CDI"/>
    <m/>
    <m/>
  </r>
  <r>
    <n v="113"/>
    <x v="20"/>
    <s v="Jamundí"/>
    <s v="CDI El Rodeo"/>
    <n v="300"/>
    <n v="283945500"/>
    <n v="300"/>
    <n v="0"/>
    <n v="0"/>
    <x v="0"/>
    <s v="Terminada"/>
    <s v="Falta dotación "/>
    <d v="2019-03-01T00:00:00"/>
    <d v="2018-12-01T00:00:00"/>
    <m/>
    <m/>
    <m/>
    <m/>
  </r>
  <r>
    <n v="114"/>
    <x v="11"/>
    <s v="Aquitania"/>
    <s v="CDI Aquitania"/>
    <n v="100"/>
    <m/>
    <n v="0"/>
    <n v="100"/>
    <n v="0"/>
    <x v="7"/>
    <s v="Terminada"/>
    <s v="Pendiente aval tecnico"/>
    <d v="2019-03-01T00:00:00"/>
    <m/>
    <m/>
    <m/>
    <m/>
    <m/>
  </r>
  <r>
    <n v="115"/>
    <x v="11"/>
    <s v="Santana"/>
    <s v="HA Santana"/>
    <n v="36"/>
    <m/>
    <n v="0"/>
    <n v="0"/>
    <n v="36"/>
    <x v="7"/>
    <s v="En Ejecución"/>
    <s v="Inconclusa"/>
    <d v="2019-10-01T00:00:00"/>
    <m/>
    <m/>
    <m/>
    <m/>
    <m/>
  </r>
  <r>
    <n v="116"/>
    <x v="7"/>
    <s v="La Ceja"/>
    <s v="CDI Mundo de Colores"/>
    <n v="320"/>
    <m/>
    <n v="0"/>
    <n v="0"/>
    <n v="320"/>
    <x v="9"/>
    <s v="En Ejecución"/>
    <s v="En ejecución"/>
    <d v="2019-09-01T00:00:00"/>
    <m/>
    <m/>
    <m/>
    <m/>
    <m/>
  </r>
  <r>
    <n v="117"/>
    <x v="7"/>
    <s v="El Retiro"/>
    <s v="CDI El Guarceñito"/>
    <n v="320"/>
    <m/>
    <n v="0"/>
    <n v="0"/>
    <n v="320"/>
    <x v="9"/>
    <s v="En Ejecución"/>
    <s v="En ejecución"/>
    <d v="2019-08-01T00:00:00"/>
    <m/>
    <m/>
    <m/>
    <m/>
    <m/>
  </r>
  <r>
    <n v="118"/>
    <x v="7"/>
    <s v="Sabanalarga"/>
    <s v="CDI San Gabriel"/>
    <n v="65"/>
    <m/>
    <n v="0"/>
    <n v="65"/>
    <n v="0"/>
    <x v="9"/>
    <s v="En Ejecución"/>
    <s v="En ejecución"/>
    <d v="2019-10-01T00:00:00"/>
    <m/>
    <m/>
    <m/>
    <m/>
    <m/>
  </r>
  <r>
    <n v="119"/>
    <x v="7"/>
    <s v="San Andrés de Cuerquia"/>
    <s v="CDI Mi Mundo Feliz"/>
    <n v="90"/>
    <m/>
    <n v="0"/>
    <n v="90"/>
    <n v="0"/>
    <x v="9"/>
    <s v="En Ejecución"/>
    <s v="En ejecución"/>
    <d v="2019-10-01T00:00:0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14" firstHeaderRow="1" firstDataRow="1" firstDataCol="1"/>
  <pivotFields count="18">
    <pivotField showAll="0"/>
    <pivotField showAll="0"/>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77" firstHeaderRow="1" firstDataRow="1" firstDataCol="1"/>
  <pivotFields count="18">
    <pivotField showAll="0"/>
    <pivotField axis="axisRow" showAll="0">
      <items count="26">
        <item x="22"/>
        <item x="0"/>
        <item x="7"/>
        <item x="12"/>
        <item x="13"/>
        <item x="14"/>
        <item x="11"/>
        <item x="8"/>
        <item x="15"/>
        <item x="23"/>
        <item x="1"/>
        <item x="2"/>
        <item x="9"/>
        <item x="3"/>
        <item x="16"/>
        <item x="4"/>
        <item x="21"/>
        <item x="17"/>
        <item x="18"/>
        <item x="5"/>
        <item x="19"/>
        <item x="6"/>
        <item x="10"/>
        <item x="24"/>
        <item x="20"/>
        <item t="default"/>
      </items>
    </pivotField>
    <pivotField showAll="0"/>
    <pivotField showAll="0"/>
    <pivotField showAll="0"/>
    <pivotField showAll="0"/>
    <pivotField showAll="0"/>
    <pivotField showAll="0"/>
    <pivotField showAll="0"/>
    <pivotField axis="axisRow" dataField="1" showAll="0">
      <items count="11">
        <item x="7"/>
        <item x="1"/>
        <item x="5"/>
        <item x="6"/>
        <item x="4"/>
        <item x="3"/>
        <item x="8"/>
        <item x="0"/>
        <item x="9"/>
        <item x="2"/>
        <item t="default"/>
      </items>
    </pivotField>
    <pivotField showAll="0"/>
    <pivotField showAll="0"/>
    <pivotField showAll="0"/>
    <pivotField showAll="0"/>
    <pivotField showAll="0"/>
    <pivotField showAll="0"/>
    <pivotField showAll="0"/>
    <pivotField showAll="0"/>
  </pivotFields>
  <rowFields count="2">
    <field x="1"/>
    <field x="9"/>
  </rowFields>
  <rowItems count="74">
    <i>
      <x/>
    </i>
    <i r="1">
      <x/>
    </i>
    <i>
      <x v="1"/>
    </i>
    <i r="1">
      <x v="1"/>
    </i>
    <i r="1">
      <x v="7"/>
    </i>
    <i>
      <x v="2"/>
    </i>
    <i r="1">
      <x v="1"/>
    </i>
    <i r="1">
      <x v="2"/>
    </i>
    <i r="1">
      <x v="8"/>
    </i>
    <i>
      <x v="3"/>
    </i>
    <i r="1">
      <x v="9"/>
    </i>
    <i>
      <x v="4"/>
    </i>
    <i r="1">
      <x v="3"/>
    </i>
    <i r="1">
      <x v="5"/>
    </i>
    <i>
      <x v="5"/>
    </i>
    <i r="1">
      <x/>
    </i>
    <i r="1">
      <x v="2"/>
    </i>
    <i r="1">
      <x v="3"/>
    </i>
    <i r="1">
      <x v="4"/>
    </i>
    <i>
      <x v="6"/>
    </i>
    <i r="1">
      <x/>
    </i>
    <i r="1">
      <x v="9"/>
    </i>
    <i>
      <x v="7"/>
    </i>
    <i r="1">
      <x v="1"/>
    </i>
    <i>
      <x v="8"/>
    </i>
    <i r="1">
      <x v="2"/>
    </i>
    <i>
      <x v="9"/>
    </i>
    <i r="1">
      <x/>
    </i>
    <i>
      <x v="10"/>
    </i>
    <i r="1">
      <x v="7"/>
    </i>
    <i>
      <x v="11"/>
    </i>
    <i r="1">
      <x v="7"/>
    </i>
    <i>
      <x v="12"/>
    </i>
    <i r="1">
      <x/>
    </i>
    <i r="1">
      <x v="1"/>
    </i>
    <i r="1">
      <x v="2"/>
    </i>
    <i r="1">
      <x v="3"/>
    </i>
    <i>
      <x v="13"/>
    </i>
    <i r="1">
      <x v="2"/>
    </i>
    <i r="1">
      <x v="6"/>
    </i>
    <i r="1">
      <x v="7"/>
    </i>
    <i>
      <x v="14"/>
    </i>
    <i r="1">
      <x v="2"/>
    </i>
    <i>
      <x v="15"/>
    </i>
    <i r="1">
      <x/>
    </i>
    <i r="1">
      <x v="1"/>
    </i>
    <i r="1">
      <x v="3"/>
    </i>
    <i r="1">
      <x v="7"/>
    </i>
    <i>
      <x v="16"/>
    </i>
    <i r="1">
      <x v="3"/>
    </i>
    <i>
      <x v="17"/>
    </i>
    <i r="1">
      <x/>
    </i>
    <i r="1">
      <x v="2"/>
    </i>
    <i>
      <x v="18"/>
    </i>
    <i r="1">
      <x/>
    </i>
    <i r="1">
      <x v="2"/>
    </i>
    <i>
      <x v="19"/>
    </i>
    <i r="1">
      <x v="1"/>
    </i>
    <i r="1">
      <x v="7"/>
    </i>
    <i>
      <x v="20"/>
    </i>
    <i r="1">
      <x v="2"/>
    </i>
    <i>
      <x v="21"/>
    </i>
    <i r="1">
      <x v="1"/>
    </i>
    <i r="1">
      <x v="7"/>
    </i>
    <i>
      <x v="22"/>
    </i>
    <i r="1">
      <x v="1"/>
    </i>
    <i r="1">
      <x v="2"/>
    </i>
    <i r="1">
      <x v="3"/>
    </i>
    <i>
      <x v="23"/>
    </i>
    <i r="1">
      <x/>
    </i>
    <i>
      <x v="24"/>
    </i>
    <i r="1">
      <x v="2"/>
    </i>
    <i r="1">
      <x v="7"/>
    </i>
    <i t="grand">
      <x/>
    </i>
  </rowItems>
  <colItems count="1">
    <i/>
  </colItems>
  <dataFields count="1">
    <dataField name="Cuenta de Aportant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2"/>
  <sheetViews>
    <sheetView tabSelected="1" topLeftCell="O1" workbookViewId="0">
      <pane ySplit="2" topLeftCell="A22" activePane="bottomLeft" state="frozen"/>
      <selection pane="bottomLeft" activeCell="O2" sqref="A2:XFD2"/>
    </sheetView>
  </sheetViews>
  <sheetFormatPr baseColWidth="10" defaultColWidth="11.42578125" defaultRowHeight="15" x14ac:dyDescent="0.25"/>
  <cols>
    <col min="1" max="1" width="4.42578125" style="41" bestFit="1" customWidth="1"/>
    <col min="2" max="2" width="18.28515625" style="41" bestFit="1" customWidth="1"/>
    <col min="3" max="3" width="23.42578125" style="41" bestFit="1" customWidth="1"/>
    <col min="4" max="4" width="32" style="41" bestFit="1" customWidth="1"/>
    <col min="5" max="5" width="17" style="41" bestFit="1" customWidth="1"/>
    <col min="6" max="6" width="19.42578125" style="41" customWidth="1"/>
    <col min="7" max="7" width="34.42578125" style="41" customWidth="1"/>
    <col min="8" max="8" width="19.85546875" style="41" customWidth="1"/>
    <col min="9" max="9" width="20.28515625" style="41" customWidth="1"/>
    <col min="10" max="10" width="21.42578125" style="41" customWidth="1"/>
    <col min="11" max="11" width="32.42578125" style="41" customWidth="1"/>
    <col min="12" max="12" width="70.28515625" style="43" customWidth="1"/>
    <col min="13" max="13" width="37.140625" style="41" customWidth="1"/>
    <col min="14" max="14" width="47.42578125" style="43" customWidth="1"/>
    <col min="15" max="15" width="18.28515625" style="41" customWidth="1"/>
    <col min="16" max="17" width="49" style="41" customWidth="1"/>
    <col min="18" max="18" width="49" style="50" customWidth="1"/>
    <col min="19" max="19" width="19" style="50" customWidth="1"/>
    <col min="20" max="20" width="94" style="41" customWidth="1"/>
    <col min="21" max="21" width="11.42578125" style="41" customWidth="1"/>
    <col min="22" max="16384" width="11.42578125" style="41"/>
  </cols>
  <sheetData>
    <row r="1" spans="1:20" s="32" customFormat="1" ht="43.5" customHeight="1" x14ac:dyDescent="0.25">
      <c r="A1" s="69" t="s">
        <v>359</v>
      </c>
      <c r="B1" s="69"/>
      <c r="C1" s="69"/>
      <c r="D1" s="69"/>
      <c r="E1" s="69"/>
      <c r="L1" s="33"/>
      <c r="N1" s="33"/>
      <c r="Q1" s="82">
        <v>1419650</v>
      </c>
      <c r="R1" s="48"/>
      <c r="S1" s="65"/>
    </row>
    <row r="2" spans="1:20" s="35" customFormat="1" ht="72.75" customHeight="1" x14ac:dyDescent="0.25">
      <c r="A2" s="34" t="s">
        <v>399</v>
      </c>
      <c r="B2" s="29" t="s">
        <v>0</v>
      </c>
      <c r="C2" s="29" t="s">
        <v>1</v>
      </c>
      <c r="D2" s="29" t="s">
        <v>2</v>
      </c>
      <c r="E2" s="29" t="s">
        <v>6</v>
      </c>
      <c r="F2" s="29" t="s">
        <v>398</v>
      </c>
      <c r="G2" s="29" t="s">
        <v>247</v>
      </c>
      <c r="H2" s="29" t="s">
        <v>248</v>
      </c>
      <c r="I2" s="29" t="s">
        <v>249</v>
      </c>
      <c r="J2" s="29" t="s">
        <v>3</v>
      </c>
      <c r="K2" s="29" t="s">
        <v>4</v>
      </c>
      <c r="L2" s="29" t="s">
        <v>5</v>
      </c>
      <c r="M2" s="29" t="s">
        <v>253</v>
      </c>
      <c r="N2" s="29" t="s">
        <v>361</v>
      </c>
      <c r="O2" s="9" t="s">
        <v>360</v>
      </c>
      <c r="P2" s="30" t="s">
        <v>252</v>
      </c>
      <c r="Q2" s="46" t="s">
        <v>416</v>
      </c>
      <c r="R2" s="46" t="s">
        <v>365</v>
      </c>
      <c r="S2" s="46" t="s">
        <v>403</v>
      </c>
      <c r="T2" s="46" t="s">
        <v>364</v>
      </c>
    </row>
    <row r="3" spans="1:20" s="39" customFormat="1" ht="149.25" customHeight="1" x14ac:dyDescent="0.25">
      <c r="A3" s="36">
        <v>1</v>
      </c>
      <c r="B3" s="15" t="s">
        <v>7</v>
      </c>
      <c r="C3" s="15" t="s">
        <v>8</v>
      </c>
      <c r="D3" s="15" t="s">
        <v>362</v>
      </c>
      <c r="E3" s="15">
        <v>65</v>
      </c>
      <c r="F3" s="37">
        <f>+E3*1419650</f>
        <v>92277250</v>
      </c>
      <c r="G3" s="15">
        <v>25</v>
      </c>
      <c r="H3" s="15">
        <v>0</v>
      </c>
      <c r="I3" s="15">
        <v>40</v>
      </c>
      <c r="J3" s="15" t="s">
        <v>9</v>
      </c>
      <c r="K3" s="15" t="s">
        <v>64</v>
      </c>
      <c r="L3" s="25" t="s">
        <v>64</v>
      </c>
      <c r="M3" s="20">
        <v>43525</v>
      </c>
      <c r="N3" s="38">
        <v>43525</v>
      </c>
      <c r="O3" s="15"/>
      <c r="P3" s="44"/>
      <c r="Q3" s="44"/>
      <c r="R3" s="36" t="s">
        <v>372</v>
      </c>
      <c r="S3" s="36"/>
      <c r="T3" s="16" t="s">
        <v>363</v>
      </c>
    </row>
    <row r="4" spans="1:20" s="39" customFormat="1" ht="180" x14ac:dyDescent="0.25">
      <c r="A4" s="36">
        <v>2</v>
      </c>
      <c r="B4" s="15" t="s">
        <v>11</v>
      </c>
      <c r="C4" s="15" t="s">
        <v>100</v>
      </c>
      <c r="D4" s="15" t="s">
        <v>12</v>
      </c>
      <c r="E4" s="15">
        <v>300</v>
      </c>
      <c r="F4" s="37">
        <f t="shared" ref="F4:F10" si="0">+E4*946485</f>
        <v>283945500</v>
      </c>
      <c r="G4" s="15">
        <v>300</v>
      </c>
      <c r="H4" s="15">
        <v>0</v>
      </c>
      <c r="I4" s="15">
        <v>0</v>
      </c>
      <c r="J4" s="15" t="s">
        <v>9</v>
      </c>
      <c r="K4" s="15" t="s">
        <v>64</v>
      </c>
      <c r="L4" s="25" t="s">
        <v>142</v>
      </c>
      <c r="M4" s="20">
        <v>43525</v>
      </c>
      <c r="N4" s="38">
        <v>43435</v>
      </c>
      <c r="O4" s="15"/>
      <c r="P4" s="44"/>
      <c r="Q4" s="44"/>
      <c r="R4" s="47" t="s">
        <v>369</v>
      </c>
      <c r="S4" s="47"/>
      <c r="T4" s="16" t="s">
        <v>371</v>
      </c>
    </row>
    <row r="5" spans="1:20" s="39" customFormat="1" x14ac:dyDescent="0.25">
      <c r="A5" s="36">
        <v>3</v>
      </c>
      <c r="B5" s="15" t="s">
        <v>14</v>
      </c>
      <c r="C5" s="15" t="s">
        <v>101</v>
      </c>
      <c r="D5" s="15" t="s">
        <v>13</v>
      </c>
      <c r="E5" s="15">
        <v>160</v>
      </c>
      <c r="F5" s="37">
        <f t="shared" si="0"/>
        <v>151437600</v>
      </c>
      <c r="G5" s="15">
        <v>0</v>
      </c>
      <c r="H5" s="15">
        <v>160</v>
      </c>
      <c r="I5" s="15">
        <v>0</v>
      </c>
      <c r="J5" s="15" t="s">
        <v>9</v>
      </c>
      <c r="K5" s="15" t="s">
        <v>64</v>
      </c>
      <c r="L5" s="25" t="s">
        <v>64</v>
      </c>
      <c r="M5" s="20">
        <v>43525</v>
      </c>
      <c r="N5" s="38">
        <v>43435</v>
      </c>
      <c r="O5" s="15"/>
      <c r="P5" s="44" t="s">
        <v>326</v>
      </c>
      <c r="Q5" s="81"/>
    </row>
    <row r="6" spans="1:20" s="39" customFormat="1" ht="120" x14ac:dyDescent="0.25">
      <c r="A6" s="36">
        <v>4</v>
      </c>
      <c r="B6" s="15" t="s">
        <v>15</v>
      </c>
      <c r="C6" s="15" t="s">
        <v>16</v>
      </c>
      <c r="D6" s="15" t="s">
        <v>17</v>
      </c>
      <c r="E6" s="15">
        <v>300</v>
      </c>
      <c r="F6" s="37">
        <f t="shared" si="0"/>
        <v>283945500</v>
      </c>
      <c r="G6" s="15">
        <v>300</v>
      </c>
      <c r="H6" s="15">
        <v>0</v>
      </c>
      <c r="I6" s="15">
        <v>0</v>
      </c>
      <c r="J6" s="15" t="s">
        <v>9</v>
      </c>
      <c r="K6" s="15" t="s">
        <v>64</v>
      </c>
      <c r="L6" s="25" t="s">
        <v>64</v>
      </c>
      <c r="M6" s="20">
        <v>43497</v>
      </c>
      <c r="N6" s="38">
        <v>43435</v>
      </c>
      <c r="O6" s="15"/>
      <c r="P6" s="44"/>
      <c r="Q6" s="44"/>
      <c r="R6" s="47" t="s">
        <v>370</v>
      </c>
      <c r="S6" s="47"/>
      <c r="T6" s="16" t="s">
        <v>366</v>
      </c>
    </row>
    <row r="7" spans="1:20" s="39" customFormat="1" ht="45" x14ac:dyDescent="0.25">
      <c r="A7" s="36">
        <v>5</v>
      </c>
      <c r="B7" s="15" t="s">
        <v>15</v>
      </c>
      <c r="C7" s="15" t="s">
        <v>16</v>
      </c>
      <c r="D7" s="15" t="s">
        <v>18</v>
      </c>
      <c r="E7" s="15">
        <v>300</v>
      </c>
      <c r="F7" s="37">
        <f t="shared" si="0"/>
        <v>283945500</v>
      </c>
      <c r="G7" s="15">
        <v>300</v>
      </c>
      <c r="H7" s="15">
        <v>0</v>
      </c>
      <c r="I7" s="15">
        <v>0</v>
      </c>
      <c r="J7" s="15" t="s">
        <v>9</v>
      </c>
      <c r="K7" s="15" t="s">
        <v>64</v>
      </c>
      <c r="L7" s="25" t="s">
        <v>64</v>
      </c>
      <c r="M7" s="20">
        <v>43556</v>
      </c>
      <c r="N7" s="38">
        <v>43678</v>
      </c>
      <c r="O7" s="15"/>
      <c r="P7" s="44"/>
      <c r="Q7" s="44"/>
      <c r="R7" s="47"/>
      <c r="S7" s="47"/>
      <c r="T7" s="16" t="s">
        <v>367</v>
      </c>
    </row>
    <row r="8" spans="1:20" s="39" customFormat="1" ht="75" x14ac:dyDescent="0.25">
      <c r="A8" s="36">
        <v>6</v>
      </c>
      <c r="B8" s="15" t="s">
        <v>19</v>
      </c>
      <c r="C8" s="15" t="s">
        <v>20</v>
      </c>
      <c r="D8" s="15" t="s">
        <v>21</v>
      </c>
      <c r="E8" s="15">
        <v>300</v>
      </c>
      <c r="F8" s="37">
        <f t="shared" si="0"/>
        <v>283945500</v>
      </c>
      <c r="G8" s="15">
        <v>300</v>
      </c>
      <c r="H8" s="15">
        <v>0</v>
      </c>
      <c r="I8" s="15">
        <v>0</v>
      </c>
      <c r="J8" s="15" t="s">
        <v>9</v>
      </c>
      <c r="K8" s="15" t="s">
        <v>64</v>
      </c>
      <c r="L8" s="25" t="s">
        <v>141</v>
      </c>
      <c r="M8" s="20">
        <v>43586</v>
      </c>
      <c r="N8" s="25" t="s">
        <v>102</v>
      </c>
      <c r="O8" s="15"/>
      <c r="P8" s="44"/>
      <c r="Q8" s="44"/>
      <c r="R8" s="47"/>
      <c r="S8" s="47"/>
      <c r="T8" s="16"/>
    </row>
    <row r="9" spans="1:20" s="39" customFormat="1" ht="54.75" customHeight="1" x14ac:dyDescent="0.25">
      <c r="A9" s="36">
        <v>7</v>
      </c>
      <c r="B9" s="15" t="s">
        <v>22</v>
      </c>
      <c r="C9" s="15" t="s">
        <v>23</v>
      </c>
      <c r="D9" s="15" t="s">
        <v>24</v>
      </c>
      <c r="E9" s="15">
        <v>300</v>
      </c>
      <c r="F9" s="37">
        <f t="shared" si="0"/>
        <v>283945500</v>
      </c>
      <c r="G9" s="15">
        <v>100</v>
      </c>
      <c r="H9" s="15">
        <v>0</v>
      </c>
      <c r="I9" s="15">
        <v>200</v>
      </c>
      <c r="J9" s="15" t="s">
        <v>9</v>
      </c>
      <c r="K9" s="15" t="s">
        <v>64</v>
      </c>
      <c r="L9" s="25" t="s">
        <v>64</v>
      </c>
      <c r="M9" s="20">
        <v>43617</v>
      </c>
      <c r="N9" s="38">
        <v>43556</v>
      </c>
      <c r="O9" s="15"/>
      <c r="P9" s="44"/>
      <c r="Q9" s="44"/>
      <c r="R9" s="47" t="s">
        <v>373</v>
      </c>
      <c r="S9" s="47"/>
      <c r="T9" s="16" t="s">
        <v>368</v>
      </c>
    </row>
    <row r="10" spans="1:20" s="39" customFormat="1" ht="150" x14ac:dyDescent="0.25">
      <c r="A10" s="36">
        <v>8</v>
      </c>
      <c r="B10" s="15" t="s">
        <v>25</v>
      </c>
      <c r="C10" s="15" t="s">
        <v>26</v>
      </c>
      <c r="D10" s="15" t="s">
        <v>27</v>
      </c>
      <c r="E10" s="15">
        <v>300</v>
      </c>
      <c r="F10" s="37">
        <f t="shared" si="0"/>
        <v>283945500</v>
      </c>
      <c r="G10" s="15">
        <v>250</v>
      </c>
      <c r="H10" s="15">
        <v>50</v>
      </c>
      <c r="I10" s="15">
        <v>0</v>
      </c>
      <c r="J10" s="15" t="s">
        <v>9</v>
      </c>
      <c r="K10" s="15" t="s">
        <v>64</v>
      </c>
      <c r="L10" s="25" t="s">
        <v>64</v>
      </c>
      <c r="M10" s="20">
        <v>43525</v>
      </c>
      <c r="N10" s="38">
        <v>43435</v>
      </c>
      <c r="O10" s="15"/>
      <c r="P10" s="44"/>
      <c r="Q10" s="44"/>
      <c r="R10" s="47" t="s">
        <v>369</v>
      </c>
      <c r="S10" s="47"/>
      <c r="T10" s="16" t="s">
        <v>374</v>
      </c>
    </row>
    <row r="11" spans="1:20" s="39" customFormat="1" ht="36" customHeight="1" x14ac:dyDescent="0.25">
      <c r="A11" s="36">
        <v>9</v>
      </c>
      <c r="B11" s="15" t="s">
        <v>25</v>
      </c>
      <c r="C11" s="15" t="s">
        <v>26</v>
      </c>
      <c r="D11" s="15" t="s">
        <v>325</v>
      </c>
      <c r="E11" s="15">
        <v>65</v>
      </c>
      <c r="F11" s="37">
        <f t="shared" ref="F11" si="1">+E11*1419650</f>
        <v>92277250</v>
      </c>
      <c r="G11" s="15">
        <v>65</v>
      </c>
      <c r="H11" s="15">
        <v>0</v>
      </c>
      <c r="I11" s="15">
        <v>0</v>
      </c>
      <c r="J11" s="15" t="s">
        <v>9</v>
      </c>
      <c r="K11" s="15" t="s">
        <v>64</v>
      </c>
      <c r="L11" s="25" t="s">
        <v>64</v>
      </c>
      <c r="M11" s="20">
        <v>43586</v>
      </c>
      <c r="N11" s="38">
        <v>43525</v>
      </c>
      <c r="O11" s="15"/>
      <c r="P11" s="44"/>
      <c r="Q11" s="44"/>
      <c r="R11" s="51" t="s">
        <v>369</v>
      </c>
      <c r="S11" s="51"/>
      <c r="T11" s="16" t="s">
        <v>375</v>
      </c>
    </row>
    <row r="12" spans="1:20" s="39" customFormat="1" ht="45" x14ac:dyDescent="0.25">
      <c r="A12" s="36">
        <v>10</v>
      </c>
      <c r="B12" s="15" t="s">
        <v>7</v>
      </c>
      <c r="C12" s="15" t="s">
        <v>28</v>
      </c>
      <c r="D12" s="15" t="s">
        <v>29</v>
      </c>
      <c r="E12" s="15">
        <v>95</v>
      </c>
      <c r="F12" s="37">
        <f t="shared" ref="F12:F24" si="2">+E12*1419650</f>
        <v>134866750</v>
      </c>
      <c r="G12" s="15">
        <v>35</v>
      </c>
      <c r="H12" s="15">
        <v>0</v>
      </c>
      <c r="I12" s="15">
        <v>60</v>
      </c>
      <c r="J12" s="15" t="s">
        <v>30</v>
      </c>
      <c r="K12" s="15" t="s">
        <v>64</v>
      </c>
      <c r="L12" s="25" t="s">
        <v>31</v>
      </c>
      <c r="M12" s="20">
        <v>43525</v>
      </c>
      <c r="N12" s="25" t="s">
        <v>129</v>
      </c>
      <c r="O12" s="15"/>
      <c r="P12" s="44"/>
      <c r="Q12" s="44"/>
      <c r="R12" s="47"/>
      <c r="S12" s="47"/>
      <c r="T12" s="16"/>
    </row>
    <row r="13" spans="1:20" s="39" customFormat="1" ht="30" x14ac:dyDescent="0.25">
      <c r="A13" s="36">
        <v>11</v>
      </c>
      <c r="B13" s="15" t="s">
        <v>32</v>
      </c>
      <c r="C13" s="15" t="s">
        <v>33</v>
      </c>
      <c r="D13" s="15" t="s">
        <v>34</v>
      </c>
      <c r="E13" s="15">
        <v>95</v>
      </c>
      <c r="F13" s="37">
        <f t="shared" si="2"/>
        <v>134866750</v>
      </c>
      <c r="G13" s="15">
        <v>0</v>
      </c>
      <c r="H13" s="15">
        <v>0</v>
      </c>
      <c r="I13" s="15">
        <v>95</v>
      </c>
      <c r="J13" s="15" t="s">
        <v>30</v>
      </c>
      <c r="K13" s="15" t="s">
        <v>64</v>
      </c>
      <c r="L13" s="25" t="s">
        <v>143</v>
      </c>
      <c r="M13" s="20">
        <v>43617</v>
      </c>
      <c r="N13" s="25" t="s">
        <v>129</v>
      </c>
      <c r="O13" s="15"/>
      <c r="P13" s="44"/>
      <c r="Q13" s="44"/>
      <c r="R13" s="47"/>
      <c r="S13" s="47"/>
      <c r="T13" s="16"/>
    </row>
    <row r="14" spans="1:20" s="39" customFormat="1" ht="30" x14ac:dyDescent="0.25">
      <c r="A14" s="36">
        <v>12</v>
      </c>
      <c r="B14" s="15" t="s">
        <v>35</v>
      </c>
      <c r="C14" s="15" t="s">
        <v>36</v>
      </c>
      <c r="D14" s="15" t="s">
        <v>38</v>
      </c>
      <c r="E14" s="15">
        <v>95</v>
      </c>
      <c r="F14" s="37">
        <f t="shared" si="2"/>
        <v>134866750</v>
      </c>
      <c r="G14" s="15">
        <f>+E14-H14</f>
        <v>17</v>
      </c>
      <c r="H14" s="15">
        <v>78</v>
      </c>
      <c r="I14" s="15">
        <v>0</v>
      </c>
      <c r="J14" s="15" t="s">
        <v>30</v>
      </c>
      <c r="K14" s="15" t="s">
        <v>64</v>
      </c>
      <c r="L14" s="25" t="s">
        <v>40</v>
      </c>
      <c r="M14" s="20">
        <v>43525</v>
      </c>
      <c r="N14" s="25" t="s">
        <v>129</v>
      </c>
      <c r="O14" s="15"/>
      <c r="P14" s="44"/>
      <c r="Q14" s="44"/>
      <c r="R14" s="51" t="s">
        <v>376</v>
      </c>
      <c r="S14" s="51"/>
      <c r="T14" s="52" t="s">
        <v>380</v>
      </c>
    </row>
    <row r="15" spans="1:20" s="39" customFormat="1" ht="30" x14ac:dyDescent="0.25">
      <c r="A15" s="36">
        <v>13</v>
      </c>
      <c r="B15" s="15" t="s">
        <v>35</v>
      </c>
      <c r="C15" s="15" t="s">
        <v>37</v>
      </c>
      <c r="D15" s="15" t="s">
        <v>39</v>
      </c>
      <c r="E15" s="15">
        <v>95</v>
      </c>
      <c r="F15" s="37">
        <f t="shared" si="2"/>
        <v>134866750</v>
      </c>
      <c r="G15" s="15">
        <v>4</v>
      </c>
      <c r="H15" s="15">
        <v>91</v>
      </c>
      <c r="I15" s="15">
        <v>0</v>
      </c>
      <c r="J15" s="15" t="s">
        <v>30</v>
      </c>
      <c r="K15" s="15" t="s">
        <v>64</v>
      </c>
      <c r="L15" s="25" t="s">
        <v>40</v>
      </c>
      <c r="M15" s="20">
        <v>43525</v>
      </c>
      <c r="N15" s="25" t="s">
        <v>129</v>
      </c>
      <c r="O15" s="15"/>
      <c r="P15" s="44"/>
      <c r="Q15" s="44"/>
      <c r="R15" s="51" t="s">
        <v>376</v>
      </c>
      <c r="S15" s="51"/>
      <c r="T15" s="52" t="s">
        <v>380</v>
      </c>
    </row>
    <row r="16" spans="1:20" s="39" customFormat="1" ht="75" x14ac:dyDescent="0.25">
      <c r="A16" s="36">
        <v>14</v>
      </c>
      <c r="B16" s="15" t="s">
        <v>41</v>
      </c>
      <c r="C16" s="15" t="s">
        <v>48</v>
      </c>
      <c r="D16" s="15" t="s">
        <v>49</v>
      </c>
      <c r="E16" s="15">
        <v>95</v>
      </c>
      <c r="F16" s="37">
        <f t="shared" si="2"/>
        <v>134866750</v>
      </c>
      <c r="G16" s="15">
        <v>15</v>
      </c>
      <c r="H16" s="15">
        <v>80</v>
      </c>
      <c r="I16" s="15">
        <v>0</v>
      </c>
      <c r="J16" s="15" t="s">
        <v>30</v>
      </c>
      <c r="K16" s="15" t="s">
        <v>64</v>
      </c>
      <c r="L16" s="25" t="s">
        <v>50</v>
      </c>
      <c r="M16" s="20">
        <v>43556</v>
      </c>
      <c r="N16" s="25" t="s">
        <v>129</v>
      </c>
      <c r="O16" s="15"/>
      <c r="P16" s="44"/>
      <c r="Q16" s="44"/>
      <c r="R16" s="47" t="s">
        <v>378</v>
      </c>
      <c r="S16" s="47"/>
      <c r="T16" s="16" t="s">
        <v>377</v>
      </c>
    </row>
    <row r="17" spans="1:20" s="39" customFormat="1" ht="30" x14ac:dyDescent="0.25">
      <c r="A17" s="36">
        <v>15</v>
      </c>
      <c r="B17" s="15" t="s">
        <v>19</v>
      </c>
      <c r="C17" s="15" t="s">
        <v>51</v>
      </c>
      <c r="D17" s="15" t="s">
        <v>53</v>
      </c>
      <c r="E17" s="15">
        <v>95</v>
      </c>
      <c r="F17" s="37">
        <f t="shared" si="2"/>
        <v>134866750</v>
      </c>
      <c r="G17" s="15">
        <v>0</v>
      </c>
      <c r="H17" s="15">
        <v>95</v>
      </c>
      <c r="I17" s="15">
        <v>0</v>
      </c>
      <c r="J17" s="15" t="s">
        <v>30</v>
      </c>
      <c r="K17" s="15" t="s">
        <v>64</v>
      </c>
      <c r="L17" s="25" t="s">
        <v>144</v>
      </c>
      <c r="M17" s="20">
        <v>43556</v>
      </c>
      <c r="N17" s="25" t="s">
        <v>129</v>
      </c>
      <c r="O17" s="15"/>
      <c r="P17" s="44"/>
      <c r="Q17" s="44"/>
      <c r="R17" s="47"/>
      <c r="S17" s="47"/>
      <c r="T17" s="16"/>
    </row>
    <row r="18" spans="1:20" s="39" customFormat="1" ht="30" x14ac:dyDescent="0.25">
      <c r="A18" s="36">
        <v>16</v>
      </c>
      <c r="B18" s="15" t="s">
        <v>19</v>
      </c>
      <c r="C18" s="15" t="s">
        <v>52</v>
      </c>
      <c r="D18" s="15" t="s">
        <v>385</v>
      </c>
      <c r="E18" s="15">
        <v>95</v>
      </c>
      <c r="F18" s="37">
        <f t="shared" si="2"/>
        <v>134866750</v>
      </c>
      <c r="G18" s="15">
        <v>0</v>
      </c>
      <c r="H18" s="15">
        <v>95</v>
      </c>
      <c r="I18" s="15">
        <v>0</v>
      </c>
      <c r="J18" s="15" t="s">
        <v>30</v>
      </c>
      <c r="K18" s="15" t="s">
        <v>64</v>
      </c>
      <c r="L18" s="25" t="s">
        <v>144</v>
      </c>
      <c r="M18" s="20">
        <v>43556</v>
      </c>
      <c r="N18" s="25" t="s">
        <v>129</v>
      </c>
      <c r="O18" s="15"/>
      <c r="P18" s="44"/>
      <c r="Q18" s="44"/>
      <c r="R18" s="47"/>
      <c r="S18" s="47"/>
      <c r="T18" s="16"/>
    </row>
    <row r="19" spans="1:20" s="39" customFormat="1" ht="45" x14ac:dyDescent="0.25">
      <c r="A19" s="36">
        <v>17</v>
      </c>
      <c r="B19" s="15" t="s">
        <v>22</v>
      </c>
      <c r="C19" s="15" t="s">
        <v>54</v>
      </c>
      <c r="D19" s="15" t="s">
        <v>55</v>
      </c>
      <c r="E19" s="15">
        <v>95</v>
      </c>
      <c r="F19" s="37">
        <f t="shared" si="2"/>
        <v>134866750</v>
      </c>
      <c r="G19" s="15">
        <v>0</v>
      </c>
      <c r="H19" s="15">
        <v>0</v>
      </c>
      <c r="I19" s="15">
        <v>95</v>
      </c>
      <c r="J19" s="15" t="s">
        <v>30</v>
      </c>
      <c r="K19" s="15" t="s">
        <v>64</v>
      </c>
      <c r="L19" s="25" t="s">
        <v>145</v>
      </c>
      <c r="M19" s="20">
        <v>43586</v>
      </c>
      <c r="N19" s="25" t="s">
        <v>129</v>
      </c>
      <c r="O19" s="15"/>
      <c r="P19" s="44"/>
      <c r="Q19" s="44"/>
      <c r="R19" s="47"/>
      <c r="S19" s="47"/>
      <c r="T19" s="16"/>
    </row>
    <row r="20" spans="1:20" s="39" customFormat="1" ht="30" x14ac:dyDescent="0.25">
      <c r="A20" s="36">
        <v>18</v>
      </c>
      <c r="B20" s="15" t="s">
        <v>22</v>
      </c>
      <c r="C20" s="15" t="s">
        <v>56</v>
      </c>
      <c r="D20" s="15" t="s">
        <v>58</v>
      </c>
      <c r="E20" s="15">
        <v>95</v>
      </c>
      <c r="F20" s="37">
        <f t="shared" si="2"/>
        <v>134866750</v>
      </c>
      <c r="G20" s="15">
        <v>0</v>
      </c>
      <c r="H20" s="15">
        <v>0</v>
      </c>
      <c r="I20" s="15">
        <v>95</v>
      </c>
      <c r="J20" s="15" t="s">
        <v>30</v>
      </c>
      <c r="K20" s="15" t="s">
        <v>64</v>
      </c>
      <c r="L20" s="25" t="s">
        <v>146</v>
      </c>
      <c r="M20" s="20">
        <v>43586</v>
      </c>
      <c r="N20" s="25" t="s">
        <v>129</v>
      </c>
      <c r="O20" s="15"/>
      <c r="P20" s="44"/>
      <c r="Q20" s="44"/>
      <c r="R20" s="47"/>
      <c r="S20" s="47"/>
      <c r="T20" s="16"/>
    </row>
    <row r="21" spans="1:20" s="39" customFormat="1" ht="30" x14ac:dyDescent="0.25">
      <c r="A21" s="36">
        <v>19</v>
      </c>
      <c r="B21" s="15" t="s">
        <v>25</v>
      </c>
      <c r="C21" s="15" t="s">
        <v>57</v>
      </c>
      <c r="D21" s="15" t="s">
        <v>61</v>
      </c>
      <c r="E21" s="15">
        <v>95</v>
      </c>
      <c r="F21" s="37">
        <f t="shared" si="2"/>
        <v>134866750</v>
      </c>
      <c r="G21" s="15">
        <v>0</v>
      </c>
      <c r="H21" s="15">
        <v>0</v>
      </c>
      <c r="I21" s="15">
        <v>95</v>
      </c>
      <c r="J21" s="15" t="s">
        <v>30</v>
      </c>
      <c r="K21" s="15" t="s">
        <v>64</v>
      </c>
      <c r="L21" s="25" t="s">
        <v>147</v>
      </c>
      <c r="M21" s="20">
        <v>43647</v>
      </c>
      <c r="N21" s="25" t="s">
        <v>129</v>
      </c>
      <c r="O21" s="15"/>
      <c r="P21" s="44"/>
      <c r="Q21" s="44"/>
      <c r="R21" s="47"/>
      <c r="S21" s="47"/>
      <c r="T21" s="16"/>
    </row>
    <row r="22" spans="1:20" s="39" customFormat="1" ht="30" x14ac:dyDescent="0.25">
      <c r="A22" s="36">
        <v>20</v>
      </c>
      <c r="B22" s="21" t="s">
        <v>59</v>
      </c>
      <c r="C22" s="21" t="s">
        <v>60</v>
      </c>
      <c r="D22" s="21" t="s">
        <v>62</v>
      </c>
      <c r="E22" s="21">
        <v>95</v>
      </c>
      <c r="F22" s="37">
        <f t="shared" si="2"/>
        <v>134866750</v>
      </c>
      <c r="G22" s="21">
        <v>0</v>
      </c>
      <c r="H22" s="21">
        <v>95</v>
      </c>
      <c r="I22" s="21">
        <v>0</v>
      </c>
      <c r="J22" s="21" t="s">
        <v>30</v>
      </c>
      <c r="K22" s="21" t="s">
        <v>64</v>
      </c>
      <c r="L22" s="26" t="s">
        <v>148</v>
      </c>
      <c r="M22" s="22">
        <v>43525</v>
      </c>
      <c r="N22" s="31" t="s">
        <v>129</v>
      </c>
      <c r="O22" s="15"/>
      <c r="P22" s="44"/>
      <c r="Q22" s="83">
        <f>Q1*E22</f>
        <v>134866750</v>
      </c>
      <c r="R22" s="47" t="s">
        <v>378</v>
      </c>
      <c r="S22" s="47" t="s">
        <v>415</v>
      </c>
      <c r="T22" s="16"/>
    </row>
    <row r="23" spans="1:20" s="39" customFormat="1" ht="118.5" customHeight="1" x14ac:dyDescent="0.25">
      <c r="A23" s="36">
        <v>21</v>
      </c>
      <c r="B23" s="23" t="s">
        <v>42</v>
      </c>
      <c r="C23" s="23" t="s">
        <v>43</v>
      </c>
      <c r="D23" s="23" t="s">
        <v>44</v>
      </c>
      <c r="E23" s="23">
        <v>110</v>
      </c>
      <c r="F23" s="37">
        <f t="shared" si="2"/>
        <v>156161500</v>
      </c>
      <c r="G23" s="23">
        <v>10</v>
      </c>
      <c r="H23" s="23">
        <v>100</v>
      </c>
      <c r="I23" s="23">
        <v>0</v>
      </c>
      <c r="J23" s="23" t="s">
        <v>45</v>
      </c>
      <c r="K23" s="23" t="s">
        <v>64</v>
      </c>
      <c r="L23" s="27" t="s">
        <v>47</v>
      </c>
      <c r="M23" s="24">
        <v>43525</v>
      </c>
      <c r="N23" s="38">
        <v>43556</v>
      </c>
      <c r="O23" s="16"/>
      <c r="P23" s="45"/>
      <c r="Q23" s="45"/>
      <c r="R23" s="49" t="s">
        <v>379</v>
      </c>
      <c r="S23" s="49"/>
      <c r="T23" s="16" t="s">
        <v>381</v>
      </c>
    </row>
    <row r="24" spans="1:20" s="39" customFormat="1" x14ac:dyDescent="0.25">
      <c r="A24" s="36">
        <v>22</v>
      </c>
      <c r="B24" s="23" t="s">
        <v>10</v>
      </c>
      <c r="C24" s="23" t="s">
        <v>330</v>
      </c>
      <c r="D24" s="23" t="s">
        <v>63</v>
      </c>
      <c r="E24" s="23">
        <v>104</v>
      </c>
      <c r="F24" s="37">
        <f t="shared" si="2"/>
        <v>147643600</v>
      </c>
      <c r="G24" s="23">
        <v>8</v>
      </c>
      <c r="H24" s="23">
        <v>96</v>
      </c>
      <c r="I24" s="23">
        <v>0</v>
      </c>
      <c r="J24" s="23" t="s">
        <v>45</v>
      </c>
      <c r="K24" s="23" t="s">
        <v>64</v>
      </c>
      <c r="L24" s="27" t="s">
        <v>99</v>
      </c>
      <c r="M24" s="24">
        <v>43739</v>
      </c>
      <c r="N24" s="38">
        <v>43800</v>
      </c>
      <c r="O24" s="16"/>
      <c r="P24" s="45"/>
      <c r="Q24" s="45"/>
      <c r="R24" s="49"/>
      <c r="S24" s="49"/>
      <c r="T24" s="16"/>
    </row>
    <row r="25" spans="1:20" s="39" customFormat="1" ht="30" x14ac:dyDescent="0.25">
      <c r="A25" s="36">
        <v>23</v>
      </c>
      <c r="B25" s="23" t="s">
        <v>65</v>
      </c>
      <c r="C25" s="23" t="s">
        <v>66</v>
      </c>
      <c r="D25" s="23" t="s">
        <v>292</v>
      </c>
      <c r="E25" s="23">
        <v>290</v>
      </c>
      <c r="F25" s="23"/>
      <c r="G25" s="23">
        <v>107</v>
      </c>
      <c r="H25" s="23">
        <v>193</v>
      </c>
      <c r="I25" s="23">
        <v>0</v>
      </c>
      <c r="J25" s="23" t="s">
        <v>67</v>
      </c>
      <c r="K25" s="23" t="s">
        <v>260</v>
      </c>
      <c r="L25" s="27" t="s">
        <v>64</v>
      </c>
      <c r="M25" s="20">
        <v>43497</v>
      </c>
      <c r="N25" s="38">
        <v>43435</v>
      </c>
      <c r="O25" s="16"/>
      <c r="P25" s="45"/>
      <c r="Q25" s="45"/>
      <c r="R25" s="49"/>
      <c r="S25" s="49"/>
      <c r="T25" s="16"/>
    </row>
    <row r="26" spans="1:20" s="39" customFormat="1" ht="30" x14ac:dyDescent="0.25">
      <c r="A26" s="36">
        <v>24</v>
      </c>
      <c r="B26" s="23" t="s">
        <v>65</v>
      </c>
      <c r="C26" s="23" t="s">
        <v>66</v>
      </c>
      <c r="D26" s="54" t="s">
        <v>254</v>
      </c>
      <c r="E26" s="23">
        <v>290</v>
      </c>
      <c r="F26" s="23"/>
      <c r="G26" s="23">
        <v>119</v>
      </c>
      <c r="H26" s="23">
        <v>181</v>
      </c>
      <c r="I26" s="23">
        <v>0</v>
      </c>
      <c r="J26" s="23" t="s">
        <v>67</v>
      </c>
      <c r="K26" s="23" t="s">
        <v>260</v>
      </c>
      <c r="L26" s="27" t="s">
        <v>64</v>
      </c>
      <c r="M26" s="20">
        <v>43497</v>
      </c>
      <c r="N26" s="38">
        <v>43408</v>
      </c>
      <c r="O26" s="16"/>
      <c r="P26" s="45"/>
      <c r="Q26" s="45"/>
      <c r="R26" s="49"/>
      <c r="S26" s="49"/>
      <c r="T26" s="16"/>
    </row>
    <row r="27" spans="1:20" s="39" customFormat="1" ht="30" x14ac:dyDescent="0.25">
      <c r="A27" s="36">
        <v>25</v>
      </c>
      <c r="B27" s="23" t="s">
        <v>65</v>
      </c>
      <c r="C27" s="23" t="s">
        <v>69</v>
      </c>
      <c r="D27" s="23" t="s">
        <v>70</v>
      </c>
      <c r="E27" s="23">
        <v>300</v>
      </c>
      <c r="F27" s="23"/>
      <c r="G27" s="23">
        <v>8</v>
      </c>
      <c r="H27" s="23">
        <v>292</v>
      </c>
      <c r="I27" s="23">
        <v>0</v>
      </c>
      <c r="J27" s="23" t="s">
        <v>67</v>
      </c>
      <c r="K27" s="23" t="s">
        <v>293</v>
      </c>
      <c r="L27" s="27" t="s">
        <v>64</v>
      </c>
      <c r="M27" s="24">
        <v>43739</v>
      </c>
      <c r="N27" s="38">
        <v>43617</v>
      </c>
      <c r="O27" s="16"/>
      <c r="P27" s="45"/>
      <c r="Q27" s="45"/>
      <c r="R27" s="49"/>
      <c r="S27" s="49"/>
      <c r="T27" s="16"/>
    </row>
    <row r="28" spans="1:20" s="39" customFormat="1" ht="30" x14ac:dyDescent="0.25">
      <c r="A28" s="36">
        <v>26</v>
      </c>
      <c r="B28" s="23" t="s">
        <v>65</v>
      </c>
      <c r="C28" s="23" t="s">
        <v>71</v>
      </c>
      <c r="D28" s="23" t="s">
        <v>72</v>
      </c>
      <c r="E28" s="23">
        <v>180</v>
      </c>
      <c r="F28" s="23"/>
      <c r="G28" s="23">
        <v>300</v>
      </c>
      <c r="H28" s="23">
        <v>0</v>
      </c>
      <c r="I28" s="23">
        <v>0</v>
      </c>
      <c r="J28" s="23" t="s">
        <v>67</v>
      </c>
      <c r="K28" s="23" t="s">
        <v>260</v>
      </c>
      <c r="L28" s="27" t="s">
        <v>64</v>
      </c>
      <c r="M28" s="20">
        <v>43497</v>
      </c>
      <c r="N28" s="38">
        <v>43466</v>
      </c>
      <c r="O28" s="16"/>
      <c r="P28" s="45"/>
      <c r="Q28" s="45"/>
      <c r="R28" s="49"/>
      <c r="S28" s="49"/>
      <c r="T28" s="16"/>
    </row>
    <row r="29" spans="1:20" s="39" customFormat="1" ht="30" x14ac:dyDescent="0.25">
      <c r="A29" s="36">
        <v>27</v>
      </c>
      <c r="B29" s="23" t="s">
        <v>65</v>
      </c>
      <c r="C29" s="23" t="s">
        <v>68</v>
      </c>
      <c r="D29" s="23" t="s">
        <v>295</v>
      </c>
      <c r="E29" s="23">
        <v>282</v>
      </c>
      <c r="F29" s="23"/>
      <c r="G29" s="23">
        <v>0</v>
      </c>
      <c r="H29" s="23">
        <v>282</v>
      </c>
      <c r="I29" s="23">
        <v>0</v>
      </c>
      <c r="J29" s="23" t="s">
        <v>67</v>
      </c>
      <c r="K29" s="23" t="s">
        <v>260</v>
      </c>
      <c r="L29" s="27" t="s">
        <v>64</v>
      </c>
      <c r="M29" s="20">
        <v>43497</v>
      </c>
      <c r="N29" s="38">
        <v>43405</v>
      </c>
      <c r="O29" s="16"/>
      <c r="P29" s="45" t="s">
        <v>296</v>
      </c>
      <c r="Q29" s="45"/>
      <c r="R29" s="49"/>
      <c r="S29" s="49"/>
      <c r="T29" s="16"/>
    </row>
    <row r="30" spans="1:20" s="39" customFormat="1" ht="30" x14ac:dyDescent="0.25">
      <c r="A30" s="36">
        <v>28</v>
      </c>
      <c r="B30" s="23" t="s">
        <v>65</v>
      </c>
      <c r="C30" s="23" t="s">
        <v>71</v>
      </c>
      <c r="D30" s="23" t="s">
        <v>73</v>
      </c>
      <c r="E30" s="23">
        <v>180</v>
      </c>
      <c r="F30" s="23"/>
      <c r="G30" s="23">
        <v>96</v>
      </c>
      <c r="H30" s="23">
        <v>104</v>
      </c>
      <c r="I30" s="23">
        <v>0</v>
      </c>
      <c r="J30" s="23" t="s">
        <v>67</v>
      </c>
      <c r="K30" s="23" t="s">
        <v>260</v>
      </c>
      <c r="L30" s="27" t="s">
        <v>64</v>
      </c>
      <c r="M30" s="20">
        <v>43497</v>
      </c>
      <c r="N30" s="38">
        <v>43419</v>
      </c>
      <c r="O30" s="16"/>
      <c r="P30" s="45"/>
      <c r="Q30" s="45"/>
      <c r="R30" s="49"/>
      <c r="S30" s="49"/>
      <c r="T30" s="16"/>
    </row>
    <row r="31" spans="1:20" s="39" customFormat="1" ht="30" x14ac:dyDescent="0.25">
      <c r="A31" s="36">
        <v>29</v>
      </c>
      <c r="B31" s="23" t="s">
        <v>65</v>
      </c>
      <c r="C31" s="23" t="s">
        <v>71</v>
      </c>
      <c r="D31" s="23" t="s">
        <v>74</v>
      </c>
      <c r="E31" s="23">
        <v>290</v>
      </c>
      <c r="F31" s="23"/>
      <c r="G31" s="23">
        <v>235</v>
      </c>
      <c r="H31" s="23">
        <v>65</v>
      </c>
      <c r="I31" s="23">
        <v>0</v>
      </c>
      <c r="J31" s="23" t="s">
        <v>67</v>
      </c>
      <c r="K31" s="23" t="s">
        <v>260</v>
      </c>
      <c r="L31" s="27" t="s">
        <v>64</v>
      </c>
      <c r="M31" s="20">
        <v>43497</v>
      </c>
      <c r="N31" s="38">
        <v>43419</v>
      </c>
      <c r="O31" s="16"/>
      <c r="P31" s="45"/>
      <c r="Q31" s="45"/>
      <c r="R31" s="49"/>
      <c r="S31" s="49"/>
      <c r="T31" s="16"/>
    </row>
    <row r="32" spans="1:20" s="39" customFormat="1" ht="30" x14ac:dyDescent="0.25">
      <c r="A32" s="36">
        <v>30</v>
      </c>
      <c r="B32" s="23" t="s">
        <v>65</v>
      </c>
      <c r="C32" s="23" t="s">
        <v>71</v>
      </c>
      <c r="D32" s="23" t="s">
        <v>297</v>
      </c>
      <c r="E32" s="23">
        <v>150</v>
      </c>
      <c r="F32" s="23"/>
      <c r="G32" s="23">
        <v>160</v>
      </c>
      <c r="H32" s="23">
        <v>0</v>
      </c>
      <c r="I32" s="23">
        <v>0</v>
      </c>
      <c r="J32" s="23" t="s">
        <v>67</v>
      </c>
      <c r="K32" s="23" t="s">
        <v>260</v>
      </c>
      <c r="L32" s="27" t="s">
        <v>64</v>
      </c>
      <c r="M32" s="20">
        <v>43497</v>
      </c>
      <c r="N32" s="38">
        <v>43419</v>
      </c>
      <c r="O32" s="16"/>
      <c r="P32" s="45"/>
      <c r="Q32" s="45"/>
      <c r="R32" s="49"/>
      <c r="S32" s="49"/>
      <c r="T32" s="16"/>
    </row>
    <row r="33" spans="1:20" s="39" customFormat="1" ht="30" x14ac:dyDescent="0.25">
      <c r="A33" s="36">
        <v>31</v>
      </c>
      <c r="B33" s="23" t="s">
        <v>65</v>
      </c>
      <c r="C33" s="23" t="s">
        <v>71</v>
      </c>
      <c r="D33" s="23" t="s">
        <v>75</v>
      </c>
      <c r="E33" s="23">
        <v>290</v>
      </c>
      <c r="F33" s="23"/>
      <c r="G33" s="23">
        <v>8</v>
      </c>
      <c r="H33" s="23">
        <v>192</v>
      </c>
      <c r="I33" s="23">
        <v>0</v>
      </c>
      <c r="J33" s="23" t="s">
        <v>67</v>
      </c>
      <c r="K33" s="23" t="s">
        <v>260</v>
      </c>
      <c r="L33" s="27" t="s">
        <v>64</v>
      </c>
      <c r="M33" s="20">
        <v>43497</v>
      </c>
      <c r="N33" s="38">
        <v>43419</v>
      </c>
      <c r="O33" s="16"/>
      <c r="P33" s="45"/>
      <c r="Q33" s="45"/>
      <c r="R33" s="49"/>
      <c r="S33" s="49"/>
      <c r="T33" s="16"/>
    </row>
    <row r="34" spans="1:20" s="39" customFormat="1" ht="30" x14ac:dyDescent="0.25">
      <c r="A34" s="36">
        <v>32</v>
      </c>
      <c r="B34" s="23" t="s">
        <v>65</v>
      </c>
      <c r="C34" s="23" t="s">
        <v>71</v>
      </c>
      <c r="D34" s="23" t="s">
        <v>298</v>
      </c>
      <c r="E34" s="23">
        <v>290</v>
      </c>
      <c r="F34" s="23"/>
      <c r="G34" s="23">
        <v>300</v>
      </c>
      <c r="H34" s="23">
        <v>0</v>
      </c>
      <c r="I34" s="23">
        <v>0</v>
      </c>
      <c r="J34" s="23" t="s">
        <v>67</v>
      </c>
      <c r="K34" s="23" t="s">
        <v>260</v>
      </c>
      <c r="L34" s="27" t="s">
        <v>64</v>
      </c>
      <c r="M34" s="20">
        <v>43497</v>
      </c>
      <c r="N34" s="38">
        <v>43419</v>
      </c>
      <c r="O34" s="16"/>
      <c r="P34" s="45"/>
      <c r="Q34" s="45"/>
      <c r="R34" s="49"/>
      <c r="S34" s="49"/>
      <c r="T34" s="16"/>
    </row>
    <row r="35" spans="1:20" s="39" customFormat="1" ht="30" x14ac:dyDescent="0.25">
      <c r="A35" s="36">
        <v>33</v>
      </c>
      <c r="B35" s="23" t="s">
        <v>77</v>
      </c>
      <c r="C35" s="23" t="s">
        <v>78</v>
      </c>
      <c r="D35" s="23" t="s">
        <v>255</v>
      </c>
      <c r="E35" s="23">
        <v>300</v>
      </c>
      <c r="F35" s="23"/>
      <c r="G35" s="23">
        <f>114-6</f>
        <v>108</v>
      </c>
      <c r="H35" s="23">
        <v>192</v>
      </c>
      <c r="I35" s="23">
        <v>0</v>
      </c>
      <c r="J35" s="23" t="s">
        <v>79</v>
      </c>
      <c r="K35" s="23" t="s">
        <v>299</v>
      </c>
      <c r="L35" s="27" t="s">
        <v>149</v>
      </c>
      <c r="M35" s="24">
        <v>43739</v>
      </c>
      <c r="N35" s="38">
        <v>43620</v>
      </c>
      <c r="O35" s="16"/>
      <c r="P35" s="45" t="s">
        <v>300</v>
      </c>
      <c r="Q35" s="45"/>
      <c r="R35" s="49"/>
      <c r="S35" s="49"/>
      <c r="T35" s="16"/>
    </row>
    <row r="36" spans="1:20" s="39" customFormat="1" ht="45" x14ac:dyDescent="0.25">
      <c r="A36" s="36">
        <v>34</v>
      </c>
      <c r="B36" s="23" t="s">
        <v>77</v>
      </c>
      <c r="C36" s="23" t="s">
        <v>80</v>
      </c>
      <c r="D36" s="23" t="s">
        <v>130</v>
      </c>
      <c r="E36" s="23">
        <v>160</v>
      </c>
      <c r="F36" s="23"/>
      <c r="G36" s="23">
        <v>10</v>
      </c>
      <c r="H36" s="23">
        <v>150</v>
      </c>
      <c r="I36" s="23">
        <v>0</v>
      </c>
      <c r="J36" s="23" t="s">
        <v>79</v>
      </c>
      <c r="K36" s="23" t="s">
        <v>301</v>
      </c>
      <c r="L36" s="27" t="s">
        <v>149</v>
      </c>
      <c r="M36" s="24">
        <v>43739</v>
      </c>
      <c r="N36" s="38">
        <v>43559</v>
      </c>
      <c r="O36" s="16"/>
      <c r="P36" s="45" t="s">
        <v>302</v>
      </c>
      <c r="Q36" s="45"/>
      <c r="R36" s="49"/>
      <c r="S36" s="49"/>
      <c r="T36" s="16"/>
    </row>
    <row r="37" spans="1:20" s="39" customFormat="1" ht="30" x14ac:dyDescent="0.25">
      <c r="A37" s="36">
        <v>35</v>
      </c>
      <c r="B37" s="23" t="s">
        <v>77</v>
      </c>
      <c r="C37" s="23" t="s">
        <v>81</v>
      </c>
      <c r="D37" s="23" t="s">
        <v>131</v>
      </c>
      <c r="E37" s="23">
        <v>300</v>
      </c>
      <c r="F37" s="23"/>
      <c r="G37" s="23">
        <v>59</v>
      </c>
      <c r="H37" s="23">
        <v>137</v>
      </c>
      <c r="I37" s="23">
        <v>104</v>
      </c>
      <c r="J37" s="23" t="s">
        <v>79</v>
      </c>
      <c r="K37" s="23" t="s">
        <v>303</v>
      </c>
      <c r="L37" s="27" t="s">
        <v>149</v>
      </c>
      <c r="M37" s="24">
        <v>43739</v>
      </c>
      <c r="N37" s="38">
        <v>43559</v>
      </c>
      <c r="O37" s="16"/>
      <c r="P37" s="45" t="s">
        <v>300</v>
      </c>
      <c r="Q37" s="45"/>
      <c r="R37" s="49"/>
      <c r="S37" s="49"/>
      <c r="T37" s="16"/>
    </row>
    <row r="38" spans="1:20" s="39" customFormat="1" ht="30" x14ac:dyDescent="0.25">
      <c r="A38" s="36">
        <v>36</v>
      </c>
      <c r="B38" s="23" t="s">
        <v>77</v>
      </c>
      <c r="C38" s="23" t="s">
        <v>82</v>
      </c>
      <c r="D38" s="23" t="s">
        <v>132</v>
      </c>
      <c r="E38" s="23">
        <v>300</v>
      </c>
      <c r="F38" s="23"/>
      <c r="G38" s="23">
        <v>7</v>
      </c>
      <c r="H38" s="23">
        <v>293</v>
      </c>
      <c r="I38" s="23">
        <v>0</v>
      </c>
      <c r="J38" s="23" t="s">
        <v>79</v>
      </c>
      <c r="K38" s="23" t="s">
        <v>304</v>
      </c>
      <c r="L38" s="27" t="s">
        <v>149</v>
      </c>
      <c r="M38" s="24">
        <v>43739</v>
      </c>
      <c r="N38" s="38">
        <v>43559</v>
      </c>
      <c r="O38" s="16"/>
      <c r="P38" s="45" t="s">
        <v>300</v>
      </c>
      <c r="Q38" s="45"/>
      <c r="R38" s="51" t="s">
        <v>378</v>
      </c>
      <c r="S38" s="51"/>
      <c r="T38" s="16"/>
    </row>
    <row r="39" spans="1:20" s="39" customFormat="1" ht="30" x14ac:dyDescent="0.25">
      <c r="A39" s="36">
        <v>37</v>
      </c>
      <c r="B39" s="23" t="s">
        <v>77</v>
      </c>
      <c r="C39" s="23" t="s">
        <v>83</v>
      </c>
      <c r="D39" s="23" t="s">
        <v>133</v>
      </c>
      <c r="E39" s="23">
        <v>300</v>
      </c>
      <c r="F39" s="23"/>
      <c r="G39" s="23">
        <v>170</v>
      </c>
      <c r="H39" s="23">
        <v>130</v>
      </c>
      <c r="I39" s="23">
        <v>0</v>
      </c>
      <c r="J39" s="23" t="s">
        <v>79</v>
      </c>
      <c r="K39" s="23" t="s">
        <v>305</v>
      </c>
      <c r="L39" s="27" t="s">
        <v>149</v>
      </c>
      <c r="M39" s="24">
        <v>43739</v>
      </c>
      <c r="N39" s="38">
        <v>43589</v>
      </c>
      <c r="O39" s="16"/>
      <c r="P39" s="45" t="s">
        <v>300</v>
      </c>
      <c r="Q39" s="45"/>
      <c r="R39" s="49"/>
      <c r="S39" s="49"/>
      <c r="T39" s="16"/>
    </row>
    <row r="40" spans="1:20" s="39" customFormat="1" ht="30" x14ac:dyDescent="0.25">
      <c r="A40" s="36">
        <v>38</v>
      </c>
      <c r="B40" s="23" t="s">
        <v>77</v>
      </c>
      <c r="C40" s="23" t="s">
        <v>134</v>
      </c>
      <c r="D40" s="23" t="s">
        <v>135</v>
      </c>
      <c r="E40" s="23">
        <v>300</v>
      </c>
      <c r="F40" s="23"/>
      <c r="G40" s="23">
        <f>+E40-H40</f>
        <v>108</v>
      </c>
      <c r="H40" s="23">
        <v>192</v>
      </c>
      <c r="I40" s="23">
        <v>0</v>
      </c>
      <c r="J40" s="23" t="s">
        <v>79</v>
      </c>
      <c r="K40" s="23" t="s">
        <v>306</v>
      </c>
      <c r="L40" s="27" t="s">
        <v>149</v>
      </c>
      <c r="M40" s="24">
        <v>43739</v>
      </c>
      <c r="N40" s="38">
        <v>43589</v>
      </c>
      <c r="O40" s="16"/>
      <c r="P40" s="45" t="s">
        <v>307</v>
      </c>
      <c r="Q40" s="45"/>
      <c r="R40" s="49"/>
      <c r="S40" s="49"/>
      <c r="T40" s="16"/>
    </row>
    <row r="41" spans="1:20" s="39" customFormat="1" ht="30" x14ac:dyDescent="0.25">
      <c r="A41" s="36">
        <v>39</v>
      </c>
      <c r="B41" s="23" t="s">
        <v>77</v>
      </c>
      <c r="C41" s="23" t="s">
        <v>84</v>
      </c>
      <c r="D41" s="23" t="s">
        <v>136</v>
      </c>
      <c r="E41" s="23">
        <v>300</v>
      </c>
      <c r="F41" s="23"/>
      <c r="G41" s="23">
        <v>0</v>
      </c>
      <c r="H41" s="23">
        <v>200</v>
      </c>
      <c r="I41" s="23">
        <v>100</v>
      </c>
      <c r="J41" s="23" t="s">
        <v>79</v>
      </c>
      <c r="K41" s="23" t="s">
        <v>308</v>
      </c>
      <c r="L41" s="27" t="s">
        <v>149</v>
      </c>
      <c r="M41" s="24">
        <v>43739</v>
      </c>
      <c r="N41" s="38">
        <v>43620</v>
      </c>
      <c r="O41" s="16"/>
      <c r="P41" s="45" t="s">
        <v>300</v>
      </c>
      <c r="Q41" s="45"/>
      <c r="R41" s="49"/>
      <c r="S41" s="49"/>
      <c r="T41" s="16"/>
    </row>
    <row r="42" spans="1:20" s="39" customFormat="1" ht="30" x14ac:dyDescent="0.25">
      <c r="A42" s="36">
        <v>40</v>
      </c>
      <c r="B42" s="23" t="s">
        <v>77</v>
      </c>
      <c r="C42" s="23" t="s">
        <v>85</v>
      </c>
      <c r="D42" s="23" t="s">
        <v>137</v>
      </c>
      <c r="E42" s="23">
        <v>300</v>
      </c>
      <c r="F42" s="23"/>
      <c r="G42" s="23">
        <v>164</v>
      </c>
      <c r="H42" s="23">
        <v>56</v>
      </c>
      <c r="I42" s="23">
        <v>80</v>
      </c>
      <c r="J42" s="23" t="s">
        <v>79</v>
      </c>
      <c r="K42" s="23" t="s">
        <v>309</v>
      </c>
      <c r="L42" s="27" t="s">
        <v>149</v>
      </c>
      <c r="M42" s="24">
        <v>43739</v>
      </c>
      <c r="N42" s="38">
        <v>43559</v>
      </c>
      <c r="O42" s="16"/>
      <c r="P42" s="45" t="s">
        <v>300</v>
      </c>
      <c r="Q42" s="45"/>
      <c r="R42" s="49"/>
      <c r="S42" s="49"/>
      <c r="T42" s="16"/>
    </row>
    <row r="43" spans="1:20" s="39" customFormat="1" ht="30" x14ac:dyDescent="0.25">
      <c r="A43" s="36">
        <v>41</v>
      </c>
      <c r="B43" s="23" t="s">
        <v>77</v>
      </c>
      <c r="C43" s="23" t="s">
        <v>86</v>
      </c>
      <c r="D43" s="23" t="s">
        <v>244</v>
      </c>
      <c r="E43" s="23">
        <v>300</v>
      </c>
      <c r="F43" s="23"/>
      <c r="G43" s="23">
        <f>+E43-H43-I43</f>
        <v>66</v>
      </c>
      <c r="H43" s="23">
        <v>84</v>
      </c>
      <c r="I43" s="23">
        <v>150</v>
      </c>
      <c r="J43" s="23" t="s">
        <v>79</v>
      </c>
      <c r="K43" s="23" t="s">
        <v>310</v>
      </c>
      <c r="L43" s="27" t="s">
        <v>149</v>
      </c>
      <c r="M43" s="24">
        <v>43739</v>
      </c>
      <c r="N43" s="38">
        <v>43620</v>
      </c>
      <c r="O43" s="16"/>
      <c r="P43" s="45" t="s">
        <v>300</v>
      </c>
      <c r="Q43" s="45"/>
      <c r="R43" s="49"/>
      <c r="S43" s="49"/>
      <c r="T43" s="16"/>
    </row>
    <row r="44" spans="1:20" s="39" customFormat="1" ht="30" x14ac:dyDescent="0.25">
      <c r="A44" s="36">
        <v>42</v>
      </c>
      <c r="B44" s="23" t="s">
        <v>77</v>
      </c>
      <c r="C44" s="23" t="s">
        <v>87</v>
      </c>
      <c r="D44" s="23" t="s">
        <v>245</v>
      </c>
      <c r="E44" s="23">
        <v>300</v>
      </c>
      <c r="F44" s="23"/>
      <c r="G44" s="23">
        <v>0</v>
      </c>
      <c r="H44" s="23">
        <v>300</v>
      </c>
      <c r="I44" s="23">
        <v>0</v>
      </c>
      <c r="J44" s="23" t="s">
        <v>79</v>
      </c>
      <c r="K44" s="23" t="s">
        <v>309</v>
      </c>
      <c r="L44" s="27" t="s">
        <v>149</v>
      </c>
      <c r="M44" s="24">
        <v>43739</v>
      </c>
      <c r="N44" s="38">
        <v>43559</v>
      </c>
      <c r="O44" s="16"/>
      <c r="P44" s="45" t="s">
        <v>300</v>
      </c>
      <c r="Q44" s="45"/>
      <c r="R44" s="49"/>
      <c r="S44" s="49"/>
      <c r="T44" s="16"/>
    </row>
    <row r="45" spans="1:20" s="39" customFormat="1" ht="30" x14ac:dyDescent="0.25">
      <c r="A45" s="36">
        <v>43</v>
      </c>
      <c r="B45" s="23" t="s">
        <v>77</v>
      </c>
      <c r="C45" s="23" t="s">
        <v>88</v>
      </c>
      <c r="D45" s="23" t="s">
        <v>246</v>
      </c>
      <c r="E45" s="23">
        <v>300</v>
      </c>
      <c r="F45" s="23"/>
      <c r="G45" s="23">
        <f>+E45-I45</f>
        <v>27</v>
      </c>
      <c r="H45" s="23">
        <v>0</v>
      </c>
      <c r="I45" s="23">
        <v>273</v>
      </c>
      <c r="J45" s="23" t="s">
        <v>79</v>
      </c>
      <c r="K45" s="23" t="s">
        <v>311</v>
      </c>
      <c r="L45" s="27" t="s">
        <v>149</v>
      </c>
      <c r="M45" s="24">
        <v>43739</v>
      </c>
      <c r="N45" s="38">
        <v>43739</v>
      </c>
      <c r="O45" s="16"/>
      <c r="P45" s="45" t="s">
        <v>300</v>
      </c>
      <c r="Q45" s="45"/>
      <c r="R45" s="49"/>
      <c r="S45" s="49"/>
      <c r="T45" s="16"/>
    </row>
    <row r="46" spans="1:20" s="39" customFormat="1" ht="30" x14ac:dyDescent="0.25">
      <c r="A46" s="36">
        <v>44</v>
      </c>
      <c r="B46" s="23" t="s">
        <v>77</v>
      </c>
      <c r="C46" s="23" t="s">
        <v>89</v>
      </c>
      <c r="D46" s="23" t="s">
        <v>76</v>
      </c>
      <c r="E46" s="23">
        <v>300</v>
      </c>
      <c r="F46" s="23"/>
      <c r="G46" s="23">
        <v>8</v>
      </c>
      <c r="H46" s="23">
        <v>72</v>
      </c>
      <c r="I46" s="23">
        <v>220</v>
      </c>
      <c r="J46" s="23" t="s">
        <v>79</v>
      </c>
      <c r="K46" s="23" t="s">
        <v>312</v>
      </c>
      <c r="L46" s="27" t="s">
        <v>149</v>
      </c>
      <c r="M46" s="24">
        <v>43739</v>
      </c>
      <c r="N46" s="38">
        <v>43620</v>
      </c>
      <c r="O46" s="16"/>
      <c r="P46" s="45" t="s">
        <v>300</v>
      </c>
      <c r="Q46" s="45"/>
      <c r="R46" s="49"/>
      <c r="S46" s="49"/>
      <c r="T46" s="16"/>
    </row>
    <row r="47" spans="1:20" s="39" customFormat="1" ht="30" x14ac:dyDescent="0.25">
      <c r="A47" s="36">
        <v>45</v>
      </c>
      <c r="B47" s="23" t="s">
        <v>77</v>
      </c>
      <c r="C47" s="23" t="s">
        <v>41</v>
      </c>
      <c r="D47" s="23" t="s">
        <v>76</v>
      </c>
      <c r="E47" s="23">
        <v>300</v>
      </c>
      <c r="F47" s="23"/>
      <c r="G47" s="23">
        <v>0</v>
      </c>
      <c r="H47" s="23">
        <v>145</v>
      </c>
      <c r="I47" s="23">
        <v>155</v>
      </c>
      <c r="J47" s="23" t="s">
        <v>79</v>
      </c>
      <c r="K47" s="23" t="s">
        <v>313</v>
      </c>
      <c r="L47" s="27" t="s">
        <v>149</v>
      </c>
      <c r="M47" s="24">
        <v>43739</v>
      </c>
      <c r="N47" s="38">
        <v>43589</v>
      </c>
      <c r="O47" s="16"/>
      <c r="P47" s="45" t="s">
        <v>300</v>
      </c>
      <c r="Q47" s="45"/>
      <c r="R47" s="49"/>
      <c r="S47" s="49"/>
      <c r="T47" s="16"/>
    </row>
    <row r="48" spans="1:20" s="39" customFormat="1" ht="30" x14ac:dyDescent="0.25">
      <c r="A48" s="36">
        <v>46</v>
      </c>
      <c r="B48" s="23" t="s">
        <v>77</v>
      </c>
      <c r="C48" s="23" t="s">
        <v>90</v>
      </c>
      <c r="D48" s="23" t="s">
        <v>76</v>
      </c>
      <c r="E48" s="23">
        <v>300</v>
      </c>
      <c r="F48" s="23"/>
      <c r="G48" s="23">
        <v>0</v>
      </c>
      <c r="H48" s="23">
        <v>0</v>
      </c>
      <c r="I48" s="23">
        <v>300</v>
      </c>
      <c r="J48" s="23" t="s">
        <v>79</v>
      </c>
      <c r="K48" s="23" t="s">
        <v>314</v>
      </c>
      <c r="L48" s="27" t="s">
        <v>149</v>
      </c>
      <c r="M48" s="24">
        <v>43739</v>
      </c>
      <c r="N48" s="38">
        <v>43589</v>
      </c>
      <c r="O48" s="16"/>
      <c r="P48" s="45" t="s">
        <v>300</v>
      </c>
      <c r="Q48" s="45"/>
      <c r="R48" s="49"/>
      <c r="S48" s="49"/>
      <c r="T48" s="16"/>
    </row>
    <row r="49" spans="1:20" s="39" customFormat="1" ht="30" x14ac:dyDescent="0.25">
      <c r="A49" s="36">
        <v>47</v>
      </c>
      <c r="B49" s="23" t="s">
        <v>77</v>
      </c>
      <c r="C49" s="23" t="s">
        <v>91</v>
      </c>
      <c r="D49" s="23" t="s">
        <v>76</v>
      </c>
      <c r="E49" s="23">
        <v>300</v>
      </c>
      <c r="F49" s="23"/>
      <c r="G49" s="23"/>
      <c r="H49" s="23"/>
      <c r="I49" s="23"/>
      <c r="J49" s="23" t="s">
        <v>79</v>
      </c>
      <c r="K49" s="23" t="s">
        <v>304</v>
      </c>
      <c r="L49" s="27" t="s">
        <v>149</v>
      </c>
      <c r="M49" s="24">
        <v>43739</v>
      </c>
      <c r="N49" s="38">
        <v>43559</v>
      </c>
      <c r="O49" s="16"/>
      <c r="P49" s="45" t="s">
        <v>315</v>
      </c>
      <c r="Q49" s="45"/>
      <c r="R49" s="49"/>
      <c r="S49" s="49"/>
      <c r="T49" s="16"/>
    </row>
    <row r="50" spans="1:20" s="39" customFormat="1" ht="30" x14ac:dyDescent="0.25">
      <c r="A50" s="36">
        <v>48</v>
      </c>
      <c r="B50" s="23" t="s">
        <v>77</v>
      </c>
      <c r="C50" s="23" t="s">
        <v>92</v>
      </c>
      <c r="D50" s="23" t="s">
        <v>76</v>
      </c>
      <c r="E50" s="23">
        <v>95</v>
      </c>
      <c r="F50" s="23"/>
      <c r="G50" s="23">
        <f>+E50-I50</f>
        <v>14</v>
      </c>
      <c r="H50" s="23">
        <v>0</v>
      </c>
      <c r="I50" s="23">
        <v>81</v>
      </c>
      <c r="J50" s="23" t="s">
        <v>79</v>
      </c>
      <c r="K50" s="23" t="s">
        <v>316</v>
      </c>
      <c r="L50" s="27" t="s">
        <v>149</v>
      </c>
      <c r="M50" s="24">
        <v>43739</v>
      </c>
      <c r="N50" s="38">
        <v>43511</v>
      </c>
      <c r="O50" s="16"/>
      <c r="P50" s="45" t="s">
        <v>300</v>
      </c>
      <c r="Q50" s="45"/>
      <c r="R50" s="49"/>
      <c r="S50" s="49"/>
      <c r="T50" s="16"/>
    </row>
    <row r="51" spans="1:20" s="39" customFormat="1" ht="30" x14ac:dyDescent="0.25">
      <c r="A51" s="36">
        <v>49</v>
      </c>
      <c r="B51" s="23" t="s">
        <v>77</v>
      </c>
      <c r="C51" s="23" t="s">
        <v>93</v>
      </c>
      <c r="D51" s="23" t="s">
        <v>76</v>
      </c>
      <c r="E51" s="23">
        <v>95</v>
      </c>
      <c r="F51" s="23"/>
      <c r="G51" s="23">
        <v>0</v>
      </c>
      <c r="H51" s="23">
        <v>95</v>
      </c>
      <c r="I51" s="23">
        <v>0</v>
      </c>
      <c r="J51" s="23" t="s">
        <v>79</v>
      </c>
      <c r="K51" s="23" t="s">
        <v>303</v>
      </c>
      <c r="L51" s="27" t="s">
        <v>149</v>
      </c>
      <c r="M51" s="24">
        <v>43739</v>
      </c>
      <c r="N51" s="38">
        <v>43559</v>
      </c>
      <c r="O51" s="16"/>
      <c r="P51" s="45" t="s">
        <v>300</v>
      </c>
      <c r="Q51" s="45"/>
      <c r="R51" s="49"/>
      <c r="S51" s="49"/>
      <c r="T51" s="16"/>
    </row>
    <row r="52" spans="1:20" s="39" customFormat="1" ht="30" x14ac:dyDescent="0.25">
      <c r="A52" s="36">
        <v>50</v>
      </c>
      <c r="B52" s="23" t="s">
        <v>77</v>
      </c>
      <c r="C52" s="23" t="s">
        <v>94</v>
      </c>
      <c r="D52" s="23" t="s">
        <v>76</v>
      </c>
      <c r="E52" s="23">
        <v>160</v>
      </c>
      <c r="F52" s="23"/>
      <c r="G52" s="23">
        <v>0</v>
      </c>
      <c r="H52" s="23">
        <v>160</v>
      </c>
      <c r="I52" s="23">
        <v>0</v>
      </c>
      <c r="J52" s="23" t="s">
        <v>79</v>
      </c>
      <c r="K52" s="23" t="s">
        <v>294</v>
      </c>
      <c r="L52" s="27" t="s">
        <v>149</v>
      </c>
      <c r="M52" s="24">
        <v>43739</v>
      </c>
      <c r="N52" s="38">
        <v>43589</v>
      </c>
      <c r="O52" s="16"/>
      <c r="P52" s="45" t="s">
        <v>300</v>
      </c>
      <c r="Q52" s="45"/>
      <c r="R52" s="49"/>
      <c r="S52" s="49"/>
      <c r="T52" s="16"/>
    </row>
    <row r="53" spans="1:20" s="39" customFormat="1" ht="30" x14ac:dyDescent="0.25">
      <c r="A53" s="36">
        <v>51</v>
      </c>
      <c r="B53" s="23" t="s">
        <v>77</v>
      </c>
      <c r="C53" s="23" t="s">
        <v>95</v>
      </c>
      <c r="D53" s="23" t="s">
        <v>76</v>
      </c>
      <c r="E53" s="23">
        <v>160</v>
      </c>
      <c r="F53" s="23"/>
      <c r="G53" s="23">
        <v>63</v>
      </c>
      <c r="H53" s="23">
        <v>97</v>
      </c>
      <c r="I53" s="23">
        <v>0</v>
      </c>
      <c r="J53" s="23" t="s">
        <v>79</v>
      </c>
      <c r="K53" s="23" t="s">
        <v>317</v>
      </c>
      <c r="L53" s="27" t="s">
        <v>149</v>
      </c>
      <c r="M53" s="24">
        <v>43739</v>
      </c>
      <c r="N53" s="38">
        <v>43559</v>
      </c>
      <c r="O53" s="16"/>
      <c r="P53" s="45" t="s">
        <v>318</v>
      </c>
      <c r="Q53" s="45"/>
      <c r="R53" s="49"/>
      <c r="S53" s="49"/>
      <c r="T53" s="16"/>
    </row>
    <row r="54" spans="1:20" s="39" customFormat="1" ht="30" x14ac:dyDescent="0.25">
      <c r="A54" s="36">
        <v>52</v>
      </c>
      <c r="B54" s="23" t="s">
        <v>77</v>
      </c>
      <c r="C54" s="23" t="s">
        <v>96</v>
      </c>
      <c r="D54" s="23" t="s">
        <v>76</v>
      </c>
      <c r="E54" s="23">
        <v>160</v>
      </c>
      <c r="F54" s="23"/>
      <c r="G54" s="23">
        <v>0</v>
      </c>
      <c r="H54" s="23">
        <v>60</v>
      </c>
      <c r="I54" s="23">
        <v>100</v>
      </c>
      <c r="J54" s="23" t="s">
        <v>79</v>
      </c>
      <c r="K54" s="23" t="s">
        <v>319</v>
      </c>
      <c r="L54" s="27" t="s">
        <v>149</v>
      </c>
      <c r="M54" s="24">
        <v>43739</v>
      </c>
      <c r="N54" s="38">
        <v>43589</v>
      </c>
      <c r="O54" s="16"/>
      <c r="P54" s="45" t="s">
        <v>300</v>
      </c>
      <c r="Q54" s="45"/>
      <c r="R54" s="49"/>
      <c r="S54" s="49"/>
      <c r="T54" s="16"/>
    </row>
    <row r="55" spans="1:20" s="39" customFormat="1" ht="30" x14ac:dyDescent="0.25">
      <c r="A55" s="36">
        <v>53</v>
      </c>
      <c r="B55" s="23" t="s">
        <v>77</v>
      </c>
      <c r="C55" s="23" t="s">
        <v>97</v>
      </c>
      <c r="D55" s="23" t="s">
        <v>76</v>
      </c>
      <c r="E55" s="23">
        <v>160</v>
      </c>
      <c r="F55" s="23"/>
      <c r="G55" s="23">
        <v>10</v>
      </c>
      <c r="H55" s="23">
        <v>150</v>
      </c>
      <c r="I55" s="23">
        <v>0</v>
      </c>
      <c r="J55" s="23" t="s">
        <v>79</v>
      </c>
      <c r="K55" s="23" t="s">
        <v>320</v>
      </c>
      <c r="L55" s="27" t="s">
        <v>149</v>
      </c>
      <c r="M55" s="24">
        <v>43739</v>
      </c>
      <c r="N55" s="38">
        <v>43559</v>
      </c>
      <c r="O55" s="16"/>
      <c r="P55" s="45" t="s">
        <v>300</v>
      </c>
      <c r="Q55" s="45"/>
      <c r="R55" s="49"/>
      <c r="S55" s="49"/>
      <c r="T55" s="16"/>
    </row>
    <row r="56" spans="1:20" s="39" customFormat="1" ht="30" x14ac:dyDescent="0.25">
      <c r="A56" s="36">
        <v>54</v>
      </c>
      <c r="B56" s="23" t="s">
        <v>77</v>
      </c>
      <c r="C56" s="23" t="s">
        <v>98</v>
      </c>
      <c r="D56" s="23" t="s">
        <v>76</v>
      </c>
      <c r="E56" s="23">
        <v>300</v>
      </c>
      <c r="F56" s="23"/>
      <c r="G56" s="23">
        <v>100</v>
      </c>
      <c r="H56" s="23">
        <v>0</v>
      </c>
      <c r="I56" s="23">
        <v>200</v>
      </c>
      <c r="J56" s="23" t="s">
        <v>79</v>
      </c>
      <c r="K56" s="23" t="s">
        <v>321</v>
      </c>
      <c r="L56" s="27" t="s">
        <v>149</v>
      </c>
      <c r="M56" s="24">
        <v>43739</v>
      </c>
      <c r="N56" s="38">
        <v>43589</v>
      </c>
      <c r="O56" s="16"/>
      <c r="P56" s="45" t="s">
        <v>300</v>
      </c>
      <c r="Q56" s="45"/>
      <c r="R56" s="49"/>
      <c r="S56" s="49"/>
      <c r="T56" s="16"/>
    </row>
    <row r="57" spans="1:20" s="39" customFormat="1" ht="105" x14ac:dyDescent="0.25">
      <c r="A57" s="36">
        <v>55</v>
      </c>
      <c r="B57" s="23" t="s">
        <v>77</v>
      </c>
      <c r="C57" s="23" t="s">
        <v>104</v>
      </c>
      <c r="D57" s="23" t="s">
        <v>124</v>
      </c>
      <c r="E57" s="23">
        <v>160</v>
      </c>
      <c r="F57" s="23"/>
      <c r="G57" s="23">
        <v>0</v>
      </c>
      <c r="H57" s="23">
        <f>+E57-I57</f>
        <v>91</v>
      </c>
      <c r="I57" s="23">
        <v>69</v>
      </c>
      <c r="J57" s="23" t="s">
        <v>103</v>
      </c>
      <c r="K57" s="23" t="s">
        <v>64</v>
      </c>
      <c r="L57" s="27" t="s">
        <v>64</v>
      </c>
      <c r="M57" s="20">
        <v>43525</v>
      </c>
      <c r="N57" s="38">
        <v>43497</v>
      </c>
      <c r="O57" s="16"/>
      <c r="P57" s="45"/>
      <c r="Q57" s="45"/>
      <c r="R57" s="49" t="s">
        <v>382</v>
      </c>
      <c r="S57" s="49" t="s">
        <v>103</v>
      </c>
      <c r="T57" s="16" t="s">
        <v>386</v>
      </c>
    </row>
    <row r="58" spans="1:20" s="39" customFormat="1" ht="30" x14ac:dyDescent="0.25">
      <c r="A58" s="36">
        <v>56</v>
      </c>
      <c r="B58" s="23" t="s">
        <v>105</v>
      </c>
      <c r="C58" s="23" t="s">
        <v>407</v>
      </c>
      <c r="D58" s="23" t="s">
        <v>408</v>
      </c>
      <c r="E58" s="23">
        <v>100</v>
      </c>
      <c r="F58" s="23"/>
      <c r="G58" s="23">
        <v>0</v>
      </c>
      <c r="H58" s="23" t="s">
        <v>409</v>
      </c>
      <c r="I58" s="23" t="s">
        <v>409</v>
      </c>
      <c r="J58" s="23" t="s">
        <v>103</v>
      </c>
      <c r="K58" s="23" t="s">
        <v>410</v>
      </c>
      <c r="L58" s="27" t="s">
        <v>410</v>
      </c>
      <c r="M58" s="20" t="s">
        <v>409</v>
      </c>
      <c r="N58" s="38" t="s">
        <v>409</v>
      </c>
      <c r="O58" s="16"/>
      <c r="P58" s="45"/>
      <c r="Q58" s="45"/>
      <c r="R58" s="49" t="s">
        <v>405</v>
      </c>
      <c r="S58" s="49" t="s">
        <v>412</v>
      </c>
      <c r="T58" s="16" t="s">
        <v>411</v>
      </c>
    </row>
    <row r="59" spans="1:20" s="39" customFormat="1" ht="105" x14ac:dyDescent="0.25">
      <c r="A59" s="36">
        <v>56</v>
      </c>
      <c r="B59" s="23" t="s">
        <v>105</v>
      </c>
      <c r="C59" s="23" t="s">
        <v>106</v>
      </c>
      <c r="D59" s="23" t="s">
        <v>125</v>
      </c>
      <c r="E59" s="23">
        <v>160</v>
      </c>
      <c r="F59" s="23"/>
      <c r="G59" s="23">
        <v>0</v>
      </c>
      <c r="H59" s="23">
        <v>160</v>
      </c>
      <c r="I59" s="23">
        <v>0</v>
      </c>
      <c r="J59" s="23" t="s">
        <v>103</v>
      </c>
      <c r="K59" s="23" t="s">
        <v>64</v>
      </c>
      <c r="L59" s="27" t="s">
        <v>64</v>
      </c>
      <c r="M59" s="20">
        <v>43556</v>
      </c>
      <c r="N59" s="38">
        <v>43497</v>
      </c>
      <c r="O59" s="16"/>
      <c r="P59" s="45"/>
      <c r="Q59" s="45"/>
      <c r="R59" s="49" t="s">
        <v>413</v>
      </c>
      <c r="S59" s="49" t="s">
        <v>103</v>
      </c>
      <c r="T59" s="16" t="s">
        <v>384</v>
      </c>
    </row>
    <row r="60" spans="1:20" s="39" customFormat="1" ht="30" x14ac:dyDescent="0.25">
      <c r="A60" s="36">
        <v>57</v>
      </c>
      <c r="B60" s="23" t="s">
        <v>105</v>
      </c>
      <c r="C60" s="23" t="s">
        <v>107</v>
      </c>
      <c r="D60" s="23" t="s">
        <v>125</v>
      </c>
      <c r="E60" s="23">
        <v>160</v>
      </c>
      <c r="F60" s="23"/>
      <c r="G60" s="23">
        <v>0</v>
      </c>
      <c r="H60" s="23">
        <v>160</v>
      </c>
      <c r="I60" s="23">
        <v>0</v>
      </c>
      <c r="J60" s="23" t="s">
        <v>103</v>
      </c>
      <c r="K60" s="23" t="s">
        <v>260</v>
      </c>
      <c r="L60" s="27" t="s">
        <v>64</v>
      </c>
      <c r="M60" s="20">
        <v>43497</v>
      </c>
      <c r="N60" s="38">
        <v>43373</v>
      </c>
      <c r="O60" s="16"/>
      <c r="P60" s="45" t="s">
        <v>267</v>
      </c>
      <c r="Q60" s="45"/>
      <c r="R60" s="49" t="s">
        <v>414</v>
      </c>
      <c r="S60" s="49" t="s">
        <v>103</v>
      </c>
      <c r="T60" s="16" t="s">
        <v>383</v>
      </c>
    </row>
    <row r="61" spans="1:20" s="39" customFormat="1" ht="105" x14ac:dyDescent="0.25">
      <c r="A61" s="36">
        <v>58</v>
      </c>
      <c r="B61" s="23" t="s">
        <v>105</v>
      </c>
      <c r="C61" s="23" t="s">
        <v>108</v>
      </c>
      <c r="D61" s="23" t="s">
        <v>125</v>
      </c>
      <c r="E61" s="23">
        <v>100</v>
      </c>
      <c r="F61" s="23"/>
      <c r="G61" s="23">
        <v>20</v>
      </c>
      <c r="H61" s="23">
        <v>80</v>
      </c>
      <c r="I61" s="23">
        <v>0</v>
      </c>
      <c r="J61" s="23" t="s">
        <v>103</v>
      </c>
      <c r="K61" s="23" t="s">
        <v>64</v>
      </c>
      <c r="L61" s="27" t="s">
        <v>64</v>
      </c>
      <c r="M61" s="20">
        <v>43556</v>
      </c>
      <c r="N61" s="38">
        <v>43497</v>
      </c>
      <c r="O61" s="16"/>
      <c r="P61" s="45"/>
      <c r="Q61" s="45"/>
      <c r="R61" s="49" t="s">
        <v>382</v>
      </c>
      <c r="S61" s="49"/>
      <c r="T61" s="16" t="s">
        <v>387</v>
      </c>
    </row>
    <row r="62" spans="1:20" s="39" customFormat="1" ht="45" x14ac:dyDescent="0.25">
      <c r="A62" s="36">
        <v>59</v>
      </c>
      <c r="B62" s="23" t="s">
        <v>41</v>
      </c>
      <c r="C62" s="23" t="s">
        <v>109</v>
      </c>
      <c r="D62" s="23" t="s">
        <v>126</v>
      </c>
      <c r="E62" s="23">
        <v>160</v>
      </c>
      <c r="F62" s="37">
        <f t="shared" ref="F62" si="3">+E62*946485</f>
        <v>151437600</v>
      </c>
      <c r="G62" s="23">
        <v>0</v>
      </c>
      <c r="H62" s="23">
        <v>0</v>
      </c>
      <c r="I62" s="23">
        <v>160</v>
      </c>
      <c r="J62" s="23" t="s">
        <v>103</v>
      </c>
      <c r="K62" s="23" t="s">
        <v>64</v>
      </c>
      <c r="L62" s="27" t="s">
        <v>64</v>
      </c>
      <c r="M62" s="20">
        <v>43525</v>
      </c>
      <c r="N62" s="38">
        <v>43497</v>
      </c>
      <c r="O62" s="16"/>
      <c r="P62" s="45"/>
      <c r="Q62" s="45"/>
      <c r="R62" s="51" t="s">
        <v>389</v>
      </c>
      <c r="S62" s="51"/>
      <c r="T62" s="16" t="s">
        <v>388</v>
      </c>
    </row>
    <row r="63" spans="1:20" s="39" customFormat="1" ht="30" x14ac:dyDescent="0.25">
      <c r="A63" s="36">
        <v>60</v>
      </c>
      <c r="B63" s="23" t="s">
        <v>41</v>
      </c>
      <c r="C63" s="23" t="s">
        <v>110</v>
      </c>
      <c r="D63" s="23" t="s">
        <v>138</v>
      </c>
      <c r="E63" s="23">
        <v>65</v>
      </c>
      <c r="F63" s="37">
        <f>+E63*1419650</f>
        <v>92277250</v>
      </c>
      <c r="G63" s="23">
        <f>+E63-I63</f>
        <v>22</v>
      </c>
      <c r="H63" s="23">
        <v>0</v>
      </c>
      <c r="I63" s="23">
        <v>43</v>
      </c>
      <c r="J63" s="23" t="s">
        <v>103</v>
      </c>
      <c r="K63" s="23" t="s">
        <v>260</v>
      </c>
      <c r="L63" s="27" t="s">
        <v>150</v>
      </c>
      <c r="M63" s="20">
        <v>43525</v>
      </c>
      <c r="N63" s="38" t="s">
        <v>129</v>
      </c>
      <c r="O63" s="16"/>
      <c r="P63" s="45"/>
      <c r="Q63" s="45"/>
      <c r="R63" s="51" t="s">
        <v>389</v>
      </c>
      <c r="S63" s="51"/>
      <c r="T63" s="16" t="s">
        <v>390</v>
      </c>
    </row>
    <row r="64" spans="1:20" s="39" customFormat="1" x14ac:dyDescent="0.25">
      <c r="A64" s="36">
        <v>61</v>
      </c>
      <c r="B64" s="23" t="s">
        <v>15</v>
      </c>
      <c r="C64" s="23" t="s">
        <v>111</v>
      </c>
      <c r="D64" s="23" t="s">
        <v>127</v>
      </c>
      <c r="E64" s="23">
        <v>95</v>
      </c>
      <c r="F64" s="37">
        <f t="shared" ref="F64" si="4">+E64*1419650</f>
        <v>134866750</v>
      </c>
      <c r="G64" s="23">
        <v>0</v>
      </c>
      <c r="H64" s="23">
        <v>95</v>
      </c>
      <c r="I64" s="23">
        <v>0</v>
      </c>
      <c r="J64" s="23" t="s">
        <v>103</v>
      </c>
      <c r="K64" s="23" t="s">
        <v>64</v>
      </c>
      <c r="L64" s="27" t="s">
        <v>64</v>
      </c>
      <c r="M64" s="20">
        <v>43556</v>
      </c>
      <c r="N64" s="38">
        <v>43497</v>
      </c>
      <c r="O64" s="16"/>
      <c r="P64" s="45"/>
      <c r="Q64" s="45"/>
      <c r="R64" s="49"/>
      <c r="S64" s="49"/>
      <c r="T64" s="16"/>
    </row>
    <row r="65" spans="1:20" s="39" customFormat="1" x14ac:dyDescent="0.25">
      <c r="A65" s="36">
        <v>62</v>
      </c>
      <c r="B65" s="23" t="s">
        <v>112</v>
      </c>
      <c r="C65" s="23" t="s">
        <v>113</v>
      </c>
      <c r="D65" s="23" t="s">
        <v>123</v>
      </c>
      <c r="E65" s="23">
        <v>50</v>
      </c>
      <c r="F65" s="23"/>
      <c r="G65" s="23">
        <v>0</v>
      </c>
      <c r="H65" s="23">
        <v>0</v>
      </c>
      <c r="I65" s="23">
        <v>50</v>
      </c>
      <c r="J65" s="23" t="s">
        <v>103</v>
      </c>
      <c r="K65" s="23" t="s">
        <v>260</v>
      </c>
      <c r="L65" s="27" t="s">
        <v>260</v>
      </c>
      <c r="M65" s="20">
        <v>43497</v>
      </c>
      <c r="N65" s="38">
        <v>43344</v>
      </c>
      <c r="O65" s="16"/>
      <c r="P65" s="45" t="s">
        <v>262</v>
      </c>
      <c r="Q65" s="45"/>
      <c r="R65" s="49"/>
      <c r="S65" s="49"/>
      <c r="T65" s="16"/>
    </row>
    <row r="66" spans="1:20" s="39" customFormat="1" x14ac:dyDescent="0.25">
      <c r="A66" s="36">
        <v>63</v>
      </c>
      <c r="B66" s="23" t="s">
        <v>114</v>
      </c>
      <c r="C66" s="23" t="s">
        <v>115</v>
      </c>
      <c r="D66" s="23" t="s">
        <v>128</v>
      </c>
      <c r="E66" s="23">
        <v>40</v>
      </c>
      <c r="F66" s="23"/>
      <c r="G66" s="23">
        <f>+E66-I66</f>
        <v>23</v>
      </c>
      <c r="H66" s="23">
        <v>0</v>
      </c>
      <c r="I66" s="23">
        <v>17</v>
      </c>
      <c r="J66" s="23" t="s">
        <v>103</v>
      </c>
      <c r="K66" s="23" t="s">
        <v>64</v>
      </c>
      <c r="L66" s="27" t="s">
        <v>64</v>
      </c>
      <c r="M66" s="20">
        <v>43556</v>
      </c>
      <c r="N66" s="38">
        <v>43497</v>
      </c>
      <c r="O66" s="16"/>
      <c r="P66" s="45"/>
      <c r="Q66" s="45"/>
      <c r="R66" s="49"/>
      <c r="S66" s="49"/>
      <c r="T66" s="16"/>
    </row>
    <row r="67" spans="1:20" s="39" customFormat="1" ht="30" x14ac:dyDescent="0.25">
      <c r="A67" s="36">
        <v>64</v>
      </c>
      <c r="B67" s="23" t="s">
        <v>116</v>
      </c>
      <c r="C67" s="23" t="s">
        <v>117</v>
      </c>
      <c r="D67" s="23" t="s">
        <v>123</v>
      </c>
      <c r="E67" s="23">
        <v>65</v>
      </c>
      <c r="F67" s="23"/>
      <c r="G67" s="23">
        <v>5</v>
      </c>
      <c r="H67" s="23">
        <v>60</v>
      </c>
      <c r="I67" s="23">
        <v>0</v>
      </c>
      <c r="J67" s="23" t="s">
        <v>103</v>
      </c>
      <c r="K67" s="23" t="s">
        <v>64</v>
      </c>
      <c r="L67" s="27" t="s">
        <v>64</v>
      </c>
      <c r="M67" s="20">
        <v>43586</v>
      </c>
      <c r="N67" s="38">
        <v>43525</v>
      </c>
      <c r="O67" s="16"/>
      <c r="P67" s="45"/>
      <c r="Q67" s="45"/>
      <c r="R67" s="49"/>
      <c r="S67" s="49"/>
      <c r="T67" s="16"/>
    </row>
    <row r="68" spans="1:20" s="39" customFormat="1" x14ac:dyDescent="0.25">
      <c r="A68" s="36">
        <v>65</v>
      </c>
      <c r="B68" s="23" t="s">
        <v>118</v>
      </c>
      <c r="C68" s="23" t="s">
        <v>119</v>
      </c>
      <c r="D68" s="23" t="s">
        <v>256</v>
      </c>
      <c r="E68" s="23">
        <v>160</v>
      </c>
      <c r="F68" s="23"/>
      <c r="G68" s="23">
        <v>0</v>
      </c>
      <c r="H68" s="23">
        <f>+E68-I68</f>
        <v>65</v>
      </c>
      <c r="I68" s="23">
        <v>95</v>
      </c>
      <c r="J68" s="23" t="s">
        <v>103</v>
      </c>
      <c r="K68" s="23" t="s">
        <v>64</v>
      </c>
      <c r="L68" s="27" t="s">
        <v>64</v>
      </c>
      <c r="M68" s="20">
        <v>43586</v>
      </c>
      <c r="N68" s="38">
        <v>43525</v>
      </c>
      <c r="O68" s="16"/>
      <c r="P68" s="45" t="s">
        <v>257</v>
      </c>
      <c r="Q68" s="45"/>
      <c r="R68" s="49"/>
      <c r="S68" s="49"/>
      <c r="T68" s="16"/>
    </row>
    <row r="69" spans="1:20" s="39" customFormat="1" x14ac:dyDescent="0.25">
      <c r="A69" s="36">
        <v>66</v>
      </c>
      <c r="B69" s="23" t="s">
        <v>59</v>
      </c>
      <c r="C69" s="23" t="s">
        <v>120</v>
      </c>
      <c r="D69" s="23" t="s">
        <v>139</v>
      </c>
      <c r="E69" s="23">
        <v>95</v>
      </c>
      <c r="F69" s="23"/>
      <c r="G69" s="23">
        <v>0</v>
      </c>
      <c r="H69" s="23">
        <v>95</v>
      </c>
      <c r="I69" s="23">
        <v>0</v>
      </c>
      <c r="J69" s="23" t="s">
        <v>103</v>
      </c>
      <c r="K69" s="23" t="s">
        <v>64</v>
      </c>
      <c r="L69" s="27" t="s">
        <v>64</v>
      </c>
      <c r="M69" s="20">
        <v>43556</v>
      </c>
      <c r="N69" s="38">
        <v>43497</v>
      </c>
      <c r="O69" s="16"/>
      <c r="P69" s="45"/>
      <c r="Q69" s="83">
        <f>Q48*E69</f>
        <v>0</v>
      </c>
      <c r="R69" s="49"/>
      <c r="S69" s="49"/>
      <c r="T69" s="16"/>
    </row>
    <row r="70" spans="1:20" s="39" customFormat="1" x14ac:dyDescent="0.25">
      <c r="A70" s="36">
        <v>67</v>
      </c>
      <c r="B70" s="23" t="s">
        <v>121</v>
      </c>
      <c r="C70" s="23" t="s">
        <v>122</v>
      </c>
      <c r="D70" s="23" t="s">
        <v>140</v>
      </c>
      <c r="E70" s="23">
        <v>95</v>
      </c>
      <c r="F70" s="23"/>
      <c r="G70" s="23">
        <v>11</v>
      </c>
      <c r="H70" s="23">
        <v>84</v>
      </c>
      <c r="I70" s="23">
        <v>0</v>
      </c>
      <c r="J70" s="23" t="s">
        <v>103</v>
      </c>
      <c r="K70" s="23" t="s">
        <v>64</v>
      </c>
      <c r="L70" s="27" t="s">
        <v>64</v>
      </c>
      <c r="M70" s="20">
        <v>43525</v>
      </c>
      <c r="N70" s="38">
        <v>43466</v>
      </c>
      <c r="O70" s="16"/>
      <c r="P70" s="45"/>
      <c r="Q70" s="45"/>
      <c r="R70" s="49"/>
      <c r="S70" s="49"/>
      <c r="T70" s="16"/>
    </row>
    <row r="71" spans="1:20" s="39" customFormat="1" ht="30" x14ac:dyDescent="0.25">
      <c r="A71" s="36">
        <v>68</v>
      </c>
      <c r="B71" s="23" t="s">
        <v>32</v>
      </c>
      <c r="C71" s="23" t="s">
        <v>264</v>
      </c>
      <c r="D71" s="23" t="s">
        <v>265</v>
      </c>
      <c r="E71" s="23">
        <v>300</v>
      </c>
      <c r="F71" s="37">
        <f t="shared" ref="F71" si="5">+E71*946485</f>
        <v>283945500</v>
      </c>
      <c r="G71" s="23">
        <v>0</v>
      </c>
      <c r="H71" s="23">
        <v>300</v>
      </c>
      <c r="I71" s="23">
        <v>0</v>
      </c>
      <c r="J71" s="23" t="s">
        <v>103</v>
      </c>
      <c r="K71" s="23" t="s">
        <v>260</v>
      </c>
      <c r="L71" s="27" t="s">
        <v>260</v>
      </c>
      <c r="M71" s="20">
        <v>43497</v>
      </c>
      <c r="N71" s="38">
        <v>43313</v>
      </c>
      <c r="O71" s="16"/>
      <c r="P71" s="45" t="s">
        <v>267</v>
      </c>
      <c r="Q71" s="45"/>
      <c r="R71" s="49" t="s">
        <v>405</v>
      </c>
      <c r="S71" s="49"/>
      <c r="T71" s="16" t="s">
        <v>406</v>
      </c>
    </row>
    <row r="72" spans="1:20" s="39" customFormat="1" ht="30" x14ac:dyDescent="0.25">
      <c r="A72" s="36">
        <v>69</v>
      </c>
      <c r="B72" s="23" t="s">
        <v>65</v>
      </c>
      <c r="C72" s="23" t="s">
        <v>152</v>
      </c>
      <c r="D72" s="23" t="s">
        <v>158</v>
      </c>
      <c r="E72" s="23">
        <v>60</v>
      </c>
      <c r="F72" s="37">
        <f t="shared" ref="F72:F114" si="6">+E72*1419650</f>
        <v>85179000</v>
      </c>
      <c r="G72" s="23">
        <v>60</v>
      </c>
      <c r="H72" s="23">
        <v>0</v>
      </c>
      <c r="I72" s="23">
        <v>0</v>
      </c>
      <c r="J72" s="23" t="s">
        <v>159</v>
      </c>
      <c r="K72" s="23" t="s">
        <v>260</v>
      </c>
      <c r="L72" s="27" t="s">
        <v>160</v>
      </c>
      <c r="M72" s="20">
        <v>43525</v>
      </c>
      <c r="N72" s="38">
        <v>43466</v>
      </c>
      <c r="O72" s="16"/>
      <c r="P72" s="45"/>
      <c r="Q72" s="45"/>
      <c r="R72" s="51" t="s">
        <v>378</v>
      </c>
      <c r="S72" s="51"/>
      <c r="T72" s="16" t="s">
        <v>392</v>
      </c>
    </row>
    <row r="73" spans="1:20" s="39" customFormat="1" ht="30" x14ac:dyDescent="0.25">
      <c r="A73" s="36">
        <v>70</v>
      </c>
      <c r="B73" s="23" t="s">
        <v>65</v>
      </c>
      <c r="C73" s="23" t="s">
        <v>152</v>
      </c>
      <c r="D73" s="23" t="s">
        <v>161</v>
      </c>
      <c r="E73" s="23">
        <v>60</v>
      </c>
      <c r="F73" s="37">
        <f t="shared" si="6"/>
        <v>85179000</v>
      </c>
      <c r="G73" s="23">
        <v>60</v>
      </c>
      <c r="H73" s="23">
        <v>0</v>
      </c>
      <c r="I73" s="23">
        <v>0</v>
      </c>
      <c r="J73" s="23" t="s">
        <v>159</v>
      </c>
      <c r="K73" s="23" t="s">
        <v>260</v>
      </c>
      <c r="L73" s="27" t="s">
        <v>160</v>
      </c>
      <c r="M73" s="20">
        <v>43525</v>
      </c>
      <c r="N73" s="38">
        <v>43466</v>
      </c>
      <c r="O73" s="16"/>
      <c r="P73" s="45"/>
      <c r="Q73" s="45"/>
      <c r="R73" s="51" t="s">
        <v>378</v>
      </c>
      <c r="S73" s="51"/>
      <c r="T73" s="16" t="s">
        <v>392</v>
      </c>
    </row>
    <row r="74" spans="1:20" s="39" customFormat="1" ht="30" x14ac:dyDescent="0.25">
      <c r="A74" s="36">
        <v>71</v>
      </c>
      <c r="B74" s="23" t="s">
        <v>65</v>
      </c>
      <c r="C74" s="23" t="s">
        <v>152</v>
      </c>
      <c r="D74" s="23" t="s">
        <v>327</v>
      </c>
      <c r="E74" s="23">
        <v>60</v>
      </c>
      <c r="F74" s="37">
        <f t="shared" si="6"/>
        <v>85179000</v>
      </c>
      <c r="G74" s="23">
        <v>0</v>
      </c>
      <c r="H74" s="23">
        <v>0</v>
      </c>
      <c r="I74" s="23">
        <v>60</v>
      </c>
      <c r="J74" s="23" t="s">
        <v>159</v>
      </c>
      <c r="K74" s="23" t="s">
        <v>260</v>
      </c>
      <c r="L74" s="27" t="s">
        <v>160</v>
      </c>
      <c r="M74" s="20">
        <v>43525</v>
      </c>
      <c r="N74" s="38">
        <v>43466</v>
      </c>
      <c r="O74" s="16"/>
      <c r="P74" s="45"/>
      <c r="Q74" s="45"/>
      <c r="R74" s="51" t="s">
        <v>378</v>
      </c>
      <c r="S74" s="51"/>
      <c r="T74" s="16" t="s">
        <v>392</v>
      </c>
    </row>
    <row r="75" spans="1:20" s="39" customFormat="1" ht="30" x14ac:dyDescent="0.25">
      <c r="A75" s="36">
        <v>72</v>
      </c>
      <c r="B75" s="23" t="s">
        <v>65</v>
      </c>
      <c r="C75" s="23" t="s">
        <v>153</v>
      </c>
      <c r="D75" s="23" t="s">
        <v>163</v>
      </c>
      <c r="E75" s="23">
        <v>60</v>
      </c>
      <c r="F75" s="37">
        <f t="shared" si="6"/>
        <v>85179000</v>
      </c>
      <c r="G75" s="23">
        <v>8</v>
      </c>
      <c r="H75" s="23">
        <v>52</v>
      </c>
      <c r="I75" s="23">
        <v>0</v>
      </c>
      <c r="J75" s="23" t="s">
        <v>159</v>
      </c>
      <c r="K75" s="23" t="s">
        <v>64</v>
      </c>
      <c r="L75" s="27" t="s">
        <v>64</v>
      </c>
      <c r="M75" s="20">
        <v>43556</v>
      </c>
      <c r="N75" s="38">
        <v>43556</v>
      </c>
      <c r="O75" s="16"/>
      <c r="P75" s="45"/>
      <c r="Q75" s="45"/>
      <c r="R75" s="51" t="s">
        <v>378</v>
      </c>
      <c r="S75" s="51"/>
      <c r="T75" s="16" t="s">
        <v>393</v>
      </c>
    </row>
    <row r="76" spans="1:20" s="39" customFormat="1" ht="30" x14ac:dyDescent="0.2">
      <c r="A76" s="36">
        <v>73</v>
      </c>
      <c r="B76" s="23" t="s">
        <v>77</v>
      </c>
      <c r="C76" s="23" t="s">
        <v>154</v>
      </c>
      <c r="D76" s="23" t="s">
        <v>164</v>
      </c>
      <c r="E76" s="23">
        <v>60</v>
      </c>
      <c r="F76" s="37">
        <f t="shared" si="6"/>
        <v>85179000</v>
      </c>
      <c r="G76" s="23">
        <v>0</v>
      </c>
      <c r="H76" s="23">
        <v>0</v>
      </c>
      <c r="I76" s="23">
        <v>60</v>
      </c>
      <c r="J76" s="23" t="s">
        <v>159</v>
      </c>
      <c r="K76" s="23" t="s">
        <v>64</v>
      </c>
      <c r="L76" s="27" t="s">
        <v>165</v>
      </c>
      <c r="M76" s="20">
        <v>43556</v>
      </c>
      <c r="N76" s="38">
        <v>43466</v>
      </c>
      <c r="O76" s="16"/>
      <c r="P76" s="45" t="s">
        <v>394</v>
      </c>
      <c r="Q76" s="45"/>
      <c r="R76" s="49"/>
      <c r="S76" s="67"/>
      <c r="T76" s="53" t="s">
        <v>391</v>
      </c>
    </row>
    <row r="77" spans="1:20" s="39" customFormat="1" ht="45" x14ac:dyDescent="0.2">
      <c r="A77" s="36">
        <v>74</v>
      </c>
      <c r="B77" s="23" t="s">
        <v>77</v>
      </c>
      <c r="C77" s="23" t="s">
        <v>166</v>
      </c>
      <c r="D77" s="23" t="s">
        <v>167</v>
      </c>
      <c r="E77" s="23">
        <v>60</v>
      </c>
      <c r="F77" s="37">
        <f t="shared" si="6"/>
        <v>85179000</v>
      </c>
      <c r="G77" s="23">
        <v>4</v>
      </c>
      <c r="H77" s="23">
        <v>0</v>
      </c>
      <c r="I77" s="23">
        <v>56</v>
      </c>
      <c r="J77" s="23" t="s">
        <v>159</v>
      </c>
      <c r="K77" s="23" t="s">
        <v>64</v>
      </c>
      <c r="L77" s="27" t="s">
        <v>168</v>
      </c>
      <c r="M77" s="20">
        <v>43556</v>
      </c>
      <c r="N77" s="38">
        <v>43466</v>
      </c>
      <c r="O77" s="16"/>
      <c r="P77" s="45" t="s">
        <v>394</v>
      </c>
      <c r="Q77" s="45"/>
      <c r="R77" s="49"/>
      <c r="S77" s="67"/>
      <c r="T77" s="53" t="s">
        <v>391</v>
      </c>
    </row>
    <row r="78" spans="1:20" s="39" customFormat="1" x14ac:dyDescent="0.25">
      <c r="A78" s="36">
        <v>75</v>
      </c>
      <c r="B78" s="23" t="s">
        <v>77</v>
      </c>
      <c r="C78" s="23" t="s">
        <v>169</v>
      </c>
      <c r="D78" s="23" t="s">
        <v>170</v>
      </c>
      <c r="E78" s="23">
        <v>60</v>
      </c>
      <c r="F78" s="37">
        <f t="shared" si="6"/>
        <v>85179000</v>
      </c>
      <c r="G78" s="23">
        <v>0</v>
      </c>
      <c r="H78" s="23">
        <v>60</v>
      </c>
      <c r="I78" s="23">
        <v>0</v>
      </c>
      <c r="J78" s="23" t="s">
        <v>159</v>
      </c>
      <c r="K78" s="23" t="s">
        <v>64</v>
      </c>
      <c r="L78" s="27" t="s">
        <v>64</v>
      </c>
      <c r="M78" s="20">
        <v>43556</v>
      </c>
      <c r="N78" s="38">
        <v>43556</v>
      </c>
      <c r="O78" s="16"/>
      <c r="P78" s="45"/>
      <c r="Q78" s="45"/>
      <c r="R78" s="51" t="s">
        <v>378</v>
      </c>
      <c r="S78" s="51"/>
      <c r="T78" s="16"/>
    </row>
    <row r="79" spans="1:20" s="39" customFormat="1" ht="30" x14ac:dyDescent="0.25">
      <c r="A79" s="36">
        <v>76</v>
      </c>
      <c r="B79" s="23" t="s">
        <v>77</v>
      </c>
      <c r="C79" s="23" t="s">
        <v>328</v>
      </c>
      <c r="D79" s="23" t="s">
        <v>172</v>
      </c>
      <c r="E79" s="23">
        <v>60</v>
      </c>
      <c r="F79" s="37">
        <f t="shared" si="6"/>
        <v>85179000</v>
      </c>
      <c r="G79" s="23">
        <v>0</v>
      </c>
      <c r="H79" s="23">
        <v>60</v>
      </c>
      <c r="I79" s="23">
        <v>0</v>
      </c>
      <c r="J79" s="23" t="s">
        <v>159</v>
      </c>
      <c r="K79" s="23" t="s">
        <v>64</v>
      </c>
      <c r="L79" s="27" t="s">
        <v>64</v>
      </c>
      <c r="M79" s="20">
        <v>43556</v>
      </c>
      <c r="N79" s="38">
        <v>43556</v>
      </c>
      <c r="O79" s="16"/>
      <c r="P79" s="45"/>
      <c r="Q79" s="45"/>
      <c r="R79" s="51" t="s">
        <v>378</v>
      </c>
      <c r="S79" s="51"/>
      <c r="T79" s="16" t="s">
        <v>395</v>
      </c>
    </row>
    <row r="80" spans="1:20" s="39" customFormat="1" ht="30" x14ac:dyDescent="0.25">
      <c r="A80" s="36">
        <v>77</v>
      </c>
      <c r="B80" s="23" t="s">
        <v>77</v>
      </c>
      <c r="C80" s="23" t="s">
        <v>173</v>
      </c>
      <c r="D80" s="23" t="s">
        <v>174</v>
      </c>
      <c r="E80" s="23">
        <v>60</v>
      </c>
      <c r="F80" s="37">
        <f t="shared" si="6"/>
        <v>85179000</v>
      </c>
      <c r="G80" s="23">
        <v>0</v>
      </c>
      <c r="H80" s="23">
        <v>50</v>
      </c>
      <c r="I80" s="23">
        <v>10</v>
      </c>
      <c r="J80" s="23" t="s">
        <v>159</v>
      </c>
      <c r="K80" s="23" t="s">
        <v>64</v>
      </c>
      <c r="L80" s="27" t="s">
        <v>64</v>
      </c>
      <c r="M80" s="20">
        <v>43556</v>
      </c>
      <c r="N80" s="38">
        <v>43556</v>
      </c>
      <c r="O80" s="16"/>
      <c r="P80" s="45"/>
      <c r="Q80" s="45"/>
      <c r="R80" s="51" t="s">
        <v>378</v>
      </c>
      <c r="S80" s="51"/>
      <c r="T80" s="16" t="s">
        <v>395</v>
      </c>
    </row>
    <row r="81" spans="1:20" s="39" customFormat="1" ht="30" x14ac:dyDescent="0.25">
      <c r="A81" s="36">
        <v>78</v>
      </c>
      <c r="B81" s="23" t="s">
        <v>77</v>
      </c>
      <c r="C81" s="23" t="s">
        <v>80</v>
      </c>
      <c r="D81" s="23" t="s">
        <v>175</v>
      </c>
      <c r="E81" s="23">
        <v>60</v>
      </c>
      <c r="F81" s="37">
        <f t="shared" si="6"/>
        <v>85179000</v>
      </c>
      <c r="G81" s="23">
        <v>0</v>
      </c>
      <c r="H81" s="23">
        <v>50</v>
      </c>
      <c r="I81" s="23">
        <v>10</v>
      </c>
      <c r="J81" s="23" t="s">
        <v>159</v>
      </c>
      <c r="K81" s="23" t="s">
        <v>64</v>
      </c>
      <c r="L81" s="27" t="s">
        <v>64</v>
      </c>
      <c r="M81" s="20">
        <v>43556</v>
      </c>
      <c r="N81" s="38">
        <v>43556</v>
      </c>
      <c r="O81" s="16"/>
      <c r="P81" s="45"/>
      <c r="Q81" s="45"/>
      <c r="R81" s="51" t="s">
        <v>378</v>
      </c>
      <c r="S81" s="51"/>
      <c r="T81" s="16"/>
    </row>
    <row r="82" spans="1:20" s="39" customFormat="1" x14ac:dyDescent="0.25">
      <c r="A82" s="36">
        <v>79</v>
      </c>
      <c r="B82" s="23" t="s">
        <v>41</v>
      </c>
      <c r="C82" s="23" t="s">
        <v>176</v>
      </c>
      <c r="D82" s="23" t="s">
        <v>155</v>
      </c>
      <c r="E82" s="23">
        <v>54</v>
      </c>
      <c r="F82" s="37">
        <f t="shared" si="6"/>
        <v>76661100</v>
      </c>
      <c r="G82" s="23">
        <v>0</v>
      </c>
      <c r="H82" s="23">
        <v>54</v>
      </c>
      <c r="I82" s="23">
        <v>0</v>
      </c>
      <c r="J82" s="23" t="s">
        <v>159</v>
      </c>
      <c r="K82" s="23" t="s">
        <v>64</v>
      </c>
      <c r="L82" s="27" t="s">
        <v>177</v>
      </c>
      <c r="M82" s="20">
        <v>43525</v>
      </c>
      <c r="N82" s="38">
        <v>43497</v>
      </c>
      <c r="O82" s="16"/>
      <c r="P82" s="45"/>
      <c r="Q82" s="45"/>
      <c r="R82" s="49" t="s">
        <v>378</v>
      </c>
      <c r="S82" s="49"/>
      <c r="T82" s="16"/>
    </row>
    <row r="83" spans="1:20" s="39" customFormat="1" ht="30" x14ac:dyDescent="0.25">
      <c r="A83" s="36">
        <v>80</v>
      </c>
      <c r="B83" s="23" t="s">
        <v>19</v>
      </c>
      <c r="C83" s="23" t="s">
        <v>178</v>
      </c>
      <c r="D83" s="23" t="s">
        <v>179</v>
      </c>
      <c r="E83" s="23">
        <v>80</v>
      </c>
      <c r="F83" s="37">
        <f t="shared" si="6"/>
        <v>113572000</v>
      </c>
      <c r="G83" s="23">
        <f>+E83-H83</f>
        <v>24</v>
      </c>
      <c r="H83" s="23">
        <v>56</v>
      </c>
      <c r="I83" s="23">
        <v>0</v>
      </c>
      <c r="J83" s="23" t="s">
        <v>159</v>
      </c>
      <c r="K83" s="23" t="s">
        <v>64</v>
      </c>
      <c r="L83" s="28" t="s">
        <v>180</v>
      </c>
      <c r="M83" s="20">
        <v>43556</v>
      </c>
      <c r="N83" s="38">
        <v>43497</v>
      </c>
      <c r="O83" s="16"/>
      <c r="P83" s="45"/>
      <c r="Q83" s="45"/>
      <c r="R83" s="51" t="s">
        <v>378</v>
      </c>
      <c r="S83" s="51"/>
      <c r="T83" s="16"/>
    </row>
    <row r="84" spans="1:20" s="39" customFormat="1" x14ac:dyDescent="0.25">
      <c r="A84" s="36">
        <v>81</v>
      </c>
      <c r="B84" s="23" t="s">
        <v>19</v>
      </c>
      <c r="C84" s="23" t="s">
        <v>156</v>
      </c>
      <c r="D84" s="23" t="s">
        <v>181</v>
      </c>
      <c r="E84" s="23">
        <v>60</v>
      </c>
      <c r="F84" s="37">
        <f t="shared" si="6"/>
        <v>85179000</v>
      </c>
      <c r="G84" s="23">
        <v>0</v>
      </c>
      <c r="H84" s="23">
        <v>60</v>
      </c>
      <c r="I84" s="23">
        <v>0</v>
      </c>
      <c r="J84" s="23" t="s">
        <v>159</v>
      </c>
      <c r="K84" s="23" t="s">
        <v>64</v>
      </c>
      <c r="L84" s="28" t="s">
        <v>180</v>
      </c>
      <c r="M84" s="20">
        <v>43556</v>
      </c>
      <c r="N84" s="38">
        <v>43497</v>
      </c>
      <c r="O84" s="16"/>
      <c r="P84" s="45"/>
      <c r="Q84" s="45"/>
      <c r="R84" s="51" t="s">
        <v>378</v>
      </c>
      <c r="S84" s="51"/>
      <c r="T84" s="16"/>
    </row>
    <row r="85" spans="1:20" s="39" customFormat="1" x14ac:dyDescent="0.25">
      <c r="A85" s="36">
        <v>82</v>
      </c>
      <c r="B85" s="23" t="s">
        <v>19</v>
      </c>
      <c r="C85" s="23" t="s">
        <v>182</v>
      </c>
      <c r="D85" s="23" t="s">
        <v>182</v>
      </c>
      <c r="E85" s="23">
        <v>80</v>
      </c>
      <c r="F85" s="37">
        <f t="shared" si="6"/>
        <v>113572000</v>
      </c>
      <c r="G85" s="23">
        <v>0</v>
      </c>
      <c r="H85" s="23">
        <v>80</v>
      </c>
      <c r="I85" s="23">
        <v>0</v>
      </c>
      <c r="J85" s="23" t="s">
        <v>159</v>
      </c>
      <c r="K85" s="23" t="s">
        <v>64</v>
      </c>
      <c r="L85" s="28" t="s">
        <v>180</v>
      </c>
      <c r="M85" s="20">
        <v>43556</v>
      </c>
      <c r="N85" s="38">
        <v>43497</v>
      </c>
      <c r="O85" s="16"/>
      <c r="P85" s="45"/>
      <c r="Q85" s="45"/>
      <c r="R85" s="49"/>
      <c r="S85" s="49"/>
      <c r="T85" s="16" t="s">
        <v>395</v>
      </c>
    </row>
    <row r="86" spans="1:20" s="39" customFormat="1" x14ac:dyDescent="0.25">
      <c r="A86" s="36">
        <v>83</v>
      </c>
      <c r="B86" s="23" t="s">
        <v>19</v>
      </c>
      <c r="C86" s="23" t="s">
        <v>183</v>
      </c>
      <c r="D86" s="23" t="s">
        <v>184</v>
      </c>
      <c r="E86" s="23">
        <v>60</v>
      </c>
      <c r="F86" s="37">
        <f t="shared" si="6"/>
        <v>85179000</v>
      </c>
      <c r="G86" s="23">
        <v>0</v>
      </c>
      <c r="H86" s="23">
        <v>60</v>
      </c>
      <c r="I86" s="23">
        <v>0</v>
      </c>
      <c r="J86" s="23" t="s">
        <v>159</v>
      </c>
      <c r="K86" s="23" t="s">
        <v>64</v>
      </c>
      <c r="L86" s="27" t="s">
        <v>180</v>
      </c>
      <c r="M86" s="20">
        <v>43556</v>
      </c>
      <c r="N86" s="38">
        <v>43497</v>
      </c>
      <c r="O86" s="16"/>
      <c r="P86" s="45"/>
      <c r="Q86" s="45"/>
      <c r="R86" s="51" t="s">
        <v>378</v>
      </c>
      <c r="S86" s="51"/>
      <c r="T86" s="16"/>
    </row>
    <row r="87" spans="1:20" s="39" customFormat="1" x14ac:dyDescent="0.25">
      <c r="A87" s="36">
        <v>84</v>
      </c>
      <c r="B87" s="23" t="s">
        <v>19</v>
      </c>
      <c r="C87" s="23" t="s">
        <v>183</v>
      </c>
      <c r="D87" s="23" t="s">
        <v>185</v>
      </c>
      <c r="E87" s="23">
        <v>60</v>
      </c>
      <c r="F87" s="37">
        <f t="shared" si="6"/>
        <v>85179000</v>
      </c>
      <c r="G87" s="23">
        <v>0</v>
      </c>
      <c r="H87" s="23">
        <v>0</v>
      </c>
      <c r="I87" s="23">
        <v>60</v>
      </c>
      <c r="J87" s="23" t="s">
        <v>159</v>
      </c>
      <c r="K87" s="23" t="s">
        <v>64</v>
      </c>
      <c r="L87" s="27" t="s">
        <v>64</v>
      </c>
      <c r="M87" s="20">
        <v>43586</v>
      </c>
      <c r="N87" s="38">
        <v>43586</v>
      </c>
      <c r="O87" s="16"/>
      <c r="P87" s="45"/>
      <c r="Q87" s="45"/>
      <c r="R87" s="51" t="s">
        <v>378</v>
      </c>
      <c r="S87" s="51"/>
      <c r="T87" s="16"/>
    </row>
    <row r="88" spans="1:20" s="39" customFormat="1" x14ac:dyDescent="0.25">
      <c r="A88" s="36">
        <v>85</v>
      </c>
      <c r="B88" s="23" t="s">
        <v>19</v>
      </c>
      <c r="C88" s="23" t="s">
        <v>186</v>
      </c>
      <c r="D88" s="23" t="s">
        <v>187</v>
      </c>
      <c r="E88" s="23">
        <v>60</v>
      </c>
      <c r="F88" s="37">
        <f t="shared" si="6"/>
        <v>85179000</v>
      </c>
      <c r="G88" s="23">
        <v>0</v>
      </c>
      <c r="H88" s="23">
        <v>50</v>
      </c>
      <c r="I88" s="23">
        <v>10</v>
      </c>
      <c r="J88" s="23" t="s">
        <v>159</v>
      </c>
      <c r="K88" s="23" t="s">
        <v>64</v>
      </c>
      <c r="L88" s="27" t="s">
        <v>64</v>
      </c>
      <c r="M88" s="20">
        <v>43617</v>
      </c>
      <c r="N88" s="38">
        <v>43617</v>
      </c>
      <c r="O88" s="16"/>
      <c r="P88" s="45"/>
      <c r="Q88" s="45"/>
      <c r="R88" s="49"/>
      <c r="S88" s="49"/>
      <c r="T88" s="16"/>
    </row>
    <row r="89" spans="1:20" s="39" customFormat="1" x14ac:dyDescent="0.25">
      <c r="A89" s="36">
        <v>86</v>
      </c>
      <c r="B89" s="23" t="s">
        <v>19</v>
      </c>
      <c r="C89" s="23" t="s">
        <v>188</v>
      </c>
      <c r="D89" s="23" t="s">
        <v>189</v>
      </c>
      <c r="E89" s="23">
        <v>60</v>
      </c>
      <c r="F89" s="37">
        <f t="shared" si="6"/>
        <v>85179000</v>
      </c>
      <c r="G89" s="23">
        <v>10</v>
      </c>
      <c r="H89" s="23">
        <v>50</v>
      </c>
      <c r="I89" s="23">
        <v>0</v>
      </c>
      <c r="J89" s="23" t="s">
        <v>159</v>
      </c>
      <c r="K89" s="23" t="s">
        <v>64</v>
      </c>
      <c r="L89" s="27" t="s">
        <v>64</v>
      </c>
      <c r="M89" s="20">
        <v>43556</v>
      </c>
      <c r="N89" s="38">
        <v>43497</v>
      </c>
      <c r="O89" s="16"/>
      <c r="P89" s="45"/>
      <c r="Q89" s="45"/>
      <c r="R89" s="51" t="s">
        <v>378</v>
      </c>
      <c r="S89" s="51"/>
      <c r="T89" s="16"/>
    </row>
    <row r="90" spans="1:20" s="39" customFormat="1" ht="30" x14ac:dyDescent="0.25">
      <c r="A90" s="36">
        <v>87</v>
      </c>
      <c r="B90" s="23" t="s">
        <v>197</v>
      </c>
      <c r="C90" s="23" t="s">
        <v>188</v>
      </c>
      <c r="D90" s="23" t="s">
        <v>190</v>
      </c>
      <c r="E90" s="23">
        <v>60</v>
      </c>
      <c r="F90" s="37">
        <f t="shared" si="6"/>
        <v>85179000</v>
      </c>
      <c r="G90" s="23">
        <v>10</v>
      </c>
      <c r="H90" s="23">
        <v>50</v>
      </c>
      <c r="I90" s="23">
        <v>0</v>
      </c>
      <c r="J90" s="23" t="s">
        <v>159</v>
      </c>
      <c r="K90" s="23" t="s">
        <v>64</v>
      </c>
      <c r="L90" s="27" t="s">
        <v>160</v>
      </c>
      <c r="M90" s="20">
        <v>43525</v>
      </c>
      <c r="N90" s="38">
        <v>43466</v>
      </c>
      <c r="O90" s="16"/>
      <c r="P90" s="45"/>
      <c r="Q90" s="45"/>
      <c r="R90" s="51" t="s">
        <v>378</v>
      </c>
      <c r="S90" s="51"/>
      <c r="T90" s="16"/>
    </row>
    <row r="91" spans="1:20" s="39" customFormat="1" ht="30" x14ac:dyDescent="0.25">
      <c r="A91" s="36">
        <v>88</v>
      </c>
      <c r="B91" s="23" t="s">
        <v>197</v>
      </c>
      <c r="C91" s="23" t="s">
        <v>191</v>
      </c>
      <c r="D91" s="23" t="s">
        <v>192</v>
      </c>
      <c r="E91" s="23">
        <v>54</v>
      </c>
      <c r="F91" s="37">
        <f t="shared" si="6"/>
        <v>76661100</v>
      </c>
      <c r="G91" s="23">
        <v>0</v>
      </c>
      <c r="H91" s="23">
        <v>54</v>
      </c>
      <c r="I91" s="23">
        <v>0</v>
      </c>
      <c r="J91" s="23" t="s">
        <v>159</v>
      </c>
      <c r="K91" s="23" t="s">
        <v>64</v>
      </c>
      <c r="L91" s="27" t="s">
        <v>64</v>
      </c>
      <c r="M91" s="20">
        <v>43617</v>
      </c>
      <c r="N91" s="38">
        <v>43617</v>
      </c>
      <c r="O91" s="16"/>
      <c r="P91" s="45"/>
      <c r="Q91" s="45"/>
      <c r="R91" s="49"/>
      <c r="S91" s="49"/>
      <c r="T91" s="16" t="s">
        <v>395</v>
      </c>
    </row>
    <row r="92" spans="1:20" s="39" customFormat="1" ht="30" x14ac:dyDescent="0.25">
      <c r="A92" s="36">
        <v>89</v>
      </c>
      <c r="B92" s="23" t="s">
        <v>197</v>
      </c>
      <c r="C92" s="23" t="s">
        <v>193</v>
      </c>
      <c r="D92" s="23" t="s">
        <v>194</v>
      </c>
      <c r="E92" s="23">
        <v>80</v>
      </c>
      <c r="F92" s="37">
        <f t="shared" si="6"/>
        <v>113572000</v>
      </c>
      <c r="G92" s="23">
        <v>0</v>
      </c>
      <c r="H92" s="23">
        <v>60</v>
      </c>
      <c r="I92" s="23">
        <v>0</v>
      </c>
      <c r="J92" s="23" t="s">
        <v>159</v>
      </c>
      <c r="K92" s="23" t="s">
        <v>64</v>
      </c>
      <c r="L92" s="27" t="s">
        <v>160</v>
      </c>
      <c r="M92" s="20">
        <v>43739</v>
      </c>
      <c r="N92" s="38">
        <v>43739</v>
      </c>
      <c r="O92" s="16"/>
      <c r="P92" s="45"/>
      <c r="Q92" s="45"/>
      <c r="R92" s="49" t="s">
        <v>396</v>
      </c>
      <c r="S92" s="49"/>
      <c r="T92" s="16" t="s">
        <v>397</v>
      </c>
    </row>
    <row r="93" spans="1:20" s="39" customFormat="1" x14ac:dyDescent="0.25">
      <c r="A93" s="36">
        <v>90</v>
      </c>
      <c r="B93" s="23" t="s">
        <v>59</v>
      </c>
      <c r="C93" s="23" t="s">
        <v>195</v>
      </c>
      <c r="D93" s="23" t="s">
        <v>196</v>
      </c>
      <c r="E93" s="23">
        <v>80</v>
      </c>
      <c r="F93" s="37">
        <f t="shared" si="6"/>
        <v>113572000</v>
      </c>
      <c r="G93" s="23">
        <v>0</v>
      </c>
      <c r="H93" s="23">
        <v>80</v>
      </c>
      <c r="I93" s="23">
        <v>0</v>
      </c>
      <c r="J93" s="23" t="s">
        <v>159</v>
      </c>
      <c r="K93" s="23" t="s">
        <v>64</v>
      </c>
      <c r="L93" s="27" t="s">
        <v>64</v>
      </c>
      <c r="M93" s="20">
        <v>43617</v>
      </c>
      <c r="N93" s="38">
        <v>43617</v>
      </c>
      <c r="O93" s="16"/>
      <c r="P93" s="45"/>
      <c r="Q93" s="83">
        <f>Q1*E93</f>
        <v>113572000</v>
      </c>
      <c r="R93" s="51" t="s">
        <v>378</v>
      </c>
      <c r="S93" s="47" t="s">
        <v>415</v>
      </c>
      <c r="T93" s="16"/>
    </row>
    <row r="94" spans="1:20" s="39" customFormat="1" x14ac:dyDescent="0.25">
      <c r="A94" s="36">
        <v>91</v>
      </c>
      <c r="B94" s="23" t="s">
        <v>198</v>
      </c>
      <c r="C94" s="23" t="s">
        <v>199</v>
      </c>
      <c r="D94" s="23" t="s">
        <v>200</v>
      </c>
      <c r="E94" s="23">
        <v>65</v>
      </c>
      <c r="F94" s="37">
        <f t="shared" si="6"/>
        <v>92277250</v>
      </c>
      <c r="G94" s="23"/>
      <c r="H94" s="23"/>
      <c r="I94" s="23"/>
      <c r="J94" s="23" t="s">
        <v>201</v>
      </c>
      <c r="K94" s="23" t="s">
        <v>46</v>
      </c>
      <c r="L94" s="27" t="s">
        <v>242</v>
      </c>
      <c r="M94" s="20"/>
      <c r="N94" s="38" t="s">
        <v>129</v>
      </c>
      <c r="O94" s="16"/>
      <c r="P94" s="45"/>
      <c r="Q94" s="45"/>
      <c r="R94" s="49"/>
      <c r="S94" s="49"/>
      <c r="T94" s="16"/>
    </row>
    <row r="95" spans="1:20" s="39" customFormat="1" x14ac:dyDescent="0.25">
      <c r="A95" s="36">
        <v>92</v>
      </c>
      <c r="B95" s="23" t="s">
        <v>198</v>
      </c>
      <c r="C95" s="23" t="s">
        <v>202</v>
      </c>
      <c r="D95" s="23" t="s">
        <v>203</v>
      </c>
      <c r="E95" s="23">
        <v>65</v>
      </c>
      <c r="F95" s="37">
        <f t="shared" si="6"/>
        <v>92277250</v>
      </c>
      <c r="G95" s="23"/>
      <c r="H95" s="23"/>
      <c r="I95" s="23"/>
      <c r="J95" s="23" t="s">
        <v>201</v>
      </c>
      <c r="K95" s="23" t="s">
        <v>46</v>
      </c>
      <c r="L95" s="27" t="s">
        <v>242</v>
      </c>
      <c r="M95" s="20"/>
      <c r="N95" s="38" t="s">
        <v>129</v>
      </c>
      <c r="O95" s="16"/>
      <c r="P95" s="45"/>
      <c r="Q95" s="45"/>
      <c r="R95" s="49"/>
      <c r="S95" s="49"/>
      <c r="T95" s="16"/>
    </row>
    <row r="96" spans="1:20" s="39" customFormat="1" x14ac:dyDescent="0.25">
      <c r="A96" s="36">
        <v>93</v>
      </c>
      <c r="B96" s="23" t="s">
        <v>198</v>
      </c>
      <c r="C96" s="23" t="s">
        <v>204</v>
      </c>
      <c r="D96" s="23" t="s">
        <v>205</v>
      </c>
      <c r="E96" s="23">
        <v>65</v>
      </c>
      <c r="F96" s="37">
        <f t="shared" si="6"/>
        <v>92277250</v>
      </c>
      <c r="G96" s="23"/>
      <c r="H96" s="23"/>
      <c r="I96" s="23"/>
      <c r="J96" s="23" t="s">
        <v>201</v>
      </c>
      <c r="K96" s="23" t="s">
        <v>46</v>
      </c>
      <c r="L96" s="27" t="s">
        <v>242</v>
      </c>
      <c r="M96" s="20"/>
      <c r="N96" s="38" t="s">
        <v>129</v>
      </c>
      <c r="O96" s="16"/>
      <c r="P96" s="45"/>
      <c r="Q96" s="45"/>
      <c r="R96" s="49"/>
      <c r="S96" s="49"/>
      <c r="T96" s="16"/>
    </row>
    <row r="97" spans="1:20" s="39" customFormat="1" x14ac:dyDescent="0.25">
      <c r="A97" s="36">
        <v>94</v>
      </c>
      <c r="B97" s="23" t="s">
        <v>198</v>
      </c>
      <c r="C97" s="23" t="s">
        <v>206</v>
      </c>
      <c r="D97" s="23" t="s">
        <v>207</v>
      </c>
      <c r="E97" s="23">
        <v>65</v>
      </c>
      <c r="F97" s="37">
        <f t="shared" si="6"/>
        <v>92277250</v>
      </c>
      <c r="G97" s="23"/>
      <c r="H97" s="23"/>
      <c r="I97" s="23"/>
      <c r="J97" s="23" t="s">
        <v>201</v>
      </c>
      <c r="K97" s="23" t="s">
        <v>46</v>
      </c>
      <c r="L97" s="27" t="s">
        <v>242</v>
      </c>
      <c r="M97" s="20"/>
      <c r="N97" s="38" t="s">
        <v>129</v>
      </c>
      <c r="O97" s="16"/>
      <c r="P97" s="45"/>
      <c r="Q97" s="45"/>
      <c r="R97" s="49"/>
      <c r="S97" s="49"/>
      <c r="T97" s="16"/>
    </row>
    <row r="98" spans="1:20" s="39" customFormat="1" x14ac:dyDescent="0.25">
      <c r="A98" s="36">
        <v>95</v>
      </c>
      <c r="B98" s="23" t="s">
        <v>198</v>
      </c>
      <c r="C98" s="23" t="s">
        <v>208</v>
      </c>
      <c r="D98" s="23" t="s">
        <v>209</v>
      </c>
      <c r="E98" s="23">
        <v>65</v>
      </c>
      <c r="F98" s="37">
        <f t="shared" si="6"/>
        <v>92277250</v>
      </c>
      <c r="G98" s="23"/>
      <c r="H98" s="23"/>
      <c r="I98" s="23"/>
      <c r="J98" s="23" t="s">
        <v>201</v>
      </c>
      <c r="K98" s="23" t="s">
        <v>46</v>
      </c>
      <c r="L98" s="27" t="s">
        <v>242</v>
      </c>
      <c r="M98" s="20"/>
      <c r="N98" s="38" t="s">
        <v>129</v>
      </c>
      <c r="O98" s="16"/>
      <c r="P98" s="45"/>
      <c r="Q98" s="45"/>
      <c r="R98" s="49"/>
      <c r="S98" s="49"/>
      <c r="T98" s="16"/>
    </row>
    <row r="99" spans="1:20" s="39" customFormat="1" x14ac:dyDescent="0.25">
      <c r="A99" s="36">
        <v>96</v>
      </c>
      <c r="B99" s="23" t="s">
        <v>198</v>
      </c>
      <c r="C99" s="23" t="s">
        <v>210</v>
      </c>
      <c r="D99" s="23" t="s">
        <v>211</v>
      </c>
      <c r="E99" s="23">
        <v>50</v>
      </c>
      <c r="F99" s="37">
        <f t="shared" si="6"/>
        <v>70982500</v>
      </c>
      <c r="G99" s="23"/>
      <c r="H99" s="23"/>
      <c r="I99" s="23"/>
      <c r="J99" s="23" t="s">
        <v>201</v>
      </c>
      <c r="K99" s="23" t="s">
        <v>46</v>
      </c>
      <c r="L99" s="27" t="s">
        <v>242</v>
      </c>
      <c r="M99" s="20"/>
      <c r="N99" s="38" t="s">
        <v>129</v>
      </c>
      <c r="O99" s="16"/>
      <c r="P99" s="45"/>
      <c r="Q99" s="45"/>
      <c r="R99" s="49"/>
      <c r="S99" s="49"/>
      <c r="T99" s="16"/>
    </row>
    <row r="100" spans="1:20" s="39" customFormat="1" x14ac:dyDescent="0.25">
      <c r="A100" s="36">
        <v>97</v>
      </c>
      <c r="B100" s="23" t="s">
        <v>198</v>
      </c>
      <c r="C100" s="23" t="s">
        <v>212</v>
      </c>
      <c r="D100" s="23" t="s">
        <v>213</v>
      </c>
      <c r="E100" s="23">
        <v>65</v>
      </c>
      <c r="F100" s="37">
        <f t="shared" si="6"/>
        <v>92277250</v>
      </c>
      <c r="G100" s="23"/>
      <c r="H100" s="23"/>
      <c r="I100" s="23"/>
      <c r="J100" s="23" t="s">
        <v>201</v>
      </c>
      <c r="K100" s="23" t="s">
        <v>46</v>
      </c>
      <c r="L100" s="27" t="s">
        <v>242</v>
      </c>
      <c r="M100" s="20"/>
      <c r="N100" s="38" t="s">
        <v>129</v>
      </c>
      <c r="O100" s="16"/>
      <c r="P100" s="45"/>
      <c r="Q100" s="45"/>
      <c r="R100" s="49"/>
      <c r="S100" s="49"/>
      <c r="T100" s="16"/>
    </row>
    <row r="101" spans="1:20" s="39" customFormat="1" x14ac:dyDescent="0.25">
      <c r="A101" s="36">
        <v>98</v>
      </c>
      <c r="B101" s="23" t="s">
        <v>198</v>
      </c>
      <c r="C101" s="23" t="s">
        <v>214</v>
      </c>
      <c r="D101" s="23" t="s">
        <v>215</v>
      </c>
      <c r="E101" s="23">
        <v>65</v>
      </c>
      <c r="F101" s="37">
        <f t="shared" si="6"/>
        <v>92277250</v>
      </c>
      <c r="G101" s="23"/>
      <c r="H101" s="23"/>
      <c r="I101" s="23"/>
      <c r="J101" s="23" t="s">
        <v>201</v>
      </c>
      <c r="K101" s="23" t="s">
        <v>46</v>
      </c>
      <c r="L101" s="27" t="s">
        <v>242</v>
      </c>
      <c r="M101" s="20"/>
      <c r="N101" s="38" t="s">
        <v>129</v>
      </c>
      <c r="O101" s="16"/>
      <c r="P101" s="45"/>
      <c r="Q101" s="45"/>
      <c r="R101" s="49"/>
      <c r="S101" s="49"/>
      <c r="T101" s="16"/>
    </row>
    <row r="102" spans="1:20" s="39" customFormat="1" x14ac:dyDescent="0.25">
      <c r="A102" s="36">
        <v>99</v>
      </c>
      <c r="B102" s="23" t="s">
        <v>77</v>
      </c>
      <c r="C102" s="23" t="s">
        <v>134</v>
      </c>
      <c r="D102" s="23" t="s">
        <v>135</v>
      </c>
      <c r="E102" s="23">
        <v>104</v>
      </c>
      <c r="F102" s="37">
        <f t="shared" si="6"/>
        <v>147643600</v>
      </c>
      <c r="G102" s="23">
        <v>0</v>
      </c>
      <c r="H102" s="23">
        <v>104</v>
      </c>
      <c r="I102" s="23">
        <v>0</v>
      </c>
      <c r="J102" s="23" t="s">
        <v>201</v>
      </c>
      <c r="K102" s="23" t="s">
        <v>260</v>
      </c>
      <c r="L102" s="27" t="s">
        <v>260</v>
      </c>
      <c r="M102" s="20">
        <v>43525</v>
      </c>
      <c r="N102" s="38">
        <v>43405</v>
      </c>
      <c r="O102" s="16"/>
      <c r="P102" s="45" t="s">
        <v>258</v>
      </c>
      <c r="Q102" s="45"/>
      <c r="R102" s="49"/>
      <c r="S102" s="49"/>
      <c r="T102" s="16"/>
    </row>
    <row r="103" spans="1:20" s="39" customFormat="1" x14ac:dyDescent="0.25">
      <c r="A103" s="36">
        <v>100</v>
      </c>
      <c r="B103" s="23" t="s">
        <v>216</v>
      </c>
      <c r="C103" s="23" t="s">
        <v>100</v>
      </c>
      <c r="D103" s="23" t="s">
        <v>217</v>
      </c>
      <c r="E103" s="23">
        <v>70</v>
      </c>
      <c r="F103" s="37">
        <f t="shared" si="6"/>
        <v>99375500</v>
      </c>
      <c r="G103" s="23">
        <v>70</v>
      </c>
      <c r="H103" s="23">
        <v>0</v>
      </c>
      <c r="I103" s="23">
        <v>0</v>
      </c>
      <c r="J103" s="23" t="s">
        <v>201</v>
      </c>
      <c r="K103" s="23" t="s">
        <v>46</v>
      </c>
      <c r="L103" s="27" t="s">
        <v>237</v>
      </c>
      <c r="M103" s="20">
        <v>43497</v>
      </c>
      <c r="N103" s="38">
        <v>43480</v>
      </c>
      <c r="O103" s="16"/>
      <c r="P103" s="45"/>
      <c r="Q103" s="45"/>
      <c r="R103" s="49"/>
      <c r="S103" s="49"/>
      <c r="T103" s="16"/>
    </row>
    <row r="104" spans="1:20" s="39" customFormat="1" x14ac:dyDescent="0.25">
      <c r="A104" s="36">
        <v>101</v>
      </c>
      <c r="B104" s="23" t="s">
        <v>41</v>
      </c>
      <c r="C104" s="23" t="s">
        <v>218</v>
      </c>
      <c r="D104" s="23" t="s">
        <v>219</v>
      </c>
      <c r="E104" s="23">
        <v>90</v>
      </c>
      <c r="F104" s="37">
        <f t="shared" si="6"/>
        <v>127768500</v>
      </c>
      <c r="G104" s="23">
        <v>0</v>
      </c>
      <c r="H104" s="23">
        <v>90</v>
      </c>
      <c r="I104" s="23">
        <v>0</v>
      </c>
      <c r="J104" s="23" t="s">
        <v>201</v>
      </c>
      <c r="K104" s="23" t="s">
        <v>46</v>
      </c>
      <c r="L104" s="27" t="s">
        <v>243</v>
      </c>
      <c r="M104" s="20">
        <v>43525</v>
      </c>
      <c r="N104" s="38">
        <v>43497</v>
      </c>
      <c r="O104" s="16"/>
      <c r="P104" s="45"/>
      <c r="Q104" s="45"/>
      <c r="R104" s="49"/>
      <c r="S104" s="49"/>
      <c r="T104" s="16"/>
    </row>
    <row r="105" spans="1:20" s="39" customFormat="1" x14ac:dyDescent="0.25">
      <c r="A105" s="36">
        <v>102</v>
      </c>
      <c r="B105" s="23" t="s">
        <v>41</v>
      </c>
      <c r="C105" s="23" t="s">
        <v>218</v>
      </c>
      <c r="D105" s="23" t="s">
        <v>220</v>
      </c>
      <c r="E105" s="23">
        <v>110</v>
      </c>
      <c r="F105" s="37">
        <f t="shared" si="6"/>
        <v>156161500</v>
      </c>
      <c r="G105" s="23">
        <v>0</v>
      </c>
      <c r="H105" s="23">
        <v>110</v>
      </c>
      <c r="I105" s="23">
        <v>0</v>
      </c>
      <c r="J105" s="23" t="s">
        <v>201</v>
      </c>
      <c r="K105" s="23" t="s">
        <v>46</v>
      </c>
      <c r="L105" s="27" t="s">
        <v>239</v>
      </c>
      <c r="M105" s="20">
        <v>43525</v>
      </c>
      <c r="N105" s="38">
        <v>43497</v>
      </c>
      <c r="O105" s="16"/>
      <c r="P105" s="45"/>
      <c r="Q105" s="45"/>
      <c r="R105" s="49"/>
      <c r="S105" s="49"/>
      <c r="T105" s="16"/>
    </row>
    <row r="106" spans="1:20" s="39" customFormat="1" x14ac:dyDescent="0.25">
      <c r="A106" s="36">
        <v>103</v>
      </c>
      <c r="B106" s="23" t="s">
        <v>41</v>
      </c>
      <c r="C106" s="23" t="s">
        <v>221</v>
      </c>
      <c r="D106" s="23" t="s">
        <v>222</v>
      </c>
      <c r="E106" s="23">
        <v>80</v>
      </c>
      <c r="F106" s="37">
        <f t="shared" si="6"/>
        <v>113572000</v>
      </c>
      <c r="G106" s="23">
        <v>0</v>
      </c>
      <c r="H106" s="23">
        <v>80</v>
      </c>
      <c r="I106" s="23">
        <v>0</v>
      </c>
      <c r="J106" s="23" t="s">
        <v>201</v>
      </c>
      <c r="K106" s="23" t="s">
        <v>46</v>
      </c>
      <c r="L106" s="27" t="s">
        <v>177</v>
      </c>
      <c r="M106" s="20">
        <v>43556</v>
      </c>
      <c r="N106" s="38">
        <v>43466</v>
      </c>
      <c r="O106" s="16"/>
      <c r="P106" s="45"/>
      <c r="Q106" s="45"/>
      <c r="R106" s="49"/>
      <c r="S106" s="49"/>
      <c r="T106" s="16"/>
    </row>
    <row r="107" spans="1:20" s="39" customFormat="1" x14ac:dyDescent="0.25">
      <c r="A107" s="36">
        <v>104</v>
      </c>
      <c r="B107" s="23" t="s">
        <v>41</v>
      </c>
      <c r="C107" s="23" t="s">
        <v>223</v>
      </c>
      <c r="D107" s="23" t="s">
        <v>224</v>
      </c>
      <c r="E107" s="23">
        <v>200</v>
      </c>
      <c r="F107" s="37">
        <f t="shared" si="6"/>
        <v>283930000</v>
      </c>
      <c r="G107" s="23">
        <f>+E107-I107</f>
        <v>57</v>
      </c>
      <c r="H107" s="23">
        <v>0</v>
      </c>
      <c r="I107" s="23">
        <v>143</v>
      </c>
      <c r="J107" s="23" t="s">
        <v>201</v>
      </c>
      <c r="K107" s="23" t="s">
        <v>46</v>
      </c>
      <c r="L107" s="27" t="s">
        <v>46</v>
      </c>
      <c r="M107" s="20">
        <v>43556</v>
      </c>
      <c r="N107" s="38">
        <v>43497</v>
      </c>
      <c r="O107" s="16"/>
      <c r="P107" s="45"/>
      <c r="Q107" s="45"/>
      <c r="R107" s="49"/>
      <c r="S107" s="49"/>
      <c r="T107" s="16"/>
    </row>
    <row r="108" spans="1:20" s="39" customFormat="1" x14ac:dyDescent="0.25">
      <c r="A108" s="36">
        <v>105</v>
      </c>
      <c r="B108" s="23" t="s">
        <v>41</v>
      </c>
      <c r="C108" s="23" t="s">
        <v>225</v>
      </c>
      <c r="D108" s="23" t="s">
        <v>226</v>
      </c>
      <c r="E108" s="23">
        <v>60</v>
      </c>
      <c r="F108" s="37">
        <f t="shared" si="6"/>
        <v>85179000</v>
      </c>
      <c r="G108" s="23">
        <v>24</v>
      </c>
      <c r="H108" s="23">
        <v>36</v>
      </c>
      <c r="I108" s="23">
        <v>0</v>
      </c>
      <c r="J108" s="23" t="s">
        <v>201</v>
      </c>
      <c r="K108" s="23" t="s">
        <v>46</v>
      </c>
      <c r="L108" s="27" t="s">
        <v>46</v>
      </c>
      <c r="M108" s="20">
        <v>43556</v>
      </c>
      <c r="N108" s="38">
        <v>43497</v>
      </c>
      <c r="O108" s="16"/>
      <c r="P108" s="45"/>
      <c r="Q108" s="45"/>
      <c r="R108" s="49"/>
      <c r="S108" s="49"/>
      <c r="T108" s="16"/>
    </row>
    <row r="109" spans="1:20" s="39" customFormat="1" x14ac:dyDescent="0.25">
      <c r="A109" s="36">
        <v>106</v>
      </c>
      <c r="B109" s="23" t="s">
        <v>19</v>
      </c>
      <c r="C109" s="23" t="s">
        <v>157</v>
      </c>
      <c r="D109" s="23" t="s">
        <v>227</v>
      </c>
      <c r="E109" s="23">
        <v>76</v>
      </c>
      <c r="F109" s="37">
        <f t="shared" si="6"/>
        <v>107893400</v>
      </c>
      <c r="G109" s="23">
        <v>0</v>
      </c>
      <c r="H109" s="23">
        <v>76</v>
      </c>
      <c r="I109" s="23">
        <v>0</v>
      </c>
      <c r="J109" s="23" t="s">
        <v>201</v>
      </c>
      <c r="K109" s="23" t="s">
        <v>46</v>
      </c>
      <c r="L109" s="27" t="s">
        <v>46</v>
      </c>
      <c r="M109" s="20">
        <v>43556</v>
      </c>
      <c r="N109" s="38" t="s">
        <v>129</v>
      </c>
      <c r="O109" s="16"/>
      <c r="P109" s="45"/>
      <c r="Q109" s="45"/>
      <c r="R109" s="51" t="s">
        <v>378</v>
      </c>
      <c r="S109" s="51"/>
      <c r="T109" s="16"/>
    </row>
    <row r="110" spans="1:20" s="39" customFormat="1" x14ac:dyDescent="0.25">
      <c r="A110" s="36">
        <v>107</v>
      </c>
      <c r="B110" s="23" t="s">
        <v>19</v>
      </c>
      <c r="C110" s="23" t="s">
        <v>238</v>
      </c>
      <c r="D110" s="23" t="s">
        <v>228</v>
      </c>
      <c r="E110" s="23">
        <v>60</v>
      </c>
      <c r="F110" s="37">
        <f t="shared" si="6"/>
        <v>85179000</v>
      </c>
      <c r="G110" s="23">
        <v>0</v>
      </c>
      <c r="H110" s="23">
        <v>60</v>
      </c>
      <c r="I110" s="23">
        <v>0</v>
      </c>
      <c r="J110" s="23" t="s">
        <v>201</v>
      </c>
      <c r="K110" s="23" t="s">
        <v>46</v>
      </c>
      <c r="L110" s="27" t="s">
        <v>46</v>
      </c>
      <c r="M110" s="20">
        <v>43739</v>
      </c>
      <c r="N110" s="38" t="s">
        <v>129</v>
      </c>
      <c r="O110" s="16"/>
      <c r="P110" s="45"/>
      <c r="Q110" s="45"/>
      <c r="R110" s="49"/>
      <c r="S110" s="49"/>
      <c r="T110" s="16"/>
    </row>
    <row r="111" spans="1:20" s="39" customFormat="1" x14ac:dyDescent="0.25">
      <c r="A111" s="36">
        <v>108</v>
      </c>
      <c r="B111" s="23" t="s">
        <v>114</v>
      </c>
      <c r="C111" s="23" t="s">
        <v>115</v>
      </c>
      <c r="D111" s="23" t="s">
        <v>229</v>
      </c>
      <c r="E111" s="23">
        <v>60</v>
      </c>
      <c r="F111" s="37">
        <f t="shared" si="6"/>
        <v>85179000</v>
      </c>
      <c r="G111" s="23">
        <v>10</v>
      </c>
      <c r="H111" s="23">
        <v>50</v>
      </c>
      <c r="I111" s="23">
        <v>0</v>
      </c>
      <c r="J111" s="23" t="s">
        <v>201</v>
      </c>
      <c r="K111" s="23" t="s">
        <v>46</v>
      </c>
      <c r="L111" s="27" t="s">
        <v>46</v>
      </c>
      <c r="M111" s="20">
        <v>43617</v>
      </c>
      <c r="N111" s="38" t="s">
        <v>129</v>
      </c>
      <c r="O111" s="16"/>
      <c r="P111" s="45"/>
      <c r="Q111" s="45"/>
      <c r="R111" s="49"/>
      <c r="S111" s="49"/>
      <c r="T111" s="16"/>
    </row>
    <row r="112" spans="1:20" s="39" customFormat="1" x14ac:dyDescent="0.25">
      <c r="A112" s="36">
        <v>109</v>
      </c>
      <c r="B112" s="23" t="s">
        <v>114</v>
      </c>
      <c r="C112" s="23" t="s">
        <v>230</v>
      </c>
      <c r="D112" s="23" t="s">
        <v>231</v>
      </c>
      <c r="E112" s="23">
        <v>36</v>
      </c>
      <c r="F112" s="37">
        <f t="shared" si="6"/>
        <v>51107400</v>
      </c>
      <c r="G112" s="23">
        <v>0</v>
      </c>
      <c r="H112" s="23">
        <v>0</v>
      </c>
      <c r="I112" s="23">
        <v>36</v>
      </c>
      <c r="J112" s="23" t="s">
        <v>201</v>
      </c>
      <c r="K112" s="23" t="s">
        <v>46</v>
      </c>
      <c r="L112" s="27" t="s">
        <v>46</v>
      </c>
      <c r="M112" s="20">
        <v>43647</v>
      </c>
      <c r="N112" s="38" t="s">
        <v>129</v>
      </c>
      <c r="O112" s="16"/>
      <c r="P112" s="45"/>
      <c r="Q112" s="45"/>
      <c r="R112" s="49"/>
      <c r="S112" s="49"/>
      <c r="T112" s="16"/>
    </row>
    <row r="113" spans="1:20" s="39" customFormat="1" ht="30" x14ac:dyDescent="0.25">
      <c r="A113" s="36">
        <v>110</v>
      </c>
      <c r="B113" s="23" t="s">
        <v>116</v>
      </c>
      <c r="C113" s="23" t="s">
        <v>232</v>
      </c>
      <c r="D113" s="23" t="s">
        <v>233</v>
      </c>
      <c r="E113" s="23">
        <v>65</v>
      </c>
      <c r="F113" s="37">
        <f t="shared" si="6"/>
        <v>92277250</v>
      </c>
      <c r="G113" s="23">
        <v>38</v>
      </c>
      <c r="H113" s="23">
        <v>24</v>
      </c>
      <c r="I113" s="23">
        <v>3</v>
      </c>
      <c r="J113" s="23" t="s">
        <v>201</v>
      </c>
      <c r="K113" s="23" t="s">
        <v>46</v>
      </c>
      <c r="L113" s="27" t="s">
        <v>234</v>
      </c>
      <c r="M113" s="20">
        <v>43497</v>
      </c>
      <c r="N113" s="38">
        <v>43435</v>
      </c>
      <c r="O113" s="16"/>
      <c r="P113" s="45"/>
      <c r="Q113" s="45"/>
      <c r="R113" s="49"/>
      <c r="S113" s="49"/>
      <c r="T113" s="16"/>
    </row>
    <row r="114" spans="1:20" s="39" customFormat="1" x14ac:dyDescent="0.25">
      <c r="A114" s="36">
        <v>111</v>
      </c>
      <c r="B114" s="23" t="s">
        <v>250</v>
      </c>
      <c r="C114" s="23" t="s">
        <v>251</v>
      </c>
      <c r="D114" s="23" t="s">
        <v>259</v>
      </c>
      <c r="E114" s="23">
        <v>92</v>
      </c>
      <c r="F114" s="37">
        <f t="shared" si="6"/>
        <v>130607800</v>
      </c>
      <c r="G114" s="23">
        <v>0</v>
      </c>
      <c r="H114" s="23">
        <v>0</v>
      </c>
      <c r="I114" s="23">
        <v>92</v>
      </c>
      <c r="J114" s="23" t="s">
        <v>201</v>
      </c>
      <c r="K114" s="23" t="s">
        <v>260</v>
      </c>
      <c r="L114" s="27" t="s">
        <v>260</v>
      </c>
      <c r="M114" s="20">
        <v>43556</v>
      </c>
      <c r="N114" s="38">
        <v>43405</v>
      </c>
      <c r="O114" s="16"/>
      <c r="P114" s="45" t="s">
        <v>258</v>
      </c>
      <c r="Q114" s="45"/>
      <c r="R114" s="49"/>
      <c r="S114" s="49"/>
      <c r="T114" s="16"/>
    </row>
    <row r="115" spans="1:20" s="39" customFormat="1" ht="45" x14ac:dyDescent="0.25">
      <c r="A115" s="36">
        <v>112</v>
      </c>
      <c r="B115" s="23" t="s">
        <v>15</v>
      </c>
      <c r="C115" s="23" t="s">
        <v>235</v>
      </c>
      <c r="D115" s="23" t="s">
        <v>261</v>
      </c>
      <c r="E115" s="23">
        <v>160</v>
      </c>
      <c r="F115" s="37">
        <f t="shared" ref="F115:F116" si="7">+E115*946485</f>
        <v>151437600</v>
      </c>
      <c r="G115" s="23">
        <f>+E115-I115</f>
        <v>25</v>
      </c>
      <c r="H115" s="23">
        <v>0</v>
      </c>
      <c r="I115" s="23">
        <v>135</v>
      </c>
      <c r="J115" s="23" t="s">
        <v>236</v>
      </c>
      <c r="K115" s="23" t="s">
        <v>46</v>
      </c>
      <c r="L115" s="27" t="s">
        <v>263</v>
      </c>
      <c r="M115" s="20">
        <v>43525</v>
      </c>
      <c r="N115" s="38">
        <v>43405</v>
      </c>
      <c r="O115" s="16"/>
      <c r="P115" s="45" t="s">
        <v>266</v>
      </c>
      <c r="Q115" s="45"/>
      <c r="R115" s="49"/>
      <c r="S115" s="49"/>
      <c r="T115" s="55"/>
    </row>
    <row r="116" spans="1:20" s="39" customFormat="1" x14ac:dyDescent="0.25">
      <c r="A116" s="36">
        <v>113</v>
      </c>
      <c r="B116" s="23" t="s">
        <v>121</v>
      </c>
      <c r="C116" s="23" t="s">
        <v>322</v>
      </c>
      <c r="D116" s="23" t="s">
        <v>323</v>
      </c>
      <c r="E116" s="23">
        <v>300</v>
      </c>
      <c r="F116" s="37">
        <f t="shared" si="7"/>
        <v>283945500</v>
      </c>
      <c r="G116" s="23">
        <v>300</v>
      </c>
      <c r="H116" s="23">
        <v>0</v>
      </c>
      <c r="I116" s="23">
        <v>0</v>
      </c>
      <c r="J116" s="23" t="s">
        <v>9</v>
      </c>
      <c r="K116" s="23" t="s">
        <v>260</v>
      </c>
      <c r="L116" s="27" t="s">
        <v>324</v>
      </c>
      <c r="M116" s="20">
        <v>43525</v>
      </c>
      <c r="N116" s="38">
        <v>43435</v>
      </c>
      <c r="O116" s="36"/>
      <c r="P116" s="45"/>
      <c r="Q116" s="45"/>
      <c r="R116" s="49"/>
      <c r="S116" s="49"/>
      <c r="T116" s="16"/>
    </row>
    <row r="117" spans="1:20" s="39" customFormat="1" x14ac:dyDescent="0.25">
      <c r="A117" s="36">
        <v>114</v>
      </c>
      <c r="B117" s="23" t="s">
        <v>42</v>
      </c>
      <c r="C117" s="23" t="s">
        <v>331</v>
      </c>
      <c r="D117" s="23" t="s">
        <v>332</v>
      </c>
      <c r="E117" s="23">
        <v>100</v>
      </c>
      <c r="F117" s="37"/>
      <c r="G117" s="23">
        <v>0</v>
      </c>
      <c r="H117" s="23">
        <v>100</v>
      </c>
      <c r="I117" s="23">
        <v>0</v>
      </c>
      <c r="J117" s="23" t="s">
        <v>201</v>
      </c>
      <c r="K117" s="23" t="s">
        <v>260</v>
      </c>
      <c r="L117" s="27" t="s">
        <v>333</v>
      </c>
      <c r="M117" s="20">
        <v>43525</v>
      </c>
      <c r="N117" s="38"/>
      <c r="O117" s="36"/>
      <c r="P117" s="45"/>
      <c r="Q117" s="45"/>
      <c r="R117" s="49"/>
      <c r="S117" s="49"/>
      <c r="T117" s="16"/>
    </row>
    <row r="118" spans="1:20" s="39" customFormat="1" x14ac:dyDescent="0.25">
      <c r="A118" s="36">
        <v>115</v>
      </c>
      <c r="B118" s="23" t="s">
        <v>42</v>
      </c>
      <c r="C118" s="23" t="s">
        <v>334</v>
      </c>
      <c r="D118" s="23" t="s">
        <v>335</v>
      </c>
      <c r="E118" s="23">
        <v>36</v>
      </c>
      <c r="F118" s="37"/>
      <c r="G118" s="23">
        <v>0</v>
      </c>
      <c r="H118" s="23">
        <v>0</v>
      </c>
      <c r="I118" s="23">
        <v>36</v>
      </c>
      <c r="J118" s="23" t="s">
        <v>201</v>
      </c>
      <c r="K118" s="23" t="s">
        <v>46</v>
      </c>
      <c r="L118" s="27" t="s">
        <v>336</v>
      </c>
      <c r="M118" s="20">
        <v>43739</v>
      </c>
      <c r="N118" s="38"/>
      <c r="O118" s="36"/>
      <c r="P118" s="45"/>
      <c r="Q118" s="45"/>
      <c r="R118" s="49"/>
      <c r="S118" s="49"/>
      <c r="T118" s="16"/>
    </row>
    <row r="119" spans="1:20" s="39" customFormat="1" ht="30" x14ac:dyDescent="0.25">
      <c r="A119" s="36">
        <v>116</v>
      </c>
      <c r="B119" s="23" t="s">
        <v>32</v>
      </c>
      <c r="C119" s="23" t="s">
        <v>337</v>
      </c>
      <c r="D119" s="23" t="s">
        <v>340</v>
      </c>
      <c r="E119" s="23">
        <v>320</v>
      </c>
      <c r="F119" s="37"/>
      <c r="G119" s="23">
        <v>0</v>
      </c>
      <c r="H119" s="23">
        <v>0</v>
      </c>
      <c r="I119" s="23">
        <v>320</v>
      </c>
      <c r="J119" s="23" t="s">
        <v>343</v>
      </c>
      <c r="K119" s="23" t="s">
        <v>46</v>
      </c>
      <c r="L119" s="27" t="s">
        <v>46</v>
      </c>
      <c r="M119" s="20">
        <v>43709</v>
      </c>
      <c r="N119" s="38"/>
      <c r="O119" s="36"/>
      <c r="P119" s="45"/>
      <c r="Q119" s="45"/>
      <c r="R119" s="49"/>
      <c r="S119" s="49"/>
      <c r="T119" s="16"/>
    </row>
    <row r="120" spans="1:20" s="39" customFormat="1" ht="30" x14ac:dyDescent="0.25">
      <c r="A120" s="36">
        <v>117</v>
      </c>
      <c r="B120" s="23" t="s">
        <v>32</v>
      </c>
      <c r="C120" s="23" t="s">
        <v>338</v>
      </c>
      <c r="D120" s="23" t="s">
        <v>341</v>
      </c>
      <c r="E120" s="23">
        <v>320</v>
      </c>
      <c r="F120" s="37"/>
      <c r="G120" s="23">
        <v>0</v>
      </c>
      <c r="H120" s="23">
        <v>0</v>
      </c>
      <c r="I120" s="23">
        <v>320</v>
      </c>
      <c r="J120" s="23" t="s">
        <v>343</v>
      </c>
      <c r="K120" s="23" t="s">
        <v>46</v>
      </c>
      <c r="L120" s="27" t="s">
        <v>46</v>
      </c>
      <c r="M120" s="20">
        <v>43678</v>
      </c>
      <c r="N120" s="38"/>
      <c r="O120" s="36"/>
      <c r="P120" s="45"/>
      <c r="Q120" s="45"/>
      <c r="R120" s="49"/>
      <c r="S120" s="49"/>
      <c r="T120" s="16"/>
    </row>
    <row r="121" spans="1:20" s="39" customFormat="1" ht="30" x14ac:dyDescent="0.25">
      <c r="A121" s="36">
        <v>118</v>
      </c>
      <c r="B121" s="23" t="s">
        <v>32</v>
      </c>
      <c r="C121" s="23" t="s">
        <v>339</v>
      </c>
      <c r="D121" s="23" t="s">
        <v>342</v>
      </c>
      <c r="E121" s="23">
        <v>65</v>
      </c>
      <c r="F121" s="37"/>
      <c r="G121" s="23">
        <v>0</v>
      </c>
      <c r="H121" s="23">
        <v>65</v>
      </c>
      <c r="I121" s="23">
        <v>0</v>
      </c>
      <c r="J121" s="23" t="s">
        <v>343</v>
      </c>
      <c r="K121" s="23" t="s">
        <v>46</v>
      </c>
      <c r="L121" s="27" t="s">
        <v>46</v>
      </c>
      <c r="M121" s="20">
        <v>43739</v>
      </c>
      <c r="N121" s="38"/>
      <c r="O121" s="36"/>
      <c r="P121" s="45"/>
      <c r="Q121" s="45"/>
      <c r="R121" s="49"/>
      <c r="S121" s="49"/>
      <c r="T121" s="16"/>
    </row>
    <row r="122" spans="1:20" s="39" customFormat="1" ht="30" x14ac:dyDescent="0.25">
      <c r="A122" s="36">
        <v>119</v>
      </c>
      <c r="B122" s="23" t="s">
        <v>32</v>
      </c>
      <c r="C122" s="23" t="s">
        <v>356</v>
      </c>
      <c r="D122" s="23" t="s">
        <v>357</v>
      </c>
      <c r="E122" s="23">
        <v>90</v>
      </c>
      <c r="F122" s="37"/>
      <c r="G122" s="23">
        <v>0</v>
      </c>
      <c r="H122" s="23">
        <v>90</v>
      </c>
      <c r="I122" s="23">
        <v>0</v>
      </c>
      <c r="J122" s="23" t="s">
        <v>343</v>
      </c>
      <c r="K122" s="23" t="s">
        <v>46</v>
      </c>
      <c r="L122" s="27" t="s">
        <v>46</v>
      </c>
      <c r="M122" s="20">
        <v>43739</v>
      </c>
      <c r="N122" s="38"/>
      <c r="O122" s="36"/>
      <c r="P122" s="45"/>
      <c r="Q122" s="45"/>
      <c r="R122" s="49"/>
      <c r="S122" s="49"/>
      <c r="T122" s="16"/>
    </row>
    <row r="123" spans="1:20" x14ac:dyDescent="0.25">
      <c r="A123" s="68" t="s">
        <v>241</v>
      </c>
      <c r="B123" s="68"/>
      <c r="C123" s="68"/>
      <c r="D123" s="68"/>
      <c r="E123" s="68"/>
      <c r="F123" s="68"/>
      <c r="G123" s="68"/>
      <c r="H123" s="68"/>
      <c r="I123" s="68"/>
      <c r="J123" s="68"/>
      <c r="K123" s="68"/>
      <c r="L123" s="68"/>
      <c r="M123" s="68"/>
      <c r="N123" s="68"/>
      <c r="O123" s="68"/>
      <c r="P123" s="68"/>
      <c r="Q123" s="66"/>
      <c r="R123" s="40"/>
      <c r="S123" s="64"/>
    </row>
    <row r="124" spans="1:20" ht="15" customHeight="1" x14ac:dyDescent="0.25">
      <c r="A124" s="68" t="s">
        <v>240</v>
      </c>
      <c r="B124" s="68"/>
      <c r="C124" s="68"/>
      <c r="D124" s="68"/>
      <c r="E124" s="68"/>
      <c r="F124" s="68"/>
      <c r="G124" s="68"/>
      <c r="H124" s="68"/>
      <c r="I124" s="68"/>
      <c r="J124" s="68"/>
      <c r="K124" s="68"/>
      <c r="L124" s="68"/>
      <c r="M124" s="68"/>
      <c r="N124" s="68"/>
      <c r="O124" s="68"/>
      <c r="P124" s="68"/>
      <c r="Q124" s="66"/>
      <c r="R124" s="40"/>
      <c r="S124" s="64"/>
    </row>
    <row r="126" spans="1:20" x14ac:dyDescent="0.25">
      <c r="A126" s="42"/>
    </row>
    <row r="127" spans="1:20" x14ac:dyDescent="0.25">
      <c r="A127" s="42"/>
    </row>
    <row r="128" spans="1:20" x14ac:dyDescent="0.25">
      <c r="A128" s="42"/>
    </row>
    <row r="129" spans="1:1" x14ac:dyDescent="0.25">
      <c r="A129" s="42"/>
    </row>
    <row r="130" spans="1:1" x14ac:dyDescent="0.25">
      <c r="A130" s="42"/>
    </row>
    <row r="131" spans="1:1" x14ac:dyDescent="0.25">
      <c r="A131" s="42"/>
    </row>
    <row r="132" spans="1:1" x14ac:dyDescent="0.25">
      <c r="A132" s="42"/>
    </row>
    <row r="133" spans="1:1" x14ac:dyDescent="0.25">
      <c r="A133" s="42"/>
    </row>
    <row r="134" spans="1:1" x14ac:dyDescent="0.25">
      <c r="A134" s="42"/>
    </row>
    <row r="135" spans="1:1" x14ac:dyDescent="0.25">
      <c r="A135" s="42"/>
    </row>
    <row r="136" spans="1:1" x14ac:dyDescent="0.25">
      <c r="A136" s="42"/>
    </row>
    <row r="137" spans="1:1" x14ac:dyDescent="0.25">
      <c r="A137" s="42"/>
    </row>
    <row r="138" spans="1:1" x14ac:dyDescent="0.25">
      <c r="A138" s="42"/>
    </row>
    <row r="139" spans="1:1" x14ac:dyDescent="0.25">
      <c r="A139" s="42"/>
    </row>
    <row r="140" spans="1:1" x14ac:dyDescent="0.25">
      <c r="A140" s="42"/>
    </row>
    <row r="141" spans="1:1" x14ac:dyDescent="0.25">
      <c r="A141" s="42"/>
    </row>
    <row r="142" spans="1:1" x14ac:dyDescent="0.25">
      <c r="A142" s="42"/>
    </row>
  </sheetData>
  <mergeCells count="3">
    <mergeCell ref="A124:P124"/>
    <mergeCell ref="A123:P123"/>
    <mergeCell ref="A1:E1"/>
  </mergeCells>
  <printOptions horizontalCentered="1"/>
  <pageMargins left="0.70866141732283472" right="0.70866141732283472" top="0.74803149606299213" bottom="0.74803149606299213" header="0.31496062992125984" footer="0.31496062992125984"/>
  <pageSetup scale="35" fitToHeight="6"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D3" sqref="D3"/>
    </sheetView>
  </sheetViews>
  <sheetFormatPr baseColWidth="10" defaultRowHeight="15" x14ac:dyDescent="0.25"/>
  <cols>
    <col min="1" max="1" width="33.140625" bestFit="1" customWidth="1"/>
    <col min="2" max="2" width="19.42578125" bestFit="1" customWidth="1"/>
    <col min="4" max="4" width="34.28515625" customWidth="1"/>
    <col min="5" max="5" width="21" customWidth="1"/>
  </cols>
  <sheetData>
    <row r="3" spans="1:5" x14ac:dyDescent="0.25">
      <c r="A3" s="56" t="s">
        <v>400</v>
      </c>
      <c r="B3" t="s">
        <v>402</v>
      </c>
      <c r="D3" s="62" t="s">
        <v>403</v>
      </c>
      <c r="E3" s="62" t="s">
        <v>404</v>
      </c>
    </row>
    <row r="4" spans="1:5" x14ac:dyDescent="0.25">
      <c r="A4" s="57" t="s">
        <v>201</v>
      </c>
      <c r="B4" s="59">
        <v>23</v>
      </c>
      <c r="D4" s="60" t="s">
        <v>201</v>
      </c>
      <c r="E4" s="61">
        <v>23</v>
      </c>
    </row>
    <row r="5" spans="1:5" x14ac:dyDescent="0.25">
      <c r="A5" s="57" t="s">
        <v>30</v>
      </c>
      <c r="B5" s="59">
        <v>11</v>
      </c>
      <c r="D5" s="60" t="s">
        <v>30</v>
      </c>
      <c r="E5" s="61">
        <v>11</v>
      </c>
    </row>
    <row r="6" spans="1:5" x14ac:dyDescent="0.25">
      <c r="A6" s="57" t="s">
        <v>103</v>
      </c>
      <c r="B6" s="59">
        <v>14</v>
      </c>
      <c r="D6" s="60" t="s">
        <v>103</v>
      </c>
      <c r="E6" s="61">
        <v>14</v>
      </c>
    </row>
    <row r="7" spans="1:5" x14ac:dyDescent="0.25">
      <c r="A7" s="57" t="s">
        <v>159</v>
      </c>
      <c r="B7" s="59">
        <v>22</v>
      </c>
      <c r="D7" s="60" t="s">
        <v>159</v>
      </c>
      <c r="E7" s="61">
        <v>22</v>
      </c>
    </row>
    <row r="8" spans="1:5" x14ac:dyDescent="0.25">
      <c r="A8" s="57" t="s">
        <v>79</v>
      </c>
      <c r="B8" s="59">
        <v>22</v>
      </c>
      <c r="D8" s="60" t="s">
        <v>79</v>
      </c>
      <c r="E8" s="61">
        <v>22</v>
      </c>
    </row>
    <row r="9" spans="1:5" x14ac:dyDescent="0.25">
      <c r="A9" s="57" t="s">
        <v>67</v>
      </c>
      <c r="B9" s="59">
        <v>10</v>
      </c>
      <c r="D9" s="60" t="s">
        <v>67</v>
      </c>
      <c r="E9" s="61">
        <v>10</v>
      </c>
    </row>
    <row r="10" spans="1:5" x14ac:dyDescent="0.25">
      <c r="A10" s="57" t="s">
        <v>236</v>
      </c>
      <c r="B10" s="59">
        <v>1</v>
      </c>
      <c r="D10" s="60" t="s">
        <v>236</v>
      </c>
      <c r="E10" s="61">
        <v>1</v>
      </c>
    </row>
    <row r="11" spans="1:5" x14ac:dyDescent="0.25">
      <c r="A11" s="57" t="s">
        <v>9</v>
      </c>
      <c r="B11" s="59">
        <v>10</v>
      </c>
      <c r="D11" s="60" t="s">
        <v>9</v>
      </c>
      <c r="E11" s="61">
        <v>10</v>
      </c>
    </row>
    <row r="12" spans="1:5" x14ac:dyDescent="0.25">
      <c r="A12" s="57" t="s">
        <v>343</v>
      </c>
      <c r="B12" s="59">
        <v>4</v>
      </c>
      <c r="D12" s="60" t="s">
        <v>343</v>
      </c>
      <c r="E12" s="61">
        <v>4</v>
      </c>
    </row>
    <row r="13" spans="1:5" x14ac:dyDescent="0.25">
      <c r="A13" s="57" t="s">
        <v>45</v>
      </c>
      <c r="B13" s="59">
        <v>2</v>
      </c>
      <c r="D13" s="60" t="s">
        <v>45</v>
      </c>
      <c r="E13" s="61">
        <v>2</v>
      </c>
    </row>
    <row r="14" spans="1:5" x14ac:dyDescent="0.25">
      <c r="A14" s="57" t="s">
        <v>401</v>
      </c>
      <c r="B14" s="59">
        <v>119</v>
      </c>
      <c r="D14" s="63" t="s">
        <v>401</v>
      </c>
      <c r="E14" s="62">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77"/>
  <sheetViews>
    <sheetView workbookViewId="0">
      <selection activeCell="F19" sqref="F19"/>
    </sheetView>
  </sheetViews>
  <sheetFormatPr baseColWidth="10" defaultRowHeight="15" x14ac:dyDescent="0.25"/>
  <cols>
    <col min="1" max="1" width="36.85546875" bestFit="1" customWidth="1"/>
    <col min="2" max="2" width="19.42578125" bestFit="1" customWidth="1"/>
    <col min="3" max="3" width="10.42578125" bestFit="1" customWidth="1"/>
    <col min="4" max="4" width="9.7109375" bestFit="1" customWidth="1"/>
    <col min="5" max="5" width="7" bestFit="1" customWidth="1"/>
    <col min="6" max="6" width="9" bestFit="1" customWidth="1"/>
    <col min="7" max="8" width="7.140625" bestFit="1" customWidth="1"/>
    <col min="9" max="9" width="7.42578125" bestFit="1" customWidth="1"/>
    <col min="10" max="10" width="8.28515625" bestFit="1" customWidth="1"/>
    <col min="11" max="11" width="6.140625" bestFit="1" customWidth="1"/>
    <col min="12" max="12" width="6.42578125" bestFit="1" customWidth="1"/>
    <col min="13" max="13" width="6.85546875" bestFit="1" customWidth="1"/>
    <col min="14" max="14" width="8.42578125" bestFit="1" customWidth="1"/>
    <col min="15" max="15" width="13.42578125" bestFit="1" customWidth="1"/>
    <col min="16" max="16" width="9.7109375" bestFit="1" customWidth="1"/>
    <col min="17" max="17" width="10.85546875" bestFit="1" customWidth="1"/>
    <col min="18" max="18" width="11.28515625" bestFit="1" customWidth="1"/>
    <col min="19" max="19" width="7" bestFit="1" customWidth="1"/>
    <col min="20" max="20" width="18.42578125" bestFit="1" customWidth="1"/>
    <col min="21" max="21" width="10.42578125" bestFit="1" customWidth="1"/>
    <col min="22" max="22" width="10" bestFit="1" customWidth="1"/>
    <col min="23" max="23" width="10.42578125" bestFit="1" customWidth="1"/>
    <col min="24" max="24" width="5.85546875" bestFit="1" customWidth="1"/>
    <col min="25" max="25" width="7" bestFit="1" customWidth="1"/>
    <col min="26" max="26" width="14.42578125" bestFit="1" customWidth="1"/>
    <col min="27" max="27" width="12.42578125" bestFit="1" customWidth="1"/>
  </cols>
  <sheetData>
    <row r="3" spans="1:2" x14ac:dyDescent="0.25">
      <c r="A3" s="56" t="s">
        <v>400</v>
      </c>
      <c r="B3" t="s">
        <v>402</v>
      </c>
    </row>
    <row r="4" spans="1:2" x14ac:dyDescent="0.25">
      <c r="A4" s="57" t="s">
        <v>198</v>
      </c>
      <c r="B4" s="59">
        <v>8</v>
      </c>
    </row>
    <row r="5" spans="1:2" x14ac:dyDescent="0.25">
      <c r="A5" s="58" t="s">
        <v>201</v>
      </c>
      <c r="B5" s="59">
        <v>8</v>
      </c>
    </row>
    <row r="6" spans="1:2" x14ac:dyDescent="0.25">
      <c r="A6" s="57" t="s">
        <v>7</v>
      </c>
      <c r="B6" s="59">
        <v>2</v>
      </c>
    </row>
    <row r="7" spans="1:2" x14ac:dyDescent="0.25">
      <c r="A7" s="58" t="s">
        <v>30</v>
      </c>
      <c r="B7" s="59">
        <v>1</v>
      </c>
    </row>
    <row r="8" spans="1:2" x14ac:dyDescent="0.25">
      <c r="A8" s="58" t="s">
        <v>9</v>
      </c>
      <c r="B8" s="59">
        <v>1</v>
      </c>
    </row>
    <row r="9" spans="1:2" x14ac:dyDescent="0.25">
      <c r="A9" s="57" t="s">
        <v>32</v>
      </c>
      <c r="B9" s="59">
        <v>6</v>
      </c>
    </row>
    <row r="10" spans="1:2" x14ac:dyDescent="0.25">
      <c r="A10" s="58" t="s">
        <v>30</v>
      </c>
      <c r="B10" s="59">
        <v>1</v>
      </c>
    </row>
    <row r="11" spans="1:2" x14ac:dyDescent="0.25">
      <c r="A11" s="58" t="s">
        <v>103</v>
      </c>
      <c r="B11" s="59">
        <v>1</v>
      </c>
    </row>
    <row r="12" spans="1:2" x14ac:dyDescent="0.25">
      <c r="A12" s="58" t="s">
        <v>343</v>
      </c>
      <c r="B12" s="59">
        <v>4</v>
      </c>
    </row>
    <row r="13" spans="1:2" x14ac:dyDescent="0.25">
      <c r="A13" s="57" t="s">
        <v>10</v>
      </c>
      <c r="B13" s="59">
        <v>1</v>
      </c>
    </row>
    <row r="14" spans="1:2" x14ac:dyDescent="0.25">
      <c r="A14" s="58" t="s">
        <v>45</v>
      </c>
      <c r="B14" s="59">
        <v>1</v>
      </c>
    </row>
    <row r="15" spans="1:2" x14ac:dyDescent="0.25">
      <c r="A15" s="57" t="s">
        <v>65</v>
      </c>
      <c r="B15" s="59">
        <v>14</v>
      </c>
    </row>
    <row r="16" spans="1:2" x14ac:dyDescent="0.25">
      <c r="A16" s="58" t="s">
        <v>159</v>
      </c>
      <c r="B16" s="59">
        <v>4</v>
      </c>
    </row>
    <row r="17" spans="1:2" x14ac:dyDescent="0.25">
      <c r="A17" s="58" t="s">
        <v>67</v>
      </c>
      <c r="B17" s="59">
        <v>10</v>
      </c>
    </row>
    <row r="18" spans="1:2" x14ac:dyDescent="0.25">
      <c r="A18" s="57" t="s">
        <v>77</v>
      </c>
      <c r="B18" s="59">
        <v>30</v>
      </c>
    </row>
    <row r="19" spans="1:2" x14ac:dyDescent="0.25">
      <c r="A19" s="58" t="s">
        <v>201</v>
      </c>
      <c r="B19" s="59">
        <v>1</v>
      </c>
    </row>
    <row r="20" spans="1:2" x14ac:dyDescent="0.25">
      <c r="A20" s="58" t="s">
        <v>103</v>
      </c>
      <c r="B20" s="59">
        <v>1</v>
      </c>
    </row>
    <row r="21" spans="1:2" x14ac:dyDescent="0.25">
      <c r="A21" s="58" t="s">
        <v>159</v>
      </c>
      <c r="B21" s="59">
        <v>6</v>
      </c>
    </row>
    <row r="22" spans="1:2" x14ac:dyDescent="0.25">
      <c r="A22" s="58" t="s">
        <v>79</v>
      </c>
      <c r="B22" s="59">
        <v>22</v>
      </c>
    </row>
    <row r="23" spans="1:2" x14ac:dyDescent="0.25">
      <c r="A23" s="57" t="s">
        <v>42</v>
      </c>
      <c r="B23" s="59">
        <v>3</v>
      </c>
    </row>
    <row r="24" spans="1:2" x14ac:dyDescent="0.25">
      <c r="A24" s="58" t="s">
        <v>201</v>
      </c>
      <c r="B24" s="59">
        <v>2</v>
      </c>
    </row>
    <row r="25" spans="1:2" x14ac:dyDescent="0.25">
      <c r="A25" s="58" t="s">
        <v>45</v>
      </c>
      <c r="B25" s="59">
        <v>1</v>
      </c>
    </row>
    <row r="26" spans="1:2" x14ac:dyDescent="0.25">
      <c r="A26" s="57" t="s">
        <v>35</v>
      </c>
      <c r="B26" s="59">
        <v>2</v>
      </c>
    </row>
    <row r="27" spans="1:2" x14ac:dyDescent="0.25">
      <c r="A27" s="58" t="s">
        <v>30</v>
      </c>
      <c r="B27" s="59">
        <v>2</v>
      </c>
    </row>
    <row r="28" spans="1:2" x14ac:dyDescent="0.25">
      <c r="A28" s="57" t="s">
        <v>105</v>
      </c>
      <c r="B28" s="59">
        <v>3</v>
      </c>
    </row>
    <row r="29" spans="1:2" x14ac:dyDescent="0.25">
      <c r="A29" s="58" t="s">
        <v>103</v>
      </c>
      <c r="B29" s="59">
        <v>3</v>
      </c>
    </row>
    <row r="30" spans="1:2" x14ac:dyDescent="0.25">
      <c r="A30" s="57" t="s">
        <v>216</v>
      </c>
      <c r="B30" s="59">
        <v>1</v>
      </c>
    </row>
    <row r="31" spans="1:2" x14ac:dyDescent="0.25">
      <c r="A31" s="58" t="s">
        <v>201</v>
      </c>
      <c r="B31" s="59">
        <v>1</v>
      </c>
    </row>
    <row r="32" spans="1:2" x14ac:dyDescent="0.25">
      <c r="A32" s="57" t="s">
        <v>11</v>
      </c>
      <c r="B32" s="59">
        <v>1</v>
      </c>
    </row>
    <row r="33" spans="1:2" x14ac:dyDescent="0.25">
      <c r="A33" s="58" t="s">
        <v>9</v>
      </c>
      <c r="B33" s="59">
        <v>1</v>
      </c>
    </row>
    <row r="34" spans="1:2" x14ac:dyDescent="0.25">
      <c r="A34" s="57" t="s">
        <v>14</v>
      </c>
      <c r="B34" s="59">
        <v>1</v>
      </c>
    </row>
    <row r="35" spans="1:2" x14ac:dyDescent="0.25">
      <c r="A35" s="58" t="s">
        <v>9</v>
      </c>
      <c r="B35" s="59">
        <v>1</v>
      </c>
    </row>
    <row r="36" spans="1:2" x14ac:dyDescent="0.25">
      <c r="A36" s="57" t="s">
        <v>41</v>
      </c>
      <c r="B36" s="59">
        <v>9</v>
      </c>
    </row>
    <row r="37" spans="1:2" x14ac:dyDescent="0.25">
      <c r="A37" s="58" t="s">
        <v>201</v>
      </c>
      <c r="B37" s="59">
        <v>5</v>
      </c>
    </row>
    <row r="38" spans="1:2" x14ac:dyDescent="0.25">
      <c r="A38" s="58" t="s">
        <v>30</v>
      </c>
      <c r="B38" s="59">
        <v>1</v>
      </c>
    </row>
    <row r="39" spans="1:2" x14ac:dyDescent="0.25">
      <c r="A39" s="58" t="s">
        <v>103</v>
      </c>
      <c r="B39" s="59">
        <v>2</v>
      </c>
    </row>
    <row r="40" spans="1:2" x14ac:dyDescent="0.25">
      <c r="A40" s="58" t="s">
        <v>159</v>
      </c>
      <c r="B40" s="59">
        <v>1</v>
      </c>
    </row>
    <row r="41" spans="1:2" x14ac:dyDescent="0.25">
      <c r="A41" s="57" t="s">
        <v>15</v>
      </c>
      <c r="B41" s="59">
        <v>4</v>
      </c>
    </row>
    <row r="42" spans="1:2" x14ac:dyDescent="0.25">
      <c r="A42" s="58" t="s">
        <v>103</v>
      </c>
      <c r="B42" s="59">
        <v>1</v>
      </c>
    </row>
    <row r="43" spans="1:2" x14ac:dyDescent="0.25">
      <c r="A43" s="58" t="s">
        <v>236</v>
      </c>
      <c r="B43" s="59">
        <v>1</v>
      </c>
    </row>
    <row r="44" spans="1:2" x14ac:dyDescent="0.25">
      <c r="A44" s="58" t="s">
        <v>9</v>
      </c>
      <c r="B44" s="59">
        <v>2</v>
      </c>
    </row>
    <row r="45" spans="1:2" x14ac:dyDescent="0.25">
      <c r="A45" s="57" t="s">
        <v>112</v>
      </c>
      <c r="B45" s="59">
        <v>1</v>
      </c>
    </row>
    <row r="46" spans="1:2" x14ac:dyDescent="0.25">
      <c r="A46" s="58" t="s">
        <v>103</v>
      </c>
      <c r="B46" s="59">
        <v>1</v>
      </c>
    </row>
    <row r="47" spans="1:2" x14ac:dyDescent="0.25">
      <c r="A47" s="57" t="s">
        <v>19</v>
      </c>
      <c r="B47" s="59">
        <v>12</v>
      </c>
    </row>
    <row r="48" spans="1:2" x14ac:dyDescent="0.25">
      <c r="A48" s="58" t="s">
        <v>201</v>
      </c>
      <c r="B48" s="59">
        <v>2</v>
      </c>
    </row>
    <row r="49" spans="1:2" x14ac:dyDescent="0.25">
      <c r="A49" s="58" t="s">
        <v>30</v>
      </c>
      <c r="B49" s="59">
        <v>2</v>
      </c>
    </row>
    <row r="50" spans="1:2" x14ac:dyDescent="0.25">
      <c r="A50" s="58" t="s">
        <v>159</v>
      </c>
      <c r="B50" s="59">
        <v>7</v>
      </c>
    </row>
    <row r="51" spans="1:2" x14ac:dyDescent="0.25">
      <c r="A51" s="58" t="s">
        <v>9</v>
      </c>
      <c r="B51" s="59">
        <v>1</v>
      </c>
    </row>
    <row r="52" spans="1:2" x14ac:dyDescent="0.25">
      <c r="A52" s="57" t="s">
        <v>197</v>
      </c>
      <c r="B52" s="59">
        <v>3</v>
      </c>
    </row>
    <row r="53" spans="1:2" x14ac:dyDescent="0.25">
      <c r="A53" s="58" t="s">
        <v>159</v>
      </c>
      <c r="B53" s="59">
        <v>3</v>
      </c>
    </row>
    <row r="54" spans="1:2" x14ac:dyDescent="0.25">
      <c r="A54" s="57" t="s">
        <v>114</v>
      </c>
      <c r="B54" s="59">
        <v>3</v>
      </c>
    </row>
    <row r="55" spans="1:2" x14ac:dyDescent="0.25">
      <c r="A55" s="58" t="s">
        <v>201</v>
      </c>
      <c r="B55" s="59">
        <v>2</v>
      </c>
    </row>
    <row r="56" spans="1:2" x14ac:dyDescent="0.25">
      <c r="A56" s="58" t="s">
        <v>103</v>
      </c>
      <c r="B56" s="59">
        <v>1</v>
      </c>
    </row>
    <row r="57" spans="1:2" x14ac:dyDescent="0.25">
      <c r="A57" s="57" t="s">
        <v>116</v>
      </c>
      <c r="B57" s="59">
        <v>2</v>
      </c>
    </row>
    <row r="58" spans="1:2" x14ac:dyDescent="0.25">
      <c r="A58" s="58" t="s">
        <v>201</v>
      </c>
      <c r="B58" s="59">
        <v>1</v>
      </c>
    </row>
    <row r="59" spans="1:2" x14ac:dyDescent="0.25">
      <c r="A59" s="58" t="s">
        <v>103</v>
      </c>
      <c r="B59" s="59">
        <v>1</v>
      </c>
    </row>
    <row r="60" spans="1:2" x14ac:dyDescent="0.25">
      <c r="A60" s="57" t="s">
        <v>22</v>
      </c>
      <c r="B60" s="59">
        <v>3</v>
      </c>
    </row>
    <row r="61" spans="1:2" x14ac:dyDescent="0.25">
      <c r="A61" s="58" t="s">
        <v>30</v>
      </c>
      <c r="B61" s="59">
        <v>2</v>
      </c>
    </row>
    <row r="62" spans="1:2" x14ac:dyDescent="0.25">
      <c r="A62" s="58" t="s">
        <v>9</v>
      </c>
      <c r="B62" s="59">
        <v>1</v>
      </c>
    </row>
    <row r="63" spans="1:2" x14ac:dyDescent="0.25">
      <c r="A63" s="57" t="s">
        <v>118</v>
      </c>
      <c r="B63" s="59">
        <v>1</v>
      </c>
    </row>
    <row r="64" spans="1:2" x14ac:dyDescent="0.25">
      <c r="A64" s="58" t="s">
        <v>103</v>
      </c>
      <c r="B64" s="59">
        <v>1</v>
      </c>
    </row>
    <row r="65" spans="1:2" x14ac:dyDescent="0.25">
      <c r="A65" s="57" t="s">
        <v>25</v>
      </c>
      <c r="B65" s="59">
        <v>3</v>
      </c>
    </row>
    <row r="66" spans="1:2" x14ac:dyDescent="0.25">
      <c r="A66" s="58" t="s">
        <v>30</v>
      </c>
      <c r="B66" s="59">
        <v>1</v>
      </c>
    </row>
    <row r="67" spans="1:2" x14ac:dyDescent="0.25">
      <c r="A67" s="58" t="s">
        <v>9</v>
      </c>
      <c r="B67" s="59">
        <v>2</v>
      </c>
    </row>
    <row r="68" spans="1:2" x14ac:dyDescent="0.25">
      <c r="A68" s="57" t="s">
        <v>59</v>
      </c>
      <c r="B68" s="59">
        <v>3</v>
      </c>
    </row>
    <row r="69" spans="1:2" x14ac:dyDescent="0.25">
      <c r="A69" s="58" t="s">
        <v>30</v>
      </c>
      <c r="B69" s="59">
        <v>1</v>
      </c>
    </row>
    <row r="70" spans="1:2" x14ac:dyDescent="0.25">
      <c r="A70" s="58" t="s">
        <v>103</v>
      </c>
      <c r="B70" s="59">
        <v>1</v>
      </c>
    </row>
    <row r="71" spans="1:2" x14ac:dyDescent="0.25">
      <c r="A71" s="58" t="s">
        <v>159</v>
      </c>
      <c r="B71" s="59">
        <v>1</v>
      </c>
    </row>
    <row r="72" spans="1:2" x14ac:dyDescent="0.25">
      <c r="A72" s="57" t="s">
        <v>250</v>
      </c>
      <c r="B72" s="59">
        <v>1</v>
      </c>
    </row>
    <row r="73" spans="1:2" x14ac:dyDescent="0.25">
      <c r="A73" s="58" t="s">
        <v>201</v>
      </c>
      <c r="B73" s="59">
        <v>1</v>
      </c>
    </row>
    <row r="74" spans="1:2" x14ac:dyDescent="0.25">
      <c r="A74" s="57" t="s">
        <v>121</v>
      </c>
      <c r="B74" s="59">
        <v>2</v>
      </c>
    </row>
    <row r="75" spans="1:2" x14ac:dyDescent="0.25">
      <c r="A75" s="58" t="s">
        <v>103</v>
      </c>
      <c r="B75" s="59">
        <v>1</v>
      </c>
    </row>
    <row r="76" spans="1:2" x14ac:dyDescent="0.25">
      <c r="A76" s="58" t="s">
        <v>9</v>
      </c>
      <c r="B76" s="59">
        <v>1</v>
      </c>
    </row>
    <row r="77" spans="1:2" x14ac:dyDescent="0.25">
      <c r="A77" s="57" t="s">
        <v>401</v>
      </c>
      <c r="B77" s="59">
        <v>119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G14"/>
  <sheetViews>
    <sheetView workbookViewId="0">
      <selection activeCell="H13" sqref="H13"/>
    </sheetView>
  </sheetViews>
  <sheetFormatPr baseColWidth="10" defaultRowHeight="15" x14ac:dyDescent="0.25"/>
  <cols>
    <col min="2" max="2" width="33.28515625" customWidth="1"/>
  </cols>
  <sheetData>
    <row r="3" spans="2:7" ht="60" x14ac:dyDescent="0.25">
      <c r="B3" s="17" t="s">
        <v>358</v>
      </c>
      <c r="C3" s="17" t="s">
        <v>344</v>
      </c>
      <c r="D3" s="18" t="s">
        <v>351</v>
      </c>
      <c r="E3" s="18" t="s">
        <v>247</v>
      </c>
      <c r="F3" s="18" t="s">
        <v>248</v>
      </c>
      <c r="G3" s="18" t="s">
        <v>249</v>
      </c>
    </row>
    <row r="4" spans="2:7" x14ac:dyDescent="0.25">
      <c r="B4" s="16" t="s">
        <v>345</v>
      </c>
      <c r="C4" s="16">
        <v>15</v>
      </c>
      <c r="D4" s="14">
        <v>3287</v>
      </c>
      <c r="E4" s="14">
        <v>1733</v>
      </c>
      <c r="F4" s="14">
        <v>1501</v>
      </c>
      <c r="G4" s="14">
        <v>53</v>
      </c>
    </row>
    <row r="5" spans="2:7" x14ac:dyDescent="0.25">
      <c r="B5" s="16" t="s">
        <v>346</v>
      </c>
      <c r="C5" s="16">
        <v>24</v>
      </c>
      <c r="D5" s="14">
        <v>2953</v>
      </c>
      <c r="E5" s="14">
        <v>1129</v>
      </c>
      <c r="F5" s="14">
        <v>1257</v>
      </c>
      <c r="G5" s="14">
        <v>567</v>
      </c>
    </row>
    <row r="6" spans="2:7" x14ac:dyDescent="0.25">
      <c r="B6" s="16" t="s">
        <v>347</v>
      </c>
      <c r="C6" s="16">
        <v>26</v>
      </c>
      <c r="D6" s="14">
        <v>2343</v>
      </c>
      <c r="E6" s="14">
        <v>485</v>
      </c>
      <c r="F6" s="14">
        <v>1470</v>
      </c>
      <c r="G6" s="14">
        <v>388</v>
      </c>
    </row>
    <row r="7" spans="2:7" x14ac:dyDescent="0.25">
      <c r="B7" s="16" t="s">
        <v>348</v>
      </c>
      <c r="C7" s="16">
        <v>7</v>
      </c>
      <c r="D7" s="14">
        <v>840</v>
      </c>
      <c r="E7" s="14">
        <v>370</v>
      </c>
      <c r="F7" s="14">
        <v>125</v>
      </c>
      <c r="G7" s="14">
        <v>345</v>
      </c>
    </row>
    <row r="8" spans="2:7" x14ac:dyDescent="0.25">
      <c r="B8" s="16" t="s">
        <v>349</v>
      </c>
      <c r="C8" s="16">
        <v>6</v>
      </c>
      <c r="D8" s="14">
        <v>649</v>
      </c>
      <c r="E8" s="14">
        <v>110</v>
      </c>
      <c r="F8" s="14">
        <v>234</v>
      </c>
      <c r="G8" s="14">
        <v>305</v>
      </c>
    </row>
    <row r="9" spans="2:7" x14ac:dyDescent="0.25">
      <c r="B9" s="16" t="s">
        <v>350</v>
      </c>
      <c r="C9" s="16">
        <v>2</v>
      </c>
      <c r="D9" s="14">
        <v>131</v>
      </c>
      <c r="E9" s="14">
        <v>0</v>
      </c>
      <c r="F9" s="14">
        <v>0</v>
      </c>
      <c r="G9" s="14">
        <v>131</v>
      </c>
    </row>
    <row r="10" spans="2:7" x14ac:dyDescent="0.25">
      <c r="B10" s="16" t="s">
        <v>352</v>
      </c>
      <c r="C10" s="16">
        <v>1</v>
      </c>
      <c r="D10" s="15">
        <v>320</v>
      </c>
      <c r="E10" s="15">
        <v>0</v>
      </c>
      <c r="F10" s="15">
        <v>0</v>
      </c>
      <c r="G10" s="15">
        <v>320</v>
      </c>
    </row>
    <row r="11" spans="2:7" x14ac:dyDescent="0.25">
      <c r="B11" s="16" t="s">
        <v>353</v>
      </c>
      <c r="C11" s="16">
        <v>1</v>
      </c>
      <c r="D11" s="15">
        <v>320</v>
      </c>
      <c r="E11" s="15">
        <v>0</v>
      </c>
      <c r="F11" s="15">
        <v>0</v>
      </c>
      <c r="G11" s="15">
        <v>320</v>
      </c>
    </row>
    <row r="12" spans="2:7" x14ac:dyDescent="0.25">
      <c r="B12" s="16" t="s">
        <v>354</v>
      </c>
      <c r="C12" s="16">
        <v>29</v>
      </c>
      <c r="D12" s="14">
        <f>6135+90</f>
        <v>6225</v>
      </c>
      <c r="E12" s="14">
        <v>930</v>
      </c>
      <c r="F12" s="14">
        <v>3176</v>
      </c>
      <c r="G12" s="14">
        <v>1799</v>
      </c>
    </row>
    <row r="13" spans="2:7" x14ac:dyDescent="0.25">
      <c r="B13" s="16" t="s">
        <v>355</v>
      </c>
      <c r="C13" s="16">
        <v>8</v>
      </c>
      <c r="D13" s="14">
        <v>505</v>
      </c>
      <c r="E13" s="14"/>
      <c r="F13" s="14"/>
      <c r="G13" s="14"/>
    </row>
    <row r="14" spans="2:7" x14ac:dyDescent="0.25">
      <c r="B14" s="17" t="s">
        <v>329</v>
      </c>
      <c r="C14" s="19">
        <f>SUM(C4:C13)</f>
        <v>119</v>
      </c>
      <c r="D14" s="19">
        <f t="shared" ref="D14:G14" si="0">SUM(D4:D13)</f>
        <v>17573</v>
      </c>
      <c r="E14" s="19">
        <f t="shared" si="0"/>
        <v>4757</v>
      </c>
      <c r="F14" s="19">
        <f t="shared" si="0"/>
        <v>7763</v>
      </c>
      <c r="G14" s="19">
        <f t="shared" si="0"/>
        <v>4228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24"/>
  <sheetViews>
    <sheetView workbookViewId="0">
      <selection activeCell="A2" sqref="A2:G23"/>
    </sheetView>
  </sheetViews>
  <sheetFormatPr baseColWidth="10" defaultRowHeight="15" x14ac:dyDescent="0.25"/>
  <cols>
    <col min="1" max="1" width="13.7109375" bestFit="1" customWidth="1"/>
    <col min="2" max="2" width="14.85546875" bestFit="1" customWidth="1"/>
    <col min="3" max="3" width="31.140625" bestFit="1" customWidth="1"/>
    <col min="4" max="4" width="15.42578125" bestFit="1" customWidth="1"/>
    <col min="5" max="5" width="14.42578125" bestFit="1" customWidth="1"/>
    <col min="6" max="6" width="18.7109375" bestFit="1" customWidth="1"/>
    <col min="7" max="7" width="32.42578125" bestFit="1" customWidth="1"/>
  </cols>
  <sheetData>
    <row r="1" spans="1:7" ht="30" x14ac:dyDescent="0.25">
      <c r="A1" s="6" t="s">
        <v>0</v>
      </c>
      <c r="B1" s="6" t="s">
        <v>1</v>
      </c>
      <c r="C1" s="1" t="s">
        <v>2</v>
      </c>
      <c r="D1" s="1" t="s">
        <v>6</v>
      </c>
      <c r="E1" s="6" t="s">
        <v>3</v>
      </c>
      <c r="F1" s="1" t="s">
        <v>4</v>
      </c>
      <c r="G1" s="1" t="s">
        <v>5</v>
      </c>
    </row>
    <row r="2" spans="1:7" ht="45" x14ac:dyDescent="0.25">
      <c r="A2" s="2" t="s">
        <v>151</v>
      </c>
      <c r="B2" s="2" t="s">
        <v>152</v>
      </c>
      <c r="C2" s="2" t="s">
        <v>158</v>
      </c>
      <c r="D2" s="2">
        <v>60</v>
      </c>
      <c r="E2" s="2" t="s">
        <v>159</v>
      </c>
      <c r="F2" s="2" t="s">
        <v>64</v>
      </c>
      <c r="G2" s="2" t="s">
        <v>160</v>
      </c>
    </row>
    <row r="3" spans="1:7" ht="45" x14ac:dyDescent="0.25">
      <c r="A3" s="2" t="s">
        <v>151</v>
      </c>
      <c r="B3" s="2" t="s">
        <v>152</v>
      </c>
      <c r="C3" s="2" t="s">
        <v>161</v>
      </c>
      <c r="D3" s="2">
        <v>60</v>
      </c>
      <c r="E3" s="2" t="s">
        <v>159</v>
      </c>
      <c r="F3" s="2" t="s">
        <v>64</v>
      </c>
      <c r="G3" s="2" t="s">
        <v>160</v>
      </c>
    </row>
    <row r="4" spans="1:7" ht="45" x14ac:dyDescent="0.25">
      <c r="A4" s="2" t="s">
        <v>151</v>
      </c>
      <c r="B4" s="2" t="s">
        <v>152</v>
      </c>
      <c r="C4" s="2" t="s">
        <v>162</v>
      </c>
      <c r="D4" s="2">
        <v>60</v>
      </c>
      <c r="E4" s="2" t="s">
        <v>159</v>
      </c>
      <c r="F4" s="2" t="s">
        <v>64</v>
      </c>
      <c r="G4" s="2" t="s">
        <v>160</v>
      </c>
    </row>
    <row r="5" spans="1:7" ht="30" hidden="1" x14ac:dyDescent="0.25">
      <c r="A5" s="2" t="s">
        <v>151</v>
      </c>
      <c r="B5" s="2" t="s">
        <v>153</v>
      </c>
      <c r="C5" s="2" t="s">
        <v>163</v>
      </c>
      <c r="D5" s="2">
        <v>60</v>
      </c>
      <c r="E5" s="2" t="s">
        <v>159</v>
      </c>
      <c r="F5" s="2" t="s">
        <v>64</v>
      </c>
      <c r="G5" s="4" t="s">
        <v>64</v>
      </c>
    </row>
    <row r="6" spans="1:7" ht="27.75" hidden="1" customHeight="1" x14ac:dyDescent="0.25">
      <c r="A6" s="70" t="s">
        <v>277</v>
      </c>
      <c r="B6" s="71"/>
      <c r="C6" s="71"/>
      <c r="D6" s="71"/>
      <c r="E6" s="71"/>
      <c r="F6" s="71"/>
      <c r="G6" s="71"/>
    </row>
    <row r="7" spans="1:7" ht="30" hidden="1" x14ac:dyDescent="0.25">
      <c r="A7" s="2" t="s">
        <v>77</v>
      </c>
      <c r="B7" s="2" t="s">
        <v>154</v>
      </c>
      <c r="C7" s="2" t="s">
        <v>164</v>
      </c>
      <c r="D7" s="2">
        <v>60</v>
      </c>
      <c r="E7" s="2" t="s">
        <v>159</v>
      </c>
      <c r="F7" s="2" t="s">
        <v>64</v>
      </c>
      <c r="G7" s="4" t="s">
        <v>165</v>
      </c>
    </row>
    <row r="8" spans="1:7" ht="45" hidden="1" x14ac:dyDescent="0.25">
      <c r="A8" s="2" t="s">
        <v>77</v>
      </c>
      <c r="B8" s="2" t="s">
        <v>166</v>
      </c>
      <c r="C8" s="2" t="s">
        <v>167</v>
      </c>
      <c r="D8" s="2">
        <v>60</v>
      </c>
      <c r="E8" s="2" t="s">
        <v>159</v>
      </c>
      <c r="F8" s="2" t="s">
        <v>64</v>
      </c>
      <c r="G8" s="4" t="s">
        <v>168</v>
      </c>
    </row>
    <row r="9" spans="1:7" ht="30" hidden="1" x14ac:dyDescent="0.25">
      <c r="A9" s="2" t="s">
        <v>77</v>
      </c>
      <c r="B9" s="2" t="s">
        <v>169</v>
      </c>
      <c r="C9" s="2" t="s">
        <v>170</v>
      </c>
      <c r="D9" s="2">
        <v>60</v>
      </c>
      <c r="E9" s="2" t="s">
        <v>159</v>
      </c>
      <c r="F9" s="2" t="s">
        <v>64</v>
      </c>
      <c r="G9" s="4" t="s">
        <v>64</v>
      </c>
    </row>
    <row r="10" spans="1:7" ht="30" hidden="1" x14ac:dyDescent="0.25">
      <c r="A10" s="2" t="s">
        <v>77</v>
      </c>
      <c r="B10" s="2" t="s">
        <v>171</v>
      </c>
      <c r="C10" s="2" t="s">
        <v>172</v>
      </c>
      <c r="D10" s="2">
        <v>60</v>
      </c>
      <c r="E10" s="2" t="s">
        <v>159</v>
      </c>
      <c r="F10" s="2" t="s">
        <v>64</v>
      </c>
      <c r="G10" s="4" t="s">
        <v>64</v>
      </c>
    </row>
    <row r="11" spans="1:7" ht="30" hidden="1" x14ac:dyDescent="0.25">
      <c r="A11" s="2" t="s">
        <v>77</v>
      </c>
      <c r="B11" s="2" t="s">
        <v>173</v>
      </c>
      <c r="C11" s="2" t="s">
        <v>174</v>
      </c>
      <c r="D11" s="2">
        <v>60</v>
      </c>
      <c r="E11" s="2" t="s">
        <v>159</v>
      </c>
      <c r="F11" s="2" t="s">
        <v>64</v>
      </c>
      <c r="G11" s="4" t="s">
        <v>64</v>
      </c>
    </row>
    <row r="12" spans="1:7" ht="30" hidden="1" x14ac:dyDescent="0.25">
      <c r="A12" s="2" t="s">
        <v>77</v>
      </c>
      <c r="B12" s="2" t="s">
        <v>80</v>
      </c>
      <c r="C12" s="2" t="s">
        <v>175</v>
      </c>
      <c r="D12" s="2">
        <v>60</v>
      </c>
      <c r="E12" s="2" t="s">
        <v>159</v>
      </c>
      <c r="F12" s="2" t="s">
        <v>64</v>
      </c>
      <c r="G12" s="4" t="s">
        <v>64</v>
      </c>
    </row>
    <row r="13" spans="1:7" ht="30" hidden="1" x14ac:dyDescent="0.25">
      <c r="A13" s="2" t="s">
        <v>41</v>
      </c>
      <c r="B13" s="2" t="s">
        <v>176</v>
      </c>
      <c r="C13" s="2" t="s">
        <v>155</v>
      </c>
      <c r="D13" s="2">
        <v>54</v>
      </c>
      <c r="E13" s="2" t="s">
        <v>159</v>
      </c>
      <c r="F13" s="2" t="s">
        <v>64</v>
      </c>
      <c r="G13" s="4" t="s">
        <v>177</v>
      </c>
    </row>
    <row r="14" spans="1:7" ht="30" hidden="1" x14ac:dyDescent="0.25">
      <c r="A14" s="2" t="s">
        <v>19</v>
      </c>
      <c r="B14" s="2" t="s">
        <v>178</v>
      </c>
      <c r="C14" s="2" t="s">
        <v>179</v>
      </c>
      <c r="D14" s="2">
        <v>80</v>
      </c>
      <c r="E14" s="2" t="s">
        <v>159</v>
      </c>
      <c r="F14" s="2" t="s">
        <v>64</v>
      </c>
      <c r="G14" s="4" t="s">
        <v>180</v>
      </c>
    </row>
    <row r="15" spans="1:7" ht="30" hidden="1" x14ac:dyDescent="0.25">
      <c r="A15" s="2" t="s">
        <v>19</v>
      </c>
      <c r="B15" s="2" t="s">
        <v>156</v>
      </c>
      <c r="C15" s="2" t="s">
        <v>181</v>
      </c>
      <c r="D15" s="2">
        <v>60</v>
      </c>
      <c r="E15" s="2" t="s">
        <v>159</v>
      </c>
      <c r="F15" s="2" t="s">
        <v>64</v>
      </c>
      <c r="G15" s="4" t="s">
        <v>180</v>
      </c>
    </row>
    <row r="16" spans="1:7" ht="30" hidden="1" x14ac:dyDescent="0.25">
      <c r="A16" s="2" t="s">
        <v>19</v>
      </c>
      <c r="B16" s="2" t="s">
        <v>182</v>
      </c>
      <c r="C16" s="2" t="s">
        <v>182</v>
      </c>
      <c r="D16" s="2">
        <v>80</v>
      </c>
      <c r="E16" s="2" t="s">
        <v>159</v>
      </c>
      <c r="F16" s="2" t="s">
        <v>64</v>
      </c>
      <c r="G16" s="4" t="s">
        <v>180</v>
      </c>
    </row>
    <row r="17" spans="1:7" ht="30" hidden="1" x14ac:dyDescent="0.25">
      <c r="A17" s="2" t="s">
        <v>19</v>
      </c>
      <c r="B17" s="2" t="s">
        <v>183</v>
      </c>
      <c r="C17" s="2" t="s">
        <v>184</v>
      </c>
      <c r="D17" s="2">
        <v>60</v>
      </c>
      <c r="E17" s="2" t="s">
        <v>159</v>
      </c>
      <c r="F17" s="2" t="s">
        <v>64</v>
      </c>
      <c r="G17" s="4" t="s">
        <v>180</v>
      </c>
    </row>
    <row r="18" spans="1:7" ht="30" hidden="1" x14ac:dyDescent="0.25">
      <c r="A18" s="2" t="s">
        <v>19</v>
      </c>
      <c r="B18" s="2" t="s">
        <v>183</v>
      </c>
      <c r="C18" s="2" t="s">
        <v>185</v>
      </c>
      <c r="D18" s="2">
        <v>60</v>
      </c>
      <c r="E18" s="2" t="s">
        <v>159</v>
      </c>
      <c r="F18" s="2" t="s">
        <v>64</v>
      </c>
      <c r="G18" s="4" t="s">
        <v>64</v>
      </c>
    </row>
    <row r="19" spans="1:7" ht="30" hidden="1" x14ac:dyDescent="0.25">
      <c r="A19" s="2" t="s">
        <v>19</v>
      </c>
      <c r="B19" s="2" t="s">
        <v>186</v>
      </c>
      <c r="C19" s="2" t="s">
        <v>187</v>
      </c>
      <c r="D19" s="2">
        <v>60</v>
      </c>
      <c r="E19" s="2" t="s">
        <v>159</v>
      </c>
      <c r="F19" s="2" t="s">
        <v>64</v>
      </c>
      <c r="G19" s="4" t="s">
        <v>64</v>
      </c>
    </row>
    <row r="20" spans="1:7" ht="30" hidden="1" x14ac:dyDescent="0.25">
      <c r="A20" s="2" t="s">
        <v>19</v>
      </c>
      <c r="B20" s="2" t="s">
        <v>188</v>
      </c>
      <c r="C20" s="2" t="s">
        <v>189</v>
      </c>
      <c r="D20" s="2">
        <v>60</v>
      </c>
      <c r="E20" s="2" t="s">
        <v>159</v>
      </c>
      <c r="F20" s="2" t="s">
        <v>64</v>
      </c>
      <c r="G20" s="4" t="s">
        <v>64</v>
      </c>
    </row>
    <row r="21" spans="1:7" ht="45" x14ac:dyDescent="0.25">
      <c r="A21" s="2" t="s">
        <v>197</v>
      </c>
      <c r="B21" s="2" t="s">
        <v>188</v>
      </c>
      <c r="C21" s="2" t="s">
        <v>190</v>
      </c>
      <c r="D21" s="2">
        <v>60</v>
      </c>
      <c r="E21" s="2" t="s">
        <v>159</v>
      </c>
      <c r="F21" s="2" t="s">
        <v>64</v>
      </c>
      <c r="G21" s="4" t="s">
        <v>160</v>
      </c>
    </row>
    <row r="22" spans="1:7" ht="30" hidden="1" x14ac:dyDescent="0.25">
      <c r="A22" s="2" t="s">
        <v>197</v>
      </c>
      <c r="B22" s="2" t="s">
        <v>191</v>
      </c>
      <c r="C22" s="2" t="s">
        <v>192</v>
      </c>
      <c r="D22" s="2">
        <v>54</v>
      </c>
      <c r="E22" s="2" t="s">
        <v>159</v>
      </c>
      <c r="F22" s="2" t="s">
        <v>64</v>
      </c>
      <c r="G22" s="4" t="s">
        <v>64</v>
      </c>
    </row>
    <row r="23" spans="1:7" ht="45" x14ac:dyDescent="0.25">
      <c r="A23" s="2" t="s">
        <v>197</v>
      </c>
      <c r="B23" s="2" t="s">
        <v>193</v>
      </c>
      <c r="C23" s="2" t="s">
        <v>194</v>
      </c>
      <c r="D23" s="2">
        <v>80</v>
      </c>
      <c r="E23" s="2" t="s">
        <v>159</v>
      </c>
      <c r="F23" s="2" t="s">
        <v>64</v>
      </c>
      <c r="G23" s="4" t="s">
        <v>160</v>
      </c>
    </row>
    <row r="24" spans="1:7" ht="30" hidden="1" x14ac:dyDescent="0.25">
      <c r="A24" s="2" t="s">
        <v>59</v>
      </c>
      <c r="B24" s="2" t="s">
        <v>195</v>
      </c>
      <c r="C24" s="2" t="s">
        <v>196</v>
      </c>
      <c r="D24" s="2">
        <v>80</v>
      </c>
      <c r="E24" s="2" t="s">
        <v>159</v>
      </c>
      <c r="F24" s="2" t="s">
        <v>64</v>
      </c>
      <c r="G24" s="4" t="s">
        <v>64</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4000000}">
    <filterColumn colId="6">
      <filters>
        <filter val="Terminada. Artículando verificación técnica en gestión, dotación e inicio de operación"/>
      </filters>
    </filterColumn>
  </autoFilter>
  <mergeCells count="1">
    <mergeCell ref="A6:G6"/>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28"/>
  <sheetViews>
    <sheetView workbookViewId="0">
      <selection sqref="A1:G28"/>
    </sheetView>
  </sheetViews>
  <sheetFormatPr baseColWidth="10" defaultRowHeight="15" x14ac:dyDescent="0.25"/>
  <cols>
    <col min="1" max="1" width="10.7109375" bestFit="1" customWidth="1"/>
    <col min="3" max="3" width="36" customWidth="1"/>
    <col min="4" max="4" width="10.85546875" bestFit="1" customWidth="1"/>
    <col min="5" max="5" width="11" hidden="1" customWidth="1"/>
    <col min="6" max="6" width="14.140625" hidden="1" customWidth="1"/>
    <col min="7" max="7" width="22.42578125" bestFit="1" customWidth="1"/>
  </cols>
  <sheetData>
    <row r="1" spans="1:7" x14ac:dyDescent="0.25">
      <c r="A1" s="73" t="s">
        <v>269</v>
      </c>
      <c r="B1" s="74"/>
      <c r="C1" s="74"/>
      <c r="D1" s="74"/>
      <c r="E1" s="74"/>
      <c r="F1" s="74"/>
      <c r="G1" s="74"/>
    </row>
    <row r="2" spans="1:7" ht="30" x14ac:dyDescent="0.25">
      <c r="A2" s="8" t="s">
        <v>0</v>
      </c>
      <c r="B2" s="8" t="s">
        <v>1</v>
      </c>
      <c r="C2" s="9" t="s">
        <v>2</v>
      </c>
      <c r="D2" s="9" t="s">
        <v>6</v>
      </c>
      <c r="E2" s="8" t="s">
        <v>3</v>
      </c>
      <c r="F2" s="9" t="s">
        <v>4</v>
      </c>
      <c r="G2" s="9" t="s">
        <v>5</v>
      </c>
    </row>
    <row r="3" spans="1:7" x14ac:dyDescent="0.25">
      <c r="A3" s="72" t="s">
        <v>278</v>
      </c>
      <c r="B3" s="72"/>
      <c r="C3" s="72"/>
      <c r="D3" s="72"/>
      <c r="E3" s="72"/>
      <c r="F3" s="72"/>
      <c r="G3" s="72"/>
    </row>
    <row r="4" spans="1:7" ht="30" x14ac:dyDescent="0.25">
      <c r="A4" s="3" t="s">
        <v>77</v>
      </c>
      <c r="B4" s="3" t="s">
        <v>154</v>
      </c>
      <c r="C4" s="3" t="s">
        <v>164</v>
      </c>
      <c r="D4" s="3">
        <v>60</v>
      </c>
      <c r="E4" s="3" t="s">
        <v>159</v>
      </c>
      <c r="F4" s="3" t="s">
        <v>64</v>
      </c>
      <c r="G4" s="3" t="s">
        <v>165</v>
      </c>
    </row>
    <row r="5" spans="1:7" ht="45" x14ac:dyDescent="0.25">
      <c r="A5" s="3" t="s">
        <v>77</v>
      </c>
      <c r="B5" s="3" t="s">
        <v>166</v>
      </c>
      <c r="C5" s="3" t="s">
        <v>167</v>
      </c>
      <c r="D5" s="3">
        <v>60</v>
      </c>
      <c r="E5" s="3" t="s">
        <v>159</v>
      </c>
      <c r="F5" s="3" t="s">
        <v>64</v>
      </c>
      <c r="G5" s="3" t="s">
        <v>168</v>
      </c>
    </row>
    <row r="6" spans="1:7" ht="45" x14ac:dyDescent="0.25">
      <c r="A6" s="3" t="s">
        <v>41</v>
      </c>
      <c r="B6" s="3" t="s">
        <v>176</v>
      </c>
      <c r="C6" s="3" t="s">
        <v>155</v>
      </c>
      <c r="D6" s="3">
        <v>54</v>
      </c>
      <c r="E6" s="3" t="s">
        <v>159</v>
      </c>
      <c r="F6" s="3" t="s">
        <v>64</v>
      </c>
      <c r="G6" s="3" t="s">
        <v>177</v>
      </c>
    </row>
    <row r="7" spans="1:7" x14ac:dyDescent="0.25">
      <c r="A7" s="72" t="s">
        <v>279</v>
      </c>
      <c r="B7" s="72"/>
      <c r="C7" s="72"/>
      <c r="D7" s="72"/>
      <c r="E7" s="72"/>
      <c r="F7" s="72"/>
      <c r="G7" s="72"/>
    </row>
    <row r="8" spans="1:7" ht="30" x14ac:dyDescent="0.25">
      <c r="A8" s="3" t="s">
        <v>151</v>
      </c>
      <c r="B8" s="3" t="s">
        <v>153</v>
      </c>
      <c r="C8" s="3" t="s">
        <v>163</v>
      </c>
      <c r="D8" s="3">
        <v>60</v>
      </c>
      <c r="E8" s="3" t="s">
        <v>159</v>
      </c>
      <c r="F8" s="3" t="s">
        <v>64</v>
      </c>
      <c r="G8" s="3" t="s">
        <v>64</v>
      </c>
    </row>
    <row r="9" spans="1:7" ht="30" x14ac:dyDescent="0.25">
      <c r="A9" s="3" t="s">
        <v>77</v>
      </c>
      <c r="B9" s="3" t="s">
        <v>169</v>
      </c>
      <c r="C9" s="3" t="s">
        <v>170</v>
      </c>
      <c r="D9" s="3">
        <v>60</v>
      </c>
      <c r="E9" s="3" t="s">
        <v>159</v>
      </c>
      <c r="F9" s="3" t="s">
        <v>64</v>
      </c>
      <c r="G9" s="3" t="s">
        <v>64</v>
      </c>
    </row>
    <row r="10" spans="1:7" ht="30" x14ac:dyDescent="0.25">
      <c r="A10" s="3" t="s">
        <v>77</v>
      </c>
      <c r="B10" s="3" t="s">
        <v>171</v>
      </c>
      <c r="C10" s="3" t="s">
        <v>172</v>
      </c>
      <c r="D10" s="3">
        <v>60</v>
      </c>
      <c r="E10" s="3" t="s">
        <v>159</v>
      </c>
      <c r="F10" s="3" t="s">
        <v>64</v>
      </c>
      <c r="G10" s="3" t="s">
        <v>64</v>
      </c>
    </row>
    <row r="11" spans="1:7" ht="30" x14ac:dyDescent="0.25">
      <c r="A11" s="3" t="s">
        <v>77</v>
      </c>
      <c r="B11" s="3" t="s">
        <v>173</v>
      </c>
      <c r="C11" s="3" t="s">
        <v>174</v>
      </c>
      <c r="D11" s="3">
        <v>60</v>
      </c>
      <c r="E11" s="3" t="s">
        <v>159</v>
      </c>
      <c r="F11" s="3" t="s">
        <v>64</v>
      </c>
      <c r="G11" s="3" t="s">
        <v>64</v>
      </c>
    </row>
    <row r="12" spans="1:7" ht="30" x14ac:dyDescent="0.25">
      <c r="A12" s="3" t="s">
        <v>77</v>
      </c>
      <c r="B12" s="3" t="s">
        <v>80</v>
      </c>
      <c r="C12" s="3" t="s">
        <v>175</v>
      </c>
      <c r="D12" s="3">
        <v>60</v>
      </c>
      <c r="E12" s="3" t="s">
        <v>159</v>
      </c>
      <c r="F12" s="3" t="s">
        <v>64</v>
      </c>
      <c r="G12" s="3" t="s">
        <v>64</v>
      </c>
    </row>
    <row r="13" spans="1:7" ht="30" x14ac:dyDescent="0.25">
      <c r="A13" s="3" t="s">
        <v>19</v>
      </c>
      <c r="B13" s="3" t="s">
        <v>183</v>
      </c>
      <c r="C13" s="3" t="s">
        <v>185</v>
      </c>
      <c r="D13" s="3">
        <v>60</v>
      </c>
      <c r="E13" s="3" t="s">
        <v>159</v>
      </c>
      <c r="F13" s="3" t="s">
        <v>64</v>
      </c>
      <c r="G13" s="3" t="s">
        <v>64</v>
      </c>
    </row>
    <row r="14" spans="1:7" ht="30" x14ac:dyDescent="0.25">
      <c r="A14" s="3" t="s">
        <v>19</v>
      </c>
      <c r="B14" s="3" t="s">
        <v>186</v>
      </c>
      <c r="C14" s="3" t="s">
        <v>187</v>
      </c>
      <c r="D14" s="3">
        <v>60</v>
      </c>
      <c r="E14" s="3" t="s">
        <v>159</v>
      </c>
      <c r="F14" s="3" t="s">
        <v>64</v>
      </c>
      <c r="G14" s="3" t="s">
        <v>64</v>
      </c>
    </row>
    <row r="15" spans="1:7" ht="30" x14ac:dyDescent="0.25">
      <c r="A15" s="3" t="s">
        <v>19</v>
      </c>
      <c r="B15" s="3" t="s">
        <v>188</v>
      </c>
      <c r="C15" s="3" t="s">
        <v>189</v>
      </c>
      <c r="D15" s="3">
        <v>60</v>
      </c>
      <c r="E15" s="3" t="s">
        <v>159</v>
      </c>
      <c r="F15" s="3" t="s">
        <v>64</v>
      </c>
      <c r="G15" s="3" t="s">
        <v>64</v>
      </c>
    </row>
    <row r="16" spans="1:7" ht="30" x14ac:dyDescent="0.25">
      <c r="A16" s="3" t="s">
        <v>197</v>
      </c>
      <c r="B16" s="3" t="s">
        <v>191</v>
      </c>
      <c r="C16" s="3" t="s">
        <v>192</v>
      </c>
      <c r="D16" s="3">
        <v>54</v>
      </c>
      <c r="E16" s="3" t="s">
        <v>159</v>
      </c>
      <c r="F16" s="3" t="s">
        <v>64</v>
      </c>
      <c r="G16" s="3" t="s">
        <v>64</v>
      </c>
    </row>
    <row r="17" spans="1:7" ht="30" x14ac:dyDescent="0.25">
      <c r="A17" s="3" t="s">
        <v>59</v>
      </c>
      <c r="B17" s="3" t="s">
        <v>195</v>
      </c>
      <c r="C17" s="3" t="s">
        <v>196</v>
      </c>
      <c r="D17" s="3">
        <v>80</v>
      </c>
      <c r="E17" s="3" t="s">
        <v>159</v>
      </c>
      <c r="F17" s="3" t="s">
        <v>64</v>
      </c>
      <c r="G17" s="3" t="s">
        <v>64</v>
      </c>
    </row>
    <row r="18" spans="1:7" x14ac:dyDescent="0.25">
      <c r="A18" s="72" t="s">
        <v>280</v>
      </c>
      <c r="B18" s="72"/>
      <c r="C18" s="72"/>
      <c r="D18" s="72"/>
      <c r="E18" s="72"/>
      <c r="F18" s="72"/>
      <c r="G18" s="72"/>
    </row>
    <row r="19" spans="1:7" ht="30" x14ac:dyDescent="0.25">
      <c r="A19" s="3" t="s">
        <v>19</v>
      </c>
      <c r="B19" s="3" t="s">
        <v>178</v>
      </c>
      <c r="C19" s="3" t="s">
        <v>179</v>
      </c>
      <c r="D19" s="3">
        <v>80</v>
      </c>
      <c r="E19" s="3" t="s">
        <v>159</v>
      </c>
      <c r="F19" s="3" t="s">
        <v>64</v>
      </c>
      <c r="G19" s="3" t="s">
        <v>180</v>
      </c>
    </row>
    <row r="20" spans="1:7" ht="30" x14ac:dyDescent="0.25">
      <c r="A20" s="3" t="s">
        <v>19</v>
      </c>
      <c r="B20" s="3" t="s">
        <v>156</v>
      </c>
      <c r="C20" s="3" t="s">
        <v>181</v>
      </c>
      <c r="D20" s="3">
        <v>60</v>
      </c>
      <c r="E20" s="3" t="s">
        <v>159</v>
      </c>
      <c r="F20" s="3" t="s">
        <v>64</v>
      </c>
      <c r="G20" s="3" t="s">
        <v>180</v>
      </c>
    </row>
    <row r="21" spans="1:7" ht="30" x14ac:dyDescent="0.25">
      <c r="A21" s="3" t="s">
        <v>19</v>
      </c>
      <c r="B21" s="3" t="s">
        <v>182</v>
      </c>
      <c r="C21" s="3" t="s">
        <v>182</v>
      </c>
      <c r="D21" s="3">
        <v>80</v>
      </c>
      <c r="E21" s="3" t="s">
        <v>159</v>
      </c>
      <c r="F21" s="3" t="s">
        <v>64</v>
      </c>
      <c r="G21" s="3" t="s">
        <v>180</v>
      </c>
    </row>
    <row r="22" spans="1:7" ht="30" x14ac:dyDescent="0.25">
      <c r="A22" s="3" t="s">
        <v>19</v>
      </c>
      <c r="B22" s="3" t="s">
        <v>183</v>
      </c>
      <c r="C22" s="3" t="s">
        <v>184</v>
      </c>
      <c r="D22" s="3">
        <v>60</v>
      </c>
      <c r="E22" s="3" t="s">
        <v>159</v>
      </c>
      <c r="F22" s="3" t="s">
        <v>64</v>
      </c>
      <c r="G22" s="3" t="s">
        <v>180</v>
      </c>
    </row>
    <row r="23" spans="1:7" x14ac:dyDescent="0.25">
      <c r="A23" s="72" t="s">
        <v>281</v>
      </c>
      <c r="B23" s="72"/>
      <c r="C23" s="72"/>
      <c r="D23" s="72"/>
      <c r="E23" s="72"/>
      <c r="F23" s="72"/>
      <c r="G23" s="72"/>
    </row>
    <row r="24" spans="1:7" ht="60" x14ac:dyDescent="0.25">
      <c r="A24" s="3" t="s">
        <v>151</v>
      </c>
      <c r="B24" s="3" t="s">
        <v>152</v>
      </c>
      <c r="C24" s="3" t="s">
        <v>158</v>
      </c>
      <c r="D24" s="3">
        <v>60</v>
      </c>
      <c r="E24" s="3" t="s">
        <v>159</v>
      </c>
      <c r="F24" s="3" t="s">
        <v>64</v>
      </c>
      <c r="G24" s="3" t="s">
        <v>160</v>
      </c>
    </row>
    <row r="25" spans="1:7" ht="60" x14ac:dyDescent="0.25">
      <c r="A25" s="3" t="s">
        <v>151</v>
      </c>
      <c r="B25" s="3" t="s">
        <v>152</v>
      </c>
      <c r="C25" s="3" t="s">
        <v>161</v>
      </c>
      <c r="D25" s="3">
        <v>60</v>
      </c>
      <c r="E25" s="3" t="s">
        <v>159</v>
      </c>
      <c r="F25" s="3" t="s">
        <v>64</v>
      </c>
      <c r="G25" s="3" t="s">
        <v>160</v>
      </c>
    </row>
    <row r="26" spans="1:7" ht="60" x14ac:dyDescent="0.25">
      <c r="A26" s="3" t="s">
        <v>151</v>
      </c>
      <c r="B26" s="3" t="s">
        <v>152</v>
      </c>
      <c r="C26" s="3" t="s">
        <v>162</v>
      </c>
      <c r="D26" s="3">
        <v>60</v>
      </c>
      <c r="E26" s="3" t="s">
        <v>159</v>
      </c>
      <c r="F26" s="3" t="s">
        <v>64</v>
      </c>
      <c r="G26" s="3" t="s">
        <v>160</v>
      </c>
    </row>
    <row r="27" spans="1:7" ht="60" x14ac:dyDescent="0.25">
      <c r="A27" s="3" t="s">
        <v>197</v>
      </c>
      <c r="B27" s="3" t="s">
        <v>188</v>
      </c>
      <c r="C27" s="3" t="s">
        <v>190</v>
      </c>
      <c r="D27" s="3">
        <v>60</v>
      </c>
      <c r="E27" s="3" t="s">
        <v>159</v>
      </c>
      <c r="F27" s="3" t="s">
        <v>64</v>
      </c>
      <c r="G27" s="3" t="s">
        <v>160</v>
      </c>
    </row>
    <row r="28" spans="1:7" ht="60" x14ac:dyDescent="0.25">
      <c r="A28" s="3" t="s">
        <v>197</v>
      </c>
      <c r="B28" s="3" t="s">
        <v>193</v>
      </c>
      <c r="C28" s="3" t="s">
        <v>194</v>
      </c>
      <c r="D28" s="3">
        <v>80</v>
      </c>
      <c r="E28" s="3" t="s">
        <v>159</v>
      </c>
      <c r="F28" s="3" t="s">
        <v>64</v>
      </c>
      <c r="G28" s="3" t="s">
        <v>160</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workbookViewId="0">
      <selection activeCell="D7" sqref="D7:E24"/>
    </sheetView>
  </sheetViews>
  <sheetFormatPr baseColWidth="10" defaultRowHeight="15" x14ac:dyDescent="0.25"/>
  <cols>
    <col min="1" max="1" width="25" bestFit="1" customWidth="1"/>
    <col min="4" max="4" width="35.85546875" customWidth="1"/>
  </cols>
  <sheetData>
    <row r="1" spans="1:5" x14ac:dyDescent="0.25">
      <c r="A1" s="7" t="s">
        <v>275</v>
      </c>
      <c r="B1" s="7" t="s">
        <v>276</v>
      </c>
    </row>
    <row r="2" spans="1:5" x14ac:dyDescent="0.25">
      <c r="A2" s="5" t="s">
        <v>103</v>
      </c>
      <c r="B2" s="5">
        <v>12</v>
      </c>
    </row>
    <row r="3" spans="1:5" x14ac:dyDescent="0.25">
      <c r="A3" s="5" t="s">
        <v>268</v>
      </c>
      <c r="B3" s="5">
        <v>9</v>
      </c>
    </row>
    <row r="4" spans="1:5" x14ac:dyDescent="0.25">
      <c r="A4" s="5" t="s">
        <v>269</v>
      </c>
      <c r="B4" s="5">
        <v>22</v>
      </c>
    </row>
    <row r="5" spans="1:5" x14ac:dyDescent="0.25">
      <c r="A5" s="5" t="s">
        <v>270</v>
      </c>
      <c r="B5" s="5">
        <v>5</v>
      </c>
    </row>
    <row r="6" spans="1:5" x14ac:dyDescent="0.25">
      <c r="A6" s="5" t="s">
        <v>271</v>
      </c>
      <c r="B6" s="5">
        <v>22</v>
      </c>
    </row>
    <row r="7" spans="1:5" x14ac:dyDescent="0.25">
      <c r="A7" s="5" t="s">
        <v>272</v>
      </c>
      <c r="B7" s="5">
        <v>2</v>
      </c>
      <c r="D7" s="76" t="s">
        <v>282</v>
      </c>
      <c r="E7" s="76"/>
    </row>
    <row r="8" spans="1:5" x14ac:dyDescent="0.25">
      <c r="A8" s="5"/>
      <c r="B8" s="5"/>
      <c r="D8" s="77" t="s">
        <v>283</v>
      </c>
      <c r="E8" s="77"/>
    </row>
    <row r="9" spans="1:5" x14ac:dyDescent="0.25">
      <c r="A9" s="5" t="s">
        <v>273</v>
      </c>
      <c r="B9" s="5">
        <v>19</v>
      </c>
      <c r="D9" s="10" t="s">
        <v>284</v>
      </c>
      <c r="E9" s="10">
        <v>28</v>
      </c>
    </row>
    <row r="10" spans="1:5" x14ac:dyDescent="0.25">
      <c r="A10" s="5" t="s">
        <v>274</v>
      </c>
      <c r="B10" s="5">
        <v>11</v>
      </c>
      <c r="D10" s="10" t="s">
        <v>285</v>
      </c>
      <c r="E10" s="10">
        <v>211</v>
      </c>
    </row>
    <row r="11" spans="1:5" x14ac:dyDescent="0.25">
      <c r="A11" s="5" t="s">
        <v>236</v>
      </c>
      <c r="B11" s="5">
        <v>1</v>
      </c>
      <c r="D11" s="78" t="s">
        <v>286</v>
      </c>
      <c r="E11" s="78"/>
    </row>
    <row r="12" spans="1:5" x14ac:dyDescent="0.25">
      <c r="D12" s="11" t="s">
        <v>287</v>
      </c>
      <c r="E12" s="11">
        <v>10</v>
      </c>
    </row>
    <row r="13" spans="1:5" x14ac:dyDescent="0.25">
      <c r="D13" s="11" t="s">
        <v>288</v>
      </c>
      <c r="E13" s="11">
        <v>16</v>
      </c>
    </row>
    <row r="14" spans="1:5" x14ac:dyDescent="0.25">
      <c r="D14" s="11" t="s">
        <v>289</v>
      </c>
      <c r="E14" s="11">
        <v>156</v>
      </c>
    </row>
    <row r="15" spans="1:5" x14ac:dyDescent="0.25">
      <c r="D15" s="11" t="s">
        <v>290</v>
      </c>
      <c r="E15" s="11">
        <v>2124</v>
      </c>
    </row>
    <row r="16" spans="1:5" ht="3" customHeight="1" x14ac:dyDescent="0.25">
      <c r="D16" s="5"/>
      <c r="E16" s="5"/>
    </row>
    <row r="17" spans="4:5" x14ac:dyDescent="0.25">
      <c r="D17" s="79" t="s">
        <v>270</v>
      </c>
      <c r="E17" s="79"/>
    </row>
    <row r="18" spans="4:5" x14ac:dyDescent="0.25">
      <c r="D18" s="80" t="s">
        <v>283</v>
      </c>
      <c r="E18" s="80"/>
    </row>
    <row r="19" spans="4:5" x14ac:dyDescent="0.25">
      <c r="D19" s="12" t="s">
        <v>285</v>
      </c>
      <c r="E19" s="12">
        <v>23</v>
      </c>
    </row>
    <row r="20" spans="4:5" x14ac:dyDescent="0.25">
      <c r="D20" s="12" t="s">
        <v>291</v>
      </c>
      <c r="E20" s="12">
        <v>856</v>
      </c>
    </row>
    <row r="21" spans="4:5" x14ac:dyDescent="0.25">
      <c r="D21" s="75" t="s">
        <v>286</v>
      </c>
      <c r="E21" s="75"/>
    </row>
    <row r="22" spans="4:5" x14ac:dyDescent="0.25">
      <c r="D22" s="13" t="s">
        <v>288</v>
      </c>
      <c r="E22" s="13">
        <v>22</v>
      </c>
    </row>
    <row r="23" spans="4:5" x14ac:dyDescent="0.25">
      <c r="D23" s="13" t="s">
        <v>289</v>
      </c>
      <c r="E23" s="13">
        <v>836</v>
      </c>
    </row>
    <row r="24" spans="4:5" x14ac:dyDescent="0.25">
      <c r="D24" s="13" t="s">
        <v>290</v>
      </c>
      <c r="E24" s="13">
        <f>+E23*13</f>
        <v>10868</v>
      </c>
    </row>
  </sheetData>
  <mergeCells count="6">
    <mergeCell ref="D21:E21"/>
    <mergeCell ref="D7:E7"/>
    <mergeCell ref="D8:E8"/>
    <mergeCell ref="D11:E11"/>
    <mergeCell ref="D17:E17"/>
    <mergeCell ref="D18:E1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Matriz</vt:lpstr>
      <vt:lpstr>porAportante</vt:lpstr>
      <vt:lpstr>porRegion</vt:lpstr>
      <vt:lpstr>FechaEntrega</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Andrea Ospina Patiño</cp:lastModifiedBy>
  <cp:lastPrinted>2018-10-09T16:29:42Z</cp:lastPrinted>
  <dcterms:created xsi:type="dcterms:W3CDTF">2018-09-06T16:03:37Z</dcterms:created>
  <dcterms:modified xsi:type="dcterms:W3CDTF">2019-02-08T20:02:52Z</dcterms:modified>
</cp:coreProperties>
</file>