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drawings/drawing6.xml" ContentType="application/vnd.openxmlformats-officedocument.drawing+xml"/>
  <Override PartName="/xl/tables/table5.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3.xml" ContentType="application/vnd.openxmlformats-officedocument.themeOverride+xml"/>
  <Override PartName="/xl/drawings/drawing7.xml" ContentType="application/vnd.openxmlformats-officedocument.drawing+xml"/>
  <Override PartName="/xl/tables/table6.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tables/table7.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4.xml" ContentType="application/vnd.openxmlformats-officedocument.themeOverride+xml"/>
  <Override PartName="/xl/drawings/drawing9.xml" ContentType="application/vnd.openxmlformats-officedocument.drawingml.chartshapes+xml"/>
  <Override PartName="/xl/drawings/drawing10.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1.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tables/table12.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heme/themeOverride5.xml" ContentType="application/vnd.openxmlformats-officedocument.themeOverride+xml"/>
  <Override PartName="/xl/drawings/drawing13.xml" ContentType="application/vnd.openxmlformats-officedocument.drawingml.chartshapes+xml"/>
  <Override PartName="/xl/drawings/drawing14.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8.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9.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heme/themeOverride6.xml" ContentType="application/vnd.openxmlformats-officedocument.themeOverrid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heme/themeOverride7.xml" ContentType="application/vnd.openxmlformats-officedocument.themeOverride+xml"/>
  <Override PartName="/xl/drawings/drawing20.xml" ContentType="application/vnd.openxmlformats-officedocument.drawing+xml"/>
  <Override PartName="/xl/tables/table19.xml" ContentType="application/vnd.openxmlformats-officedocument.spreadsheetml.tab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heme/themeOverride8.xml" ContentType="application/vnd.openxmlformats-officedocument.themeOverride+xml"/>
  <Override PartName="/xl/drawings/drawing21.xml" ContentType="application/vnd.openxmlformats-officedocument.drawing+xml"/>
  <Override PartName="/xl/tables/table20.xml" ContentType="application/vnd.openxmlformats-officedocument.spreadsheetml.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heme/themeOverride9.xml" ContentType="application/vnd.openxmlformats-officedocument.themeOverride+xml"/>
  <Override PartName="/xl/drawings/drawing22.xml" ContentType="application/vnd.openxmlformats-officedocument.drawing+xml"/>
  <Override PartName="/xl/tables/table21.xml" ContentType="application/vnd.openxmlformats-officedocument.spreadsheetml.tab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heme/themeOverride10.xml" ContentType="application/vnd.openxmlformats-officedocument.themeOverride+xml"/>
  <Override PartName="/xl/drawings/drawing23.xml" ContentType="application/vnd.openxmlformats-officedocument.drawing+xml"/>
  <Override PartName="/xl/tables/table22.xml" ContentType="application/vnd.openxmlformats-officedocument.spreadsheetml.tab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theme/themeOverride11.xml" ContentType="application/vnd.openxmlformats-officedocument.themeOverride+xml"/>
  <Override PartName="/xl/drawings/drawing37.xml" ContentType="application/vnd.openxmlformats-officedocument.drawingml.chartshapes+xml"/>
  <Override PartName="/xl/drawings/drawing38.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theme/themeOverride12.xml" ContentType="application/vnd.openxmlformats-officedocument.themeOverride+xml"/>
  <Override PartName="/xl/drawings/drawing39.xml" ContentType="application/vnd.openxmlformats-officedocument.drawingml.chartshapes+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theme/themeOverride13.xml" ContentType="application/vnd.openxmlformats-officedocument.themeOverride+xml"/>
  <Override PartName="/xl/drawings/drawing40.xml" ContentType="application/vnd.openxmlformats-officedocument.drawingml.chartshapes+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theme/themeOverride14.xml" ContentType="application/vnd.openxmlformats-officedocument.themeOverride+xml"/>
  <Override PartName="/xl/drawings/drawing41.xml" ContentType="application/vnd.openxmlformats-officedocument.drawingml.chartshapes+xml"/>
  <Override PartName="/xl/drawings/drawing42.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theme/themeOverride15.xml" ContentType="application/vnd.openxmlformats-officedocument.themeOverride+xml"/>
  <Override PartName="/xl/drawings/drawing43.xml" ContentType="application/vnd.openxmlformats-officedocument.drawingml.chartshap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heme/themeOverride16.xml" ContentType="application/vnd.openxmlformats-officedocument.themeOverride+xml"/>
  <Override PartName="/xl/drawings/drawing44.xml" ContentType="application/vnd.openxmlformats-officedocument.drawingml.chartshap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theme/themeOverride17.xml" ContentType="application/vnd.openxmlformats-officedocument.themeOverride+xml"/>
  <Override PartName="/xl/drawings/drawing45.xml" ContentType="application/vnd.openxmlformats-officedocument.drawingml.chartshapes+xml"/>
  <Override PartName="/xl/drawings/drawing46.xml" ContentType="application/vnd.openxmlformats-officedocument.drawing+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theme/themeOverride18.xml" ContentType="application/vnd.openxmlformats-officedocument.themeOverride+xml"/>
  <Override PartName="/xl/drawings/drawing47.xml" ContentType="application/vnd.openxmlformats-officedocument.drawingml.chartshapes+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theme/themeOverride19.xml" ContentType="application/vnd.openxmlformats-officedocument.themeOverride+xml"/>
  <Override PartName="/xl/drawings/drawing48.xml" ContentType="application/vnd.openxmlformats-officedocument.drawingml.chartshapes+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theme/themeOverride20.xml" ContentType="application/vnd.openxmlformats-officedocument.themeOverride+xml"/>
  <Override PartName="/xl/drawings/drawing49.xml" ContentType="application/vnd.openxmlformats-officedocument.drawingml.chartshapes+xml"/>
  <Override PartName="/xl/drawings/drawing50.xml" ContentType="application/vnd.openxmlformats-officedocument.drawing+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theme/themeOverride21.xml" ContentType="application/vnd.openxmlformats-officedocument.themeOverride+xml"/>
  <Override PartName="/xl/drawings/drawing51.xml" ContentType="application/vnd.openxmlformats-officedocument.drawingml.chartshapes+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theme/themeOverride22.xml" ContentType="application/vnd.openxmlformats-officedocument.themeOverride+xml"/>
  <Override PartName="/xl/drawings/drawing52.xml" ContentType="application/vnd.openxmlformats-officedocument.drawingml.chartshapes+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theme/themeOverride23.xml" ContentType="application/vnd.openxmlformats-officedocument.themeOverride+xml"/>
  <Override PartName="/xl/drawings/drawing53.xml" ContentType="application/vnd.openxmlformats-officedocument.drawingml.chartshapes+xml"/>
  <Override PartName="/xl/drawings/drawing54.xml" ContentType="application/vnd.openxmlformats-officedocument.drawing+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theme/themeOverride24.xml" ContentType="application/vnd.openxmlformats-officedocument.themeOverride+xml"/>
  <Override PartName="/xl/drawings/drawing55.xml" ContentType="application/vnd.openxmlformats-officedocument.drawingml.chartshapes+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theme/themeOverride25.xml" ContentType="application/vnd.openxmlformats-officedocument.themeOverride+xml"/>
  <Override PartName="/xl/drawings/drawing56.xml" ContentType="application/vnd.openxmlformats-officedocument.drawingml.chartshape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theme/themeOverride26.xml" ContentType="application/vnd.openxmlformats-officedocument.themeOverride+xml"/>
  <Override PartName="/xl/drawings/drawing57.xml" ContentType="application/vnd.openxmlformats-officedocument.drawingml.chartshapes+xml"/>
  <Override PartName="/xl/drawings/drawing58.xml" ContentType="application/vnd.openxmlformats-officedocument.drawing+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theme/themeOverride27.xml" ContentType="application/vnd.openxmlformats-officedocument.themeOverride+xml"/>
  <Override PartName="/xl/drawings/drawing59.xml" ContentType="application/vnd.openxmlformats-officedocument.drawingml.chartshape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theme/themeOverride28.xml" ContentType="application/vnd.openxmlformats-officedocument.themeOverride+xml"/>
  <Override PartName="/xl/drawings/drawing60.xml" ContentType="application/vnd.openxmlformats-officedocument.drawingml.chartshape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theme/themeOverride29.xml" ContentType="application/vnd.openxmlformats-officedocument.themeOverride+xml"/>
  <Override PartName="/xl/drawings/drawing61.xml" ContentType="application/vnd.openxmlformats-officedocument.drawingml.chartshapes+xml"/>
  <Override PartName="/xl/drawings/drawing62.xml" ContentType="application/vnd.openxmlformats-officedocument.drawing+xml"/>
  <Override PartName="/xl/tables/table41.xml" ContentType="application/vnd.openxmlformats-officedocument.spreadsheetml.table+xml"/>
  <Override PartName="/xl/tables/table42.xml" ContentType="application/vnd.openxmlformats-officedocument.spreadsheetml.tab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theme/themeOverride30.xml" ContentType="application/vnd.openxmlformats-officedocument.themeOverride+xml"/>
  <Override PartName="/xl/drawings/drawing63.xml" ContentType="application/vnd.openxmlformats-officedocument.drawingml.chartshap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theme/themeOverride31.xml" ContentType="application/vnd.openxmlformats-officedocument.themeOverride+xml"/>
  <Override PartName="/xl/drawings/drawing64.xml" ContentType="application/vnd.openxmlformats-officedocument.drawingml.chartshapes+xml"/>
  <Override PartName="/xl/drawings/drawing65.xml" ContentType="application/vnd.openxmlformats-officedocument.drawing+xml"/>
  <Override PartName="/xl/tables/table43.xml" ContentType="application/vnd.openxmlformats-officedocument.spreadsheetml.table+xml"/>
  <Override PartName="/xl/tables/table44.xml" ContentType="application/vnd.openxmlformats-officedocument.spreadsheetml.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theme/themeOverride32.xml" ContentType="application/vnd.openxmlformats-officedocument.themeOverride+xml"/>
  <Override PartName="/xl/drawings/drawing66.xml" ContentType="application/vnd.openxmlformats-officedocument.drawingml.chartshapes+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theme/themeOverride33.xml" ContentType="application/vnd.openxmlformats-officedocument.themeOverride+xml"/>
  <Override PartName="/xl/drawings/drawing67.xml" ContentType="application/vnd.openxmlformats-officedocument.drawingml.chartshapes+xml"/>
  <Override PartName="/xl/drawings/drawing68.xml" ContentType="application/vnd.openxmlformats-officedocument.drawing+xml"/>
  <Override PartName="/xl/tables/table45.xml" ContentType="application/vnd.openxmlformats-officedocument.spreadsheetml.table+xml"/>
  <Override PartName="/xl/tables/table46.xml" ContentType="application/vnd.openxmlformats-officedocument.spreadsheetml.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theme/themeOverride34.xml" ContentType="application/vnd.openxmlformats-officedocument.themeOverride+xml"/>
  <Override PartName="/xl/drawings/drawing69.xml" ContentType="application/vnd.openxmlformats-officedocument.drawingml.chartshapes+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theme/themeOverride35.xml" ContentType="application/vnd.openxmlformats-officedocument.themeOverride+xml"/>
  <Override PartName="/xl/drawings/drawing70.xml" ContentType="application/vnd.openxmlformats-officedocument.drawingml.chartshapes+xml"/>
  <Override PartName="/xl/drawings/drawing71.xml" ContentType="application/vnd.openxmlformats-officedocument.drawing+xml"/>
  <Override PartName="/xl/tables/table47.xml" ContentType="application/vnd.openxmlformats-officedocument.spreadsheetml.table+xml"/>
  <Override PartName="/xl/tables/table48.xml" ContentType="application/vnd.openxmlformats-officedocument.spreadsheetml.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theme/themeOverride36.xml" ContentType="application/vnd.openxmlformats-officedocument.themeOverride+xml"/>
  <Override PartName="/xl/drawings/drawing72.xml" ContentType="application/vnd.openxmlformats-officedocument.drawingml.chartshapes+xml"/>
  <Override PartName="/xl/charts/chart50.xml" ContentType="application/vnd.openxmlformats-officedocument.drawingml.chart+xml"/>
  <Override PartName="/xl/theme/themeOverride37.xml" ContentType="application/vnd.openxmlformats-officedocument.themeOverride+xml"/>
  <Override PartName="/xl/drawings/drawing73.xml" ContentType="application/vnd.openxmlformats-officedocument.drawingml.chartshapes+xml"/>
  <Override PartName="/xl/drawings/drawing74.xml" ContentType="application/vnd.openxmlformats-officedocument.drawing+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charts/chart51.xml" ContentType="application/vnd.openxmlformats-officedocument.drawingml.chart+xml"/>
  <Override PartName="/xl/charts/style50.xml" ContentType="application/vnd.ms-office.chartstyle+xml"/>
  <Override PartName="/xl/charts/colors50.xml" ContentType="application/vnd.ms-office.chartcolorstyle+xml"/>
  <Override PartName="/xl/theme/themeOverride38.xml" ContentType="application/vnd.openxmlformats-officedocument.themeOverride+xml"/>
  <Override PartName="/xl/drawings/drawing75.xml" ContentType="application/vnd.openxmlformats-officedocument.drawingml.chartshapes+xml"/>
  <Override PartName="/xl/charts/chart52.xml" ContentType="application/vnd.openxmlformats-officedocument.drawingml.chart+xml"/>
  <Override PartName="/xl/charts/style51.xml" ContentType="application/vnd.ms-office.chartstyle+xml"/>
  <Override PartName="/xl/charts/colors51.xml" ContentType="application/vnd.ms-office.chartcolorstyle+xml"/>
  <Override PartName="/xl/theme/themeOverride39.xml" ContentType="application/vnd.openxmlformats-officedocument.themeOverride+xml"/>
  <Override PartName="/xl/drawings/drawing76.xml" ContentType="application/vnd.openxmlformats-officedocument.drawingml.chartshapes+xml"/>
  <Override PartName="/xl/charts/chart53.xml" ContentType="application/vnd.openxmlformats-officedocument.drawingml.chart+xml"/>
  <Override PartName="/xl/charts/style52.xml" ContentType="application/vnd.ms-office.chartstyle+xml"/>
  <Override PartName="/xl/charts/colors52.xml" ContentType="application/vnd.ms-office.chartcolorstyle+xml"/>
  <Override PartName="/xl/theme/themeOverride40.xml" ContentType="application/vnd.openxmlformats-officedocument.themeOverride+xml"/>
  <Override PartName="/xl/drawings/drawing77.xml" ContentType="application/vnd.openxmlformats-officedocument.drawingml.chartshapes+xml"/>
  <Override PartName="/xl/charts/chart54.xml" ContentType="application/vnd.openxmlformats-officedocument.drawingml.chart+xml"/>
  <Override PartName="/xl/charts/style53.xml" ContentType="application/vnd.ms-office.chartstyle+xml"/>
  <Override PartName="/xl/charts/colors53.xml" ContentType="application/vnd.ms-office.chartcolorstyle+xml"/>
  <Override PartName="/xl/theme/themeOverride41.xml" ContentType="application/vnd.openxmlformats-officedocument.themeOverride+xml"/>
  <Override PartName="/xl/drawings/drawing78.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RONAL8206\Desktop\Metrics Reporting Deck\"/>
    </mc:Choice>
  </mc:AlternateContent>
  <xr:revisionPtr revIDLastSave="0" documentId="13_ncr:1_{D27FBA02-0656-4B99-A6F6-DBAB6FA6A971}" xr6:coauthVersionLast="45" xr6:coauthVersionMax="45" xr10:uidLastSave="{00000000-0000-0000-0000-000000000000}"/>
  <bookViews>
    <workbookView xWindow="-108" yWindow="-108" windowWidth="23256" windowHeight="12576" tabRatio="842" firstSheet="1" activeTab="1" xr2:uid="{B6C00FC1-234F-468C-AC45-3B66809B732F}"/>
  </bookViews>
  <sheets>
    <sheet name="Guidelines" sheetId="47" r:id="rId1"/>
    <sheet name="Setup" sheetId="1" r:id="rId2"/>
    <sheet name="Exec_Summ" sheetId="2" r:id="rId3"/>
    <sheet name="HB_NAMTRM" sheetId="3" r:id="rId4"/>
    <sheet name="Financials" sheetId="4" r:id="rId5"/>
    <sheet name="Financials2" sheetId="5" r:id="rId6"/>
    <sheet name="Financials3" sheetId="6" r:id="rId7"/>
    <sheet name="Financials4" sheetId="7" r:id="rId8"/>
    <sheet name="Financials5" sheetId="9" r:id="rId9"/>
    <sheet name="Financials6" sheetId="11" r:id="rId10"/>
    <sheet name="Fin_Ppw" sheetId="48" r:id="rId11"/>
    <sheet name="Financials7" sheetId="12" r:id="rId12"/>
    <sheet name="Financials8" sheetId="13" r:id="rId13"/>
    <sheet name="Financials9" sheetId="14" r:id="rId14"/>
    <sheet name="Excellence_VA" sheetId="15" r:id="rId15"/>
    <sheet name="Excellence_AHT" sheetId="16" r:id="rId16"/>
    <sheet name="Excellence_AHT_CON" sheetId="49" r:id="rId17"/>
    <sheet name="Excellence_Combined" sheetId="17" r:id="rId18"/>
    <sheet name="Excellence_BA" sheetId="18" r:id="rId19"/>
    <sheet name="Excellence_Consu" sheetId="19" r:id="rId20"/>
    <sheet name="Excellence_CDT" sheetId="20" r:id="rId21"/>
    <sheet name="EX_DataM" sheetId="24" r:id="rId22"/>
    <sheet name="EX_DataM2" sheetId="25" r:id="rId23"/>
    <sheet name="EX_CDT" sheetId="26" r:id="rId24"/>
    <sheet name="EX_CPY" sheetId="27" r:id="rId25"/>
    <sheet name="Clients_Perf" sheetId="28" r:id="rId26"/>
    <sheet name="Clients_Auto" sheetId="29" r:id="rId27"/>
    <sheet name="Clients_Auto2" sheetId="30" r:id="rId28"/>
    <sheet name="EX_YTD" sheetId="31" r:id="rId29"/>
    <sheet name="Appendix" sheetId="32" r:id="rId30"/>
    <sheet name="About" sheetId="33" r:id="rId31"/>
    <sheet name="Prod_Comp" sheetId="34" r:id="rId32"/>
    <sheet name="People" sheetId="36" r:id="rId33"/>
    <sheet name="Overall_Feedback" sheetId="37" r:id="rId34"/>
    <sheet name="Feedback1" sheetId="50" r:id="rId35"/>
    <sheet name="Feedback2" sheetId="51" r:id="rId36"/>
    <sheet name="Feedback3" sheetId="52" r:id="rId37"/>
    <sheet name="Feedback4" sheetId="53" r:id="rId38"/>
    <sheet name="Feedback5" sheetId="54" r:id="rId39"/>
    <sheet name="Feedback6" sheetId="55" r:id="rId40"/>
    <sheet name="Feedback7" sheetId="56" r:id="rId41"/>
    <sheet name="TQS1" sheetId="57" r:id="rId42"/>
    <sheet name="TQS2" sheetId="58" r:id="rId43"/>
    <sheet name="TQS3" sheetId="59" r:id="rId44"/>
    <sheet name="TQS4" sheetId="60" r:id="rId45"/>
  </sheets>
  <functionGroups builtInGroupCount="19"/>
  <definedNames>
    <definedName name="Clients_Auto_Rng1">Clients_Auto!$B$7:$C$19</definedName>
    <definedName name="Clients_Auto_Rng2">Clients_Auto!$F$7:$G$17</definedName>
    <definedName name="Clients_Auto2_Rng1">Clients_Auto2!$B$7:$C$13</definedName>
    <definedName name="Clients_Auto2_Rng2">Clients_Auto2!$F$7:$G$17</definedName>
    <definedName name="Clients_Perf_Rng1">Clients_Perf!$B$6:$G$14</definedName>
    <definedName name="Clients_Perf_Rng2">Clients_Perf!$B$17:$G$26</definedName>
    <definedName name="Clients_Perf_Rng3">Clients_Perf!$J$6:$N$31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I1" i="19" l="1"/>
  <c r="AH1" i="19"/>
  <c r="AG1" i="19"/>
  <c r="AF1" i="19"/>
  <c r="AE1" i="19"/>
  <c r="AD1" i="19"/>
  <c r="AC1" i="19"/>
  <c r="AB1" i="19"/>
  <c r="AI1" i="18"/>
  <c r="AH1" i="18"/>
  <c r="AG1" i="18"/>
  <c r="AF1" i="18"/>
  <c r="AE1" i="18"/>
  <c r="AD1" i="18"/>
  <c r="AC1" i="18"/>
  <c r="AB1" i="18"/>
  <c r="AI1" i="17"/>
  <c r="AH1" i="17"/>
  <c r="AG1" i="17"/>
  <c r="AF1" i="17"/>
  <c r="AE1" i="17"/>
  <c r="AD1" i="17"/>
  <c r="AC1" i="17"/>
  <c r="AB1" i="17"/>
  <c r="C6" i="49"/>
  <c r="C5" i="49"/>
  <c r="AD1" i="49"/>
  <c r="AC1" i="49"/>
  <c r="AB1" i="49"/>
  <c r="AA1" i="49"/>
  <c r="Z1" i="49"/>
  <c r="Y1" i="49"/>
  <c r="X1" i="49"/>
  <c r="W1" i="49"/>
  <c r="V1" i="49"/>
  <c r="U1" i="49"/>
  <c r="T1" i="49"/>
  <c r="S1" i="49"/>
  <c r="R1" i="49"/>
  <c r="Q1" i="49"/>
  <c r="P1" i="49"/>
  <c r="C6" i="16"/>
  <c r="C5" i="16"/>
  <c r="AD1" i="16"/>
  <c r="AC1" i="16"/>
  <c r="AB1" i="16"/>
  <c r="AA1" i="16"/>
  <c r="Z1" i="16"/>
  <c r="Y1" i="16"/>
  <c r="X1" i="16"/>
  <c r="W1" i="16"/>
  <c r="V1" i="16"/>
  <c r="U1" i="16"/>
  <c r="T1" i="16"/>
  <c r="S1" i="16"/>
  <c r="R1" i="16"/>
  <c r="Q1" i="16"/>
  <c r="P1" i="16"/>
  <c r="E12" i="12"/>
  <c r="E10" i="12"/>
  <c r="E9" i="12"/>
  <c r="E8" i="12"/>
  <c r="B6" i="12"/>
  <c r="B4" i="12"/>
  <c r="Z3" i="12"/>
  <c r="Z2" i="12"/>
  <c r="AO1" i="12"/>
  <c r="AN1" i="12"/>
  <c r="AM1" i="12"/>
  <c r="AL1" i="12"/>
  <c r="AK1" i="12"/>
  <c r="AJ1" i="12"/>
  <c r="AI1" i="12"/>
  <c r="AH1" i="12"/>
  <c r="AG1" i="12"/>
  <c r="AF1" i="12"/>
  <c r="Z1" i="12"/>
  <c r="X1" i="12"/>
  <c r="B8" i="48"/>
  <c r="B6" i="48"/>
  <c r="X4" i="48"/>
  <c r="B4" i="48"/>
  <c r="AE1" i="48"/>
  <c r="AD1" i="48"/>
  <c r="AC1" i="48"/>
  <c r="AB1" i="48"/>
  <c r="AA1" i="48"/>
  <c r="X1" i="48"/>
  <c r="W1" i="48"/>
  <c r="V1" i="48"/>
  <c r="E12" i="11"/>
  <c r="E8" i="11"/>
  <c r="B6" i="11"/>
  <c r="B4" i="11"/>
  <c r="Z3" i="11"/>
  <c r="Z2" i="11"/>
  <c r="AO1" i="11"/>
  <c r="AN1" i="11"/>
  <c r="AM1" i="11"/>
  <c r="AL1" i="11"/>
  <c r="AK1" i="11"/>
  <c r="AJ1" i="11"/>
  <c r="AI1" i="11"/>
  <c r="AH1" i="11"/>
  <c r="AG1" i="11"/>
  <c r="AF1" i="11"/>
  <c r="Z1" i="11"/>
  <c r="X1" i="11"/>
  <c r="E8" i="9"/>
  <c r="B6" i="9"/>
  <c r="B4" i="9"/>
  <c r="Z3" i="9"/>
  <c r="Z2" i="9"/>
  <c r="AO1" i="9"/>
  <c r="AN1" i="9"/>
  <c r="AM1" i="9"/>
  <c r="AL1" i="9"/>
  <c r="AK1" i="9"/>
  <c r="AJ1" i="9"/>
  <c r="AI1" i="9"/>
  <c r="AH1" i="9"/>
  <c r="AG1" i="9"/>
  <c r="AF1" i="9"/>
  <c r="Z1" i="9"/>
  <c r="X1" i="9"/>
  <c r="B8" i="7"/>
  <c r="B6" i="7"/>
  <c r="L5" i="7"/>
  <c r="X4" i="7"/>
  <c r="L4" i="7"/>
  <c r="B4" i="7"/>
  <c r="AE1" i="7"/>
  <c r="AD1" i="7"/>
  <c r="AC1" i="7"/>
  <c r="AB1" i="7"/>
  <c r="AA1" i="7"/>
  <c r="X1" i="7"/>
  <c r="W1" i="7"/>
  <c r="V1" i="7"/>
  <c r="B8" i="6"/>
  <c r="L6" i="6"/>
  <c r="B6" i="6"/>
  <c r="L5" i="6"/>
  <c r="X4" i="6"/>
  <c r="L4" i="6"/>
  <c r="B4" i="6"/>
  <c r="AE1" i="6"/>
  <c r="AD1" i="6"/>
  <c r="AC1" i="6"/>
  <c r="AB1" i="6"/>
  <c r="AA1" i="6"/>
  <c r="X1" i="6"/>
  <c r="W1" i="6"/>
  <c r="V1" i="6"/>
  <c r="B8" i="5"/>
  <c r="B6" i="5"/>
  <c r="L5" i="5"/>
  <c r="X4" i="5"/>
  <c r="L4" i="5"/>
  <c r="B4" i="5"/>
  <c r="AE1" i="5"/>
  <c r="AD1" i="5"/>
  <c r="AC1" i="5"/>
  <c r="AB1" i="5"/>
  <c r="AA1" i="5"/>
  <c r="X1" i="5"/>
  <c r="W1" i="5"/>
  <c r="V1" i="5"/>
  <c r="B6" i="4"/>
  <c r="E5" i="4"/>
  <c r="E4" i="4"/>
  <c r="B4" i="4"/>
  <c r="Z3" i="4"/>
  <c r="Z2" i="4"/>
  <c r="B2" i="4"/>
  <c r="AM1" i="4"/>
  <c r="AL1" i="4"/>
  <c r="AK1" i="4"/>
  <c r="AJ1" i="4"/>
  <c r="AI1" i="4"/>
  <c r="AH1" i="4"/>
  <c r="AG1" i="4"/>
  <c r="AF1" i="4"/>
  <c r="Z1" i="4"/>
  <c r="X1" i="4"/>
  <c r="L25" i="2"/>
  <c r="G25" i="2"/>
  <c r="G24" i="2"/>
  <c r="L23" i="2"/>
  <c r="C23" i="2"/>
  <c r="L20" i="2"/>
  <c r="L18" i="2"/>
  <c r="L15" i="2"/>
  <c r="L12" i="2"/>
  <c r="L7" i="2"/>
  <c r="G7" i="2"/>
  <c r="B7" i="2"/>
  <c r="L6" i="2"/>
  <c r="G6" i="2"/>
  <c r="B6" i="2"/>
</calcChain>
</file>

<file path=xl/sharedStrings.xml><?xml version="1.0" encoding="utf-8"?>
<sst xmlns="http://schemas.openxmlformats.org/spreadsheetml/2006/main" count="1908" uniqueCount="432">
  <si>
    <t>Column1</t>
  </si>
  <si>
    <t>Count</t>
  </si>
  <si>
    <t>West</t>
  </si>
  <si>
    <t>Midwest</t>
  </si>
  <si>
    <t>Northeast</t>
  </si>
  <si>
    <t>Southeast</t>
  </si>
  <si>
    <t>CDT</t>
  </si>
  <si>
    <t>RFP</t>
  </si>
  <si>
    <t>Mngment</t>
  </si>
  <si>
    <t>PEOPLE</t>
  </si>
  <si>
    <t>RESOURCING</t>
  </si>
  <si>
    <t>PRODUCTIVITY</t>
  </si>
  <si>
    <t xml:space="preserve">processes are expected for transition. </t>
  </si>
  <si>
    <t xml:space="preserve">Colleagues supporting Central </t>
  </si>
  <si>
    <t xml:space="preserve">See Slide 18 for the list.  </t>
  </si>
  <si>
    <t>Data team</t>
  </si>
  <si>
    <t>Colleagues supporting RFP /</t>
  </si>
  <si>
    <t>Carrier Ops</t>
  </si>
  <si>
    <t>Colleagues supporting CCMU</t>
  </si>
  <si>
    <t xml:space="preserve">Colleagues supporting RX </t>
  </si>
  <si>
    <t>Collaborative</t>
  </si>
  <si>
    <t>Colleagues to support WillisMed</t>
  </si>
  <si>
    <t xml:space="preserve">Colleagues who are loaned to </t>
  </si>
  <si>
    <t xml:space="preserve">other HCB LOBS (HC </t>
  </si>
  <si>
    <t>Equivalent)</t>
  </si>
  <si>
    <t>Executive Summary</t>
  </si>
  <si>
    <t>*excludes  contractual worker (CWK)</t>
  </si>
  <si>
    <t xml:space="preserve"> </t>
  </si>
  <si>
    <t>Column2</t>
  </si>
  <si>
    <t>DM</t>
  </si>
  <si>
    <t>December</t>
  </si>
  <si>
    <t xml:space="preserve">The  H&amp;B NA Global Team MTD </t>
  </si>
  <si>
    <t xml:space="preserve">more are to be transitioned. </t>
  </si>
  <si>
    <t>Financials</t>
  </si>
  <si>
    <t xml:space="preserve">activities for DM and Non-DM Processes in Q1 2021 compared </t>
  </si>
  <si>
    <t>Canada W1</t>
  </si>
  <si>
    <r>
      <t xml:space="preserve">to Q1 2020. </t>
    </r>
    <r>
      <rPr>
        <b/>
        <sz val="12"/>
        <color rgb="FF000000"/>
        <rFont val="Arial"/>
        <family val="2"/>
      </rPr>
      <t>Productivity without New Hires HBNA US W4</t>
    </r>
  </si>
  <si>
    <r>
      <t>Further breakdown per group are shown in the succeeding slides</t>
    </r>
    <r>
      <rPr>
        <sz val="14"/>
        <color rgb="FF000000"/>
        <rFont val="Arial"/>
        <family val="2"/>
      </rPr>
      <t>.</t>
    </r>
  </si>
  <si>
    <t>YTD 2020</t>
  </si>
  <si>
    <t>YTD 2021</t>
  </si>
  <si>
    <t>Jan</t>
  </si>
  <si>
    <t>Feb</t>
  </si>
  <si>
    <t>Mar</t>
  </si>
  <si>
    <t>Apr</t>
  </si>
  <si>
    <t>May</t>
  </si>
  <si>
    <t>FCST</t>
  </si>
  <si>
    <t>H&amp;B Manila</t>
  </si>
  <si>
    <t>Data Management</t>
  </si>
  <si>
    <t>Client Time</t>
  </si>
  <si>
    <t>Non-Client Time</t>
  </si>
  <si>
    <t>Non-Working Time</t>
  </si>
  <si>
    <t>Other LOB</t>
  </si>
  <si>
    <t>June</t>
  </si>
  <si>
    <t xml:space="preserve">for DM and Non-DM Processes in Q2 2021 compared to Q2 </t>
  </si>
  <si>
    <r>
      <t xml:space="preserve">2020. </t>
    </r>
    <r>
      <rPr>
        <b/>
        <sz val="13"/>
        <color rgb="FF000000"/>
        <rFont val="Arial"/>
        <family val="2"/>
      </rPr>
      <t xml:space="preserve">Productivity without New Hires HBNA US W4, Canada W1; </t>
    </r>
  </si>
  <si>
    <r>
      <t>*</t>
    </r>
    <r>
      <rPr>
        <i/>
        <sz val="11"/>
        <color rgb="FF000000"/>
        <rFont val="Arial"/>
        <family val="2"/>
      </rPr>
      <t xml:space="preserve">Forecast updated using new calculation model based on Team Capacity </t>
    </r>
  </si>
  <si>
    <t xml:space="preserve">and Required Man Hours </t>
  </si>
  <si>
    <t>Forecast</t>
  </si>
  <si>
    <t>Actuals</t>
  </si>
  <si>
    <t>Actuals 2020</t>
  </si>
  <si>
    <t>Actuals 2021</t>
  </si>
  <si>
    <t>YTD</t>
  </si>
  <si>
    <t>Q1</t>
  </si>
  <si>
    <t>Q2</t>
  </si>
  <si>
    <t>Q3</t>
  </si>
  <si>
    <t>Q4</t>
  </si>
  <si>
    <t>January</t>
  </si>
  <si>
    <t>February</t>
  </si>
  <si>
    <t>March</t>
  </si>
  <si>
    <t>April</t>
  </si>
  <si>
    <t>July</t>
  </si>
  <si>
    <t>August</t>
  </si>
  <si>
    <t>September</t>
  </si>
  <si>
    <t>October</t>
  </si>
  <si>
    <t>November</t>
  </si>
  <si>
    <t>Target YTD</t>
  </si>
  <si>
    <t xml:space="preserve">HBNA US W4, Canada W1; </t>
  </si>
  <si>
    <t xml:space="preserve">*Forecast updated using new calculation model based on Team Capacity </t>
  </si>
  <si>
    <t xml:space="preserve">Non-DM Processes in Q2 2021 vs Q2 2020. Productivity </t>
  </si>
  <si>
    <t>without New Hires HBNA US W4, Canada W1</t>
  </si>
  <si>
    <t>2020</t>
  </si>
  <si>
    <t>2021</t>
  </si>
  <si>
    <t>YTD Actuals</t>
  </si>
  <si>
    <t>Q1 Actuals</t>
  </si>
  <si>
    <t>Q2 Actuals</t>
  </si>
  <si>
    <t xml:space="preserve">utilization from other HCB teams and H&amp;B NA client work. </t>
  </si>
  <si>
    <t xml:space="preserve">Resources are also cross-utilized to CDT, CCMU, Carrier Operations. </t>
  </si>
  <si>
    <t>Non Working Time</t>
  </si>
  <si>
    <t>East</t>
  </si>
  <si>
    <t>YTD20</t>
  </si>
  <si>
    <t>YTD21</t>
  </si>
  <si>
    <t>Q120</t>
  </si>
  <si>
    <t>Q121</t>
  </si>
  <si>
    <t>B&amp;A</t>
  </si>
  <si>
    <t>SOUTHEAST</t>
  </si>
  <si>
    <t>NORTHEAST</t>
  </si>
  <si>
    <t>Consulting</t>
  </si>
  <si>
    <t>Other LoBs</t>
  </si>
  <si>
    <t>Column3</t>
  </si>
  <si>
    <t>YTD Goal</t>
  </si>
  <si>
    <t xml:space="preserve">the Global Network Team: GeoAccess,  Disruption Analysis </t>
  </si>
  <si>
    <t xml:space="preserve">and NetRPM activities as well as ADML RFPs/Benchmarking; </t>
  </si>
  <si>
    <t>CCMU Reporting and Vetting; Form 5500. YTD Utilization is</t>
  </si>
  <si>
    <t>Central Data Team</t>
  </si>
  <si>
    <t xml:space="preserve">spent most of their time with RFP work. YTD Utilization is </t>
  </si>
  <si>
    <t>CO</t>
  </si>
  <si>
    <t>RFP / CO</t>
  </si>
  <si>
    <t>RFP Team</t>
  </si>
  <si>
    <t>Carolinas: American Tire Distributor did not renew their contract for 2020, tagged as Inactive effective 12/14/2020</t>
  </si>
  <si>
    <t>Missouri: BJC Healthcare did not continue with the transition of work OH and Western PA: Diebold Nixdorf will be switching to B&amp;A</t>
  </si>
  <si>
    <t>Status quo for all West region offices</t>
  </si>
  <si>
    <t>Excellence</t>
  </si>
  <si>
    <t>Average Handling Time (AHT) Analysis</t>
  </si>
  <si>
    <t>Tool</t>
  </si>
  <si>
    <t>Volume</t>
  </si>
  <si>
    <t>AHT</t>
  </si>
  <si>
    <t>FPA</t>
  </si>
  <si>
    <t>FBS</t>
  </si>
  <si>
    <t>PUT</t>
  </si>
  <si>
    <t>IBNR</t>
  </si>
  <si>
    <t>HM</t>
  </si>
  <si>
    <t>PCORI</t>
  </si>
  <si>
    <t>Other DM Support</t>
  </si>
  <si>
    <t>Other Adhoc</t>
  </si>
  <si>
    <t>AHT increased to 6.97h May 2021 vs 2020</t>
  </si>
  <si>
    <t>Increase in activity for FPA and PUT in May 2021</t>
  </si>
  <si>
    <t>AHT and Volume YTD 2021</t>
  </si>
  <si>
    <t>Monthly AHT (All Processes) 2020 vs 2021</t>
  </si>
  <si>
    <t>Average Handling Time per Tool per Market May 2021 (Combined B&amp;A and Consulting)</t>
  </si>
  <si>
    <t>Office</t>
  </si>
  <si>
    <t>Financial Performance Analysis</t>
  </si>
  <si>
    <t>Pricing Underwriting Tool</t>
  </si>
  <si>
    <t>Incurred But Not Reported</t>
  </si>
  <si>
    <t>Financial Benchmark Survey</t>
  </si>
  <si>
    <t>HealthMaps</t>
  </si>
  <si>
    <t>Boston</t>
  </si>
  <si>
    <t xml:space="preserve">          -  </t>
  </si>
  <si>
    <t>Carolinas</t>
  </si>
  <si>
    <t>DC_Chesapeake</t>
  </si>
  <si>
    <t>Florida</t>
  </si>
  <si>
    <t>Georgia_Alabama</t>
  </si>
  <si>
    <t>NY Metro</t>
  </si>
  <si>
    <t>Philadelphia</t>
  </si>
  <si>
    <t>Austin</t>
  </si>
  <si>
    <t>Nashville</t>
  </si>
  <si>
    <t>Potomac, Maryland</t>
  </si>
  <si>
    <t>New York</t>
  </si>
  <si>
    <t>Atlanta, Georgia</t>
  </si>
  <si>
    <t>Hunt Valley, Maryland</t>
  </si>
  <si>
    <t>Birmingham</t>
  </si>
  <si>
    <t>Knoxville</t>
  </si>
  <si>
    <t>Greater Philadelphia</t>
  </si>
  <si>
    <t>Stamford, Connecticut</t>
  </si>
  <si>
    <t>Richmond, Virginia</t>
  </si>
  <si>
    <t>Tampa</t>
  </si>
  <si>
    <t>Hartford, Connecticut</t>
  </si>
  <si>
    <t>Mobile</t>
  </si>
  <si>
    <t>Miami</t>
  </si>
  <si>
    <t>Chicago</t>
  </si>
  <si>
    <t>Michigan</t>
  </si>
  <si>
    <t>Milwaukee</t>
  </si>
  <si>
    <t>Minneapolis</t>
  </si>
  <si>
    <t>Missouri</t>
  </si>
  <si>
    <t>OH and Western PA</t>
  </si>
  <si>
    <t>Pittsburgh</t>
  </si>
  <si>
    <t>Cleveland</t>
  </si>
  <si>
    <t>Grand Rapids</t>
  </si>
  <si>
    <t>Kansan City</t>
  </si>
  <si>
    <t>Columbus</t>
  </si>
  <si>
    <t>Michigan - Grand Rapids</t>
  </si>
  <si>
    <t>Overland Park, Kansas (AKA Kansas City)</t>
  </si>
  <si>
    <t>St. Louis, Missouri</t>
  </si>
  <si>
    <t xml:space="preserve">         -  </t>
  </si>
  <si>
    <t>Michigan - Southfield</t>
  </si>
  <si>
    <t>Appleton, Wisconsin</t>
  </si>
  <si>
    <t>Dallas</t>
  </si>
  <si>
    <t>Denver</t>
  </si>
  <si>
    <t>Houston</t>
  </si>
  <si>
    <t>NorCal</t>
  </si>
  <si>
    <t>Pacific Northwest</t>
  </si>
  <si>
    <t>SoCal Phoenix</t>
  </si>
  <si>
    <t>Seattle</t>
  </si>
  <si>
    <t>Irvine</t>
  </si>
  <si>
    <t>Phoenix, Arizona</t>
  </si>
  <si>
    <t>San Francisco</t>
  </si>
  <si>
    <t>Austin, Texas</t>
  </si>
  <si>
    <t>Los Angeles</t>
  </si>
  <si>
    <t>Average Handling Time per Tool per Market May 2021 (Consulting)</t>
  </si>
  <si>
    <t>Design Work Type</t>
  </si>
  <si>
    <t>NetRPM B&amp;A</t>
  </si>
  <si>
    <t>CCMU Reporting</t>
  </si>
  <si>
    <t>GeoAccess</t>
  </si>
  <si>
    <t>NetRPM Consulting</t>
  </si>
  <si>
    <t>Disruption Analysis</t>
  </si>
  <si>
    <t>NDT Consulting</t>
  </si>
  <si>
    <t>CCMU Billing</t>
  </si>
  <si>
    <t>ADML Benchmarking</t>
  </si>
  <si>
    <t>CCMU Vetting</t>
  </si>
  <si>
    <t>NDT B&amp;A</t>
  </si>
  <si>
    <t>AHT CDT 2021</t>
  </si>
  <si>
    <t>INDEX</t>
  </si>
  <si>
    <t>NAME</t>
  </si>
  <si>
    <t>Exec_Summ</t>
  </si>
  <si>
    <t>HB_NAMTRM</t>
  </si>
  <si>
    <t>Financials2</t>
  </si>
  <si>
    <t>Financials3</t>
  </si>
  <si>
    <t>Financials4</t>
  </si>
  <si>
    <t>Financials5</t>
  </si>
  <si>
    <t>Financials6</t>
  </si>
  <si>
    <t>Financials7</t>
  </si>
  <si>
    <t>Financials8</t>
  </si>
  <si>
    <t>Financials9</t>
  </si>
  <si>
    <t>Excellence_VA</t>
  </si>
  <si>
    <t>Excellence_AHT</t>
  </si>
  <si>
    <t>Excellence_Combined</t>
  </si>
  <si>
    <t>Excellence_BA</t>
  </si>
  <si>
    <t>Excellence_Consu</t>
  </si>
  <si>
    <t>Excellence_CDT</t>
  </si>
  <si>
    <t>EX_DataM</t>
  </si>
  <si>
    <t>EX_DataM2</t>
  </si>
  <si>
    <t>EX_CDT</t>
  </si>
  <si>
    <t>EX_CPY</t>
  </si>
  <si>
    <t>Clients_Perf</t>
  </si>
  <si>
    <t>Clients_Auto</t>
  </si>
  <si>
    <t>Clients_Auto2</t>
  </si>
  <si>
    <t>EX_YTD</t>
  </si>
  <si>
    <t>Appendix</t>
  </si>
  <si>
    <t>About</t>
  </si>
  <si>
    <t>Prod_Comp</t>
  </si>
  <si>
    <t>People</t>
  </si>
  <si>
    <t>Overall_Feedback</t>
  </si>
  <si>
    <t>INCLUDE(Y/N)</t>
  </si>
  <si>
    <t>Editing</t>
  </si>
  <si>
    <t>Navigation</t>
  </si>
  <si>
    <t>Quick Links</t>
  </si>
  <si>
    <t>Texts</t>
  </si>
  <si>
    <t>Charts</t>
  </si>
  <si>
    <t>Picture Charts</t>
  </si>
  <si>
    <t>Excel Template</t>
  </si>
  <si>
    <t>Exporting</t>
  </si>
  <si>
    <t>Export Process</t>
  </si>
  <si>
    <t>- You can navigate the sheets using the sheet tabs to find the corresponding Slide to make edits or review current value</t>
  </si>
  <si>
    <t>- It is located at the bottom of the excel template</t>
  </si>
  <si>
    <t>- Just click the sheet you want to navigate to</t>
  </si>
  <si>
    <t>- for example navigating to Financials</t>
  </si>
  <si>
    <t>- And now you will be taken to the selected sheet ready to make Changes/Edits</t>
  </si>
  <si>
    <t>Specific Slide Exporting</t>
  </si>
  <si>
    <t>- if you can't find the Sheet you want to go to you can click the arrows in the lower left hand side to cycle available sheets in the template</t>
  </si>
  <si>
    <t>- after a click the selection will move by one sheet</t>
  </si>
  <si>
    <t>- if you found the desired sheet just click the sheet tab</t>
  </si>
  <si>
    <t>- You can also right click the arrow to bring up a menu and you can navigate from there</t>
  </si>
  <si>
    <t>- Then select the desired sheet you want to navigate to</t>
  </si>
  <si>
    <t>- Then Click the OK button</t>
  </si>
  <si>
    <t xml:space="preserve">- You can use the quick links in the Setup </t>
  </si>
  <si>
    <t>- It is located at the left side of the sheet</t>
  </si>
  <si>
    <t>- Just click the link of the sheet you want to navigate</t>
  </si>
  <si>
    <t>- This section will list all the Parts of the excel template</t>
  </si>
  <si>
    <t>- Slide/Sheet Selection</t>
  </si>
  <si>
    <t>- This Part is where you can specify which Slides will be exported it also Quick links for Template Navigation</t>
  </si>
  <si>
    <t>- Powerpoint Export Window</t>
  </si>
  <si>
    <t>- This window is where you will specify the Blank Powerpoint template among the open powerpoint presentations</t>
  </si>
  <si>
    <t>By Tabs</t>
  </si>
  <si>
    <t>Guidelines</t>
  </si>
  <si>
    <t>`</t>
  </si>
  <si>
    <t>- Guidelines</t>
  </si>
  <si>
    <t>- This section display guidelines and help topics for the template</t>
  </si>
  <si>
    <t>-Editable fields</t>
  </si>
  <si>
    <t>- This section are cells which can be edited to update the powerpoint slide values when exporting</t>
  </si>
  <si>
    <t>- They are normally shown in light yellow color</t>
  </si>
  <si>
    <t>-Editable Picture fields</t>
  </si>
  <si>
    <t>- This section are cells which picture can be pasted on to update the powerpoint slide pictures when exporting</t>
  </si>
  <si>
    <t>- Certain Text fields can be edited by changing the corresponding cells to update values for the slide</t>
  </si>
  <si>
    <t>- Look at the right side of the Sheet for editable text fields</t>
  </si>
  <si>
    <t>- Click the cell that you want change the value of</t>
  </si>
  <si>
    <t>- then input the value you want to be reflected in the slide</t>
  </si>
  <si>
    <t>- upon entering the new value the slide image should also be updated and show the value you have entered</t>
  </si>
  <si>
    <t>- Do the same for any values you want to be updated</t>
  </si>
  <si>
    <t>- Chart Data can be updated by following these steps</t>
  </si>
  <si>
    <t>- Look at the right side of the Sheet for the editable Chart data fields</t>
  </si>
  <si>
    <t>-Copy the Data Set from your report and paste it into the Editable Chart Data Area</t>
  </si>
  <si>
    <t>- Do the same for any Charts you want to be updated</t>
  </si>
  <si>
    <t>- Some Charts are using Picture data when exporting</t>
  </si>
  <si>
    <t>- Follow these steps when updating those kind of charts</t>
  </si>
  <si>
    <t>- Editable Chart picture fields are usually located at the center of the sheet</t>
  </si>
  <si>
    <t>- There can be multipe in one Sheet</t>
  </si>
  <si>
    <t>- They can be indentified by large rectangular light yellow field in the center of the Sheet</t>
  </si>
  <si>
    <t xml:space="preserve">- Copy the Chart from your report then paste in the sheet as picture </t>
  </si>
  <si>
    <t>- Then move and resize the picture into the hightlighted area</t>
  </si>
  <si>
    <t>- Make sure it stays within the highlighted Area</t>
  </si>
  <si>
    <t>- First navigate to the Setup sheet</t>
  </si>
  <si>
    <t>- Click the dropdown button on the Powerpoint Export Window</t>
  </si>
  <si>
    <t>- Click the Export Button then a pop up window should appear</t>
  </si>
  <si>
    <t>- Then Select the "Metrics Reporting Deck Blank PPT V1" or the latest equivalent Powerpoint template</t>
  </si>
  <si>
    <t>- Then click "Select PPT" button to begin export</t>
  </si>
  <si>
    <t>- A loading bar will appear to show the progress of the export wait until this is finished</t>
  </si>
  <si>
    <t>- When the export process is completed the powerpoint should show</t>
  </si>
  <si>
    <t>- review the powerpoint if all exported data are complete and correct</t>
  </si>
  <si>
    <t>- You can specify which slides will be exported by changing the value in Column E of Setup sheet</t>
  </si>
  <si>
    <t>- Set it to "Y" if you want the data for that sheet to be exported</t>
  </si>
  <si>
    <t>- Set it to "N" if you don’t want the data for that sheet to be exported</t>
  </si>
  <si>
    <t>- You can also set all to "Y" by clickig the select all button</t>
  </si>
  <si>
    <t>- Then it should set all sheets to be exported and included</t>
  </si>
  <si>
    <t>- You can also set all to "N" by clickig the Unselect all button</t>
  </si>
  <si>
    <t>- Then it should set all sheets not to be exported and excluded</t>
  </si>
  <si>
    <t>Row Labels</t>
  </si>
  <si>
    <t>Sum of TR Feedback</t>
  </si>
  <si>
    <t>Sum of No TR Feedback</t>
  </si>
  <si>
    <t>Sum of Reports Sent to client</t>
  </si>
  <si>
    <t>Average of Response Rate</t>
  </si>
  <si>
    <t>QTR</t>
  </si>
  <si>
    <t>Column12</t>
  </si>
  <si>
    <t>Difference</t>
  </si>
  <si>
    <t>Row Label</t>
  </si>
  <si>
    <t>W1.0 US</t>
  </si>
  <si>
    <t>W1.1 US</t>
  </si>
  <si>
    <t>W2.0 US</t>
  </si>
  <si>
    <t>W3.1 US</t>
  </si>
  <si>
    <t>W3.2 US</t>
  </si>
  <si>
    <t>W4.0 US</t>
  </si>
  <si>
    <t>W1.0 CA</t>
  </si>
  <si>
    <t>Quality</t>
  </si>
  <si>
    <t>Process</t>
  </si>
  <si>
    <t>Metric</t>
  </si>
  <si>
    <t xml:space="preserve">June ‘20  </t>
  </si>
  <si>
    <t>June ’21</t>
  </si>
  <si>
    <t>2021 YTD</t>
  </si>
  <si>
    <t>Feedback Rate *</t>
  </si>
  <si>
    <t>% accurate projects vs. # of TR received</t>
  </si>
  <si>
    <t>N/A</t>
  </si>
  <si>
    <t>HMaps</t>
  </si>
  <si>
    <t>CDT  (All process)</t>
  </si>
  <si>
    <t>Timeliness</t>
  </si>
  <si>
    <t>June ‘21</t>
  </si>
  <si>
    <t>% of projects meeting deadlines</t>
  </si>
  <si>
    <t>CDT Processes</t>
  </si>
  <si>
    <t>Completed Projects</t>
  </si>
  <si>
    <t>-</t>
  </si>
  <si>
    <t>ADML Benchmarking - Completed</t>
  </si>
  <si>
    <t>ADML RFP - Completed</t>
  </si>
  <si>
    <t>CCMU Billing - Completed</t>
  </si>
  <si>
    <t>CCMU Carrier Outreach - Completed</t>
  </si>
  <si>
    <t>CCMU Reporting - Completed</t>
  </si>
  <si>
    <t>CCMU Vetting - Completed</t>
  </si>
  <si>
    <t>GeoAccess – Completed</t>
  </si>
  <si>
    <t>Disruption Analysis – Completed</t>
  </si>
  <si>
    <t>NDT – B&amp;A – Completed</t>
  </si>
  <si>
    <t>NDT Consulting - Completed</t>
  </si>
  <si>
    <t>NetRPM – B&amp;A – Completed</t>
  </si>
  <si>
    <t>NetRPM – Consulting – Completed</t>
  </si>
  <si>
    <t>Completed RFP (All Types)</t>
  </si>
  <si>
    <t>RxC</t>
  </si>
  <si>
    <t>Dispensing Fee Reconciliation</t>
  </si>
  <si>
    <t>API Letter and Population of price grid for lettersRebate Reconciliation</t>
  </si>
  <si>
    <t>Client Profiling – Completed</t>
  </si>
  <si>
    <t>SBC  - Completed</t>
  </si>
  <si>
    <t>Benefit Summary - Completed</t>
  </si>
  <si>
    <t xml:space="preserve">May ‘20  </t>
  </si>
  <si>
    <t>May ’21</t>
  </si>
  <si>
    <t>COMPLETED</t>
  </si>
  <si>
    <t>Tool/Project Name</t>
  </si>
  <si>
    <t xml:space="preserve">Carrier Operations </t>
  </si>
  <si>
    <t>Client Profile</t>
  </si>
  <si>
    <t>Priority email assistance- automation</t>
  </si>
  <si>
    <t>FPA Aggregator Tool</t>
  </si>
  <si>
    <t>General RFPs</t>
  </si>
  <si>
    <t xml:space="preserve">Standard RFP Census Request </t>
  </si>
  <si>
    <t>Med/Den/Vis RFP</t>
  </si>
  <si>
    <t>Provider Disruption Tool</t>
  </si>
  <si>
    <t>ADML RFP</t>
  </si>
  <si>
    <t>ADML Census/Volume Calculation</t>
  </si>
  <si>
    <t>ESI Rebate Aggregator (PDF to Excel)</t>
  </si>
  <si>
    <t>Demographics Analysis Tool</t>
  </si>
  <si>
    <t>Ad Hoc</t>
  </si>
  <si>
    <t>COVID US Worksite Analysis</t>
  </si>
  <si>
    <t>COVID Analytics Excel-&gt;PPT</t>
  </si>
  <si>
    <t>ONGOING</t>
  </si>
  <si>
    <t>FPA Review Tool</t>
  </si>
  <si>
    <t>FPA Aggregator Tool Error Checking</t>
  </si>
  <si>
    <t>Payment Integrity Model</t>
  </si>
  <si>
    <t>AMPlify (Canada)</t>
  </si>
  <si>
    <t>Assist with import from PDF</t>
  </si>
  <si>
    <t>ESI Reconciliation Tool</t>
  </si>
  <si>
    <t>ADML RFP Roll-up</t>
  </si>
  <si>
    <t>Benefit Valuation</t>
  </si>
  <si>
    <t>Form 5500</t>
  </si>
  <si>
    <t>Auto-Email</t>
  </si>
  <si>
    <t>San Francisco Ordinance</t>
  </si>
  <si>
    <t>Calculation Automation for several models; standardization</t>
  </si>
  <si>
    <t>HBNA</t>
  </si>
  <si>
    <t>I&amp;D Gap Tool</t>
  </si>
  <si>
    <t>PIE Metrics Tool</t>
  </si>
  <si>
    <t>RxC Discount Aggregator</t>
  </si>
  <si>
    <t>ADML RFP Roll-up Enhancement</t>
  </si>
  <si>
    <t>Network Analyses</t>
  </si>
  <si>
    <t>Disruption Template Improvement</t>
  </si>
  <si>
    <t>ADML</t>
  </si>
  <si>
    <t>ADML E-mail Tool</t>
  </si>
  <si>
    <t>Vol Consulting</t>
  </si>
  <si>
    <t>Vol_B&amp;A</t>
  </si>
  <si>
    <t>Other DM</t>
  </si>
  <si>
    <t>AHT Consulting</t>
  </si>
  <si>
    <t>AHT B&amp;A</t>
  </si>
  <si>
    <t xml:space="preserve">            -  </t>
  </si>
  <si>
    <t>Fin_Ppw</t>
  </si>
  <si>
    <t>Chart below shows Productivity Comparison per Wave;
Wave 4 showing 99%+ Productivity due to training and parallel processing</t>
  </si>
  <si>
    <t>Excellence_AHT_CON</t>
  </si>
  <si>
    <t>EAST</t>
  </si>
  <si>
    <t>Feedback1</t>
  </si>
  <si>
    <t>Feedback2</t>
  </si>
  <si>
    <t>Feedback3</t>
  </si>
  <si>
    <t>Feedback4</t>
  </si>
  <si>
    <t>Feedback5</t>
  </si>
  <si>
    <t>OH and Western PA
Q1</t>
  </si>
  <si>
    <t>Feedback6</t>
  </si>
  <si>
    <t>Feedback7</t>
  </si>
  <si>
    <t>Denver
Q2</t>
  </si>
  <si>
    <t>TQS1</t>
  </si>
  <si>
    <t>TQS</t>
  </si>
  <si>
    <t>REGION</t>
  </si>
  <si>
    <t>TOOL</t>
  </si>
  <si>
    <t>TQS2</t>
  </si>
  <si>
    <t>TQS3</t>
  </si>
  <si>
    <t>Y</t>
  </si>
  <si>
    <t>W1</t>
  </si>
  <si>
    <t>W2</t>
  </si>
  <si>
    <t>Special Project</t>
  </si>
  <si>
    <t>W3</t>
  </si>
  <si>
    <t>W4</t>
  </si>
  <si>
    <t>W5</t>
  </si>
  <si>
    <t>TQS4</t>
  </si>
  <si>
    <t>Cincinnati</t>
  </si>
  <si>
    <t>Indianapolis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</si>
</sst>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mmm\-yy;@"/>
    <numFmt numFmtId="165" formatCode="0.0"/>
  </numFmts>
  <fonts count="52" x14ac:knownFonts="1">
    <font>
      <sz val="10"/>
      <color theme="1"/>
      <name val="Arial"/>
      <family val="2"/>
    </font>
    <font>
      <i/>
      <sz val="8"/>
      <color theme="1"/>
      <name val="Arial"/>
      <family val="2"/>
    </font>
    <font>
      <sz val="11"/>
      <color theme="1"/>
      <name val="Arial"/>
      <family val="2"/>
    </font>
    <font>
      <sz val="12"/>
      <color theme="1"/>
      <name val="Arial"/>
      <family val="2"/>
    </font>
    <font>
      <b/>
      <sz val="20"/>
      <color rgb="FF702082"/>
      <name val="Arial"/>
      <family val="2"/>
    </font>
    <font>
      <sz val="9"/>
      <color theme="1"/>
      <name val="Arial"/>
      <family val="2"/>
    </font>
    <font>
      <sz val="8"/>
      <color theme="1"/>
      <name val="Arial"/>
      <family val="2"/>
    </font>
    <font>
      <sz val="11"/>
      <color rgb="FF7030A0"/>
      <name val="Arial"/>
      <family val="2"/>
    </font>
    <font>
      <sz val="10"/>
      <color theme="1"/>
      <name val="Arial"/>
      <family val="2"/>
    </font>
    <font>
      <sz val="18"/>
      <color rgb="FF000000"/>
      <name val="Arial"/>
      <family val="2"/>
    </font>
    <font>
      <sz val="13"/>
      <color rgb="FF000000"/>
      <name val="Arial"/>
      <family val="2"/>
    </font>
    <font>
      <b/>
      <sz val="13"/>
      <color rgb="FF000000"/>
      <name val="Arial"/>
      <family val="2"/>
    </font>
    <font>
      <b/>
      <sz val="18"/>
      <color rgb="FF000000"/>
      <name val="Arial"/>
      <family val="2"/>
    </font>
    <font>
      <b/>
      <sz val="36"/>
      <color rgb="FFC110A0"/>
      <name val="Arial"/>
      <family val="2"/>
    </font>
    <font>
      <sz val="12"/>
      <color rgb="FF000000"/>
      <name val="Arial"/>
      <family val="2"/>
    </font>
    <font>
      <b/>
      <sz val="12"/>
      <color rgb="FF000000"/>
      <name val="Arial"/>
      <family val="2"/>
    </font>
    <font>
      <i/>
      <sz val="14"/>
      <color rgb="FF000000"/>
      <name val="Arial"/>
      <family val="2"/>
    </font>
    <font>
      <sz val="14"/>
      <color rgb="FF000000"/>
      <name val="Arial"/>
      <family val="2"/>
    </font>
    <font>
      <b/>
      <i/>
      <sz val="11"/>
      <color rgb="FF000000"/>
      <name val="Arial"/>
      <family val="2"/>
    </font>
    <font>
      <i/>
      <sz val="11"/>
      <color rgb="FF000000"/>
      <name val="Arial"/>
      <family val="2"/>
    </font>
    <font>
      <i/>
      <sz val="10"/>
      <color rgb="FF000000"/>
      <name val="Arial"/>
      <family val="2"/>
    </font>
    <font>
      <i/>
      <sz val="9"/>
      <color theme="1"/>
      <name val="Arial"/>
      <family val="2"/>
    </font>
    <font>
      <sz val="15"/>
      <color rgb="FF000000"/>
      <name val="Arial"/>
      <family val="2"/>
    </font>
    <font>
      <sz val="15"/>
      <color theme="1"/>
      <name val="Arial"/>
      <family val="2"/>
    </font>
    <font>
      <sz val="16"/>
      <color rgb="FF000000"/>
      <name val="Arial"/>
      <family val="2"/>
    </font>
    <font>
      <b/>
      <sz val="18"/>
      <color rgb="FF702082"/>
      <name val="Arial"/>
      <family val="2"/>
    </font>
    <font>
      <sz val="10"/>
      <color theme="1"/>
      <name val="Calibri"/>
      <family val="2"/>
      <scheme val="minor"/>
    </font>
    <font>
      <sz val="10"/>
      <name val="Arial"/>
      <family val="2"/>
    </font>
    <font>
      <b/>
      <sz val="10"/>
      <color theme="0"/>
      <name val="Arial"/>
      <family val="2"/>
    </font>
    <font>
      <u/>
      <sz val="10"/>
      <color theme="10"/>
      <name val="Arial"/>
      <family val="2"/>
    </font>
    <font>
      <b/>
      <sz val="10"/>
      <color theme="1"/>
      <name val="Arial"/>
      <family val="2"/>
    </font>
    <font>
      <sz val="14"/>
      <color theme="0"/>
      <name val="Arial"/>
      <family val="2"/>
    </font>
    <font>
      <sz val="16"/>
      <color theme="0"/>
      <name val="Arial"/>
      <family val="2"/>
    </font>
    <font>
      <sz val="16"/>
      <color theme="1"/>
      <name val="Arial"/>
      <family val="2"/>
    </font>
    <font>
      <b/>
      <sz val="16"/>
      <color theme="1"/>
      <name val="Arial"/>
      <family val="2"/>
    </font>
    <font>
      <b/>
      <u/>
      <sz val="10"/>
      <name val="Arial"/>
      <family val="2"/>
    </font>
    <font>
      <sz val="10"/>
      <color theme="0"/>
      <name val="Arial"/>
      <family val="2"/>
    </font>
    <font>
      <sz val="10"/>
      <color rgb="FF000000"/>
      <name val="Arial"/>
      <family val="2"/>
    </font>
    <font>
      <b/>
      <sz val="14"/>
      <color rgb="FFFFFFFF"/>
      <name val="Arial Narrow"/>
      <family val="2"/>
    </font>
    <font>
      <b/>
      <sz val="10.5"/>
      <color rgb="FF000000"/>
      <name val="Arial Narrow"/>
      <family val="2"/>
    </font>
    <font>
      <b/>
      <sz val="9"/>
      <color rgb="FF000000"/>
      <name val="Arial Narrow"/>
      <family val="2"/>
    </font>
    <font>
      <sz val="8"/>
      <color rgb="FF000000"/>
      <name val="Arial Narrow"/>
      <family val="2"/>
    </font>
    <font>
      <sz val="9"/>
      <color rgb="FF000000"/>
      <name val="Arial Narrow"/>
      <family val="2"/>
    </font>
    <font>
      <b/>
      <sz val="12"/>
      <color rgb="FFFFFFFF"/>
      <name val="Arial Narrow"/>
      <family val="2"/>
    </font>
    <font>
      <b/>
      <sz val="10"/>
      <color rgb="FF000000"/>
      <name val="Arial Narrow"/>
      <family val="2"/>
    </font>
    <font>
      <sz val="10"/>
      <color rgb="FF000000"/>
      <name val="Arial Narrow"/>
      <family val="2"/>
    </font>
    <font>
      <b/>
      <sz val="14"/>
      <color rgb="FFFFFFFF"/>
      <name val="Arial"/>
      <family val="2"/>
    </font>
    <font>
      <sz val="14"/>
      <color rgb="FF000000"/>
      <name val="Arial"/>
      <family val="2"/>
    </font>
    <font>
      <sz val="18"/>
      <name val="Arial"/>
      <family val="2"/>
    </font>
    <font>
      <sz val="14"/>
      <color rgb="FFFFFFFF"/>
      <name val="Arial"/>
      <family val="2"/>
    </font>
    <font>
      <sz val="10"/>
      <color rgb="FFFF0000"/>
      <name val="Arial"/>
      <family val="2"/>
    </font>
    <font>
      <sz val="8"/>
      <name val="Arial"/>
      <family val="2"/>
    </font>
  </fonts>
  <fills count="26">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rgb="FFFFE5FF"/>
        <bgColor indexed="64"/>
      </patternFill>
    </fill>
    <fill>
      <patternFill patternType="solid">
        <fgColor rgb="FF7030A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tint="-0.249977111117893"/>
        <bgColor theme="4" tint="-0.249977111117893"/>
      </patternFill>
    </fill>
    <fill>
      <patternFill patternType="solid">
        <fgColor theme="4" tint="0.39997558519241921"/>
        <bgColor theme="4" tint="0.39997558519241921"/>
      </patternFill>
    </fill>
    <fill>
      <patternFill patternType="solid">
        <fgColor theme="0"/>
        <bgColor indexed="64"/>
      </patternFill>
    </fill>
    <fill>
      <patternFill patternType="solid">
        <fgColor rgb="FF00C389"/>
        <bgColor indexed="64"/>
      </patternFill>
    </fill>
    <fill>
      <patternFill patternType="solid">
        <fgColor rgb="FFC0FFEC"/>
        <bgColor indexed="64"/>
      </patternFill>
    </fill>
    <fill>
      <patternFill patternType="solid">
        <fgColor rgb="FFF7F6F1"/>
        <bgColor indexed="64"/>
      </patternFill>
    </fill>
    <fill>
      <patternFill patternType="solid">
        <fgColor rgb="FFC110A0"/>
        <bgColor indexed="64"/>
      </patternFill>
    </fill>
    <fill>
      <patternFill patternType="solid">
        <fgColor rgb="FFFAC7F1"/>
        <bgColor indexed="64"/>
      </patternFill>
    </fill>
    <fill>
      <patternFill patternType="solid">
        <fgColor rgb="FF00A0D2"/>
        <bgColor indexed="64"/>
      </patternFill>
    </fill>
    <fill>
      <patternFill patternType="solid">
        <fgColor rgb="FF87E2FF"/>
        <bgColor indexed="64"/>
      </patternFill>
    </fill>
    <fill>
      <patternFill patternType="solid">
        <fgColor rgb="FF702082"/>
        <bgColor indexed="64"/>
      </patternFill>
    </fill>
    <fill>
      <patternFill patternType="solid">
        <fgColor rgb="FFEBE7ED"/>
        <bgColor indexed="64"/>
      </patternFill>
    </fill>
    <fill>
      <patternFill patternType="solid">
        <fgColor rgb="FFD5CCD8"/>
        <bgColor indexed="64"/>
      </patternFill>
    </fill>
    <fill>
      <patternFill patternType="solid">
        <fgColor rgb="FF63666A"/>
        <bgColor indexed="64"/>
      </patternFill>
    </fill>
    <fill>
      <patternFill patternType="solid">
        <fgColor rgb="FFEEECE1"/>
        <bgColor indexed="64"/>
      </patternFill>
    </fill>
    <fill>
      <patternFill patternType="solid">
        <fgColor rgb="FFEAEAEB"/>
        <bgColor indexed="64"/>
      </patternFill>
    </fill>
    <fill>
      <patternFill patternType="solid">
        <fgColor rgb="FFD3D3D4"/>
        <bgColor indexed="64"/>
      </patternFill>
    </fill>
    <fill>
      <patternFill patternType="solid">
        <fgColor theme="4" tint="0.79998168889431442"/>
        <bgColor theme="4" tint="0.79998168889431442"/>
      </patternFill>
    </fill>
  </fills>
  <borders count="39">
    <border>
      <left/>
      <right/>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79998168889431442"/>
      </bottom>
      <diagonal/>
    </border>
    <border>
      <left/>
      <right/>
      <top/>
      <bottom style="thin">
        <color theme="4" tint="0.59999389629810485"/>
      </bottom>
      <diagonal/>
    </border>
    <border>
      <left/>
      <right/>
      <top style="thin">
        <color theme="4" tint="0.79998168889431442"/>
      </top>
      <bottom style="thin">
        <color theme="4" tint="0.79998168889431442"/>
      </bottom>
      <diagonal/>
    </border>
    <border>
      <left/>
      <right/>
      <top style="thin">
        <color theme="4" tint="0.79998168889431442"/>
      </top>
      <bottom/>
      <diagonal/>
    </border>
    <border>
      <left/>
      <right/>
      <top style="thin">
        <color theme="4" tint="0.79998168889431442"/>
      </top>
      <bottom style="thin">
        <color theme="4" tint="0.39997558519241921"/>
      </bottom>
      <diagonal/>
    </border>
    <border>
      <left/>
      <right/>
      <top style="thin">
        <color theme="4" tint="0.39997558519241921"/>
      </top>
      <bottom style="thin">
        <color theme="4" tint="0.39997558519241921"/>
      </bottom>
      <diagonal/>
    </border>
    <border>
      <left/>
      <right/>
      <top style="thin">
        <color theme="4" tint="0.79998168889431442"/>
      </top>
      <bottom style="thin">
        <color theme="4"/>
      </bottom>
      <diagonal/>
    </border>
    <border>
      <left/>
      <right/>
      <top style="thin">
        <color theme="4" tint="0.39997558519241921"/>
      </top>
      <bottom style="thin">
        <color theme="4" tint="0.79998168889431442"/>
      </bottom>
      <diagonal/>
    </border>
    <border>
      <left style="medium">
        <color rgb="FFFFFFFF"/>
      </left>
      <right/>
      <top style="medium">
        <color rgb="FFFFFFFF"/>
      </top>
      <bottom style="thick">
        <color rgb="FFFFFFFF"/>
      </bottom>
      <diagonal/>
    </border>
    <border>
      <left/>
      <right/>
      <top style="medium">
        <color rgb="FFFFFFFF"/>
      </top>
      <bottom style="thick">
        <color rgb="FFFFFFFF"/>
      </bottom>
      <diagonal/>
    </border>
    <border>
      <left/>
      <right style="medium">
        <color rgb="FFFFFFFF"/>
      </right>
      <top style="medium">
        <color rgb="FFFFFFFF"/>
      </top>
      <bottom style="thick">
        <color rgb="FFFFFFFF"/>
      </bottom>
      <diagonal/>
    </border>
    <border>
      <left style="medium">
        <color rgb="FFFFFFFF"/>
      </left>
      <right style="medium">
        <color rgb="FFFFFFFF"/>
      </right>
      <top style="thick">
        <color rgb="FFFFFFFF"/>
      </top>
      <bottom/>
      <diagonal/>
    </border>
    <border>
      <left/>
      <right/>
      <top/>
      <bottom style="thin">
        <color rgb="FF000000"/>
      </bottom>
      <diagonal/>
    </border>
    <border>
      <left/>
      <right/>
      <top style="thin">
        <color rgb="FF000000"/>
      </top>
      <bottom style="thin">
        <color rgb="FF000000"/>
      </bottom>
      <diagonal/>
    </border>
    <border>
      <left/>
      <right/>
      <top style="thin">
        <color rgb="FF000000"/>
      </top>
      <bottom/>
      <diagonal/>
    </border>
    <border>
      <left style="medium">
        <color rgb="FFFFFFFF"/>
      </left>
      <right/>
      <top/>
      <bottom style="thick">
        <color rgb="FFFFFFFF"/>
      </bottom>
      <diagonal/>
    </border>
    <border>
      <left/>
      <right/>
      <top/>
      <bottom style="thick">
        <color rgb="FFFFFFFF"/>
      </bottom>
      <diagonal/>
    </border>
    <border>
      <left style="medium">
        <color rgb="FFFFFFFF"/>
      </left>
      <right style="medium">
        <color rgb="FFFFFFFF"/>
      </right>
      <top style="thick">
        <color rgb="FFFFFFFF"/>
      </top>
      <bottom style="medium">
        <color rgb="FFFFFFFF"/>
      </bottom>
      <diagonal/>
    </border>
    <border>
      <left style="medium">
        <color rgb="FFFFFFFF"/>
      </left>
      <right style="medium">
        <color rgb="FFFFFFFF"/>
      </right>
      <top style="medium">
        <color rgb="FFFFFFFF"/>
      </top>
      <bottom style="medium">
        <color rgb="FFFFFFFF"/>
      </bottom>
      <diagonal/>
    </border>
    <border>
      <left/>
      <right/>
      <top style="thin">
        <color theme="4" tint="0.39997558519241921"/>
      </top>
      <bottom/>
      <diagonal/>
    </border>
    <border>
      <left/>
      <right/>
      <top/>
      <bottom style="thin">
        <color theme="4" tint="0.39997558519241921"/>
      </bottom>
      <diagonal/>
    </border>
    <border>
      <left/>
      <right/>
      <top/>
      <bottom style="thin">
        <color theme="4"/>
      </bottom>
      <diagonal/>
    </border>
    <border>
      <left style="thin">
        <color theme="4" tint="0.39997558519241921"/>
      </left>
      <right/>
      <top/>
      <bottom style="thin">
        <color theme="4" tint="0.79998168889431442"/>
      </bottom>
      <diagonal/>
    </border>
    <border>
      <left/>
      <right style="thin">
        <color theme="4" tint="0.39997558519241921"/>
      </right>
      <top/>
      <bottom style="thin">
        <color theme="4" tint="0.79998168889431442"/>
      </bottom>
      <diagonal/>
    </border>
  </borders>
  <cellStyleXfs count="7">
    <xf numFmtId="0" fontId="0" fillId="0" borderId="0"/>
    <xf numFmtId="9" fontId="8" fillId="0" borderId="0" applyFont="0" applyFill="0" applyBorder="0" applyAlignment="0" applyProtection="0"/>
    <xf numFmtId="0" fontId="26" fillId="0" borderId="0"/>
    <xf numFmtId="9" fontId="26" fillId="0" borderId="0" applyFont="0" applyFill="0" applyBorder="0" applyAlignment="0" applyProtection="0"/>
    <xf numFmtId="0" fontId="8" fillId="0" borderId="0"/>
    <xf numFmtId="0" fontId="27" fillId="0" borderId="0"/>
    <xf numFmtId="0" fontId="29" fillId="0" borderId="0" applyNumberFormat="0" applyFill="0" applyBorder="0" applyAlignment="0" applyProtection="0"/>
  </cellStyleXfs>
  <cellXfs count="226">
    <xf numFmtId="0" fontId="0" fillId="0" borderId="0" xfId="0"/>
    <xf numFmtId="0" fontId="0" fillId="0" borderId="0" xfId="0"/>
    <xf numFmtId="0" fontId="3" fillId="2" borderId="0" xfId="0" applyFont="1" applyFill="1" applyAlignment="1">
      <alignment horizontal="left"/>
    </xf>
    <xf numFmtId="0" fontId="0" fillId="2" borderId="0" xfId="0" applyFill="1" applyAlignment="1">
      <alignment horizontal="left"/>
    </xf>
    <xf numFmtId="0" fontId="0" fillId="2" borderId="0" xfId="0" applyFill="1"/>
    <xf numFmtId="0" fontId="3" fillId="3" borderId="0" xfId="0" applyFont="1" applyFill="1" applyAlignment="1">
      <alignment horizontal="left"/>
    </xf>
    <xf numFmtId="0" fontId="0" fillId="3" borderId="0" xfId="0" applyFill="1" applyAlignment="1">
      <alignment horizontal="left"/>
    </xf>
    <xf numFmtId="0" fontId="0" fillId="3" borderId="0" xfId="0" applyFill="1"/>
    <xf numFmtId="0" fontId="1" fillId="3" borderId="0" xfId="0" applyFont="1" applyFill="1"/>
    <xf numFmtId="0" fontId="2" fillId="3" borderId="0" xfId="0" applyFont="1" applyFill="1"/>
    <xf numFmtId="0" fontId="4" fillId="0" borderId="0" xfId="0" applyFont="1"/>
    <xf numFmtId="0" fontId="5" fillId="2" borderId="0" xfId="0" applyFont="1" applyFill="1"/>
    <xf numFmtId="0" fontId="6" fillId="2" borderId="0" xfId="0" applyFont="1" applyFill="1" applyAlignment="1">
      <alignment horizontal="left"/>
    </xf>
    <xf numFmtId="0" fontId="2" fillId="2" borderId="0" xfId="0" applyFont="1" applyFill="1"/>
    <xf numFmtId="0" fontId="0" fillId="0" borderId="0" xfId="0" applyNumberFormat="1"/>
    <xf numFmtId="49" fontId="0" fillId="2" borderId="0" xfId="0" applyNumberFormat="1" applyFill="1"/>
    <xf numFmtId="0" fontId="0" fillId="2" borderId="0" xfId="0" applyNumberFormat="1" applyFill="1"/>
    <xf numFmtId="0" fontId="3" fillId="4" borderId="0" xfId="0" applyFont="1" applyFill="1" applyAlignment="1">
      <alignment horizontal="left"/>
    </xf>
    <xf numFmtId="0" fontId="0" fillId="4" borderId="0" xfId="0" applyFill="1" applyAlignment="1">
      <alignment horizontal="left"/>
    </xf>
    <xf numFmtId="0" fontId="0" fillId="4" borderId="0" xfId="0" applyFill="1"/>
    <xf numFmtId="0" fontId="2" fillId="4" borderId="0" xfId="0" applyFont="1" applyFill="1"/>
    <xf numFmtId="0" fontId="0" fillId="4" borderId="0" xfId="0" applyFill="1" applyAlignment="1">
      <alignment horizontal="centerContinuous"/>
    </xf>
    <xf numFmtId="0" fontId="7" fillId="3" borderId="0" xfId="0" applyFont="1" applyFill="1" applyAlignment="1">
      <alignment horizontal="center"/>
    </xf>
    <xf numFmtId="0" fontId="7" fillId="3" borderId="0" xfId="0" applyFont="1" applyFill="1"/>
    <xf numFmtId="0" fontId="9" fillId="0" borderId="0" xfId="0" applyFont="1" applyAlignment="1">
      <alignment horizontal="left" vertical="center" readingOrder="1"/>
    </xf>
    <xf numFmtId="0" fontId="10" fillId="0" borderId="0" xfId="0" applyFont="1"/>
    <xf numFmtId="0" fontId="14" fillId="0" borderId="0" xfId="0" applyFont="1"/>
    <xf numFmtId="0" fontId="15" fillId="0" borderId="0" xfId="0" applyFont="1"/>
    <xf numFmtId="0" fontId="16" fillId="0" borderId="0" xfId="0" applyFont="1" applyAlignment="1">
      <alignment horizontal="left" vertical="center" readingOrder="1"/>
    </xf>
    <xf numFmtId="0" fontId="0" fillId="0" borderId="0" xfId="0"/>
    <xf numFmtId="9" fontId="0" fillId="0" borderId="0" xfId="0" applyNumberFormat="1"/>
    <xf numFmtId="10" fontId="0" fillId="0" borderId="0" xfId="1" applyNumberFormat="1" applyFont="1"/>
    <xf numFmtId="0" fontId="18" fillId="0" borderId="0" xfId="0" applyFont="1"/>
    <xf numFmtId="0" fontId="19" fillId="0" borderId="0" xfId="0" applyFont="1"/>
    <xf numFmtId="0" fontId="20" fillId="0" borderId="0" xfId="0" applyFont="1"/>
    <xf numFmtId="0" fontId="0" fillId="0" borderId="0" xfId="0" applyFont="1"/>
    <xf numFmtId="0" fontId="0" fillId="0" borderId="0" xfId="0"/>
    <xf numFmtId="9" fontId="0" fillId="0" borderId="0" xfId="0" applyNumberFormat="1"/>
    <xf numFmtId="9" fontId="0" fillId="0" borderId="0" xfId="1" applyFont="1"/>
    <xf numFmtId="0" fontId="0" fillId="0" borderId="0" xfId="0"/>
    <xf numFmtId="9" fontId="0" fillId="0" borderId="0" xfId="0" applyNumberFormat="1"/>
    <xf numFmtId="0" fontId="0" fillId="0" borderId="0" xfId="0"/>
    <xf numFmtId="0" fontId="5" fillId="0" borderId="0" xfId="0" applyFont="1"/>
    <xf numFmtId="9" fontId="5" fillId="0" borderId="0" xfId="0" applyNumberFormat="1" applyFont="1" applyAlignment="1">
      <alignment horizontal="center"/>
    </xf>
    <xf numFmtId="0" fontId="21" fillId="0" borderId="0" xfId="0" applyFont="1" applyAlignment="1">
      <alignment horizontal="center"/>
    </xf>
    <xf numFmtId="0" fontId="0" fillId="0" borderId="0" xfId="0"/>
    <xf numFmtId="9" fontId="0" fillId="0" borderId="0" xfId="0" applyNumberFormat="1"/>
    <xf numFmtId="0" fontId="3" fillId="0" borderId="0" xfId="0" applyFont="1"/>
    <xf numFmtId="0" fontId="22" fillId="0" borderId="0" xfId="0" applyFont="1"/>
    <xf numFmtId="0" fontId="23" fillId="0" borderId="0" xfId="0" applyFont="1"/>
    <xf numFmtId="164" fontId="0" fillId="0" borderId="0" xfId="0" applyNumberFormat="1"/>
    <xf numFmtId="0" fontId="0" fillId="0" borderId="0" xfId="0"/>
    <xf numFmtId="10" fontId="0" fillId="0" borderId="0" xfId="0" applyNumberFormat="1"/>
    <xf numFmtId="0" fontId="24" fillId="0" borderId="0" xfId="0" applyFont="1" applyAlignment="1">
      <alignment horizontal="left" vertical="center" readingOrder="1"/>
    </xf>
    <xf numFmtId="0" fontId="0" fillId="0" borderId="0" xfId="0"/>
    <xf numFmtId="0" fontId="0" fillId="0" borderId="0" xfId="0"/>
    <xf numFmtId="17" fontId="0" fillId="0" borderId="0" xfId="0" quotePrefix="1" applyNumberFormat="1"/>
    <xf numFmtId="0" fontId="25" fillId="0" borderId="0" xfId="0" applyFont="1"/>
    <xf numFmtId="0" fontId="0" fillId="0" borderId="0" xfId="0"/>
    <xf numFmtId="0" fontId="0" fillId="0" borderId="0" xfId="0"/>
    <xf numFmtId="0" fontId="0" fillId="0" borderId="0" xfId="0"/>
    <xf numFmtId="0" fontId="0" fillId="0" borderId="0" xfId="0"/>
    <xf numFmtId="165" fontId="0" fillId="0" borderId="0" xfId="0" applyNumberFormat="1"/>
    <xf numFmtId="4" fontId="0" fillId="0" borderId="0" xfId="0" applyNumberFormat="1"/>
    <xf numFmtId="9" fontId="0" fillId="2" borderId="0" xfId="0" applyNumberFormat="1" applyFill="1"/>
    <xf numFmtId="10" fontId="0" fillId="2" borderId="0" xfId="1" applyNumberFormat="1" applyFont="1" applyFill="1"/>
    <xf numFmtId="9" fontId="0" fillId="2" borderId="0" xfId="1" applyFont="1" applyFill="1"/>
    <xf numFmtId="9" fontId="5" fillId="2" borderId="0" xfId="0" applyNumberFormat="1" applyFont="1" applyFill="1" applyAlignment="1">
      <alignment horizontal="center"/>
    </xf>
    <xf numFmtId="10" fontId="0" fillId="2" borderId="0" xfId="0" applyNumberFormat="1" applyFill="1"/>
    <xf numFmtId="4" fontId="0" fillId="2" borderId="0" xfId="0" applyNumberFormat="1" applyFill="1"/>
    <xf numFmtId="165" fontId="0" fillId="2" borderId="0" xfId="0" applyNumberFormat="1" applyFill="1"/>
    <xf numFmtId="0" fontId="0" fillId="0" borderId="5" xfId="0" applyBorder="1" applyAlignment="1">
      <alignment horizontal="left"/>
    </xf>
    <xf numFmtId="0" fontId="0" fillId="0" borderId="7" xfId="0" applyBorder="1" applyAlignment="1">
      <alignment horizontal="left"/>
    </xf>
    <xf numFmtId="0" fontId="0" fillId="0" borderId="8" xfId="0" applyBorder="1" applyAlignment="1">
      <alignment horizontal="center"/>
    </xf>
    <xf numFmtId="0" fontId="28" fillId="5" borderId="2" xfId="0" applyFont="1" applyFill="1" applyBorder="1" applyAlignment="1">
      <alignment horizontal="center" vertical="top"/>
    </xf>
    <xf numFmtId="0" fontId="28" fillId="5" borderId="3" xfId="0" applyFont="1" applyFill="1" applyBorder="1" applyAlignment="1">
      <alignment horizontal="center" vertical="top"/>
    </xf>
    <xf numFmtId="0" fontId="28" fillId="5" borderId="4" xfId="0" applyFont="1" applyFill="1" applyBorder="1" applyAlignment="1">
      <alignment horizontal="center" vertical="center" wrapText="1"/>
    </xf>
    <xf numFmtId="0" fontId="29" fillId="0" borderId="6" xfId="6" applyBorder="1" applyAlignment="1">
      <alignment horizontal="left"/>
    </xf>
    <xf numFmtId="0" fontId="29" fillId="0" borderId="1" xfId="6" applyBorder="1" applyAlignment="1">
      <alignment horizontal="left"/>
    </xf>
    <xf numFmtId="0" fontId="29" fillId="0" borderId="9" xfId="6" applyBorder="1" applyAlignment="1">
      <alignment horizontal="left"/>
    </xf>
    <xf numFmtId="0" fontId="0" fillId="5" borderId="0" xfId="0" applyFill="1"/>
    <xf numFmtId="0" fontId="0" fillId="7" borderId="0" xfId="0" applyFill="1"/>
    <xf numFmtId="0" fontId="0" fillId="5" borderId="3" xfId="0" applyFill="1" applyBorder="1"/>
    <xf numFmtId="0" fontId="0" fillId="5" borderId="4" xfId="0" applyFill="1" applyBorder="1"/>
    <xf numFmtId="0" fontId="0" fillId="5" borderId="10" xfId="0" applyFill="1" applyBorder="1"/>
    <xf numFmtId="0" fontId="0" fillId="6" borderId="0" xfId="0" applyFill="1" applyBorder="1"/>
    <xf numFmtId="0" fontId="0" fillId="6" borderId="11" xfId="0" applyFill="1" applyBorder="1"/>
    <xf numFmtId="0" fontId="0" fillId="7" borderId="0" xfId="0" applyFill="1" applyBorder="1"/>
    <xf numFmtId="0" fontId="0" fillId="7" borderId="11" xfId="0" applyFill="1" applyBorder="1"/>
    <xf numFmtId="0" fontId="0" fillId="5" borderId="12" xfId="0" applyFill="1" applyBorder="1"/>
    <xf numFmtId="0" fontId="0" fillId="7" borderId="13" xfId="0" applyFill="1" applyBorder="1"/>
    <xf numFmtId="0" fontId="0" fillId="7" borderId="14" xfId="0" applyFill="1" applyBorder="1"/>
    <xf numFmtId="0" fontId="31" fillId="5" borderId="2" xfId="0" applyFont="1" applyFill="1" applyBorder="1"/>
    <xf numFmtId="0" fontId="32" fillId="5" borderId="2" xfId="0" applyFont="1" applyFill="1" applyBorder="1"/>
    <xf numFmtId="0" fontId="33" fillId="5" borderId="3" xfId="0" applyFont="1" applyFill="1" applyBorder="1"/>
    <xf numFmtId="0" fontId="33" fillId="5" borderId="4" xfId="0" applyFont="1" applyFill="1" applyBorder="1"/>
    <xf numFmtId="0" fontId="33" fillId="5" borderId="10" xfId="0" applyFont="1" applyFill="1" applyBorder="1"/>
    <xf numFmtId="0" fontId="34" fillId="6" borderId="0" xfId="0" applyFont="1" applyFill="1" applyBorder="1"/>
    <xf numFmtId="0" fontId="33" fillId="6" borderId="0" xfId="0" applyFont="1" applyFill="1" applyBorder="1"/>
    <xf numFmtId="0" fontId="33" fillId="6" borderId="11" xfId="0" applyFont="1" applyFill="1" applyBorder="1"/>
    <xf numFmtId="0" fontId="33" fillId="7" borderId="2" xfId="0" applyFont="1" applyFill="1" applyBorder="1"/>
    <xf numFmtId="0" fontId="33" fillId="7" borderId="3" xfId="0" applyFont="1" applyFill="1" applyBorder="1"/>
    <xf numFmtId="0" fontId="33" fillId="7" borderId="4" xfId="0" applyFont="1" applyFill="1" applyBorder="1"/>
    <xf numFmtId="0" fontId="0" fillId="7" borderId="10" xfId="0" applyFill="1" applyBorder="1"/>
    <xf numFmtId="0" fontId="0" fillId="7" borderId="0" xfId="0" quotePrefix="1" applyFill="1" applyBorder="1"/>
    <xf numFmtId="0" fontId="0" fillId="7" borderId="12" xfId="0" applyFill="1" applyBorder="1"/>
    <xf numFmtId="0" fontId="29" fillId="7" borderId="0" xfId="6" applyFill="1" applyBorder="1"/>
    <xf numFmtId="0" fontId="35" fillId="6" borderId="0" xfId="6" applyFont="1" applyFill="1" applyBorder="1"/>
    <xf numFmtId="0" fontId="30" fillId="7" borderId="0" xfId="0" quotePrefix="1" applyFont="1" applyFill="1" applyBorder="1"/>
    <xf numFmtId="0" fontId="0" fillId="7" borderId="0" xfId="0" quotePrefix="1" applyFill="1" applyBorder="1" applyAlignment="1">
      <alignment horizontal="left"/>
    </xf>
    <xf numFmtId="0" fontId="29" fillId="7" borderId="13" xfId="6" applyFill="1" applyBorder="1"/>
    <xf numFmtId="0" fontId="0" fillId="5" borderId="13" xfId="0" applyFill="1" applyBorder="1"/>
    <xf numFmtId="0" fontId="36" fillId="8" borderId="15" xfId="0" applyFont="1" applyFill="1" applyBorder="1"/>
    <xf numFmtId="0" fontId="36" fillId="8" borderId="16" xfId="0" applyFont="1" applyFill="1" applyBorder="1"/>
    <xf numFmtId="0" fontId="8" fillId="0" borderId="17" xfId="0" applyFont="1" applyBorder="1"/>
    <xf numFmtId="0" fontId="8" fillId="0" borderId="18" xfId="0" applyFont="1" applyBorder="1"/>
    <xf numFmtId="0" fontId="8" fillId="2" borderId="17" xfId="0" applyFont="1" applyFill="1" applyBorder="1"/>
    <xf numFmtId="9" fontId="8" fillId="2" borderId="17" xfId="0" applyNumberFormat="1" applyFont="1" applyFill="1" applyBorder="1"/>
    <xf numFmtId="0" fontId="8" fillId="2" borderId="18" xfId="0" applyFont="1" applyFill="1" applyBorder="1"/>
    <xf numFmtId="9" fontId="8" fillId="2" borderId="18" xfId="0" applyNumberFormat="1" applyFont="1" applyFill="1" applyBorder="1"/>
    <xf numFmtId="0" fontId="36" fillId="9" borderId="19" xfId="0" applyFont="1" applyFill="1" applyBorder="1"/>
    <xf numFmtId="0" fontId="36" fillId="9" borderId="20" xfId="0" applyFont="1" applyFill="1" applyBorder="1"/>
    <xf numFmtId="0" fontId="36" fillId="9" borderId="22" xfId="0" applyFont="1" applyFill="1" applyBorder="1"/>
    <xf numFmtId="0" fontId="27" fillId="0" borderId="0" xfId="5"/>
    <xf numFmtId="0" fontId="0" fillId="0" borderId="0" xfId="0"/>
    <xf numFmtId="0" fontId="0" fillId="0" borderId="0" xfId="0"/>
    <xf numFmtId="9" fontId="0" fillId="0" borderId="0" xfId="0" applyNumberFormat="1"/>
    <xf numFmtId="0" fontId="0" fillId="0" borderId="0" xfId="0"/>
    <xf numFmtId="9" fontId="0" fillId="0" borderId="0" xfId="0" applyNumberFormat="1"/>
    <xf numFmtId="9" fontId="0" fillId="0" borderId="0" xfId="1" applyFont="1"/>
    <xf numFmtId="0" fontId="0" fillId="0" borderId="0" xfId="0"/>
    <xf numFmtId="9" fontId="0" fillId="0" borderId="0" xfId="0" applyNumberFormat="1"/>
    <xf numFmtId="0" fontId="39" fillId="12" borderId="26" xfId="0" applyFont="1" applyFill="1" applyBorder="1" applyAlignment="1">
      <alignment horizontal="center" vertical="center" wrapText="1" readingOrder="1"/>
    </xf>
    <xf numFmtId="0" fontId="40" fillId="13" borderId="27" xfId="0" applyFont="1" applyFill="1" applyBorder="1" applyAlignment="1">
      <alignment horizontal="center" vertical="center" wrapText="1" readingOrder="1"/>
    </xf>
    <xf numFmtId="0" fontId="41" fillId="13" borderId="27" xfId="0" applyFont="1" applyFill="1" applyBorder="1" applyAlignment="1">
      <alignment horizontal="left" vertical="center" wrapText="1" readingOrder="1"/>
    </xf>
    <xf numFmtId="0" fontId="42" fillId="13" borderId="27" xfId="0" applyFont="1" applyFill="1" applyBorder="1" applyAlignment="1">
      <alignment horizontal="center" vertical="center" wrapText="1" readingOrder="1"/>
    </xf>
    <xf numFmtId="10" fontId="42" fillId="13" borderId="27" xfId="0" applyNumberFormat="1" applyFont="1" applyFill="1" applyBorder="1" applyAlignment="1">
      <alignment horizontal="center" vertical="center" wrapText="1" readingOrder="1"/>
    </xf>
    <xf numFmtId="0" fontId="40" fillId="13" borderId="28" xfId="0" applyFont="1" applyFill="1" applyBorder="1" applyAlignment="1">
      <alignment horizontal="center" vertical="center" wrapText="1" readingOrder="1"/>
    </xf>
    <xf numFmtId="0" fontId="41" fillId="13" borderId="28" xfId="0" applyFont="1" applyFill="1" applyBorder="1" applyAlignment="1">
      <alignment horizontal="left" vertical="center" wrapText="1" readingOrder="1"/>
    </xf>
    <xf numFmtId="10" fontId="42" fillId="13" borderId="28" xfId="0" applyNumberFormat="1" applyFont="1" applyFill="1" applyBorder="1" applyAlignment="1">
      <alignment horizontal="center" vertical="center" wrapText="1" readingOrder="1"/>
    </xf>
    <xf numFmtId="0" fontId="42" fillId="13" borderId="28" xfId="0" applyFont="1" applyFill="1" applyBorder="1" applyAlignment="1">
      <alignment horizontal="center" vertical="center" wrapText="1" readingOrder="1"/>
    </xf>
    <xf numFmtId="0" fontId="39" fillId="15" borderId="26" xfId="0" applyFont="1" applyFill="1" applyBorder="1" applyAlignment="1">
      <alignment horizontal="center" vertical="center" wrapText="1" readingOrder="1"/>
    </xf>
    <xf numFmtId="0" fontId="41" fillId="13" borderId="27" xfId="0" applyFont="1" applyFill="1" applyBorder="1" applyAlignment="1">
      <alignment horizontal="center" vertical="center" wrapText="1" readingOrder="1"/>
    </xf>
    <xf numFmtId="0" fontId="41" fillId="13" borderId="28" xfId="0" applyFont="1" applyFill="1" applyBorder="1" applyAlignment="1">
      <alignment horizontal="center" vertical="center" wrapText="1" readingOrder="1"/>
    </xf>
    <xf numFmtId="9" fontId="42" fillId="13" borderId="28" xfId="0" applyNumberFormat="1" applyFont="1" applyFill="1" applyBorder="1" applyAlignment="1">
      <alignment horizontal="center" vertical="center" wrapText="1" readingOrder="1"/>
    </xf>
    <xf numFmtId="0" fontId="44" fillId="17" borderId="26" xfId="0" applyFont="1" applyFill="1" applyBorder="1" applyAlignment="1">
      <alignment horizontal="center" vertical="center" wrapText="1" readingOrder="1"/>
    </xf>
    <xf numFmtId="0" fontId="45" fillId="13" borderId="27" xfId="0" applyFont="1" applyFill="1" applyBorder="1" applyAlignment="1">
      <alignment horizontal="center" vertical="center" wrapText="1" readingOrder="1"/>
    </xf>
    <xf numFmtId="0" fontId="45" fillId="13" borderId="28" xfId="0" applyFont="1" applyFill="1" applyBorder="1" applyAlignment="1">
      <alignment horizontal="center" vertical="center" wrapText="1" readingOrder="1"/>
    </xf>
    <xf numFmtId="0" fontId="41" fillId="13" borderId="29" xfId="0" applyFont="1" applyFill="1" applyBorder="1" applyAlignment="1">
      <alignment horizontal="left" vertical="center" wrapText="1" readingOrder="1"/>
    </xf>
    <xf numFmtId="0" fontId="45" fillId="13" borderId="29" xfId="0" applyFont="1" applyFill="1" applyBorder="1" applyAlignment="1">
      <alignment horizontal="center" vertical="center" wrapText="1" readingOrder="1"/>
    </xf>
    <xf numFmtId="0" fontId="41" fillId="13" borderId="0" xfId="0" applyFont="1" applyFill="1" applyAlignment="1">
      <alignment horizontal="left" vertical="center" wrapText="1" readingOrder="1"/>
    </xf>
    <xf numFmtId="0" fontId="45" fillId="13" borderId="0" xfId="0" applyFont="1" applyFill="1" applyAlignment="1">
      <alignment horizontal="center" vertical="center" wrapText="1" readingOrder="1"/>
    </xf>
    <xf numFmtId="0" fontId="47" fillId="15" borderId="32" xfId="0" applyFont="1" applyFill="1" applyBorder="1" applyAlignment="1">
      <alignment horizontal="center" vertical="center" wrapText="1" readingOrder="1"/>
    </xf>
    <xf numFmtId="0" fontId="47" fillId="19" borderId="33" xfId="0" applyFont="1" applyFill="1" applyBorder="1" applyAlignment="1">
      <alignment horizontal="left" vertical="center" wrapText="1" readingOrder="1"/>
    </xf>
    <xf numFmtId="0" fontId="47" fillId="20" borderId="33" xfId="0" applyFont="1" applyFill="1" applyBorder="1" applyAlignment="1">
      <alignment horizontal="left" vertical="center" wrapText="1" readingOrder="1"/>
    </xf>
    <xf numFmtId="0" fontId="47" fillId="22" borderId="32" xfId="0" applyFont="1" applyFill="1" applyBorder="1" applyAlignment="1">
      <alignment horizontal="center" vertical="center" wrapText="1" readingOrder="1"/>
    </xf>
    <xf numFmtId="0" fontId="47" fillId="23" borderId="33" xfId="0" applyFont="1" applyFill="1" applyBorder="1" applyAlignment="1">
      <alignment horizontal="left" vertical="center" wrapText="1" readingOrder="1"/>
    </xf>
    <xf numFmtId="0" fontId="47" fillId="24" borderId="33" xfId="0" applyFont="1" applyFill="1" applyBorder="1" applyAlignment="1">
      <alignment horizontal="left" vertical="center" wrapText="1" readingOrder="1"/>
    </xf>
    <xf numFmtId="0" fontId="48" fillId="19" borderId="33" xfId="0" applyFont="1" applyFill="1" applyBorder="1" applyAlignment="1">
      <alignment vertical="center" wrapText="1"/>
    </xf>
    <xf numFmtId="0" fontId="0" fillId="0" borderId="0" xfId="0"/>
    <xf numFmtId="3" fontId="0" fillId="0" borderId="0" xfId="0" applyNumberFormat="1"/>
    <xf numFmtId="17" fontId="0" fillId="0" borderId="0" xfId="0" applyNumberFormat="1"/>
    <xf numFmtId="0" fontId="0" fillId="0" borderId="0" xfId="0"/>
    <xf numFmtId="3" fontId="0" fillId="0" borderId="0" xfId="0" applyNumberFormat="1"/>
    <xf numFmtId="0" fontId="50" fillId="10" borderId="0" xfId="0" applyFont="1" applyFill="1" applyBorder="1"/>
    <xf numFmtId="0" fontId="0" fillId="10" borderId="0" xfId="0" applyFill="1"/>
    <xf numFmtId="0" fontId="8" fillId="25" borderId="17" xfId="0" applyFont="1" applyFill="1" applyBorder="1"/>
    <xf numFmtId="9" fontId="8" fillId="0" borderId="17" xfId="0" applyNumberFormat="1" applyFont="1" applyBorder="1"/>
    <xf numFmtId="0" fontId="8" fillId="25" borderId="21" xfId="0" applyFont="1" applyFill="1" applyBorder="1"/>
    <xf numFmtId="0" fontId="8" fillId="25" borderId="18" xfId="0" applyFont="1" applyFill="1" applyBorder="1"/>
    <xf numFmtId="0" fontId="27" fillId="0" borderId="0" xfId="0" applyFont="1"/>
    <xf numFmtId="0" fontId="36" fillId="9" borderId="34" xfId="0" applyFont="1" applyFill="1" applyBorder="1"/>
    <xf numFmtId="9" fontId="8" fillId="0" borderId="18" xfId="0" applyNumberFormat="1" applyFont="1" applyBorder="1"/>
    <xf numFmtId="0" fontId="27" fillId="10" borderId="0" xfId="5" applyFill="1"/>
    <xf numFmtId="0" fontId="36" fillId="8" borderId="15" xfId="0" applyFont="1" applyFill="1" applyBorder="1" applyAlignment="1">
      <alignment wrapText="1"/>
    </xf>
    <xf numFmtId="0" fontId="36" fillId="8" borderId="16" xfId="0" applyFont="1" applyFill="1" applyBorder="1" applyAlignment="1">
      <alignment wrapText="1"/>
    </xf>
    <xf numFmtId="0" fontId="0" fillId="0" borderId="0" xfId="0" applyAlignment="1">
      <alignment wrapText="1"/>
    </xf>
    <xf numFmtId="0" fontId="36" fillId="9" borderId="35" xfId="0" applyFont="1" applyFill="1" applyBorder="1"/>
    <xf numFmtId="0" fontId="8" fillId="25" borderId="15" xfId="0" applyFont="1" applyFill="1" applyBorder="1"/>
    <xf numFmtId="0" fontId="8" fillId="0" borderId="15" xfId="0" applyFont="1" applyBorder="1"/>
    <xf numFmtId="9" fontId="8" fillId="0" borderId="15" xfId="0" applyNumberFormat="1" applyFont="1" applyBorder="1"/>
    <xf numFmtId="2" fontId="8" fillId="25" borderId="21" xfId="0" applyNumberFormat="1" applyFont="1" applyFill="1" applyBorder="1"/>
    <xf numFmtId="2" fontId="8" fillId="25" borderId="18" xfId="0" applyNumberFormat="1" applyFont="1" applyFill="1" applyBorder="1"/>
    <xf numFmtId="2" fontId="8" fillId="25" borderId="17" xfId="0" applyNumberFormat="1" applyFont="1" applyFill="1" applyBorder="1"/>
    <xf numFmtId="0" fontId="36" fillId="9" borderId="0" xfId="0" applyFont="1" applyFill="1" applyBorder="1"/>
    <xf numFmtId="0" fontId="36" fillId="9" borderId="15" xfId="0" applyFont="1" applyFill="1" applyBorder="1"/>
    <xf numFmtId="2" fontId="0" fillId="25" borderId="18" xfId="0" applyNumberFormat="1" applyFont="1" applyFill="1" applyBorder="1"/>
    <xf numFmtId="2" fontId="0" fillId="25" borderId="0" xfId="0" applyNumberFormat="1" applyFont="1" applyFill="1" applyBorder="1"/>
    <xf numFmtId="2" fontId="0" fillId="25" borderId="36" xfId="0" applyNumberFormat="1" applyFont="1" applyFill="1" applyBorder="1"/>
    <xf numFmtId="0" fontId="8" fillId="0" borderId="0" xfId="0" applyFont="1" applyBorder="1"/>
    <xf numFmtId="0" fontId="36" fillId="8" borderId="0" xfId="0" applyFont="1" applyFill="1" applyBorder="1"/>
    <xf numFmtId="2" fontId="37" fillId="25" borderId="0" xfId="0" applyNumberFormat="1" applyFont="1" applyFill="1" applyBorder="1"/>
    <xf numFmtId="0" fontId="37" fillId="0" borderId="0" xfId="0" applyFont="1"/>
    <xf numFmtId="0" fontId="36" fillId="8" borderId="0" xfId="0" applyFont="1" applyFill="1"/>
    <xf numFmtId="2" fontId="0" fillId="25" borderId="21" xfId="0" applyNumberFormat="1" applyFont="1" applyFill="1" applyBorder="1"/>
    <xf numFmtId="2" fontId="37" fillId="0" borderId="0" xfId="0" applyNumberFormat="1" applyFont="1"/>
    <xf numFmtId="2" fontId="8" fillId="0" borderId="17" xfId="0" applyNumberFormat="1" applyFont="1" applyBorder="1"/>
    <xf numFmtId="2" fontId="0" fillId="25" borderId="17" xfId="0" applyNumberFormat="1" applyFont="1" applyFill="1" applyBorder="1"/>
    <xf numFmtId="2" fontId="0" fillId="0" borderId="17" xfId="0" applyNumberFormat="1" applyFont="1" applyBorder="1"/>
    <xf numFmtId="2" fontId="0" fillId="0" borderId="0" xfId="0" applyNumberFormat="1" applyAlignment="1">
      <alignment horizontal="center"/>
    </xf>
    <xf numFmtId="0" fontId="28" fillId="8" borderId="37" xfId="0" applyFont="1" applyFill="1" applyBorder="1"/>
    <xf numFmtId="0" fontId="28" fillId="8" borderId="38" xfId="0" applyFont="1" applyFill="1" applyBorder="1"/>
    <xf numFmtId="0" fontId="0" fillId="0" borderId="0" xfId="0"/>
    <xf numFmtId="0" fontId="0" fillId="0" borderId="0" xfId="0"/>
    <xf numFmtId="0" fontId="12" fillId="0" borderId="0" xfId="0" applyFont="1" applyAlignment="1">
      <alignment horizontal="center" vertical="center" readingOrder="1"/>
    </xf>
    <xf numFmtId="9" fontId="13" fillId="0" borderId="0" xfId="0" applyNumberFormat="1" applyFont="1" applyAlignment="1">
      <alignment horizontal="center" vertical="center" readingOrder="1"/>
    </xf>
    <xf numFmtId="0" fontId="10" fillId="2" borderId="0" xfId="0" applyFont="1" applyFill="1" applyAlignment="1">
      <alignment horizontal="left" vertical="top" wrapText="1"/>
    </xf>
    <xf numFmtId="0" fontId="10" fillId="2" borderId="0" xfId="0" applyFont="1" applyFill="1" applyAlignment="1">
      <alignment horizontal="left" vertical="top"/>
    </xf>
    <xf numFmtId="0" fontId="43" fillId="16" borderId="23" xfId="0" applyFont="1" applyFill="1" applyBorder="1" applyAlignment="1">
      <alignment horizontal="center" vertical="center" wrapText="1" readingOrder="1"/>
    </xf>
    <xf numFmtId="0" fontId="43" fillId="16" borderId="24" xfId="0" applyFont="1" applyFill="1" applyBorder="1" applyAlignment="1">
      <alignment horizontal="center" vertical="center" wrapText="1" readingOrder="1"/>
    </xf>
    <xf numFmtId="0" fontId="43" fillId="16" borderId="25" xfId="0" applyFont="1" applyFill="1" applyBorder="1" applyAlignment="1">
      <alignment horizontal="center" vertical="center" wrapText="1" readingOrder="1"/>
    </xf>
    <xf numFmtId="0" fontId="40" fillId="13" borderId="29" xfId="0" applyFont="1" applyFill="1" applyBorder="1" applyAlignment="1">
      <alignment horizontal="center" vertical="center" wrapText="1" readingOrder="1"/>
    </xf>
    <xf numFmtId="0" fontId="40" fillId="13" borderId="0" xfId="0" applyFont="1" applyFill="1" applyBorder="1" applyAlignment="1">
      <alignment horizontal="center" vertical="center" wrapText="1" readingOrder="1"/>
    </xf>
    <xf numFmtId="0" fontId="40" fillId="13" borderId="27" xfId="0" applyFont="1" applyFill="1" applyBorder="1" applyAlignment="1">
      <alignment horizontal="center" vertical="center" wrapText="1" readingOrder="1"/>
    </xf>
    <xf numFmtId="0" fontId="38" fillId="11" borderId="23" xfId="0" applyFont="1" applyFill="1" applyBorder="1" applyAlignment="1">
      <alignment horizontal="center" vertical="center" wrapText="1" readingOrder="1"/>
    </xf>
    <xf numFmtId="0" fontId="38" fillId="11" borderId="24" xfId="0" applyFont="1" applyFill="1" applyBorder="1" applyAlignment="1">
      <alignment horizontal="center" vertical="center" wrapText="1" readingOrder="1"/>
    </xf>
    <xf numFmtId="0" fontId="38" fillId="11" borderId="25" xfId="0" applyFont="1" applyFill="1" applyBorder="1" applyAlignment="1">
      <alignment horizontal="center" vertical="center" wrapText="1" readingOrder="1"/>
    </xf>
    <xf numFmtId="0" fontId="38" fillId="14" borderId="30" xfId="0" applyFont="1" applyFill="1" applyBorder="1" applyAlignment="1">
      <alignment horizontal="center" vertical="center" wrapText="1" readingOrder="1"/>
    </xf>
    <xf numFmtId="0" fontId="38" fillId="14" borderId="31" xfId="0" applyFont="1" applyFill="1" applyBorder="1" applyAlignment="1">
      <alignment horizontal="center" vertical="center" wrapText="1" readingOrder="1"/>
    </xf>
    <xf numFmtId="0" fontId="46" fillId="18" borderId="23" xfId="0" applyFont="1" applyFill="1" applyBorder="1" applyAlignment="1">
      <alignment horizontal="center" vertical="center" wrapText="1" readingOrder="1"/>
    </xf>
    <xf numFmtId="0" fontId="46" fillId="18" borderId="25" xfId="0" applyFont="1" applyFill="1" applyBorder="1" applyAlignment="1">
      <alignment horizontal="center" vertical="center" wrapText="1" readingOrder="1"/>
    </xf>
    <xf numFmtId="0" fontId="46" fillId="21" borderId="23" xfId="0" applyFont="1" applyFill="1" applyBorder="1" applyAlignment="1">
      <alignment horizontal="center" vertical="center" wrapText="1" readingOrder="1"/>
    </xf>
    <xf numFmtId="0" fontId="46" fillId="21" borderId="25" xfId="0" applyFont="1" applyFill="1" applyBorder="1" applyAlignment="1">
      <alignment horizontal="center" vertical="center" wrapText="1" readingOrder="1"/>
    </xf>
    <xf numFmtId="0" fontId="49" fillId="18" borderId="23" xfId="0" applyFont="1" applyFill="1" applyBorder="1" applyAlignment="1">
      <alignment horizontal="center" vertical="center" wrapText="1" readingOrder="1"/>
    </xf>
    <xf numFmtId="0" fontId="49" fillId="18" borderId="25" xfId="0" applyFont="1" applyFill="1" applyBorder="1" applyAlignment="1">
      <alignment horizontal="center" vertical="center" wrapText="1" readingOrder="1"/>
    </xf>
    <xf numFmtId="0" fontId="0" fillId="0" borderId="0" xfId="0"/>
  </cellXfs>
  <cellStyles count="7">
    <cellStyle name="Hyperlink" xfId="6" builtinId="8"/>
    <cellStyle name="Normal" xfId="0" builtinId="0"/>
    <cellStyle name="Normal 2" xfId="5" xr:uid="{61CCC88B-D3FC-447D-BA0B-8FAB89F6358D}"/>
    <cellStyle name="Normal 2 2" xfId="4" xr:uid="{B2E0C06A-450B-4990-9C7F-FB64201276FC}"/>
    <cellStyle name="Normal 3" xfId="2" xr:uid="{61A763BE-9A11-42E6-B8EA-569759CF6B00}"/>
    <cellStyle name="Percent" xfId="1" builtinId="5"/>
    <cellStyle name="Percent 2" xfId="3" xr:uid="{14CE8F13-6D80-45DA-8BB6-DB0B6E27DA95}"/>
  </cellStyles>
  <dxfs count="349">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border outline="0">
        <top style="thin">
          <color theme="4" tint="0.39997558519241921"/>
        </top>
      </border>
    </dxf>
    <dxf>
      <border outline="0">
        <bottom style="thin">
          <color theme="4" tint="0.79998168889431442"/>
        </bottom>
      </border>
    </dxf>
    <dxf>
      <font>
        <b val="0"/>
        <i val="0"/>
        <strike val="0"/>
        <condense val="0"/>
        <extend val="0"/>
        <outline val="0"/>
        <shadow val="0"/>
        <u val="none"/>
        <vertAlign val="baseline"/>
        <sz val="10"/>
        <color theme="1"/>
        <name val="Arial"/>
        <family val="2"/>
        <scheme val="none"/>
      </font>
      <numFmt numFmtId="2" formatCode="0.00"/>
      <fill>
        <patternFill patternType="solid">
          <fgColor theme="4" tint="0.79998168889431442"/>
          <bgColor theme="4" tint="0.79998168889431442"/>
        </patternFill>
      </fill>
      <border diagonalUp="0" diagonalDown="0" outline="0">
        <left/>
        <right/>
        <top style="thin">
          <color theme="4" tint="0.79998168889431442"/>
        </top>
        <bottom style="thin">
          <color theme="4"/>
        </bottom>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outline="0">
        <left/>
        <right/>
        <top style="thin">
          <color theme="4" tint="0.39997558519241921"/>
        </top>
        <bottom style="thin">
          <color theme="4" tint="0.79998168889431442"/>
        </bottom>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theme="1"/>
        <name val="Arial"/>
        <family val="2"/>
        <scheme val="none"/>
      </font>
      <numFmt numFmtId="2" formatCode="0.00"/>
      <border diagonalUp="0" diagonalDown="0" outline="0">
        <left/>
        <right/>
        <top style="thin">
          <color theme="4" tint="0.79998168889431442"/>
        </top>
        <bottom style="thin">
          <color theme="4" tint="0.79998168889431442"/>
        </bottom>
      </border>
    </dxf>
    <dxf>
      <font>
        <b val="0"/>
        <i val="0"/>
        <strike val="0"/>
        <condense val="0"/>
        <extend val="0"/>
        <outline val="0"/>
        <shadow val="0"/>
        <u val="none"/>
        <vertAlign val="baseline"/>
        <sz val="10"/>
        <color theme="1"/>
        <name val="Arial"/>
        <family val="2"/>
        <scheme val="none"/>
      </font>
      <numFmt numFmtId="2" formatCode="0.00"/>
      <fill>
        <patternFill patternType="solid">
          <fgColor theme="4" tint="0.79998168889431442"/>
          <bgColor theme="4" tint="0.79998168889431442"/>
        </patternFill>
      </fill>
      <border diagonalUp="0" diagonalDown="0" outline="0">
        <left/>
        <right/>
        <top style="thin">
          <color theme="4" tint="0.79998168889431442"/>
        </top>
        <bottom style="thin">
          <color theme="4" tint="0.79998168889431442"/>
        </bottom>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theme="1"/>
        <name val="Arial"/>
        <family val="2"/>
        <scheme val="none"/>
      </font>
      <numFmt numFmtId="2" formatCode="0.00"/>
      <fill>
        <patternFill patternType="solid">
          <fgColor theme="4" tint="0.79998168889431442"/>
          <bgColor theme="4" tint="0.79998168889431442"/>
        </patternFill>
      </fill>
      <border diagonalUp="0" diagonalDown="0" outline="0">
        <left/>
        <right/>
        <top style="thin">
          <color theme="4" tint="0.79998168889431442"/>
        </top>
        <bottom style="thin">
          <color theme="4" tint="0.79998168889431442"/>
        </bottom>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rgb="FF000000"/>
        <name val="Arial"/>
        <family val="2"/>
        <scheme val="none"/>
      </font>
      <numFmt numFmtId="2" formatCode="0.00"/>
    </dxf>
    <dxf>
      <font>
        <b val="0"/>
        <i val="0"/>
        <strike val="0"/>
        <condense val="0"/>
        <extend val="0"/>
        <outline val="0"/>
        <shadow val="0"/>
        <u val="none"/>
        <vertAlign val="baseline"/>
        <sz val="10"/>
        <color rgb="FF000000"/>
        <name val="Arial"/>
        <family val="2"/>
        <scheme val="none"/>
      </font>
      <numFmt numFmtId="2" formatCode="0.00"/>
    </dxf>
    <dxf>
      <font>
        <b val="0"/>
        <i val="0"/>
        <strike val="0"/>
        <condense val="0"/>
        <extend val="0"/>
        <outline val="0"/>
        <shadow val="0"/>
        <u val="none"/>
        <vertAlign val="baseline"/>
        <sz val="10"/>
        <color theme="1"/>
        <name val="Arial"/>
        <family val="2"/>
        <scheme val="none"/>
      </font>
      <numFmt numFmtId="2" formatCode="0.00"/>
      <fill>
        <patternFill patternType="solid">
          <fgColor theme="4" tint="0.79998168889431442"/>
          <bgColor theme="4" tint="0.79998168889431442"/>
        </patternFill>
      </fill>
      <border diagonalUp="0" diagonalDown="0">
        <left/>
        <right/>
        <top style="thin">
          <color theme="4" tint="0.79998168889431442"/>
        </top>
        <bottom style="thin">
          <color theme="4"/>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79998168889431442"/>
        </bottom>
        <vertical/>
        <horizontal/>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rgb="FF000000"/>
        <name val="Arial"/>
        <family val="2"/>
        <scheme val="none"/>
      </font>
      <numFmt numFmtId="2" formatCode="0.00"/>
    </dxf>
    <dxf>
      <font>
        <b val="0"/>
        <i val="0"/>
        <strike val="0"/>
        <condense val="0"/>
        <extend val="0"/>
        <outline val="0"/>
        <shadow val="0"/>
        <u val="none"/>
        <vertAlign val="baseline"/>
        <sz val="10"/>
        <color theme="1"/>
        <name val="Arial"/>
        <family val="2"/>
        <scheme val="none"/>
      </font>
      <numFmt numFmtId="2" formatCode="0.00"/>
      <fill>
        <patternFill patternType="solid">
          <fgColor theme="4" tint="0.79998168889431442"/>
          <bgColor theme="4" tint="0.79998168889431442"/>
        </patternFill>
      </fill>
      <border diagonalUp="0" diagonalDown="0" outline="0">
        <left/>
        <right/>
        <top style="thin">
          <color theme="4" tint="0.79998168889431442"/>
        </top>
        <bottom style="thin">
          <color theme="4"/>
        </bottom>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outline="0">
        <left/>
        <right/>
        <top style="thin">
          <color theme="4" tint="0.79998168889431442"/>
        </top>
        <bottom style="thin">
          <color theme="4" tint="0.39997558519241921"/>
        </bottom>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1"/>
        <name val="Arial"/>
        <family val="2"/>
        <scheme val="none"/>
      </font>
      <numFmt numFmtId="2" formatCode="0.00"/>
      <fill>
        <patternFill patternType="solid">
          <fgColor theme="4" tint="0.79998168889431442"/>
          <bgColor theme="4" tint="0.79998168889431442"/>
        </patternFill>
      </fill>
      <border diagonalUp="0" diagonalDown="0">
        <left/>
        <right/>
        <top style="thin">
          <color theme="4" tint="0.79998168889431442"/>
        </top>
        <bottom style="thin">
          <color theme="4"/>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79998168889431442"/>
        </bottom>
        <vertical/>
        <horizontal/>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1"/>
        <name val="Arial"/>
        <family val="2"/>
        <scheme val="none"/>
      </font>
      <numFmt numFmtId="2" formatCode="0.00"/>
      <fill>
        <patternFill patternType="solid">
          <fgColor theme="4" tint="0.79998168889431442"/>
          <bgColor theme="4" tint="0.79998168889431442"/>
        </patternFill>
      </fill>
      <border diagonalUp="0" diagonalDown="0" outline="0">
        <left/>
        <right/>
        <top style="thin">
          <color theme="4" tint="0.79998168889431442"/>
        </top>
        <bottom style="thin">
          <color theme="4"/>
        </bottom>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outline="0">
        <left/>
        <right/>
        <top style="thin">
          <color theme="4" tint="0.79998168889431442"/>
        </top>
        <bottom style="thin">
          <color theme="4" tint="0.39997558519241921"/>
        </bottom>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theme="1"/>
        <name val="Arial"/>
        <family val="2"/>
        <scheme val="none"/>
      </font>
      <numFmt numFmtId="2" formatCode="0.00"/>
      <fill>
        <patternFill patternType="solid">
          <fgColor theme="4" tint="0.79998168889431442"/>
          <bgColor theme="4" tint="0.79998168889431442"/>
        </patternFill>
      </fill>
      <border diagonalUp="0" diagonalDown="0">
        <left/>
        <right/>
        <top style="thin">
          <color theme="4" tint="0.79998168889431442"/>
        </top>
        <bottom style="thin">
          <color theme="4"/>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79998168889431442"/>
        </bottom>
        <vertical/>
        <horizontal/>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theme="1"/>
        <name val="Arial"/>
        <family val="2"/>
        <scheme val="none"/>
      </font>
      <numFmt numFmtId="2" formatCode="0.00"/>
      <fill>
        <patternFill patternType="solid">
          <fgColor theme="4" tint="0.79998168889431442"/>
          <bgColor theme="4" tint="0.79998168889431442"/>
        </patternFill>
      </fill>
      <border diagonalUp="0" diagonalDown="0" outline="0">
        <left/>
        <right/>
        <top style="thin">
          <color theme="4" tint="0.79998168889431442"/>
        </top>
        <bottom style="thin">
          <color theme="4"/>
        </bottom>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outline="0">
        <left/>
        <right/>
        <top style="thin">
          <color theme="4" tint="0.79998168889431442"/>
        </top>
        <bottom style="thin">
          <color theme="4" tint="0.39997558519241921"/>
        </bottom>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79998168889431442"/>
        </bottom>
        <vertical/>
        <horizontal/>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79998168889431442"/>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79998168889431442"/>
        </bottom>
        <vertical/>
        <horizontal/>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13" formatCode="0%"/>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Arial"/>
        <family val="2"/>
        <scheme val="none"/>
      </font>
      <fill>
        <patternFill patternType="solid">
          <fgColor theme="4" tint="0.79998168889431442"/>
          <bgColor theme="4" tint="0.79998168889431442"/>
        </patternFill>
      </fill>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0"/>
        <name val="Arial"/>
        <family val="2"/>
        <scheme val="none"/>
      </font>
      <fill>
        <patternFill patternType="solid">
          <fgColor theme="4" tint="0.39997558519241921"/>
          <bgColor theme="4" tint="0.39997558519241921"/>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0"/>
        <name val="Arial"/>
        <family val="2"/>
        <scheme val="none"/>
      </font>
      <fill>
        <patternFill patternType="solid">
          <fgColor theme="4" tint="-0.249977111117893"/>
          <bgColor theme="4" tint="-0.249977111117893"/>
        </patternFill>
      </fill>
      <alignment horizontal="general" vertical="bottom" textRotation="0" wrapText="1"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numFmt numFmtId="22" formatCode="mmm\-yy"/>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numFmt numFmtId="22" formatCode="mmm\-yy"/>
    </dxf>
    <dxf>
      <fill>
        <patternFill patternType="solid">
          <fgColor indexed="64"/>
          <bgColor theme="7" tint="0.79998168889431442"/>
        </patternFill>
      </fill>
    </dxf>
    <dxf>
      <fill>
        <patternFill patternType="solid">
          <fgColor indexed="64"/>
          <bgColor theme="7" tint="0.79998168889431442"/>
        </patternFill>
      </fill>
    </dxf>
    <dxf>
      <numFmt numFmtId="14" formatCode="0.00%"/>
      <fill>
        <patternFill patternType="solid">
          <fgColor indexed="64"/>
          <bgColor theme="7" tint="0.79998168889431442"/>
        </patternFill>
      </fill>
    </dxf>
    <dxf>
      <numFmt numFmtId="14" formatCode="0.00%"/>
      <fill>
        <patternFill patternType="solid">
          <fgColor indexed="64"/>
          <bgColor theme="7" tint="0.79998168889431442"/>
        </patternFill>
      </fill>
    </dxf>
    <dxf>
      <numFmt numFmtId="14" formatCode="0.00%"/>
      <fill>
        <patternFill patternType="solid">
          <fgColor indexed="64"/>
          <bgColor theme="7" tint="0.79998168889431442"/>
        </patternFill>
      </fill>
    </dxf>
    <dxf>
      <numFmt numFmtId="14" formatCode="0.00%"/>
      <fill>
        <patternFill patternType="solid">
          <fgColor indexed="64"/>
          <bgColor theme="7" tint="0.79998168889431442"/>
        </patternFill>
      </fill>
    </dxf>
    <dxf>
      <fill>
        <patternFill patternType="solid">
          <fgColor indexed="64"/>
          <bgColor theme="7" tint="0.79998168889431442"/>
        </patternFill>
      </fill>
    </dxf>
    <dxf>
      <numFmt numFmtId="14" formatCode="0.00%"/>
      <fill>
        <patternFill patternType="solid">
          <fgColor indexed="64"/>
          <bgColor theme="7" tint="0.79998168889431442"/>
        </patternFill>
      </fill>
    </dxf>
    <dxf>
      <numFmt numFmtId="14" formatCode="0.00%"/>
      <fill>
        <patternFill patternType="solid">
          <fgColor indexed="64"/>
          <bgColor theme="7" tint="0.79998168889431442"/>
        </patternFill>
      </fill>
    </dxf>
    <dxf>
      <numFmt numFmtId="14" formatCode="0.00%"/>
      <fill>
        <patternFill patternType="solid">
          <fgColor indexed="64"/>
          <bgColor theme="7" tint="0.79998168889431442"/>
        </patternFill>
      </fill>
    </dxf>
    <dxf>
      <numFmt numFmtId="14" formatCode="0.00%"/>
      <fill>
        <patternFill patternType="solid">
          <fgColor indexed="64"/>
          <bgColor theme="7" tint="0.79998168889431442"/>
        </patternFill>
      </fill>
    </dxf>
    <dxf>
      <numFmt numFmtId="14" formatCode="0.00%"/>
      <fill>
        <patternFill patternType="solid">
          <fgColor indexed="64"/>
          <bgColor theme="7" tint="0.79998168889431442"/>
        </patternFill>
      </fill>
    </dxf>
    <dxf>
      <numFmt numFmtId="14" formatCode="0.00%"/>
      <fill>
        <patternFill patternType="solid">
          <fgColor indexed="64"/>
          <bgColor theme="7" tint="0.79998168889431442"/>
        </patternFill>
      </fill>
    </dxf>
    <dxf>
      <numFmt numFmtId="14" formatCode="0.00%"/>
      <fill>
        <patternFill patternType="solid">
          <fgColor indexed="64"/>
          <bgColor theme="7" tint="0.79998168889431442"/>
        </patternFill>
      </fill>
    </dxf>
    <dxf>
      <fill>
        <patternFill patternType="solid">
          <fgColor indexed="64"/>
          <bgColor theme="7" tint="0.79998168889431442"/>
        </patternFill>
      </fill>
    </dxf>
    <dxf>
      <numFmt numFmtId="13" formatCode="0%"/>
    </dxf>
    <dxf>
      <numFmt numFmtId="13" formatCode="0%"/>
    </dxf>
    <dxf>
      <numFmt numFmtId="13" formatCode="0%"/>
    </dxf>
    <dxf>
      <numFmt numFmtId="13" formatCode="0%"/>
    </dxf>
    <dxf>
      <numFmt numFmtId="13" formatCode="0%"/>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numFmt numFmtId="13" formatCode="0%"/>
      <fill>
        <patternFill patternType="solid">
          <fgColor indexed="64"/>
          <bgColor theme="7" tint="0.79998168889431442"/>
        </patternFill>
      </fill>
    </dxf>
    <dxf>
      <numFmt numFmtId="164" formatCode="[$-409]mmm\-yy;@"/>
    </dxf>
    <dxf>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numFmt numFmtId="13" formatCode="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3" formatCode="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3" formatCode="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3" formatCode="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fill>
        <patternFill patternType="solid">
          <fgColor indexed="64"/>
          <bgColor theme="7"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9"/>
        <color theme="1"/>
        <name val="Arial"/>
        <family val="2"/>
        <scheme val="none"/>
      </font>
      <alignment horizontal="center" vertical="bottom" textRotation="0" wrapText="0" indent="0" justifyLastLine="0" shrinkToFit="0" readingOrder="0"/>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numFmt numFmtId="13" formatCode="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3" formatCode="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3" formatCode="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3" formatCode="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fill>
        <patternFill patternType="solid">
          <fgColor indexed="64"/>
          <bgColor theme="7"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9"/>
        <color theme="1"/>
        <name val="Arial"/>
        <family val="2"/>
        <scheme val="none"/>
      </font>
      <alignment horizontal="center" vertical="bottom" textRotation="0" wrapText="0" indent="0" justifyLastLine="0" shrinkToFit="0" readingOrder="0"/>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font>
        <b val="0"/>
        <i val="0"/>
        <strike val="0"/>
        <condense val="0"/>
        <extend val="0"/>
        <outline val="0"/>
        <shadow val="0"/>
        <u val="none"/>
        <vertAlign val="baseline"/>
        <sz val="10"/>
        <color theme="1"/>
        <name val="Arial"/>
        <family val="2"/>
        <scheme val="none"/>
      </font>
      <fill>
        <patternFill patternType="solid">
          <fgColor indexed="64"/>
          <bgColor theme="7" tint="0.79998168889431442"/>
        </patternFill>
      </fill>
    </dxf>
    <dxf>
      <fill>
        <patternFill patternType="solid">
          <fgColor indexed="64"/>
          <bgColor theme="7" tint="0.79998168889431442"/>
        </patternFill>
      </fill>
    </dxf>
    <dxf>
      <font>
        <b val="0"/>
        <i val="0"/>
        <strike val="0"/>
        <condense val="0"/>
        <extend val="0"/>
        <outline val="0"/>
        <shadow val="0"/>
        <u val="none"/>
        <vertAlign val="baseline"/>
        <sz val="10"/>
        <color theme="1"/>
        <name val="Arial"/>
        <family val="2"/>
        <scheme val="none"/>
      </font>
      <numFmt numFmtId="14" formatCode="0.0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numFmt numFmtId="13" formatCode="0%"/>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numFmt numFmtId="13" formatCode="0%"/>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numFmt numFmtId="13" formatCode="0%"/>
      <fill>
        <patternFill patternType="solid">
          <fgColor indexed="64"/>
          <bgColor theme="7" tint="0.79998168889431442"/>
        </patternFill>
      </fill>
    </dxf>
    <dxf>
      <font>
        <color rgb="FFFF0000"/>
      </font>
      <fill>
        <patternFill>
          <fgColor rgb="FFFF8E85"/>
          <bgColor rgb="FFFCD6D6"/>
        </patternFill>
      </fill>
    </dxf>
    <dxf>
      <font>
        <color theme="9" tint="-0.24994659260841701"/>
      </font>
      <fill>
        <patternFill>
          <bgColor theme="9" tint="0.79998168889431442"/>
        </patternFill>
      </fill>
    </dxf>
  </dxfs>
  <tableStyles count="0" defaultTableStyle="TableStyleMedium2" defaultPivotStyle="PivotStyleLight16"/>
  <colors>
    <mruColors>
      <color rgb="FFFCD6D6"/>
      <color rgb="FFFF8E85"/>
      <color rgb="FFFCC12C"/>
      <color rgb="FFE17171"/>
      <color rgb="FFFF7C80"/>
      <color rgb="FFA9277B"/>
      <color rgb="FF29A798"/>
      <color rgb="FFB21E73"/>
      <color rgb="FFFFCCFF"/>
      <color rgb="FF8530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7.xml"/><Relationship Id="rId1" Type="http://schemas.microsoft.com/office/2011/relationships/chartStyle" Target="style7.xml"/><Relationship Id="rId4"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12.xml"/><Relationship Id="rId1" Type="http://schemas.microsoft.com/office/2011/relationships/chartStyle" Target="style12.xml"/><Relationship Id="rId4" Type="http://schemas.openxmlformats.org/officeDocument/2006/relationships/chartUserShapes" Target="../drawings/drawing13.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24.xml"/><Relationship Id="rId1" Type="http://schemas.microsoft.com/office/2011/relationships/chartStyle" Target="style24.xml"/><Relationship Id="rId4" Type="http://schemas.openxmlformats.org/officeDocument/2006/relationships/chartUserShapes" Target="../drawings/drawing3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12.xml"/><Relationship Id="rId2" Type="http://schemas.microsoft.com/office/2011/relationships/chartColorStyle" Target="colors25.xml"/><Relationship Id="rId1" Type="http://schemas.microsoft.com/office/2011/relationships/chartStyle" Target="style25.xml"/><Relationship Id="rId4" Type="http://schemas.openxmlformats.org/officeDocument/2006/relationships/chartUserShapes" Target="../drawings/drawing39.xml"/></Relationships>
</file>

<file path=xl/charts/_rels/chart26.xml.rels><?xml version="1.0" encoding="UTF-8" standalone="yes"?>
<Relationships xmlns="http://schemas.openxmlformats.org/package/2006/relationships"><Relationship Id="rId3" Type="http://schemas.openxmlformats.org/officeDocument/2006/relationships/themeOverride" Target="../theme/themeOverride13.xml"/><Relationship Id="rId2" Type="http://schemas.microsoft.com/office/2011/relationships/chartColorStyle" Target="colors26.xml"/><Relationship Id="rId1" Type="http://schemas.microsoft.com/office/2011/relationships/chartStyle" Target="style26.xml"/><Relationship Id="rId4" Type="http://schemas.openxmlformats.org/officeDocument/2006/relationships/chartUserShapes" Target="../drawings/drawing40.xml"/></Relationships>
</file>

<file path=xl/charts/_rels/chart27.xml.rels><?xml version="1.0" encoding="UTF-8" standalone="yes"?>
<Relationships xmlns="http://schemas.openxmlformats.org/package/2006/relationships"><Relationship Id="rId3" Type="http://schemas.openxmlformats.org/officeDocument/2006/relationships/themeOverride" Target="../theme/themeOverride14.xml"/><Relationship Id="rId2" Type="http://schemas.microsoft.com/office/2011/relationships/chartColorStyle" Target="colors27.xml"/><Relationship Id="rId1" Type="http://schemas.microsoft.com/office/2011/relationships/chartStyle" Target="style27.xml"/><Relationship Id="rId4" Type="http://schemas.openxmlformats.org/officeDocument/2006/relationships/chartUserShapes" Target="../drawings/drawing41.xml"/></Relationships>
</file>

<file path=xl/charts/_rels/chart28.xml.rels><?xml version="1.0" encoding="UTF-8" standalone="yes"?>
<Relationships xmlns="http://schemas.openxmlformats.org/package/2006/relationships"><Relationship Id="rId3" Type="http://schemas.openxmlformats.org/officeDocument/2006/relationships/themeOverride" Target="../theme/themeOverride15.xml"/><Relationship Id="rId2" Type="http://schemas.microsoft.com/office/2011/relationships/chartColorStyle" Target="colors28.xml"/><Relationship Id="rId1" Type="http://schemas.microsoft.com/office/2011/relationships/chartStyle" Target="style28.xml"/><Relationship Id="rId4" Type="http://schemas.openxmlformats.org/officeDocument/2006/relationships/chartUserShapes" Target="../drawings/drawing43.xml"/></Relationships>
</file>

<file path=xl/charts/_rels/chart29.xml.rels><?xml version="1.0" encoding="UTF-8" standalone="yes"?>
<Relationships xmlns="http://schemas.openxmlformats.org/package/2006/relationships"><Relationship Id="rId3" Type="http://schemas.openxmlformats.org/officeDocument/2006/relationships/themeOverride" Target="../theme/themeOverride16.xml"/><Relationship Id="rId2" Type="http://schemas.microsoft.com/office/2011/relationships/chartColorStyle" Target="colors29.xml"/><Relationship Id="rId1" Type="http://schemas.microsoft.com/office/2011/relationships/chartStyle" Target="style29.xml"/><Relationship Id="rId4" Type="http://schemas.openxmlformats.org/officeDocument/2006/relationships/chartUserShapes" Target="../drawings/drawing44.xml"/></Relationships>
</file>

<file path=xl/charts/_rels/chart30.xml.rels><?xml version="1.0" encoding="UTF-8" standalone="yes"?>
<Relationships xmlns="http://schemas.openxmlformats.org/package/2006/relationships"><Relationship Id="rId3" Type="http://schemas.openxmlformats.org/officeDocument/2006/relationships/themeOverride" Target="../theme/themeOverride17.xml"/><Relationship Id="rId2" Type="http://schemas.microsoft.com/office/2011/relationships/chartColorStyle" Target="colors30.xml"/><Relationship Id="rId1" Type="http://schemas.microsoft.com/office/2011/relationships/chartStyle" Target="style30.xml"/><Relationship Id="rId4" Type="http://schemas.openxmlformats.org/officeDocument/2006/relationships/chartUserShapes" Target="../drawings/drawing45.xml"/></Relationships>
</file>

<file path=xl/charts/_rels/chart31.xml.rels><?xml version="1.0" encoding="UTF-8" standalone="yes"?>
<Relationships xmlns="http://schemas.openxmlformats.org/package/2006/relationships"><Relationship Id="rId3" Type="http://schemas.openxmlformats.org/officeDocument/2006/relationships/themeOverride" Target="../theme/themeOverride18.xml"/><Relationship Id="rId2" Type="http://schemas.microsoft.com/office/2011/relationships/chartColorStyle" Target="colors31.xml"/><Relationship Id="rId1" Type="http://schemas.microsoft.com/office/2011/relationships/chartStyle" Target="style31.xml"/><Relationship Id="rId4" Type="http://schemas.openxmlformats.org/officeDocument/2006/relationships/chartUserShapes" Target="../drawings/drawing47.xml"/></Relationships>
</file>

<file path=xl/charts/_rels/chart32.xml.rels><?xml version="1.0" encoding="UTF-8" standalone="yes"?>
<Relationships xmlns="http://schemas.openxmlformats.org/package/2006/relationships"><Relationship Id="rId3" Type="http://schemas.openxmlformats.org/officeDocument/2006/relationships/themeOverride" Target="../theme/themeOverride19.xml"/><Relationship Id="rId2" Type="http://schemas.microsoft.com/office/2011/relationships/chartColorStyle" Target="colors32.xml"/><Relationship Id="rId1" Type="http://schemas.microsoft.com/office/2011/relationships/chartStyle" Target="style32.xml"/><Relationship Id="rId4" Type="http://schemas.openxmlformats.org/officeDocument/2006/relationships/chartUserShapes" Target="../drawings/drawing48.xml"/></Relationships>
</file>

<file path=xl/charts/_rels/chart33.xml.rels><?xml version="1.0" encoding="UTF-8" standalone="yes"?>
<Relationships xmlns="http://schemas.openxmlformats.org/package/2006/relationships"><Relationship Id="rId3" Type="http://schemas.openxmlformats.org/officeDocument/2006/relationships/themeOverride" Target="../theme/themeOverride20.xml"/><Relationship Id="rId2" Type="http://schemas.microsoft.com/office/2011/relationships/chartColorStyle" Target="colors33.xml"/><Relationship Id="rId1" Type="http://schemas.microsoft.com/office/2011/relationships/chartStyle" Target="style33.xml"/><Relationship Id="rId4" Type="http://schemas.openxmlformats.org/officeDocument/2006/relationships/chartUserShapes" Target="../drawings/drawing49.xml"/></Relationships>
</file>

<file path=xl/charts/_rels/chart34.xml.rels><?xml version="1.0" encoding="UTF-8" standalone="yes"?>
<Relationships xmlns="http://schemas.openxmlformats.org/package/2006/relationships"><Relationship Id="rId3" Type="http://schemas.openxmlformats.org/officeDocument/2006/relationships/themeOverride" Target="../theme/themeOverride21.xml"/><Relationship Id="rId2" Type="http://schemas.microsoft.com/office/2011/relationships/chartColorStyle" Target="colors34.xml"/><Relationship Id="rId1" Type="http://schemas.microsoft.com/office/2011/relationships/chartStyle" Target="style34.xml"/><Relationship Id="rId4" Type="http://schemas.openxmlformats.org/officeDocument/2006/relationships/chartUserShapes" Target="../drawings/drawing51.xml"/></Relationships>
</file>

<file path=xl/charts/_rels/chart35.xml.rels><?xml version="1.0" encoding="UTF-8" standalone="yes"?>
<Relationships xmlns="http://schemas.openxmlformats.org/package/2006/relationships"><Relationship Id="rId3" Type="http://schemas.openxmlformats.org/officeDocument/2006/relationships/themeOverride" Target="../theme/themeOverride22.xml"/><Relationship Id="rId2" Type="http://schemas.microsoft.com/office/2011/relationships/chartColorStyle" Target="colors35.xml"/><Relationship Id="rId1" Type="http://schemas.microsoft.com/office/2011/relationships/chartStyle" Target="style35.xml"/><Relationship Id="rId4" Type="http://schemas.openxmlformats.org/officeDocument/2006/relationships/chartUserShapes" Target="../drawings/drawing52.xml"/></Relationships>
</file>

<file path=xl/charts/_rels/chart36.xml.rels><?xml version="1.0" encoding="UTF-8" standalone="yes"?>
<Relationships xmlns="http://schemas.openxmlformats.org/package/2006/relationships"><Relationship Id="rId3" Type="http://schemas.openxmlformats.org/officeDocument/2006/relationships/themeOverride" Target="../theme/themeOverride23.xml"/><Relationship Id="rId2" Type="http://schemas.microsoft.com/office/2011/relationships/chartColorStyle" Target="colors36.xml"/><Relationship Id="rId1" Type="http://schemas.microsoft.com/office/2011/relationships/chartStyle" Target="style36.xml"/><Relationship Id="rId4" Type="http://schemas.openxmlformats.org/officeDocument/2006/relationships/chartUserShapes" Target="../drawings/drawing53.xml"/></Relationships>
</file>

<file path=xl/charts/_rels/chart37.xml.rels><?xml version="1.0" encoding="UTF-8" standalone="yes"?>
<Relationships xmlns="http://schemas.openxmlformats.org/package/2006/relationships"><Relationship Id="rId3" Type="http://schemas.openxmlformats.org/officeDocument/2006/relationships/themeOverride" Target="../theme/themeOverride24.xml"/><Relationship Id="rId2" Type="http://schemas.microsoft.com/office/2011/relationships/chartColorStyle" Target="colors37.xml"/><Relationship Id="rId1" Type="http://schemas.microsoft.com/office/2011/relationships/chartStyle" Target="style37.xml"/><Relationship Id="rId4" Type="http://schemas.openxmlformats.org/officeDocument/2006/relationships/chartUserShapes" Target="../drawings/drawing55.xml"/></Relationships>
</file>

<file path=xl/charts/_rels/chart38.xml.rels><?xml version="1.0" encoding="UTF-8" standalone="yes"?>
<Relationships xmlns="http://schemas.openxmlformats.org/package/2006/relationships"><Relationship Id="rId3" Type="http://schemas.openxmlformats.org/officeDocument/2006/relationships/themeOverride" Target="../theme/themeOverride25.xml"/><Relationship Id="rId2" Type="http://schemas.microsoft.com/office/2011/relationships/chartColorStyle" Target="colors38.xml"/><Relationship Id="rId1" Type="http://schemas.microsoft.com/office/2011/relationships/chartStyle" Target="style38.xml"/><Relationship Id="rId4" Type="http://schemas.openxmlformats.org/officeDocument/2006/relationships/chartUserShapes" Target="../drawings/drawing56.xml"/></Relationships>
</file>

<file path=xl/charts/_rels/chart39.xml.rels><?xml version="1.0" encoding="UTF-8" standalone="yes"?>
<Relationships xmlns="http://schemas.openxmlformats.org/package/2006/relationships"><Relationship Id="rId3" Type="http://schemas.openxmlformats.org/officeDocument/2006/relationships/themeOverride" Target="../theme/themeOverride26.xml"/><Relationship Id="rId2" Type="http://schemas.microsoft.com/office/2011/relationships/chartColorStyle" Target="colors39.xml"/><Relationship Id="rId1" Type="http://schemas.microsoft.com/office/2011/relationships/chartStyle" Target="style39.xml"/><Relationship Id="rId4" Type="http://schemas.openxmlformats.org/officeDocument/2006/relationships/chartUserShapes" Target="../drawings/drawing57.xml"/></Relationships>
</file>

<file path=xl/charts/_rels/chart40.xml.rels><?xml version="1.0" encoding="UTF-8" standalone="yes"?>
<Relationships xmlns="http://schemas.openxmlformats.org/package/2006/relationships"><Relationship Id="rId3" Type="http://schemas.openxmlformats.org/officeDocument/2006/relationships/themeOverride" Target="../theme/themeOverride27.xml"/><Relationship Id="rId2" Type="http://schemas.microsoft.com/office/2011/relationships/chartColorStyle" Target="colors40.xml"/><Relationship Id="rId1" Type="http://schemas.microsoft.com/office/2011/relationships/chartStyle" Target="style40.xml"/><Relationship Id="rId4" Type="http://schemas.openxmlformats.org/officeDocument/2006/relationships/chartUserShapes" Target="../drawings/drawing59.xml"/></Relationships>
</file>

<file path=xl/charts/_rels/chart41.xml.rels><?xml version="1.0" encoding="UTF-8" standalone="yes"?>
<Relationships xmlns="http://schemas.openxmlformats.org/package/2006/relationships"><Relationship Id="rId3" Type="http://schemas.openxmlformats.org/officeDocument/2006/relationships/themeOverride" Target="../theme/themeOverride28.xml"/><Relationship Id="rId2" Type="http://schemas.microsoft.com/office/2011/relationships/chartColorStyle" Target="colors41.xml"/><Relationship Id="rId1" Type="http://schemas.microsoft.com/office/2011/relationships/chartStyle" Target="style41.xml"/><Relationship Id="rId4" Type="http://schemas.openxmlformats.org/officeDocument/2006/relationships/chartUserShapes" Target="../drawings/drawing60.xml"/></Relationships>
</file>

<file path=xl/charts/_rels/chart42.xml.rels><?xml version="1.0" encoding="UTF-8" standalone="yes"?>
<Relationships xmlns="http://schemas.openxmlformats.org/package/2006/relationships"><Relationship Id="rId3" Type="http://schemas.openxmlformats.org/officeDocument/2006/relationships/themeOverride" Target="../theme/themeOverride29.xml"/><Relationship Id="rId2" Type="http://schemas.microsoft.com/office/2011/relationships/chartColorStyle" Target="colors42.xml"/><Relationship Id="rId1" Type="http://schemas.microsoft.com/office/2011/relationships/chartStyle" Target="style42.xml"/><Relationship Id="rId4" Type="http://schemas.openxmlformats.org/officeDocument/2006/relationships/chartUserShapes" Target="../drawings/drawing61.xml"/></Relationships>
</file>

<file path=xl/charts/_rels/chart43.xml.rels><?xml version="1.0" encoding="UTF-8" standalone="yes"?>
<Relationships xmlns="http://schemas.openxmlformats.org/package/2006/relationships"><Relationship Id="rId3" Type="http://schemas.openxmlformats.org/officeDocument/2006/relationships/themeOverride" Target="../theme/themeOverride30.xml"/><Relationship Id="rId2" Type="http://schemas.microsoft.com/office/2011/relationships/chartColorStyle" Target="colors43.xml"/><Relationship Id="rId1" Type="http://schemas.microsoft.com/office/2011/relationships/chartStyle" Target="style43.xml"/><Relationship Id="rId4" Type="http://schemas.openxmlformats.org/officeDocument/2006/relationships/chartUserShapes" Target="../drawings/drawing63.xml"/></Relationships>
</file>

<file path=xl/charts/_rels/chart44.xml.rels><?xml version="1.0" encoding="UTF-8" standalone="yes"?>
<Relationships xmlns="http://schemas.openxmlformats.org/package/2006/relationships"><Relationship Id="rId3" Type="http://schemas.openxmlformats.org/officeDocument/2006/relationships/themeOverride" Target="../theme/themeOverride31.xml"/><Relationship Id="rId2" Type="http://schemas.microsoft.com/office/2011/relationships/chartColorStyle" Target="colors44.xml"/><Relationship Id="rId1" Type="http://schemas.microsoft.com/office/2011/relationships/chartStyle" Target="style44.xml"/><Relationship Id="rId4" Type="http://schemas.openxmlformats.org/officeDocument/2006/relationships/chartUserShapes" Target="../drawings/drawing64.xml"/></Relationships>
</file>

<file path=xl/charts/_rels/chart45.xml.rels><?xml version="1.0" encoding="UTF-8" standalone="yes"?>
<Relationships xmlns="http://schemas.openxmlformats.org/package/2006/relationships"><Relationship Id="rId3" Type="http://schemas.openxmlformats.org/officeDocument/2006/relationships/themeOverride" Target="../theme/themeOverride32.xml"/><Relationship Id="rId2" Type="http://schemas.microsoft.com/office/2011/relationships/chartColorStyle" Target="colors45.xml"/><Relationship Id="rId1" Type="http://schemas.microsoft.com/office/2011/relationships/chartStyle" Target="style45.xml"/><Relationship Id="rId4" Type="http://schemas.openxmlformats.org/officeDocument/2006/relationships/chartUserShapes" Target="../drawings/drawing66.xml"/></Relationships>
</file>

<file path=xl/charts/_rels/chart46.xml.rels><?xml version="1.0" encoding="UTF-8" standalone="yes"?>
<Relationships xmlns="http://schemas.openxmlformats.org/package/2006/relationships"><Relationship Id="rId3" Type="http://schemas.openxmlformats.org/officeDocument/2006/relationships/themeOverride" Target="../theme/themeOverride33.xml"/><Relationship Id="rId2" Type="http://schemas.microsoft.com/office/2011/relationships/chartColorStyle" Target="colors46.xml"/><Relationship Id="rId1" Type="http://schemas.microsoft.com/office/2011/relationships/chartStyle" Target="style46.xml"/><Relationship Id="rId4" Type="http://schemas.openxmlformats.org/officeDocument/2006/relationships/chartUserShapes" Target="../drawings/drawing67.xml"/></Relationships>
</file>

<file path=xl/charts/_rels/chart47.xml.rels><?xml version="1.0" encoding="UTF-8" standalone="yes"?>
<Relationships xmlns="http://schemas.openxmlformats.org/package/2006/relationships"><Relationship Id="rId3" Type="http://schemas.openxmlformats.org/officeDocument/2006/relationships/themeOverride" Target="../theme/themeOverride34.xml"/><Relationship Id="rId2" Type="http://schemas.microsoft.com/office/2011/relationships/chartColorStyle" Target="colors47.xml"/><Relationship Id="rId1" Type="http://schemas.microsoft.com/office/2011/relationships/chartStyle" Target="style47.xml"/><Relationship Id="rId4" Type="http://schemas.openxmlformats.org/officeDocument/2006/relationships/chartUserShapes" Target="../drawings/drawing69.xml"/></Relationships>
</file>

<file path=xl/charts/_rels/chart48.xml.rels><?xml version="1.0" encoding="UTF-8" standalone="yes"?>
<Relationships xmlns="http://schemas.openxmlformats.org/package/2006/relationships"><Relationship Id="rId3" Type="http://schemas.openxmlformats.org/officeDocument/2006/relationships/themeOverride" Target="../theme/themeOverride35.xml"/><Relationship Id="rId2" Type="http://schemas.microsoft.com/office/2011/relationships/chartColorStyle" Target="colors48.xml"/><Relationship Id="rId1" Type="http://schemas.microsoft.com/office/2011/relationships/chartStyle" Target="style48.xml"/><Relationship Id="rId4" Type="http://schemas.openxmlformats.org/officeDocument/2006/relationships/chartUserShapes" Target="../drawings/drawing70.xml"/></Relationships>
</file>

<file path=xl/charts/_rels/chart49.xml.rels><?xml version="1.0" encoding="UTF-8" standalone="yes"?>
<Relationships xmlns="http://schemas.openxmlformats.org/package/2006/relationships"><Relationship Id="rId3" Type="http://schemas.openxmlformats.org/officeDocument/2006/relationships/themeOverride" Target="../theme/themeOverride36.xml"/><Relationship Id="rId2" Type="http://schemas.microsoft.com/office/2011/relationships/chartColorStyle" Target="colors49.xml"/><Relationship Id="rId1" Type="http://schemas.microsoft.com/office/2011/relationships/chartStyle" Target="style49.xml"/><Relationship Id="rId4" Type="http://schemas.openxmlformats.org/officeDocument/2006/relationships/chartUserShapes" Target="../drawings/drawing72.xml"/></Relationships>
</file>

<file path=xl/charts/_rels/chart50.xml.rels><?xml version="1.0" encoding="UTF-8" standalone="yes"?>
<Relationships xmlns="http://schemas.openxmlformats.org/package/2006/relationships"><Relationship Id="rId2" Type="http://schemas.openxmlformats.org/officeDocument/2006/relationships/chartUserShapes" Target="../drawings/drawing73.xml"/><Relationship Id="rId1" Type="http://schemas.openxmlformats.org/officeDocument/2006/relationships/themeOverride" Target="../theme/themeOverride37.xml"/></Relationships>
</file>

<file path=xl/charts/_rels/chart51.xml.rels><?xml version="1.0" encoding="UTF-8" standalone="yes"?>
<Relationships xmlns="http://schemas.openxmlformats.org/package/2006/relationships"><Relationship Id="rId3" Type="http://schemas.openxmlformats.org/officeDocument/2006/relationships/themeOverride" Target="../theme/themeOverride38.xml"/><Relationship Id="rId2" Type="http://schemas.microsoft.com/office/2011/relationships/chartColorStyle" Target="colors50.xml"/><Relationship Id="rId1" Type="http://schemas.microsoft.com/office/2011/relationships/chartStyle" Target="style50.xml"/><Relationship Id="rId4" Type="http://schemas.openxmlformats.org/officeDocument/2006/relationships/chartUserShapes" Target="../drawings/drawing75.xml"/></Relationships>
</file>

<file path=xl/charts/_rels/chart52.xml.rels><?xml version="1.0" encoding="UTF-8" standalone="yes"?>
<Relationships xmlns="http://schemas.openxmlformats.org/package/2006/relationships"><Relationship Id="rId3" Type="http://schemas.openxmlformats.org/officeDocument/2006/relationships/themeOverride" Target="../theme/themeOverride39.xml"/><Relationship Id="rId2" Type="http://schemas.microsoft.com/office/2011/relationships/chartColorStyle" Target="colors51.xml"/><Relationship Id="rId1" Type="http://schemas.microsoft.com/office/2011/relationships/chartStyle" Target="style51.xml"/><Relationship Id="rId4" Type="http://schemas.openxmlformats.org/officeDocument/2006/relationships/chartUserShapes" Target="../drawings/drawing76.xml"/></Relationships>
</file>

<file path=xl/charts/_rels/chart53.xml.rels><?xml version="1.0" encoding="UTF-8" standalone="yes"?>
<Relationships xmlns="http://schemas.openxmlformats.org/package/2006/relationships"><Relationship Id="rId3" Type="http://schemas.openxmlformats.org/officeDocument/2006/relationships/themeOverride" Target="../theme/themeOverride40.xml"/><Relationship Id="rId2" Type="http://schemas.microsoft.com/office/2011/relationships/chartColorStyle" Target="colors52.xml"/><Relationship Id="rId1" Type="http://schemas.microsoft.com/office/2011/relationships/chartStyle" Target="style52.xml"/><Relationship Id="rId4" Type="http://schemas.openxmlformats.org/officeDocument/2006/relationships/chartUserShapes" Target="../drawings/drawing77.xml"/></Relationships>
</file>

<file path=xl/charts/_rels/chart54.xml.rels><?xml version="1.0" encoding="UTF-8" standalone="yes"?>
<Relationships xmlns="http://schemas.openxmlformats.org/package/2006/relationships"><Relationship Id="rId3" Type="http://schemas.openxmlformats.org/officeDocument/2006/relationships/themeOverride" Target="../theme/themeOverride41.xml"/><Relationship Id="rId2" Type="http://schemas.microsoft.com/office/2011/relationships/chartColorStyle" Target="colors53.xml"/><Relationship Id="rId1" Type="http://schemas.microsoft.com/office/2011/relationships/chartStyle" Target="style53.xml"/><Relationship Id="rId4" Type="http://schemas.openxmlformats.org/officeDocument/2006/relationships/chartUserShapes" Target="../drawings/drawing7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Exec_Summ!$U$3</c:f>
              <c:strCache>
                <c:ptCount val="1"/>
                <c:pt idx="0">
                  <c:v>Count</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A849-4C26-9ACE-5DA02DCD172B}"/>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A849-4C26-9ACE-5DA02DCD172B}"/>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A849-4C26-9ACE-5DA02DCD172B}"/>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A849-4C26-9ACE-5DA02DCD172B}"/>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A849-4C26-9ACE-5DA02DCD172B}"/>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A849-4C26-9ACE-5DA02DCD172B}"/>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A849-4C26-9ACE-5DA02DCD172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Exec_Summ!$T$4:$T$10</c:f>
              <c:strCache>
                <c:ptCount val="7"/>
                <c:pt idx="0">
                  <c:v>West</c:v>
                </c:pt>
                <c:pt idx="1">
                  <c:v>Midwest</c:v>
                </c:pt>
                <c:pt idx="2">
                  <c:v>Northeast</c:v>
                </c:pt>
                <c:pt idx="3">
                  <c:v>Southeast</c:v>
                </c:pt>
                <c:pt idx="4">
                  <c:v>CDT</c:v>
                </c:pt>
                <c:pt idx="5">
                  <c:v>RFP</c:v>
                </c:pt>
                <c:pt idx="6">
                  <c:v>Mngment</c:v>
                </c:pt>
              </c:strCache>
            </c:strRef>
          </c:cat>
          <c:val>
            <c:numRef>
              <c:f>Exec_Summ!$U$4:$U$10</c:f>
              <c:numCache>
                <c:formatCode>General</c:formatCode>
                <c:ptCount val="7"/>
                <c:pt idx="0">
                  <c:v>23</c:v>
                </c:pt>
                <c:pt idx="1">
                  <c:v>15</c:v>
                </c:pt>
                <c:pt idx="2">
                  <c:v>12</c:v>
                </c:pt>
                <c:pt idx="3">
                  <c:v>11</c:v>
                </c:pt>
                <c:pt idx="4">
                  <c:v>10</c:v>
                </c:pt>
                <c:pt idx="5">
                  <c:v>2</c:v>
                </c:pt>
                <c:pt idx="6">
                  <c:v>7</c:v>
                </c:pt>
              </c:numCache>
            </c:numRef>
          </c:val>
          <c:extLst>
            <c:ext xmlns:c16="http://schemas.microsoft.com/office/drawing/2014/chart" uri="{C3380CC4-5D6E-409C-BE32-E72D297353CC}">
              <c16:uniqueId val="{00000000-3592-4EAC-A4FB-737156275CD9}"/>
            </c:ext>
          </c:extLst>
        </c:ser>
        <c:dLbls>
          <c:dLblPos val="inEnd"/>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Exec_Summ!$U$13</c:f>
              <c:strCache>
                <c:ptCount val="1"/>
                <c:pt idx="0">
                  <c:v>Column1</c:v>
                </c:pt>
              </c:strCache>
            </c:strRef>
          </c:tx>
          <c:spPr>
            <a:solidFill>
              <a:schemeClr val="accent1"/>
            </a:solidFill>
            <a:ln>
              <a:noFill/>
            </a:ln>
            <a:effectLst/>
          </c:spPr>
          <c:invertIfNegative val="0"/>
          <c:dPt>
            <c:idx val="0"/>
            <c:invertIfNegative val="0"/>
            <c:bubble3D val="0"/>
            <c:spPr>
              <a:solidFill>
                <a:srgbClr val="7030A0"/>
              </a:solidFill>
              <a:ln>
                <a:noFill/>
              </a:ln>
              <a:effectLst/>
            </c:spPr>
            <c:extLst>
              <c:ext xmlns:c16="http://schemas.microsoft.com/office/drawing/2014/chart" uri="{C3380CC4-5D6E-409C-BE32-E72D297353CC}">
                <c16:uniqueId val="{0000000C-76A6-4A2F-AF88-50539DA4235D}"/>
              </c:ext>
            </c:extLst>
          </c:dPt>
          <c:dPt>
            <c:idx val="1"/>
            <c:invertIfNegative val="0"/>
            <c:bubble3D val="0"/>
            <c:spPr>
              <a:solidFill>
                <a:srgbClr val="FFC000"/>
              </a:solidFill>
              <a:ln>
                <a:noFill/>
              </a:ln>
              <a:effectLst/>
            </c:spPr>
            <c:extLst>
              <c:ext xmlns:c16="http://schemas.microsoft.com/office/drawing/2014/chart" uri="{C3380CC4-5D6E-409C-BE32-E72D297353CC}">
                <c16:uniqueId val="{0000000B-76A6-4A2F-AF88-50539DA4235D}"/>
              </c:ext>
            </c:extLst>
          </c:dPt>
          <c:dPt>
            <c:idx val="2"/>
            <c:invertIfNegative val="0"/>
            <c:bubble3D val="0"/>
            <c:spPr>
              <a:solidFill>
                <a:srgbClr val="00B0F0"/>
              </a:solidFill>
              <a:ln>
                <a:noFill/>
              </a:ln>
              <a:effectLst/>
            </c:spPr>
            <c:extLst>
              <c:ext xmlns:c16="http://schemas.microsoft.com/office/drawing/2014/chart" uri="{C3380CC4-5D6E-409C-BE32-E72D297353CC}">
                <c16:uniqueId val="{0000000A-76A6-4A2F-AF88-50539DA4235D}"/>
              </c:ext>
            </c:extLst>
          </c:dPt>
          <c:dLbls>
            <c:dLbl>
              <c:idx val="0"/>
              <c:layout>
                <c:manualLayout>
                  <c:x val="-3.1884300918315398E-17"/>
                  <c:y val="0.3267924628530664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6A6-4A2F-AF88-50539DA4235D}"/>
                </c:ext>
              </c:extLst>
            </c:dLbl>
            <c:dLbl>
              <c:idx val="1"/>
              <c:layout>
                <c:manualLayout>
                  <c:x val="0"/>
                  <c:y val="0.5331135125290268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6A6-4A2F-AF88-50539DA4235D}"/>
                </c:ext>
              </c:extLst>
            </c:dLbl>
            <c:dLbl>
              <c:idx val="2"/>
              <c:layout>
                <c:manualLayout>
                  <c:x val="0"/>
                  <c:y val="0.74907227525915565"/>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76A6-4A2F-AF88-50539DA4235D}"/>
                </c:ext>
              </c:extLst>
            </c:dLbl>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Exec_Summ!$T$14:$T$16</c:f>
              <c:strCache>
                <c:ptCount val="3"/>
                <c:pt idx="0">
                  <c:v>DM</c:v>
                </c:pt>
                <c:pt idx="1">
                  <c:v>CDT</c:v>
                </c:pt>
                <c:pt idx="2">
                  <c:v>RFP</c:v>
                </c:pt>
              </c:strCache>
            </c:strRef>
          </c:cat>
          <c:val>
            <c:numRef>
              <c:f>Exec_Summ!$U$14:$U$16</c:f>
              <c:numCache>
                <c:formatCode>0%</c:formatCode>
                <c:ptCount val="3"/>
                <c:pt idx="0">
                  <c:v>0.57999999999999996</c:v>
                </c:pt>
                <c:pt idx="1">
                  <c:v>0.59</c:v>
                </c:pt>
                <c:pt idx="2">
                  <c:v>0.6</c:v>
                </c:pt>
              </c:numCache>
            </c:numRef>
          </c:val>
          <c:extLst>
            <c:ext xmlns:c16="http://schemas.microsoft.com/office/drawing/2014/chart" uri="{C3380CC4-5D6E-409C-BE32-E72D297353CC}">
              <c16:uniqueId val="{00000009-76A6-4A2F-AF88-50539DA4235D}"/>
            </c:ext>
          </c:extLst>
        </c:ser>
        <c:dLbls>
          <c:dLblPos val="outEnd"/>
          <c:showLegendKey val="0"/>
          <c:showVal val="1"/>
          <c:showCatName val="0"/>
          <c:showSerName val="0"/>
          <c:showPercent val="0"/>
          <c:showBubbleSize val="0"/>
        </c:dLbls>
        <c:gapWidth val="217"/>
        <c:overlap val="-27"/>
        <c:axId val="1178845104"/>
        <c:axId val="1178849040"/>
      </c:barChart>
      <c:catAx>
        <c:axId val="11788451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97" b="0" i="0" u="none" strike="noStrike" kern="1200" baseline="0">
                <a:solidFill>
                  <a:schemeClr val="tx1">
                    <a:lumMod val="65000"/>
                    <a:lumOff val="35000"/>
                  </a:schemeClr>
                </a:solidFill>
                <a:latin typeface="+mn-lt"/>
                <a:ea typeface="+mn-ea"/>
                <a:cs typeface="+mn-cs"/>
              </a:defRPr>
            </a:pPr>
            <a:endParaRPr lang="en-US"/>
          </a:p>
        </c:txPr>
        <c:crossAx val="1178849040"/>
        <c:crosses val="autoZero"/>
        <c:auto val="1"/>
        <c:lblAlgn val="ctr"/>
        <c:lblOffset val="400"/>
        <c:noMultiLvlLbl val="0"/>
      </c:catAx>
      <c:valAx>
        <c:axId val="1178849040"/>
        <c:scaling>
          <c:orientation val="minMax"/>
        </c:scaling>
        <c:delete val="1"/>
        <c:axPos val="l"/>
        <c:numFmt formatCode="0%" sourceLinked="1"/>
        <c:majorTickMark val="out"/>
        <c:minorTickMark val="none"/>
        <c:tickLblPos val="nextTo"/>
        <c:crossAx val="11788451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862" b="0" i="0" u="none" strike="noStrike" kern="1200" spc="0" baseline="0">
                <a:solidFill>
                  <a:schemeClr val="tx1">
                    <a:lumMod val="65000"/>
                    <a:lumOff val="35000"/>
                  </a:schemeClr>
                </a:solidFill>
                <a:latin typeface="+mn-lt"/>
                <a:ea typeface="+mn-ea"/>
                <a:cs typeface="+mn-cs"/>
              </a:defRPr>
            </a:pPr>
            <a:r>
              <a:rPr lang="en-US"/>
              <a:t>June Capacity Breakdown</a:t>
            </a:r>
          </a:p>
        </c:rich>
      </c:tx>
      <c:layout>
        <c:manualLayout>
          <c:xMode val="edge"/>
          <c:yMode val="edge"/>
          <c:x val="0.22417175051677715"/>
          <c:y val="8.5747176363487013E-2"/>
        </c:manualLayout>
      </c:layout>
      <c:overlay val="0"/>
      <c:spPr>
        <a:noFill/>
        <a:ln>
          <a:noFill/>
        </a:ln>
        <a:effectLst/>
      </c:spPr>
      <c:txPr>
        <a:bodyPr rot="0" spcFirstLastPara="1" vertOverflow="ellipsis" vert="horz" wrap="square" anchor="ctr" anchorCtr="1"/>
        <a:lstStyle/>
        <a:p>
          <a:pPr>
            <a:defRPr sz="1862"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Financials!$AF$2</c:f>
              <c:strCache>
                <c:ptCount val="1"/>
                <c:pt idx="0">
                  <c:v>Client Time</c:v>
                </c:pt>
              </c:strCache>
            </c:strRef>
          </c:tx>
          <c:spPr>
            <a:solidFill>
              <a:schemeClr val="accent1"/>
            </a:solidFill>
            <a:ln>
              <a:noFill/>
            </a:ln>
            <a:effectLst/>
          </c:spPr>
          <c:invertIfNegative val="0"/>
          <c:dPt>
            <c:idx val="0"/>
            <c:invertIfNegative val="0"/>
            <c:bubble3D val="0"/>
            <c:spPr>
              <a:solidFill>
                <a:schemeClr val="accent3">
                  <a:lumMod val="75000"/>
                </a:schemeClr>
              </a:solidFill>
              <a:ln>
                <a:noFill/>
              </a:ln>
              <a:effectLst/>
            </c:spPr>
            <c:extLst>
              <c:ext xmlns:c16="http://schemas.microsoft.com/office/drawing/2014/chart" uri="{C3380CC4-5D6E-409C-BE32-E72D297353CC}">
                <c16:uniqueId val="{00000001-3270-4E4E-BE64-5CCAD8073D22}"/>
              </c:ext>
            </c:extLst>
          </c:dPt>
          <c:dPt>
            <c:idx val="1"/>
            <c:invertIfNegative val="0"/>
            <c:bubble3D val="0"/>
            <c:spPr>
              <a:solidFill>
                <a:schemeClr val="accent1">
                  <a:lumMod val="75000"/>
                </a:schemeClr>
              </a:solidFill>
              <a:ln>
                <a:noFill/>
              </a:ln>
              <a:effectLst/>
            </c:spPr>
            <c:extLst>
              <c:ext xmlns:c16="http://schemas.microsoft.com/office/drawing/2014/chart" uri="{C3380CC4-5D6E-409C-BE32-E72D297353CC}">
                <c16:uniqueId val="{00000003-3270-4E4E-BE64-5CCAD8073D22}"/>
              </c:ext>
            </c:extLst>
          </c:dPt>
          <c:dPt>
            <c:idx val="2"/>
            <c:invertIfNegative val="0"/>
            <c:bubble3D val="0"/>
            <c:spPr>
              <a:solidFill>
                <a:srgbClr val="FFC000"/>
              </a:solidFill>
              <a:ln>
                <a:noFill/>
              </a:ln>
              <a:effectLst/>
            </c:spPr>
            <c:extLst>
              <c:ext xmlns:c16="http://schemas.microsoft.com/office/drawing/2014/chart" uri="{C3380CC4-5D6E-409C-BE32-E72D297353CC}">
                <c16:uniqueId val="{00000005-3270-4E4E-BE64-5CCAD8073D22}"/>
              </c:ext>
            </c:extLst>
          </c:dPt>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Financials!$AE$3:$AE$5</c:f>
              <c:strCache>
                <c:ptCount val="3"/>
                <c:pt idx="0">
                  <c:v>DM</c:v>
                </c:pt>
                <c:pt idx="1">
                  <c:v>CDT</c:v>
                </c:pt>
                <c:pt idx="2">
                  <c:v>RFP</c:v>
                </c:pt>
              </c:strCache>
            </c:strRef>
          </c:cat>
          <c:val>
            <c:numRef>
              <c:f>Financials!$AF$3:$AF$5</c:f>
              <c:numCache>
                <c:formatCode>0%</c:formatCode>
                <c:ptCount val="3"/>
                <c:pt idx="0">
                  <c:v>0.88</c:v>
                </c:pt>
                <c:pt idx="1">
                  <c:v>0.76</c:v>
                </c:pt>
                <c:pt idx="2">
                  <c:v>0.76</c:v>
                </c:pt>
              </c:numCache>
            </c:numRef>
          </c:val>
          <c:extLst>
            <c:ext xmlns:c16="http://schemas.microsoft.com/office/drawing/2014/chart" uri="{C3380CC4-5D6E-409C-BE32-E72D297353CC}">
              <c16:uniqueId val="{00000006-3270-4E4E-BE64-5CCAD8073D22}"/>
            </c:ext>
          </c:extLst>
        </c:ser>
        <c:ser>
          <c:idx val="1"/>
          <c:order val="1"/>
          <c:tx>
            <c:strRef>
              <c:f>Financials!$AG$2</c:f>
              <c:strCache>
                <c:ptCount val="1"/>
                <c:pt idx="0">
                  <c:v>Non-Client Time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Financials!$AE$3:$AE$5</c:f>
              <c:strCache>
                <c:ptCount val="3"/>
                <c:pt idx="0">
                  <c:v>DM</c:v>
                </c:pt>
                <c:pt idx="1">
                  <c:v>CDT</c:v>
                </c:pt>
                <c:pt idx="2">
                  <c:v>RFP</c:v>
                </c:pt>
              </c:strCache>
            </c:strRef>
          </c:cat>
          <c:val>
            <c:numRef>
              <c:f>Financials!$AG$3:$AG$5</c:f>
              <c:numCache>
                <c:formatCode>0%</c:formatCode>
                <c:ptCount val="3"/>
                <c:pt idx="0">
                  <c:v>0.09</c:v>
                </c:pt>
                <c:pt idx="1">
                  <c:v>0.19</c:v>
                </c:pt>
                <c:pt idx="2">
                  <c:v>0.19</c:v>
                </c:pt>
              </c:numCache>
            </c:numRef>
          </c:val>
          <c:extLst>
            <c:ext xmlns:c16="http://schemas.microsoft.com/office/drawing/2014/chart" uri="{C3380CC4-5D6E-409C-BE32-E72D297353CC}">
              <c16:uniqueId val="{00000007-3270-4E4E-BE64-5CCAD8073D22}"/>
            </c:ext>
          </c:extLst>
        </c:ser>
        <c:ser>
          <c:idx val="2"/>
          <c:order val="2"/>
          <c:tx>
            <c:strRef>
              <c:f>Financials!$AH$2</c:f>
              <c:strCache>
                <c:ptCount val="1"/>
                <c:pt idx="0">
                  <c:v>Non-Working Time</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Financials!$AE$3:$AE$5</c:f>
              <c:strCache>
                <c:ptCount val="3"/>
                <c:pt idx="0">
                  <c:v>DM</c:v>
                </c:pt>
                <c:pt idx="1">
                  <c:v>CDT</c:v>
                </c:pt>
                <c:pt idx="2">
                  <c:v>RFP</c:v>
                </c:pt>
              </c:strCache>
            </c:strRef>
          </c:cat>
          <c:val>
            <c:numRef>
              <c:f>Financials!$AH$3:$AH$5</c:f>
              <c:numCache>
                <c:formatCode>0%</c:formatCode>
                <c:ptCount val="3"/>
                <c:pt idx="0">
                  <c:v>7.0000000000000007E-2</c:v>
                </c:pt>
                <c:pt idx="1">
                  <c:v>0.1</c:v>
                </c:pt>
                <c:pt idx="2">
                  <c:v>0.06</c:v>
                </c:pt>
              </c:numCache>
            </c:numRef>
          </c:val>
          <c:extLst>
            <c:ext xmlns:c16="http://schemas.microsoft.com/office/drawing/2014/chart" uri="{C3380CC4-5D6E-409C-BE32-E72D297353CC}">
              <c16:uniqueId val="{00000008-3270-4E4E-BE64-5CCAD8073D22}"/>
            </c:ext>
          </c:extLst>
        </c:ser>
        <c:ser>
          <c:idx val="3"/>
          <c:order val="3"/>
          <c:tx>
            <c:strRef>
              <c:f>Financials!$AI$2</c:f>
              <c:strCache>
                <c:ptCount val="1"/>
                <c:pt idx="0">
                  <c:v>Other LOB</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Financials!$AE$3:$AE$5</c:f>
              <c:strCache>
                <c:ptCount val="3"/>
                <c:pt idx="0">
                  <c:v>DM</c:v>
                </c:pt>
                <c:pt idx="1">
                  <c:v>CDT</c:v>
                </c:pt>
                <c:pt idx="2">
                  <c:v>RFP</c:v>
                </c:pt>
              </c:strCache>
            </c:strRef>
          </c:cat>
          <c:val>
            <c:numRef>
              <c:f>Financials!$AI$3:$AI$5</c:f>
              <c:numCache>
                <c:formatCode>0%</c:formatCode>
                <c:ptCount val="3"/>
                <c:pt idx="0">
                  <c:v>0</c:v>
                </c:pt>
                <c:pt idx="1">
                  <c:v>0</c:v>
                </c:pt>
                <c:pt idx="2">
                  <c:v>0</c:v>
                </c:pt>
              </c:numCache>
            </c:numRef>
          </c:val>
          <c:extLst>
            <c:ext xmlns:c16="http://schemas.microsoft.com/office/drawing/2014/chart" uri="{C3380CC4-5D6E-409C-BE32-E72D297353CC}">
              <c16:uniqueId val="{00000006-CCA6-4E66-A437-70FFAFC5B341}"/>
            </c:ext>
          </c:extLst>
        </c:ser>
        <c:dLbls>
          <c:dLblPos val="ctr"/>
          <c:showLegendKey val="0"/>
          <c:showVal val="1"/>
          <c:showCatName val="0"/>
          <c:showSerName val="0"/>
          <c:showPercent val="0"/>
          <c:showBubbleSize val="0"/>
        </c:dLbls>
        <c:gapWidth val="150"/>
        <c:overlap val="100"/>
        <c:axId val="893752488"/>
        <c:axId val="893756752"/>
      </c:barChart>
      <c:catAx>
        <c:axId val="89375248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97" b="0" i="0" u="none" strike="noStrike" kern="1200" baseline="0">
                <a:solidFill>
                  <a:schemeClr val="tx1">
                    <a:lumMod val="65000"/>
                    <a:lumOff val="35000"/>
                  </a:schemeClr>
                </a:solidFill>
                <a:latin typeface="+mn-lt"/>
                <a:ea typeface="+mn-ea"/>
                <a:cs typeface="+mn-cs"/>
              </a:defRPr>
            </a:pPr>
            <a:endParaRPr lang="en-US"/>
          </a:p>
        </c:txPr>
        <c:crossAx val="893756752"/>
        <c:crosses val="autoZero"/>
        <c:auto val="1"/>
        <c:lblAlgn val="ctr"/>
        <c:lblOffset val="100"/>
        <c:noMultiLvlLbl val="0"/>
      </c:catAx>
      <c:valAx>
        <c:axId val="893756752"/>
        <c:scaling>
          <c:orientation val="minMax"/>
        </c:scaling>
        <c:delete val="1"/>
        <c:axPos val="b"/>
        <c:numFmt formatCode="0%" sourceLinked="1"/>
        <c:majorTickMark val="out"/>
        <c:minorTickMark val="none"/>
        <c:tickLblPos val="nextTo"/>
        <c:crossAx val="893752488"/>
        <c:crosses val="autoZero"/>
        <c:crossBetween val="between"/>
      </c:valAx>
      <c:spPr>
        <a:noFill/>
        <a:ln>
          <a:noFill/>
        </a:ln>
        <a:effectLst/>
      </c:spPr>
    </c:plotArea>
    <c:legend>
      <c:legendPos val="b"/>
      <c:layout>
        <c:manualLayout>
          <c:xMode val="edge"/>
          <c:yMode val="edge"/>
          <c:x val="9.31333862715642E-2"/>
          <c:y val="0.77147064659597575"/>
          <c:w val="0.57650586154534289"/>
          <c:h val="0.17612830118189318"/>
        </c:manualLayout>
      </c:layout>
      <c:overlay val="0"/>
      <c:spPr>
        <a:noFill/>
        <a:ln>
          <a:noFill/>
        </a:ln>
        <a:effectLst/>
      </c:spPr>
      <c:txPr>
        <a:bodyPr rot="0" spcFirstLastPara="1" vertOverflow="ellipsis" vert="horz" wrap="square" anchor="ctr" anchorCtr="1"/>
        <a:lstStyle/>
        <a:p>
          <a:pPr>
            <a:defRPr sz="1197"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lrMapOvr bg1="lt1" tx1="dk1" bg2="lt2" tx2="dk2" accent1="accent1" accent2="accent2" accent3="accent3" accent4="accent4" accent5="accent5" accent6="accent6" hlink="hlink" folHlink="folHlink"/>
  <c:chart>
    <c:title>
      <c:tx>
        <c:strRef>
          <c:f>Financials!$Z$3</c:f>
          <c:strCache>
            <c:ptCount val="1"/>
            <c:pt idx="0">
              <c:v>June 2021 YTD Productivity</c:v>
            </c:pt>
          </c:strCache>
        </c:strRef>
      </c:tx>
      <c:overlay val="0"/>
      <c:spPr>
        <a:noFill/>
        <a:ln>
          <a:noFill/>
        </a:ln>
        <a:effectLst/>
      </c:spPr>
      <c:txPr>
        <a:bodyPr rot="0" spcFirstLastPara="1" vertOverflow="ellipsis" vert="horz" wrap="square" anchor="ctr" anchorCtr="1"/>
        <a:lstStyle/>
        <a:p>
          <a:pPr>
            <a:defRPr sz="1862"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Financials!$AF$8</c:f>
              <c:strCache>
                <c:ptCount val="1"/>
                <c:pt idx="0">
                  <c:v>YTD 2021</c:v>
                </c:pt>
              </c:strCache>
            </c:strRef>
          </c:tx>
          <c:spPr>
            <a:solidFill>
              <a:srgbClr val="7030A0"/>
            </a:solidFill>
            <a:ln>
              <a:solidFill>
                <a:srgbClr val="7030A0"/>
              </a:solidFill>
            </a:ln>
            <a:effectLst/>
          </c:spPr>
          <c:invertIfNegative val="0"/>
          <c:dPt>
            <c:idx val="0"/>
            <c:invertIfNegative val="0"/>
            <c:bubble3D val="0"/>
            <c:spPr>
              <a:solidFill>
                <a:srgbClr val="7030A0"/>
              </a:solidFill>
              <a:ln>
                <a:solidFill>
                  <a:srgbClr val="7030A0"/>
                </a:solidFill>
              </a:ln>
              <a:effectLst/>
            </c:spPr>
            <c:extLst>
              <c:ext xmlns:c16="http://schemas.microsoft.com/office/drawing/2014/chart" uri="{C3380CC4-5D6E-409C-BE32-E72D297353CC}">
                <c16:uniqueId val="{00000013-6DAD-4FCA-89A9-4043B301473C}"/>
              </c:ext>
            </c:extLst>
          </c:dPt>
          <c:dPt>
            <c:idx val="1"/>
            <c:invertIfNegative val="0"/>
            <c:bubble3D val="0"/>
            <c:spPr>
              <a:solidFill>
                <a:srgbClr val="7030A0"/>
              </a:solidFill>
              <a:ln>
                <a:solidFill>
                  <a:srgbClr val="7030A0"/>
                </a:solidFill>
              </a:ln>
              <a:effectLst/>
            </c:spPr>
            <c:extLst>
              <c:ext xmlns:c16="http://schemas.microsoft.com/office/drawing/2014/chart" uri="{C3380CC4-5D6E-409C-BE32-E72D297353CC}">
                <c16:uniqueId val="{00000000-6DAD-4FCA-89A9-4043B301473C}"/>
              </c:ext>
            </c:extLst>
          </c:dPt>
          <c:dPt>
            <c:idx val="2"/>
            <c:invertIfNegative val="0"/>
            <c:bubble3D val="0"/>
            <c:spPr>
              <a:solidFill>
                <a:srgbClr val="7030A0"/>
              </a:solidFill>
              <a:ln>
                <a:solidFill>
                  <a:srgbClr val="7030A0"/>
                </a:solidFill>
              </a:ln>
              <a:effectLst/>
            </c:spPr>
            <c:extLst>
              <c:ext xmlns:c16="http://schemas.microsoft.com/office/drawing/2014/chart" uri="{C3380CC4-5D6E-409C-BE32-E72D297353CC}">
                <c16:uniqueId val="{00000004-6DAD-4FCA-89A9-4043B301473C}"/>
              </c:ext>
            </c:extLst>
          </c:dPt>
          <c:dPt>
            <c:idx val="3"/>
            <c:invertIfNegative val="0"/>
            <c:bubble3D val="0"/>
            <c:spPr>
              <a:solidFill>
                <a:srgbClr val="7030A0"/>
              </a:solidFill>
              <a:ln>
                <a:solidFill>
                  <a:srgbClr val="7030A0"/>
                </a:solidFill>
              </a:ln>
              <a:effectLst/>
            </c:spPr>
            <c:extLst>
              <c:ext xmlns:c16="http://schemas.microsoft.com/office/drawing/2014/chart" uri="{C3380CC4-5D6E-409C-BE32-E72D297353CC}">
                <c16:uniqueId val="{00000009-6DAD-4FCA-89A9-4043B301473C}"/>
              </c:ext>
            </c:extLst>
          </c:dPt>
          <c:dLbls>
            <c:spPr>
              <a:noFill/>
              <a:ln>
                <a:noFill/>
              </a:ln>
              <a:effectLst/>
            </c:spPr>
            <c:txPr>
              <a:bodyPr rot="0" spcFirstLastPara="1" vertOverflow="overflow" horzOverflow="overflow"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Financials!$AE$9:$AE$12</c:f>
              <c:strCache>
                <c:ptCount val="4"/>
                <c:pt idx="0">
                  <c:v>H&amp;B Manila</c:v>
                </c:pt>
                <c:pt idx="1">
                  <c:v>Data Management</c:v>
                </c:pt>
                <c:pt idx="2">
                  <c:v>CDT</c:v>
                </c:pt>
                <c:pt idx="3">
                  <c:v>RFP</c:v>
                </c:pt>
              </c:strCache>
            </c:strRef>
          </c:cat>
          <c:val>
            <c:numRef>
              <c:f>Financials!$AF$9:$AF$12</c:f>
              <c:numCache>
                <c:formatCode>0%</c:formatCode>
                <c:ptCount val="4"/>
                <c:pt idx="0">
                  <c:v>0.82</c:v>
                </c:pt>
                <c:pt idx="1">
                  <c:v>0.83</c:v>
                </c:pt>
                <c:pt idx="2">
                  <c:v>0.8</c:v>
                </c:pt>
                <c:pt idx="3">
                  <c:v>0.82</c:v>
                </c:pt>
              </c:numCache>
            </c:numRef>
          </c:val>
          <c:extLst>
            <c:ext xmlns:c16="http://schemas.microsoft.com/office/drawing/2014/chart" uri="{C3380CC4-5D6E-409C-BE32-E72D297353CC}">
              <c16:uniqueId val="{00000000-0CF4-4468-8356-FA99D380E509}"/>
            </c:ext>
          </c:extLst>
        </c:ser>
        <c:ser>
          <c:idx val="1"/>
          <c:order val="1"/>
          <c:tx>
            <c:strRef>
              <c:f>Financials!$AG$8</c:f>
              <c:strCache>
                <c:ptCount val="1"/>
                <c:pt idx="0">
                  <c:v>Jan</c:v>
                </c:pt>
              </c:strCache>
            </c:strRef>
          </c:tx>
          <c:spPr>
            <a:solidFill>
              <a:schemeClr val="accent3">
                <a:tint val="62000"/>
              </a:schemeClr>
            </a:solidFill>
            <a:ln>
              <a:noFill/>
            </a:ln>
            <a:effectLst/>
          </c:spPr>
          <c:invertIfNegative val="0"/>
          <c:dPt>
            <c:idx val="0"/>
            <c:invertIfNegative val="0"/>
            <c:bubble3D val="0"/>
            <c:spPr>
              <a:solidFill>
                <a:schemeClr val="accent3">
                  <a:tint val="62000"/>
                </a:schemeClr>
              </a:solidFill>
              <a:ln>
                <a:noFill/>
              </a:ln>
              <a:effectLst/>
            </c:spPr>
            <c:extLst>
              <c:ext xmlns:c16="http://schemas.microsoft.com/office/drawing/2014/chart" uri="{C3380CC4-5D6E-409C-BE32-E72D297353CC}">
                <c16:uniqueId val="{00000014-6DAD-4FCA-89A9-4043B301473C}"/>
              </c:ext>
            </c:extLst>
          </c:dPt>
          <c:dPt>
            <c:idx val="2"/>
            <c:invertIfNegative val="0"/>
            <c:bubble3D val="0"/>
            <c:spPr>
              <a:solidFill>
                <a:schemeClr val="accent3">
                  <a:tint val="62000"/>
                </a:schemeClr>
              </a:solidFill>
              <a:ln>
                <a:noFill/>
              </a:ln>
              <a:effectLst/>
            </c:spPr>
            <c:extLst>
              <c:ext xmlns:c16="http://schemas.microsoft.com/office/drawing/2014/chart" uri="{C3380CC4-5D6E-409C-BE32-E72D297353CC}">
                <c16:uniqueId val="{00000005-6DAD-4FCA-89A9-4043B301473C}"/>
              </c:ext>
            </c:extLst>
          </c:dPt>
          <c:dPt>
            <c:idx val="3"/>
            <c:invertIfNegative val="0"/>
            <c:bubble3D val="0"/>
            <c:spPr>
              <a:solidFill>
                <a:schemeClr val="accent3">
                  <a:tint val="62000"/>
                </a:schemeClr>
              </a:solidFill>
              <a:ln>
                <a:noFill/>
              </a:ln>
              <a:effectLst/>
            </c:spPr>
            <c:extLst>
              <c:ext xmlns:c16="http://schemas.microsoft.com/office/drawing/2014/chart" uri="{C3380CC4-5D6E-409C-BE32-E72D297353CC}">
                <c16:uniqueId val="{0000000A-6DAD-4FCA-89A9-4043B301473C}"/>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Financials!$AE$9:$AE$12</c:f>
              <c:strCache>
                <c:ptCount val="4"/>
                <c:pt idx="0">
                  <c:v>H&amp;B Manila</c:v>
                </c:pt>
                <c:pt idx="1">
                  <c:v>Data Management</c:v>
                </c:pt>
                <c:pt idx="2">
                  <c:v>CDT</c:v>
                </c:pt>
                <c:pt idx="3">
                  <c:v>RFP</c:v>
                </c:pt>
              </c:strCache>
            </c:strRef>
          </c:cat>
          <c:val>
            <c:numRef>
              <c:f>Financials!$AG$9:$AG$12</c:f>
              <c:numCache>
                <c:formatCode>0%</c:formatCode>
                <c:ptCount val="4"/>
                <c:pt idx="0">
                  <c:v>0.72</c:v>
                </c:pt>
                <c:pt idx="1">
                  <c:v>0.73</c:v>
                </c:pt>
                <c:pt idx="2">
                  <c:v>0.68</c:v>
                </c:pt>
                <c:pt idx="3">
                  <c:v>0.75</c:v>
                </c:pt>
              </c:numCache>
            </c:numRef>
          </c:val>
          <c:extLst>
            <c:ext xmlns:c16="http://schemas.microsoft.com/office/drawing/2014/chart" uri="{C3380CC4-5D6E-409C-BE32-E72D297353CC}">
              <c16:uniqueId val="{00000001-0CF4-4468-8356-FA99D380E509}"/>
            </c:ext>
          </c:extLst>
        </c:ser>
        <c:ser>
          <c:idx val="2"/>
          <c:order val="2"/>
          <c:tx>
            <c:strRef>
              <c:f>Financials!$AH$8</c:f>
              <c:strCache>
                <c:ptCount val="1"/>
                <c:pt idx="0">
                  <c:v>Feb</c:v>
                </c:pt>
              </c:strCache>
            </c:strRef>
          </c:tx>
          <c:spPr>
            <a:solidFill>
              <a:schemeClr val="accent3">
                <a:tint val="77000"/>
              </a:schemeClr>
            </a:solidFill>
            <a:ln>
              <a:noFill/>
            </a:ln>
            <a:effectLst/>
          </c:spPr>
          <c:invertIfNegative val="0"/>
          <c:dPt>
            <c:idx val="0"/>
            <c:invertIfNegative val="0"/>
            <c:bubble3D val="0"/>
            <c:spPr>
              <a:solidFill>
                <a:schemeClr val="accent3">
                  <a:tint val="72000"/>
                </a:schemeClr>
              </a:solidFill>
              <a:ln>
                <a:noFill/>
              </a:ln>
              <a:effectLst/>
            </c:spPr>
            <c:extLst>
              <c:ext xmlns:c16="http://schemas.microsoft.com/office/drawing/2014/chart" uri="{C3380CC4-5D6E-409C-BE32-E72D297353CC}">
                <c16:uniqueId val="{00000015-6DAD-4FCA-89A9-4043B301473C}"/>
              </c:ext>
            </c:extLst>
          </c:dPt>
          <c:dPt>
            <c:idx val="1"/>
            <c:invertIfNegative val="0"/>
            <c:bubble3D val="0"/>
            <c:spPr>
              <a:solidFill>
                <a:schemeClr val="accent3">
                  <a:tint val="72000"/>
                </a:schemeClr>
              </a:solidFill>
              <a:ln>
                <a:noFill/>
              </a:ln>
              <a:effectLst/>
            </c:spPr>
            <c:extLst>
              <c:ext xmlns:c16="http://schemas.microsoft.com/office/drawing/2014/chart" uri="{C3380CC4-5D6E-409C-BE32-E72D297353CC}">
                <c16:uniqueId val="{00000001-6DAD-4FCA-89A9-4043B301473C}"/>
              </c:ext>
            </c:extLst>
          </c:dPt>
          <c:dPt>
            <c:idx val="2"/>
            <c:invertIfNegative val="0"/>
            <c:bubble3D val="0"/>
            <c:spPr>
              <a:solidFill>
                <a:schemeClr val="accent3">
                  <a:tint val="72000"/>
                </a:schemeClr>
              </a:solidFill>
              <a:ln>
                <a:noFill/>
              </a:ln>
              <a:effectLst/>
            </c:spPr>
            <c:extLst>
              <c:ext xmlns:c16="http://schemas.microsoft.com/office/drawing/2014/chart" uri="{C3380CC4-5D6E-409C-BE32-E72D297353CC}">
                <c16:uniqueId val="{00000006-6DAD-4FCA-89A9-4043B301473C}"/>
              </c:ext>
            </c:extLst>
          </c:dPt>
          <c:dPt>
            <c:idx val="3"/>
            <c:invertIfNegative val="0"/>
            <c:bubble3D val="0"/>
            <c:spPr>
              <a:solidFill>
                <a:schemeClr val="accent3">
                  <a:tint val="72000"/>
                </a:schemeClr>
              </a:solidFill>
              <a:ln>
                <a:noFill/>
              </a:ln>
              <a:effectLst/>
            </c:spPr>
            <c:extLst>
              <c:ext xmlns:c16="http://schemas.microsoft.com/office/drawing/2014/chart" uri="{C3380CC4-5D6E-409C-BE32-E72D297353CC}">
                <c16:uniqueId val="{0000000B-6DAD-4FCA-89A9-4043B301473C}"/>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Financials!$AE$9:$AE$12</c:f>
              <c:strCache>
                <c:ptCount val="4"/>
                <c:pt idx="0">
                  <c:v>H&amp;B Manila</c:v>
                </c:pt>
                <c:pt idx="1">
                  <c:v>Data Management</c:v>
                </c:pt>
                <c:pt idx="2">
                  <c:v>CDT</c:v>
                </c:pt>
                <c:pt idx="3">
                  <c:v>RFP</c:v>
                </c:pt>
              </c:strCache>
            </c:strRef>
          </c:cat>
          <c:val>
            <c:numRef>
              <c:f>Financials!$AH$9:$AH$12</c:f>
              <c:numCache>
                <c:formatCode>0%</c:formatCode>
                <c:ptCount val="4"/>
                <c:pt idx="0">
                  <c:v>0.8</c:v>
                </c:pt>
                <c:pt idx="1">
                  <c:v>0.8</c:v>
                </c:pt>
                <c:pt idx="2">
                  <c:v>0.82</c:v>
                </c:pt>
                <c:pt idx="3">
                  <c:v>0.76</c:v>
                </c:pt>
              </c:numCache>
            </c:numRef>
          </c:val>
          <c:extLst>
            <c:ext xmlns:c16="http://schemas.microsoft.com/office/drawing/2014/chart" uri="{C3380CC4-5D6E-409C-BE32-E72D297353CC}">
              <c16:uniqueId val="{00000002-0CF4-4468-8356-FA99D380E509}"/>
            </c:ext>
          </c:extLst>
        </c:ser>
        <c:ser>
          <c:idx val="3"/>
          <c:order val="3"/>
          <c:tx>
            <c:strRef>
              <c:f>Financials!$AI$8</c:f>
              <c:strCache>
                <c:ptCount val="1"/>
                <c:pt idx="0">
                  <c:v>Mar</c:v>
                </c:pt>
              </c:strCache>
            </c:strRef>
          </c:tx>
          <c:spPr>
            <a:solidFill>
              <a:schemeClr val="accent3">
                <a:tint val="93000"/>
              </a:schemeClr>
            </a:solidFill>
            <a:ln>
              <a:noFill/>
            </a:ln>
            <a:effectLst/>
          </c:spPr>
          <c:invertIfNegative val="0"/>
          <c:dPt>
            <c:idx val="0"/>
            <c:invertIfNegative val="0"/>
            <c:bubble3D val="0"/>
            <c:spPr>
              <a:solidFill>
                <a:schemeClr val="accent3">
                  <a:tint val="86000"/>
                </a:schemeClr>
              </a:solidFill>
              <a:ln>
                <a:noFill/>
              </a:ln>
              <a:effectLst/>
            </c:spPr>
            <c:extLst>
              <c:ext xmlns:c16="http://schemas.microsoft.com/office/drawing/2014/chart" uri="{C3380CC4-5D6E-409C-BE32-E72D297353CC}">
                <c16:uniqueId val="{00000016-6DAD-4FCA-89A9-4043B301473C}"/>
              </c:ext>
            </c:extLst>
          </c:dPt>
          <c:dPt>
            <c:idx val="1"/>
            <c:invertIfNegative val="0"/>
            <c:bubble3D val="0"/>
            <c:spPr>
              <a:solidFill>
                <a:schemeClr val="accent3">
                  <a:tint val="86000"/>
                </a:schemeClr>
              </a:solidFill>
              <a:ln>
                <a:noFill/>
              </a:ln>
              <a:effectLst/>
            </c:spPr>
            <c:extLst>
              <c:ext xmlns:c16="http://schemas.microsoft.com/office/drawing/2014/chart" uri="{C3380CC4-5D6E-409C-BE32-E72D297353CC}">
                <c16:uniqueId val="{00000002-6DAD-4FCA-89A9-4043B301473C}"/>
              </c:ext>
            </c:extLst>
          </c:dPt>
          <c:dPt>
            <c:idx val="2"/>
            <c:invertIfNegative val="0"/>
            <c:bubble3D val="0"/>
            <c:spPr>
              <a:solidFill>
                <a:schemeClr val="accent3">
                  <a:tint val="86000"/>
                </a:schemeClr>
              </a:solidFill>
              <a:ln>
                <a:noFill/>
              </a:ln>
              <a:effectLst/>
            </c:spPr>
            <c:extLst>
              <c:ext xmlns:c16="http://schemas.microsoft.com/office/drawing/2014/chart" uri="{C3380CC4-5D6E-409C-BE32-E72D297353CC}">
                <c16:uniqueId val="{00000007-6DAD-4FCA-89A9-4043B301473C}"/>
              </c:ext>
            </c:extLst>
          </c:dPt>
          <c:dPt>
            <c:idx val="3"/>
            <c:invertIfNegative val="0"/>
            <c:bubble3D val="0"/>
            <c:spPr>
              <a:solidFill>
                <a:schemeClr val="accent3">
                  <a:tint val="86000"/>
                </a:schemeClr>
              </a:solidFill>
              <a:ln>
                <a:noFill/>
              </a:ln>
              <a:effectLst/>
            </c:spPr>
            <c:extLst>
              <c:ext xmlns:c16="http://schemas.microsoft.com/office/drawing/2014/chart" uri="{C3380CC4-5D6E-409C-BE32-E72D297353CC}">
                <c16:uniqueId val="{0000000C-6DAD-4FCA-89A9-4043B301473C}"/>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Financials!$AE$9:$AE$12</c:f>
              <c:strCache>
                <c:ptCount val="4"/>
                <c:pt idx="0">
                  <c:v>H&amp;B Manila</c:v>
                </c:pt>
                <c:pt idx="1">
                  <c:v>Data Management</c:v>
                </c:pt>
                <c:pt idx="2">
                  <c:v>CDT</c:v>
                </c:pt>
                <c:pt idx="3">
                  <c:v>RFP</c:v>
                </c:pt>
              </c:strCache>
            </c:strRef>
          </c:cat>
          <c:val>
            <c:numRef>
              <c:f>Financials!$AI$9:$AI$12</c:f>
              <c:numCache>
                <c:formatCode>0%</c:formatCode>
                <c:ptCount val="4"/>
                <c:pt idx="0">
                  <c:v>0.85</c:v>
                </c:pt>
                <c:pt idx="1">
                  <c:v>0.86</c:v>
                </c:pt>
                <c:pt idx="2">
                  <c:v>0.8</c:v>
                </c:pt>
                <c:pt idx="3">
                  <c:v>0.88</c:v>
                </c:pt>
              </c:numCache>
            </c:numRef>
          </c:val>
          <c:extLst>
            <c:ext xmlns:c16="http://schemas.microsoft.com/office/drawing/2014/chart" uri="{C3380CC4-5D6E-409C-BE32-E72D297353CC}">
              <c16:uniqueId val="{00000003-0CF4-4468-8356-FA99D380E509}"/>
            </c:ext>
          </c:extLst>
        </c:ser>
        <c:ser>
          <c:idx val="4"/>
          <c:order val="4"/>
          <c:tx>
            <c:strRef>
              <c:f>Financials!$AJ$8</c:f>
              <c:strCache>
                <c:ptCount val="1"/>
                <c:pt idx="0">
                  <c:v>Apr</c:v>
                </c:pt>
              </c:strCache>
            </c:strRef>
          </c:tx>
          <c:spPr>
            <a:solidFill>
              <a:schemeClr val="accent3">
                <a:shade val="92000"/>
              </a:schemeClr>
            </a:solidFill>
            <a:ln>
              <a:noFill/>
            </a:ln>
            <a:effectLst/>
          </c:spPr>
          <c:invertIfNegative val="0"/>
          <c:dPt>
            <c:idx val="0"/>
            <c:invertIfNegative val="0"/>
            <c:bubble3D val="0"/>
            <c:spPr>
              <a:solidFill>
                <a:schemeClr val="accent3"/>
              </a:solidFill>
              <a:ln>
                <a:noFill/>
              </a:ln>
              <a:effectLst/>
            </c:spPr>
            <c:extLst>
              <c:ext xmlns:c16="http://schemas.microsoft.com/office/drawing/2014/chart" uri="{C3380CC4-5D6E-409C-BE32-E72D297353CC}">
                <c16:uniqueId val="{00000017-6DAD-4FCA-89A9-4043B301473C}"/>
              </c:ext>
            </c:extLst>
          </c:dPt>
          <c:dPt>
            <c:idx val="1"/>
            <c:invertIfNegative val="0"/>
            <c:bubble3D val="0"/>
            <c:spPr>
              <a:solidFill>
                <a:schemeClr val="accent3"/>
              </a:solidFill>
              <a:ln>
                <a:noFill/>
              </a:ln>
              <a:effectLst/>
            </c:spPr>
            <c:extLst>
              <c:ext xmlns:c16="http://schemas.microsoft.com/office/drawing/2014/chart" uri="{C3380CC4-5D6E-409C-BE32-E72D297353CC}">
                <c16:uniqueId val="{00000003-6DAD-4FCA-89A9-4043B301473C}"/>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8-6DAD-4FCA-89A9-4043B301473C}"/>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D-6DAD-4FCA-89A9-4043B301473C}"/>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Financials!$AE$9:$AE$12</c:f>
              <c:strCache>
                <c:ptCount val="4"/>
                <c:pt idx="0">
                  <c:v>H&amp;B Manila</c:v>
                </c:pt>
                <c:pt idx="1">
                  <c:v>Data Management</c:v>
                </c:pt>
                <c:pt idx="2">
                  <c:v>CDT</c:v>
                </c:pt>
                <c:pt idx="3">
                  <c:v>RFP</c:v>
                </c:pt>
              </c:strCache>
            </c:strRef>
          </c:cat>
          <c:val>
            <c:numRef>
              <c:f>Financials!$AJ$9:$AJ$12</c:f>
              <c:numCache>
                <c:formatCode>0%</c:formatCode>
                <c:ptCount val="4"/>
                <c:pt idx="0">
                  <c:v>0.8</c:v>
                </c:pt>
                <c:pt idx="1">
                  <c:v>0.79</c:v>
                </c:pt>
                <c:pt idx="2">
                  <c:v>0.88</c:v>
                </c:pt>
                <c:pt idx="3">
                  <c:v>0.88</c:v>
                </c:pt>
              </c:numCache>
            </c:numRef>
          </c:val>
          <c:extLst>
            <c:ext xmlns:c16="http://schemas.microsoft.com/office/drawing/2014/chart" uri="{C3380CC4-5D6E-409C-BE32-E72D297353CC}">
              <c16:uniqueId val="{00000004-0CF4-4468-8356-FA99D380E509}"/>
            </c:ext>
          </c:extLst>
        </c:ser>
        <c:ser>
          <c:idx val="5"/>
          <c:order val="5"/>
          <c:tx>
            <c:strRef>
              <c:f>Financials!$AK$8</c:f>
              <c:strCache>
                <c:ptCount val="1"/>
                <c:pt idx="0">
                  <c:v>May</c:v>
                </c:pt>
              </c:strCache>
            </c:strRef>
          </c:tx>
          <c:spPr>
            <a:solidFill>
              <a:schemeClr val="accent3">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Financials!$AE$9:$AE$12</c:f>
              <c:strCache>
                <c:ptCount val="4"/>
                <c:pt idx="0">
                  <c:v>H&amp;B Manila</c:v>
                </c:pt>
                <c:pt idx="1">
                  <c:v>Data Management</c:v>
                </c:pt>
                <c:pt idx="2">
                  <c:v>CDT</c:v>
                </c:pt>
                <c:pt idx="3">
                  <c:v>RFP</c:v>
                </c:pt>
              </c:strCache>
            </c:strRef>
          </c:cat>
          <c:val>
            <c:numRef>
              <c:f>Financials!$AK$9:$AK$12</c:f>
              <c:numCache>
                <c:formatCode>0%</c:formatCode>
                <c:ptCount val="4"/>
                <c:pt idx="0">
                  <c:v>0.86</c:v>
                </c:pt>
                <c:pt idx="1">
                  <c:v>0.86</c:v>
                </c:pt>
                <c:pt idx="2">
                  <c:v>0.86</c:v>
                </c:pt>
                <c:pt idx="3">
                  <c:v>0.82</c:v>
                </c:pt>
              </c:numCache>
            </c:numRef>
          </c:val>
          <c:extLst>
            <c:ext xmlns:c16="http://schemas.microsoft.com/office/drawing/2014/chart" uri="{C3380CC4-5D6E-409C-BE32-E72D297353CC}">
              <c16:uniqueId val="{0000002E-B287-4CEC-A4DE-F95F97F5DF3D}"/>
            </c:ext>
          </c:extLst>
        </c:ser>
        <c:ser>
          <c:idx val="6"/>
          <c:order val="6"/>
          <c:tx>
            <c:strRef>
              <c:f>Financials!$AL$8</c:f>
              <c:strCache>
                <c:ptCount val="1"/>
                <c:pt idx="0">
                  <c:v>June</c:v>
                </c:pt>
              </c:strCache>
            </c:strRef>
          </c:tx>
          <c:spPr>
            <a:solidFill>
              <a:schemeClr val="accent3">
                <a:shade val="61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Financials!$AE$9:$AE$12</c:f>
              <c:strCache>
                <c:ptCount val="4"/>
                <c:pt idx="0">
                  <c:v>H&amp;B Manila</c:v>
                </c:pt>
                <c:pt idx="1">
                  <c:v>Data Management</c:v>
                </c:pt>
                <c:pt idx="2">
                  <c:v>CDT</c:v>
                </c:pt>
                <c:pt idx="3">
                  <c:v>RFP</c:v>
                </c:pt>
              </c:strCache>
            </c:strRef>
          </c:cat>
          <c:val>
            <c:numRef>
              <c:f>Financials!$AL$9:$AL$12</c:f>
              <c:numCache>
                <c:formatCode>0%</c:formatCode>
                <c:ptCount val="4"/>
                <c:pt idx="0">
                  <c:v>0.87</c:v>
                </c:pt>
                <c:pt idx="1">
                  <c:v>0.88</c:v>
                </c:pt>
                <c:pt idx="2">
                  <c:v>0.76</c:v>
                </c:pt>
                <c:pt idx="3">
                  <c:v>0.81</c:v>
                </c:pt>
              </c:numCache>
            </c:numRef>
          </c:val>
          <c:extLst>
            <c:ext xmlns:c16="http://schemas.microsoft.com/office/drawing/2014/chart" uri="{C3380CC4-5D6E-409C-BE32-E72D297353CC}">
              <c16:uniqueId val="{00000026-5254-4D41-A25F-E56B6B32A1C1}"/>
            </c:ext>
          </c:extLst>
        </c:ser>
        <c:ser>
          <c:idx val="7"/>
          <c:order val="7"/>
          <c:tx>
            <c:strRef>
              <c:f>Financials!$AM$8</c:f>
              <c:strCache>
                <c:ptCount val="1"/>
                <c:pt idx="0">
                  <c:v>FCST</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Financials!$AE$9:$AE$12</c:f>
              <c:strCache>
                <c:ptCount val="4"/>
                <c:pt idx="0">
                  <c:v>H&amp;B Manila</c:v>
                </c:pt>
                <c:pt idx="1">
                  <c:v>Data Management</c:v>
                </c:pt>
                <c:pt idx="2">
                  <c:v>CDT</c:v>
                </c:pt>
                <c:pt idx="3">
                  <c:v>RFP</c:v>
                </c:pt>
              </c:strCache>
            </c:strRef>
          </c:cat>
          <c:val>
            <c:numRef>
              <c:f>Financials!$AM$9:$AM$12</c:f>
              <c:numCache>
                <c:formatCode>0%</c:formatCode>
                <c:ptCount val="4"/>
                <c:pt idx="0">
                  <c:v>0.75</c:v>
                </c:pt>
                <c:pt idx="1">
                  <c:v>0.75</c:v>
                </c:pt>
                <c:pt idx="2">
                  <c:v>0.75</c:v>
                </c:pt>
                <c:pt idx="3">
                  <c:v>0.75</c:v>
                </c:pt>
              </c:numCache>
            </c:numRef>
          </c:val>
          <c:extLst>
            <c:ext xmlns:c16="http://schemas.microsoft.com/office/drawing/2014/chart" uri="{C3380CC4-5D6E-409C-BE32-E72D297353CC}">
              <c16:uniqueId val="{00000028-3135-4E62-9879-BAA3F090A740}"/>
            </c:ext>
          </c:extLst>
        </c:ser>
        <c:dLbls>
          <c:dLblPos val="outEnd"/>
          <c:showLegendKey val="0"/>
          <c:showVal val="1"/>
          <c:showCatName val="0"/>
          <c:showSerName val="0"/>
          <c:showPercent val="0"/>
          <c:showBubbleSize val="0"/>
        </c:dLbls>
        <c:gapWidth val="219"/>
        <c:overlap val="-27"/>
        <c:axId val="1278386928"/>
        <c:axId val="1278389880"/>
        <c:extLst/>
      </c:barChart>
      <c:catAx>
        <c:axId val="127838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97" b="0" i="0" u="none" strike="noStrike" kern="1200" baseline="0">
                <a:solidFill>
                  <a:schemeClr val="tx1">
                    <a:lumMod val="65000"/>
                    <a:lumOff val="35000"/>
                  </a:schemeClr>
                </a:solidFill>
                <a:latin typeface="+mn-lt"/>
                <a:ea typeface="+mn-ea"/>
                <a:cs typeface="+mn-cs"/>
              </a:defRPr>
            </a:pPr>
            <a:endParaRPr lang="en-US"/>
          </a:p>
        </c:txPr>
        <c:crossAx val="1278389880"/>
        <c:crosses val="autoZero"/>
        <c:auto val="1"/>
        <c:lblAlgn val="ctr"/>
        <c:lblOffset val="600"/>
        <c:tickLblSkip val="1"/>
        <c:noMultiLvlLbl val="0"/>
      </c:catAx>
      <c:valAx>
        <c:axId val="1278389880"/>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97" b="0" i="0" u="none" strike="noStrike" kern="1200" baseline="0">
                <a:solidFill>
                  <a:schemeClr val="tx1">
                    <a:lumMod val="65000"/>
                    <a:lumOff val="35000"/>
                  </a:schemeClr>
                </a:solidFill>
                <a:latin typeface="+mn-lt"/>
                <a:ea typeface="+mn-ea"/>
                <a:cs typeface="+mn-cs"/>
              </a:defRPr>
            </a:pPr>
            <a:endParaRPr lang="en-US"/>
          </a:p>
        </c:txPr>
        <c:crossAx val="127838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97"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Financials2!$X$4</c:f>
          <c:strCache>
            <c:ptCount val="1"/>
            <c:pt idx="0">
              <c:v>Productivity (Actuals vs Forecast) 2021</c:v>
            </c:pt>
          </c:strCache>
        </c:strRef>
      </c:tx>
      <c:overlay val="0"/>
      <c:spPr>
        <a:noFill/>
        <a:ln>
          <a:noFill/>
        </a:ln>
        <a:effectLst/>
      </c:spPr>
      <c:txPr>
        <a:bodyPr rot="0" spcFirstLastPara="1" vertOverflow="ellipsis" vert="horz" wrap="square" anchor="ctr" anchorCtr="1"/>
        <a:lstStyle/>
        <a:p>
          <a:pPr>
            <a:defRPr sz="2128"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strRef>
              <c:f>Financials2!$AB$3</c:f>
              <c:strCache>
                <c:ptCount val="1"/>
                <c:pt idx="0">
                  <c:v>Forecast</c:v>
                </c:pt>
              </c:strCache>
            </c:strRef>
          </c:tx>
          <c:spPr>
            <a:solidFill>
              <a:schemeClr val="accent1">
                <a:alpha val="70000"/>
              </a:schemeClr>
            </a:solidFill>
            <a:ln>
              <a:noFill/>
            </a:ln>
            <a:effectLst/>
          </c:spPr>
          <c:invertIfNegative val="0"/>
          <c:dPt>
            <c:idx val="0"/>
            <c:invertIfNegative val="0"/>
            <c:bubble3D val="0"/>
            <c:spPr>
              <a:solidFill>
                <a:schemeClr val="accent1">
                  <a:alpha val="70000"/>
                </a:schemeClr>
              </a:solidFill>
              <a:ln>
                <a:noFill/>
              </a:ln>
              <a:effectLst/>
            </c:spPr>
            <c:extLst>
              <c:ext xmlns:c16="http://schemas.microsoft.com/office/drawing/2014/chart" uri="{C3380CC4-5D6E-409C-BE32-E72D297353CC}">
                <c16:uniqueId val="{00000013-6DAD-4FCA-89A9-4043B301473C}"/>
              </c:ext>
            </c:extLst>
          </c:dPt>
          <c:dPt>
            <c:idx val="1"/>
            <c:invertIfNegative val="0"/>
            <c:bubble3D val="0"/>
            <c:spPr>
              <a:solidFill>
                <a:schemeClr val="accent1">
                  <a:alpha val="70000"/>
                </a:schemeClr>
              </a:solidFill>
              <a:ln>
                <a:noFill/>
              </a:ln>
              <a:effectLst/>
            </c:spPr>
            <c:extLst>
              <c:ext xmlns:c16="http://schemas.microsoft.com/office/drawing/2014/chart" uri="{C3380CC4-5D6E-409C-BE32-E72D297353CC}">
                <c16:uniqueId val="{00000000-6DAD-4FCA-89A9-4043B301473C}"/>
              </c:ext>
            </c:extLst>
          </c:dPt>
          <c:dPt>
            <c:idx val="2"/>
            <c:invertIfNegative val="0"/>
            <c:bubble3D val="0"/>
            <c:spPr>
              <a:solidFill>
                <a:schemeClr val="accent1">
                  <a:alpha val="70000"/>
                </a:schemeClr>
              </a:solidFill>
              <a:ln>
                <a:noFill/>
              </a:ln>
              <a:effectLst/>
            </c:spPr>
            <c:extLst>
              <c:ext xmlns:c16="http://schemas.microsoft.com/office/drawing/2014/chart" uri="{C3380CC4-5D6E-409C-BE32-E72D297353CC}">
                <c16:uniqueId val="{00000004-6DAD-4FCA-89A9-4043B301473C}"/>
              </c:ext>
            </c:extLst>
          </c:dPt>
          <c:dPt>
            <c:idx val="3"/>
            <c:invertIfNegative val="0"/>
            <c:bubble3D val="0"/>
            <c:spPr>
              <a:solidFill>
                <a:schemeClr val="accent1">
                  <a:alpha val="70000"/>
                </a:schemeClr>
              </a:solidFill>
              <a:ln>
                <a:noFill/>
              </a:ln>
              <a:effectLst/>
            </c:spPr>
            <c:extLst>
              <c:ext xmlns:c16="http://schemas.microsoft.com/office/drawing/2014/chart" uri="{C3380CC4-5D6E-409C-BE32-E72D297353CC}">
                <c16:uniqueId val="{00000009-6DAD-4FCA-89A9-4043B301473C}"/>
              </c:ext>
            </c:extLst>
          </c:dPt>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Financials2!$AA$4:$AA$21</c:f>
              <c:strCache>
                <c:ptCount val="18"/>
                <c:pt idx="0">
                  <c:v>YTD</c:v>
                </c:pt>
                <c:pt idx="1">
                  <c:v>Q1</c:v>
                </c:pt>
                <c:pt idx="2">
                  <c:v>Q2</c:v>
                </c:pt>
                <c:pt idx="3">
                  <c:v>Q3</c:v>
                </c:pt>
                <c:pt idx="4">
                  <c:v>Q4</c:v>
                </c:pt>
                <c:pt idx="5">
                  <c:v>January</c:v>
                </c:pt>
                <c:pt idx="6">
                  <c:v>February</c:v>
                </c:pt>
                <c:pt idx="7">
                  <c:v>March</c:v>
                </c:pt>
                <c:pt idx="8">
                  <c:v>April</c:v>
                </c:pt>
                <c:pt idx="9">
                  <c:v>May</c:v>
                </c:pt>
                <c:pt idx="10">
                  <c:v>June</c:v>
                </c:pt>
                <c:pt idx="11">
                  <c:v>July</c:v>
                </c:pt>
                <c:pt idx="12">
                  <c:v>August</c:v>
                </c:pt>
                <c:pt idx="13">
                  <c:v>September</c:v>
                </c:pt>
                <c:pt idx="14">
                  <c:v>October</c:v>
                </c:pt>
                <c:pt idx="15">
                  <c:v>November</c:v>
                </c:pt>
                <c:pt idx="16">
                  <c:v>December</c:v>
                </c:pt>
                <c:pt idx="17">
                  <c:v>Target YTD</c:v>
                </c:pt>
              </c:strCache>
            </c:strRef>
          </c:cat>
          <c:val>
            <c:numRef>
              <c:f>Financials2!$AB$4:$AB$21</c:f>
              <c:numCache>
                <c:formatCode>0%</c:formatCode>
                <c:ptCount val="18"/>
                <c:pt idx="5">
                  <c:v>0.77540000000000009</c:v>
                </c:pt>
                <c:pt idx="6">
                  <c:v>0.8427</c:v>
                </c:pt>
                <c:pt idx="7">
                  <c:v>0.90250000000000008</c:v>
                </c:pt>
                <c:pt idx="8">
                  <c:v>0.84870000000000012</c:v>
                </c:pt>
                <c:pt idx="9">
                  <c:v>0.84</c:v>
                </c:pt>
                <c:pt idx="10">
                  <c:v>0.85</c:v>
                </c:pt>
                <c:pt idx="11">
                  <c:v>0.81</c:v>
                </c:pt>
                <c:pt idx="12">
                  <c:v>0.75839455567201153</c:v>
                </c:pt>
                <c:pt idx="13">
                  <c:v>0.80956562197946724</c:v>
                </c:pt>
                <c:pt idx="14">
                  <c:v>0.72853803659290306</c:v>
                </c:pt>
                <c:pt idx="15">
                  <c:v>0.81185564445387959</c:v>
                </c:pt>
                <c:pt idx="16">
                  <c:v>0.88226722876597929</c:v>
                </c:pt>
                <c:pt idx="17">
                  <c:v>0.75</c:v>
                </c:pt>
              </c:numCache>
            </c:numRef>
          </c:val>
          <c:extLst>
            <c:ext xmlns:c16="http://schemas.microsoft.com/office/drawing/2014/chart" uri="{C3380CC4-5D6E-409C-BE32-E72D297353CC}">
              <c16:uniqueId val="{00000000-0CF4-4468-8356-FA99D380E509}"/>
            </c:ext>
          </c:extLst>
        </c:ser>
        <c:ser>
          <c:idx val="1"/>
          <c:order val="1"/>
          <c:tx>
            <c:strRef>
              <c:f>Financials2!$AC$3</c:f>
              <c:strCache>
                <c:ptCount val="1"/>
                <c:pt idx="0">
                  <c:v>Actuals</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Financials2!$AA$4:$AA$21</c:f>
              <c:strCache>
                <c:ptCount val="18"/>
                <c:pt idx="0">
                  <c:v>YTD</c:v>
                </c:pt>
                <c:pt idx="1">
                  <c:v>Q1</c:v>
                </c:pt>
                <c:pt idx="2">
                  <c:v>Q2</c:v>
                </c:pt>
                <c:pt idx="3">
                  <c:v>Q3</c:v>
                </c:pt>
                <c:pt idx="4">
                  <c:v>Q4</c:v>
                </c:pt>
                <c:pt idx="5">
                  <c:v>January</c:v>
                </c:pt>
                <c:pt idx="6">
                  <c:v>February</c:v>
                </c:pt>
                <c:pt idx="7">
                  <c:v>March</c:v>
                </c:pt>
                <c:pt idx="8">
                  <c:v>April</c:v>
                </c:pt>
                <c:pt idx="9">
                  <c:v>May</c:v>
                </c:pt>
                <c:pt idx="10">
                  <c:v>June</c:v>
                </c:pt>
                <c:pt idx="11">
                  <c:v>July</c:v>
                </c:pt>
                <c:pt idx="12">
                  <c:v>August</c:v>
                </c:pt>
                <c:pt idx="13">
                  <c:v>September</c:v>
                </c:pt>
                <c:pt idx="14">
                  <c:v>October</c:v>
                </c:pt>
                <c:pt idx="15">
                  <c:v>November</c:v>
                </c:pt>
                <c:pt idx="16">
                  <c:v>December</c:v>
                </c:pt>
                <c:pt idx="17">
                  <c:v>Target YTD</c:v>
                </c:pt>
              </c:strCache>
            </c:strRef>
          </c:cat>
          <c:val>
            <c:numRef>
              <c:f>Financials2!$AC$4:$AC$21</c:f>
              <c:numCache>
                <c:formatCode>General</c:formatCode>
                <c:ptCount val="18"/>
                <c:pt idx="5" formatCode="0%">
                  <c:v>0.72544200000000003</c:v>
                </c:pt>
                <c:pt idx="6" formatCode="0%">
                  <c:v>0.79</c:v>
                </c:pt>
                <c:pt idx="7" formatCode="0%">
                  <c:v>0.85245599999999999</c:v>
                </c:pt>
                <c:pt idx="8" formatCode="0%">
                  <c:v>0.8</c:v>
                </c:pt>
                <c:pt idx="9" formatCode="0%">
                  <c:v>0.85589999999999999</c:v>
                </c:pt>
                <c:pt idx="10" formatCode="0%">
                  <c:v>0.87250000000000005</c:v>
                </c:pt>
              </c:numCache>
            </c:numRef>
          </c:val>
          <c:extLst>
            <c:ext xmlns:c16="http://schemas.microsoft.com/office/drawing/2014/chart" uri="{C3380CC4-5D6E-409C-BE32-E72D297353CC}">
              <c16:uniqueId val="{00000003-B839-413B-89EE-DB42F9202B11}"/>
            </c:ext>
          </c:extLst>
        </c:ser>
        <c:ser>
          <c:idx val="2"/>
          <c:order val="2"/>
          <c:tx>
            <c:strRef>
              <c:f>Financials2!$AD$3</c:f>
              <c:strCache>
                <c:ptCount val="1"/>
                <c:pt idx="0">
                  <c:v>Actuals 2020</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Financials2!$AA$4:$AA$21</c:f>
              <c:strCache>
                <c:ptCount val="18"/>
                <c:pt idx="0">
                  <c:v>YTD</c:v>
                </c:pt>
                <c:pt idx="1">
                  <c:v>Q1</c:v>
                </c:pt>
                <c:pt idx="2">
                  <c:v>Q2</c:v>
                </c:pt>
                <c:pt idx="3">
                  <c:v>Q3</c:v>
                </c:pt>
                <c:pt idx="4">
                  <c:v>Q4</c:v>
                </c:pt>
                <c:pt idx="5">
                  <c:v>January</c:v>
                </c:pt>
                <c:pt idx="6">
                  <c:v>February</c:v>
                </c:pt>
                <c:pt idx="7">
                  <c:v>March</c:v>
                </c:pt>
                <c:pt idx="8">
                  <c:v>April</c:v>
                </c:pt>
                <c:pt idx="9">
                  <c:v>May</c:v>
                </c:pt>
                <c:pt idx="10">
                  <c:v>June</c:v>
                </c:pt>
                <c:pt idx="11">
                  <c:v>July</c:v>
                </c:pt>
                <c:pt idx="12">
                  <c:v>August</c:v>
                </c:pt>
                <c:pt idx="13">
                  <c:v>September</c:v>
                </c:pt>
                <c:pt idx="14">
                  <c:v>October</c:v>
                </c:pt>
                <c:pt idx="15">
                  <c:v>November</c:v>
                </c:pt>
                <c:pt idx="16">
                  <c:v>December</c:v>
                </c:pt>
                <c:pt idx="17">
                  <c:v>Target YTD</c:v>
                </c:pt>
              </c:strCache>
            </c:strRef>
          </c:cat>
          <c:val>
            <c:numRef>
              <c:f>Financials2!$AD$4:$AD$21</c:f>
              <c:numCache>
                <c:formatCode>0%</c:formatCode>
                <c:ptCount val="18"/>
                <c:pt idx="0">
                  <c:v>0.58050000000000002</c:v>
                </c:pt>
                <c:pt idx="1">
                  <c:v>0.49380000000000002</c:v>
                </c:pt>
                <c:pt idx="2">
                  <c:v>0.61270000000000002</c:v>
                </c:pt>
                <c:pt idx="3">
                  <c:v>0.66710000000000003</c:v>
                </c:pt>
                <c:pt idx="4">
                  <c:v>0.54220000000000002</c:v>
                </c:pt>
              </c:numCache>
            </c:numRef>
          </c:val>
          <c:extLst>
            <c:ext xmlns:c16="http://schemas.microsoft.com/office/drawing/2014/chart" uri="{C3380CC4-5D6E-409C-BE32-E72D297353CC}">
              <c16:uniqueId val="{00000005-B839-413B-89EE-DB42F9202B11}"/>
            </c:ext>
          </c:extLst>
        </c:ser>
        <c:ser>
          <c:idx val="3"/>
          <c:order val="3"/>
          <c:tx>
            <c:strRef>
              <c:f>Financials2!$AE$3</c:f>
              <c:strCache>
                <c:ptCount val="1"/>
                <c:pt idx="0">
                  <c:v>Actuals 2021</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Financials2!$AA$4:$AA$21</c:f>
              <c:strCache>
                <c:ptCount val="18"/>
                <c:pt idx="0">
                  <c:v>YTD</c:v>
                </c:pt>
                <c:pt idx="1">
                  <c:v>Q1</c:v>
                </c:pt>
                <c:pt idx="2">
                  <c:v>Q2</c:v>
                </c:pt>
                <c:pt idx="3">
                  <c:v>Q3</c:v>
                </c:pt>
                <c:pt idx="4">
                  <c:v>Q4</c:v>
                </c:pt>
                <c:pt idx="5">
                  <c:v>January</c:v>
                </c:pt>
                <c:pt idx="6">
                  <c:v>February</c:v>
                </c:pt>
                <c:pt idx="7">
                  <c:v>March</c:v>
                </c:pt>
                <c:pt idx="8">
                  <c:v>April</c:v>
                </c:pt>
                <c:pt idx="9">
                  <c:v>May</c:v>
                </c:pt>
                <c:pt idx="10">
                  <c:v>June</c:v>
                </c:pt>
                <c:pt idx="11">
                  <c:v>July</c:v>
                </c:pt>
                <c:pt idx="12">
                  <c:v>August</c:v>
                </c:pt>
                <c:pt idx="13">
                  <c:v>September</c:v>
                </c:pt>
                <c:pt idx="14">
                  <c:v>October</c:v>
                </c:pt>
                <c:pt idx="15">
                  <c:v>November</c:v>
                </c:pt>
                <c:pt idx="16">
                  <c:v>December</c:v>
                </c:pt>
                <c:pt idx="17">
                  <c:v>Target YTD</c:v>
                </c:pt>
              </c:strCache>
            </c:strRef>
          </c:cat>
          <c:val>
            <c:numRef>
              <c:f>Financials2!$AE$4:$AE$21</c:f>
              <c:numCache>
                <c:formatCode>0%</c:formatCode>
                <c:ptCount val="18"/>
                <c:pt idx="0">
                  <c:v>0.82189999999999996</c:v>
                </c:pt>
                <c:pt idx="1">
                  <c:v>0.8024</c:v>
                </c:pt>
                <c:pt idx="2">
                  <c:v>0.84509999999999996</c:v>
                </c:pt>
              </c:numCache>
            </c:numRef>
          </c:val>
          <c:extLst>
            <c:ext xmlns:c16="http://schemas.microsoft.com/office/drawing/2014/chart" uri="{C3380CC4-5D6E-409C-BE32-E72D297353CC}">
              <c16:uniqueId val="{00000006-B839-413B-89EE-DB42F9202B11}"/>
            </c:ext>
          </c:extLst>
        </c:ser>
        <c:ser>
          <c:idx val="4"/>
          <c:order val="4"/>
          <c:tx>
            <c:strRef>
              <c:f>Financials2!$AF$3</c:f>
              <c:strCache>
                <c:ptCount val="1"/>
                <c:pt idx="0">
                  <c:v>Difference</c:v>
                </c:pt>
              </c:strCache>
            </c:strRef>
          </c:tx>
          <c:spPr>
            <a:solidFill>
              <a:schemeClr val="accent5">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Financials2!$AA$4:$AA$21</c:f>
              <c:strCache>
                <c:ptCount val="18"/>
                <c:pt idx="0">
                  <c:v>YTD</c:v>
                </c:pt>
                <c:pt idx="1">
                  <c:v>Q1</c:v>
                </c:pt>
                <c:pt idx="2">
                  <c:v>Q2</c:v>
                </c:pt>
                <c:pt idx="3">
                  <c:v>Q3</c:v>
                </c:pt>
                <c:pt idx="4">
                  <c:v>Q4</c:v>
                </c:pt>
                <c:pt idx="5">
                  <c:v>January</c:v>
                </c:pt>
                <c:pt idx="6">
                  <c:v>February</c:v>
                </c:pt>
                <c:pt idx="7">
                  <c:v>March</c:v>
                </c:pt>
                <c:pt idx="8">
                  <c:v>April</c:v>
                </c:pt>
                <c:pt idx="9">
                  <c:v>May</c:v>
                </c:pt>
                <c:pt idx="10">
                  <c:v>June</c:v>
                </c:pt>
                <c:pt idx="11">
                  <c:v>July</c:v>
                </c:pt>
                <c:pt idx="12">
                  <c:v>August</c:v>
                </c:pt>
                <c:pt idx="13">
                  <c:v>September</c:v>
                </c:pt>
                <c:pt idx="14">
                  <c:v>October</c:v>
                </c:pt>
                <c:pt idx="15">
                  <c:v>November</c:v>
                </c:pt>
                <c:pt idx="16">
                  <c:v>December</c:v>
                </c:pt>
                <c:pt idx="17">
                  <c:v>Target YTD</c:v>
                </c:pt>
              </c:strCache>
            </c:strRef>
          </c:cat>
          <c:val>
            <c:numRef>
              <c:f>Financials2!$AF$4:$AF$21</c:f>
              <c:numCache>
                <c:formatCode>0%</c:formatCode>
                <c:ptCount val="18"/>
                <c:pt idx="0">
                  <c:v>0.24139999999999995</c:v>
                </c:pt>
                <c:pt idx="1">
                  <c:v>0.30859999999999999</c:v>
                </c:pt>
                <c:pt idx="2">
                  <c:v>0.23239999999999994</c:v>
                </c:pt>
                <c:pt idx="5">
                  <c:v>4.9958000000000058E-2</c:v>
                </c:pt>
                <c:pt idx="6">
                  <c:v>5.2699999999999969E-2</c:v>
                </c:pt>
                <c:pt idx="7">
                  <c:v>5.0044000000000088E-2</c:v>
                </c:pt>
                <c:pt idx="8">
                  <c:v>4.8700000000000077E-2</c:v>
                </c:pt>
                <c:pt idx="9">
                  <c:v>-1.5900000000000025E-2</c:v>
                </c:pt>
                <c:pt idx="10">
                  <c:v>-2.2500000000000075E-2</c:v>
                </c:pt>
              </c:numCache>
            </c:numRef>
          </c:val>
          <c:extLst>
            <c:ext xmlns:c16="http://schemas.microsoft.com/office/drawing/2014/chart" uri="{C3380CC4-5D6E-409C-BE32-E72D297353CC}">
              <c16:uniqueId val="{00000008-7C9D-44AF-B5B4-66D2368675AE}"/>
            </c:ext>
          </c:extLst>
        </c:ser>
        <c:dLbls>
          <c:dLblPos val="outEnd"/>
          <c:showLegendKey val="0"/>
          <c:showVal val="1"/>
          <c:showCatName val="0"/>
          <c:showSerName val="0"/>
          <c:showPercent val="0"/>
          <c:showBubbleSize val="0"/>
        </c:dLbls>
        <c:gapWidth val="80"/>
        <c:overlap val="25"/>
        <c:axId val="1278386928"/>
        <c:axId val="1278389880"/>
        <c:extLst/>
      </c:barChart>
      <c:catAx>
        <c:axId val="1278386928"/>
        <c:scaling>
          <c:orientation val="minMax"/>
        </c:scaling>
        <c:delete val="0"/>
        <c:axPos val="b"/>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197" b="0" i="0" u="none" strike="noStrike" kern="1200" cap="none" spc="20" normalizeH="0" baseline="0">
                <a:solidFill>
                  <a:schemeClr val="tx1">
                    <a:lumMod val="65000"/>
                    <a:lumOff val="35000"/>
                  </a:schemeClr>
                </a:solidFill>
                <a:latin typeface="+mn-lt"/>
                <a:ea typeface="+mn-ea"/>
                <a:cs typeface="+mn-cs"/>
              </a:defRPr>
            </a:pPr>
            <a:endParaRPr lang="en-US"/>
          </a:p>
        </c:txPr>
        <c:crossAx val="1278389880"/>
        <c:crosses val="autoZero"/>
        <c:auto val="1"/>
        <c:lblAlgn val="ctr"/>
        <c:lblOffset val="600"/>
        <c:tickLblSkip val="1"/>
        <c:noMultiLvlLbl val="0"/>
      </c:catAx>
      <c:valAx>
        <c:axId val="1278389880"/>
        <c:scaling>
          <c:orientation val="minMax"/>
          <c:max val="1"/>
        </c:scaling>
        <c:delete val="0"/>
        <c:axPos val="l"/>
        <c:majorGridlines>
          <c:spPr>
            <a:ln w="9525" cap="flat" cmpd="sng" algn="ctr">
              <a:solidFill>
                <a:schemeClr val="tx1">
                  <a:lumMod val="5000"/>
                  <a:lumOff val="9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97" b="0" i="0" u="none" strike="noStrike" kern="1200" spc="20" baseline="0">
                <a:solidFill>
                  <a:schemeClr val="tx1">
                    <a:lumMod val="65000"/>
                    <a:lumOff val="35000"/>
                  </a:schemeClr>
                </a:solidFill>
                <a:latin typeface="+mn-lt"/>
                <a:ea typeface="+mn-ea"/>
                <a:cs typeface="+mn-cs"/>
              </a:defRPr>
            </a:pPr>
            <a:endParaRPr lang="en-US"/>
          </a:p>
        </c:txPr>
        <c:crossAx val="127838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97"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Financials3!$X$4</c:f>
          <c:strCache>
            <c:ptCount val="1"/>
            <c:pt idx="0">
              <c:v>Productivity (Actuals vs Forecast) 2022</c:v>
            </c:pt>
          </c:strCache>
        </c:strRef>
      </c:tx>
      <c:overlay val="0"/>
      <c:spPr>
        <a:noFill/>
        <a:ln>
          <a:noFill/>
        </a:ln>
        <a:effectLst/>
      </c:spPr>
      <c:txPr>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3782411742571149E-2"/>
          <c:y val="0.19355506066208628"/>
          <c:w val="0.95399536710451727"/>
          <c:h val="0.55031355798485926"/>
        </c:manualLayout>
      </c:layout>
      <c:barChart>
        <c:barDir val="col"/>
        <c:grouping val="clustered"/>
        <c:varyColors val="0"/>
        <c:ser>
          <c:idx val="0"/>
          <c:order val="0"/>
          <c:tx>
            <c:strRef>
              <c:f>Financials3!$AB$4</c:f>
              <c:strCache>
                <c:ptCount val="1"/>
                <c:pt idx="0">
                  <c:v>Forecast</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Financials3!$AA$5:$AA$10</c:f>
              <c:strCache>
                <c:ptCount val="6"/>
                <c:pt idx="0">
                  <c:v>January</c:v>
                </c:pt>
                <c:pt idx="1">
                  <c:v>February</c:v>
                </c:pt>
                <c:pt idx="2">
                  <c:v>March</c:v>
                </c:pt>
                <c:pt idx="3">
                  <c:v>April</c:v>
                </c:pt>
                <c:pt idx="4">
                  <c:v>May</c:v>
                </c:pt>
                <c:pt idx="5">
                  <c:v>Target YTD</c:v>
                </c:pt>
              </c:strCache>
            </c:strRef>
          </c:cat>
          <c:val>
            <c:numRef>
              <c:f>Financials3!$AB$5:$AB$10</c:f>
              <c:numCache>
                <c:formatCode>0%</c:formatCode>
                <c:ptCount val="6"/>
                <c:pt idx="0">
                  <c:v>0.85</c:v>
                </c:pt>
                <c:pt idx="1">
                  <c:v>0.75</c:v>
                </c:pt>
                <c:pt idx="2">
                  <c:v>0.75</c:v>
                </c:pt>
                <c:pt idx="3">
                  <c:v>0.85</c:v>
                </c:pt>
                <c:pt idx="4">
                  <c:v>0.85</c:v>
                </c:pt>
                <c:pt idx="5">
                  <c:v>0.75</c:v>
                </c:pt>
              </c:numCache>
            </c:numRef>
          </c:val>
          <c:extLst>
            <c:ext xmlns:c16="http://schemas.microsoft.com/office/drawing/2014/chart" uri="{C3380CC4-5D6E-409C-BE32-E72D297353CC}">
              <c16:uniqueId val="{00000000-DEFB-4E63-9484-D3381D660DAF}"/>
            </c:ext>
          </c:extLst>
        </c:ser>
        <c:ser>
          <c:idx val="1"/>
          <c:order val="1"/>
          <c:tx>
            <c:strRef>
              <c:f>Financials3!$AC$4</c:f>
              <c:strCache>
                <c:ptCount val="1"/>
                <c:pt idx="0">
                  <c:v>Actuals</c:v>
                </c:pt>
              </c:strCache>
            </c:strRef>
          </c:tx>
          <c:spPr>
            <a:solidFill>
              <a:srgbClr val="FCC12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exp"/>
            <c:dispRSqr val="0"/>
            <c:dispEq val="0"/>
          </c:trendline>
          <c:cat>
            <c:strRef>
              <c:f>Financials3!$AA$5:$AA$10</c:f>
              <c:strCache>
                <c:ptCount val="6"/>
                <c:pt idx="0">
                  <c:v>January</c:v>
                </c:pt>
                <c:pt idx="1">
                  <c:v>February</c:v>
                </c:pt>
                <c:pt idx="2">
                  <c:v>March</c:v>
                </c:pt>
                <c:pt idx="3">
                  <c:v>April</c:v>
                </c:pt>
                <c:pt idx="4">
                  <c:v>May</c:v>
                </c:pt>
                <c:pt idx="5">
                  <c:v>Target YTD</c:v>
                </c:pt>
              </c:strCache>
            </c:strRef>
          </c:cat>
          <c:val>
            <c:numRef>
              <c:f>Financials3!$AC$5:$AC$10</c:f>
              <c:numCache>
                <c:formatCode>0%</c:formatCode>
                <c:ptCount val="6"/>
                <c:pt idx="0">
                  <c:v>0.73</c:v>
                </c:pt>
                <c:pt idx="1">
                  <c:v>0.79</c:v>
                </c:pt>
                <c:pt idx="2">
                  <c:v>0.85</c:v>
                </c:pt>
                <c:pt idx="3">
                  <c:v>0.8</c:v>
                </c:pt>
                <c:pt idx="4">
                  <c:v>0.83</c:v>
                </c:pt>
              </c:numCache>
            </c:numRef>
          </c:val>
          <c:extLst>
            <c:ext xmlns:c16="http://schemas.microsoft.com/office/drawing/2014/chart" uri="{C3380CC4-5D6E-409C-BE32-E72D297353CC}">
              <c16:uniqueId val="{00000001-DEFB-4E63-9484-D3381D660DAF}"/>
            </c:ext>
          </c:extLst>
        </c:ser>
        <c:dLbls>
          <c:dLblPos val="outEnd"/>
          <c:showLegendKey val="0"/>
          <c:showVal val="1"/>
          <c:showCatName val="0"/>
          <c:showSerName val="0"/>
          <c:showPercent val="0"/>
          <c:showBubbleSize val="0"/>
        </c:dLbls>
        <c:gapWidth val="219"/>
        <c:overlap val="-27"/>
        <c:axId val="606833080"/>
        <c:axId val="606833408"/>
      </c:barChart>
      <c:catAx>
        <c:axId val="606833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606833408"/>
        <c:crosses val="autoZero"/>
        <c:auto val="1"/>
        <c:lblAlgn val="ctr"/>
        <c:lblOffset val="100"/>
        <c:noMultiLvlLbl val="0"/>
      </c:catAx>
      <c:valAx>
        <c:axId val="606833408"/>
        <c:scaling>
          <c:orientation val="minMax"/>
          <c:max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6833080"/>
        <c:crosses val="autoZero"/>
        <c:crossBetween val="between"/>
      </c:valAx>
      <c:spPr>
        <a:noFill/>
        <a:ln>
          <a:noFill/>
        </a:ln>
        <a:effectLst/>
      </c:spPr>
    </c:plotArea>
    <c:legend>
      <c:legendPos val="b"/>
      <c:layout>
        <c:manualLayout>
          <c:xMode val="edge"/>
          <c:yMode val="edge"/>
          <c:x val="0.30135299200761223"/>
          <c:y val="0.8874591384165772"/>
          <c:w val="0.40266724386113351"/>
          <c:h val="6.8978040221861672E-2"/>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US" sz="2800" b="0" i="0" baseline="0">
                <a:effectLst/>
              </a:rPr>
              <a:t>Productivity 2020 vs 2021</a:t>
            </a:r>
            <a:endParaRPr lang="en-US" sz="2800">
              <a:effectLst/>
            </a:endParaRPr>
          </a:p>
        </c:rich>
      </c:tx>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3782411742571149E-2"/>
          <c:y val="0.12898471044269896"/>
          <c:w val="0.95399536710451727"/>
          <c:h val="0.61488383250471279"/>
        </c:manualLayout>
      </c:layout>
      <c:barChart>
        <c:barDir val="col"/>
        <c:grouping val="clustered"/>
        <c:varyColors val="0"/>
        <c:ser>
          <c:idx val="0"/>
          <c:order val="0"/>
          <c:tx>
            <c:strRef>
              <c:f>Financials4!$AB$4</c:f>
              <c:strCache>
                <c:ptCount val="1"/>
                <c:pt idx="0">
                  <c:v>2020</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Financials4!$AA$5:$AA$8</c:f>
              <c:strCache>
                <c:ptCount val="4"/>
                <c:pt idx="0">
                  <c:v>YTD Actuals</c:v>
                </c:pt>
                <c:pt idx="1">
                  <c:v>Q1 Actuals</c:v>
                </c:pt>
                <c:pt idx="2">
                  <c:v>Q2 Actuals</c:v>
                </c:pt>
                <c:pt idx="3">
                  <c:v>Target YTD</c:v>
                </c:pt>
              </c:strCache>
            </c:strRef>
          </c:cat>
          <c:val>
            <c:numRef>
              <c:f>Financials4!$AB$5:$AB$8</c:f>
              <c:numCache>
                <c:formatCode>0%</c:formatCode>
                <c:ptCount val="4"/>
                <c:pt idx="0">
                  <c:v>0.58050000000000002</c:v>
                </c:pt>
                <c:pt idx="1">
                  <c:v>0.49380000000000002</c:v>
                </c:pt>
                <c:pt idx="2">
                  <c:v>0.61</c:v>
                </c:pt>
                <c:pt idx="3">
                  <c:v>0.7</c:v>
                </c:pt>
              </c:numCache>
            </c:numRef>
          </c:val>
          <c:extLst>
            <c:ext xmlns:c16="http://schemas.microsoft.com/office/drawing/2014/chart" uri="{C3380CC4-5D6E-409C-BE32-E72D297353CC}">
              <c16:uniqueId val="{00000000-DEFB-4E63-9484-D3381D660DAF}"/>
            </c:ext>
          </c:extLst>
        </c:ser>
        <c:ser>
          <c:idx val="1"/>
          <c:order val="1"/>
          <c:tx>
            <c:strRef>
              <c:f>Financials4!$AC$4</c:f>
              <c:strCache>
                <c:ptCount val="1"/>
                <c:pt idx="0">
                  <c:v>2021</c:v>
                </c:pt>
              </c:strCache>
            </c:strRef>
          </c:tx>
          <c:spPr>
            <a:solidFill>
              <a:srgbClr val="FCC12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Financials4!$AA$5:$AA$8</c:f>
              <c:strCache>
                <c:ptCount val="4"/>
                <c:pt idx="0">
                  <c:v>YTD Actuals</c:v>
                </c:pt>
                <c:pt idx="1">
                  <c:v>Q1 Actuals</c:v>
                </c:pt>
                <c:pt idx="2">
                  <c:v>Q2 Actuals</c:v>
                </c:pt>
                <c:pt idx="3">
                  <c:v>Target YTD</c:v>
                </c:pt>
              </c:strCache>
            </c:strRef>
          </c:cat>
          <c:val>
            <c:numRef>
              <c:f>Financials4!$AC$5:$AC$8</c:f>
              <c:numCache>
                <c:formatCode>0%</c:formatCode>
                <c:ptCount val="4"/>
                <c:pt idx="0">
                  <c:v>0.79349999999999998</c:v>
                </c:pt>
                <c:pt idx="1">
                  <c:v>0.80130000000000001</c:v>
                </c:pt>
                <c:pt idx="2">
                  <c:v>0.82689999999999997</c:v>
                </c:pt>
                <c:pt idx="3">
                  <c:v>0.75</c:v>
                </c:pt>
              </c:numCache>
            </c:numRef>
          </c:val>
          <c:extLst>
            <c:ext xmlns:c16="http://schemas.microsoft.com/office/drawing/2014/chart" uri="{C3380CC4-5D6E-409C-BE32-E72D297353CC}">
              <c16:uniqueId val="{00000001-DEFB-4E63-9484-D3381D660DAF}"/>
            </c:ext>
          </c:extLst>
        </c:ser>
        <c:dLbls>
          <c:dLblPos val="outEnd"/>
          <c:showLegendKey val="0"/>
          <c:showVal val="1"/>
          <c:showCatName val="0"/>
          <c:showSerName val="0"/>
          <c:showPercent val="0"/>
          <c:showBubbleSize val="0"/>
        </c:dLbls>
        <c:gapWidth val="219"/>
        <c:overlap val="-27"/>
        <c:axId val="606833080"/>
        <c:axId val="606833408"/>
      </c:barChart>
      <c:catAx>
        <c:axId val="606833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606833408"/>
        <c:crosses val="autoZero"/>
        <c:auto val="1"/>
        <c:lblAlgn val="ctr"/>
        <c:lblOffset val="100"/>
        <c:noMultiLvlLbl val="0"/>
      </c:catAx>
      <c:valAx>
        <c:axId val="606833408"/>
        <c:scaling>
          <c:orientation val="minMax"/>
          <c:max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6833080"/>
        <c:crosses val="autoZero"/>
        <c:crossBetween val="between"/>
      </c:valAx>
      <c:spPr>
        <a:noFill/>
        <a:ln>
          <a:noFill/>
        </a:ln>
        <a:effectLst/>
      </c:spPr>
    </c:plotArea>
    <c:legend>
      <c:legendPos val="b"/>
      <c:layout>
        <c:manualLayout>
          <c:xMode val="edge"/>
          <c:yMode val="edge"/>
          <c:x val="0.42725223597191719"/>
          <c:y val="0.88158918584881085"/>
          <c:w val="0.18129437505343904"/>
          <c:h val="6.8978040221861672E-2"/>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4"/>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strRef>
          <c:f>Financials5!$Z$2</c:f>
          <c:strCache>
            <c:ptCount val="1"/>
            <c:pt idx="0">
              <c:v>June Capacity Breakdown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Financials5!$AF$2</c:f>
              <c:strCache>
                <c:ptCount val="1"/>
                <c:pt idx="0">
                  <c:v>Client Time</c:v>
                </c:pt>
              </c:strCache>
            </c:strRef>
          </c:tx>
          <c:spPr>
            <a:solidFill>
              <a:schemeClr val="accent4">
                <a:shade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Financials5!$AE$3:$AE$5</c:f>
              <c:strCache>
                <c:ptCount val="3"/>
                <c:pt idx="0">
                  <c:v>East</c:v>
                </c:pt>
                <c:pt idx="1">
                  <c:v>Midwest</c:v>
                </c:pt>
                <c:pt idx="2">
                  <c:v>West</c:v>
                </c:pt>
              </c:strCache>
            </c:strRef>
          </c:cat>
          <c:val>
            <c:numRef>
              <c:f>Financials5!$AF$3:$AF$5</c:f>
              <c:numCache>
                <c:formatCode>0%</c:formatCode>
                <c:ptCount val="3"/>
                <c:pt idx="0">
                  <c:v>0.82740000000000002</c:v>
                </c:pt>
                <c:pt idx="1">
                  <c:v>0.82050000000000001</c:v>
                </c:pt>
                <c:pt idx="2">
                  <c:v>0.86199999999999999</c:v>
                </c:pt>
              </c:numCache>
            </c:numRef>
          </c:val>
          <c:extLst>
            <c:ext xmlns:c16="http://schemas.microsoft.com/office/drawing/2014/chart" uri="{C3380CC4-5D6E-409C-BE32-E72D297353CC}">
              <c16:uniqueId val="{00000000-AD84-4A9F-8FAA-BC4E3B1B1AF4}"/>
            </c:ext>
          </c:extLst>
        </c:ser>
        <c:ser>
          <c:idx val="1"/>
          <c:order val="1"/>
          <c:tx>
            <c:strRef>
              <c:f>Financials5!$AG$2</c:f>
              <c:strCache>
                <c:ptCount val="1"/>
                <c:pt idx="0">
                  <c:v>Non-Client Time</c:v>
                </c:pt>
              </c:strCache>
            </c:strRef>
          </c:tx>
          <c:spPr>
            <a:solidFill>
              <a:schemeClr val="accent4">
                <a:shade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Financials5!$AE$3:$AE$5</c:f>
              <c:strCache>
                <c:ptCount val="3"/>
                <c:pt idx="0">
                  <c:v>East</c:v>
                </c:pt>
                <c:pt idx="1">
                  <c:v>Midwest</c:v>
                </c:pt>
                <c:pt idx="2">
                  <c:v>West</c:v>
                </c:pt>
              </c:strCache>
            </c:strRef>
          </c:cat>
          <c:val>
            <c:numRef>
              <c:f>Financials5!$AG$3:$AG$5</c:f>
              <c:numCache>
                <c:formatCode>0%</c:formatCode>
                <c:ptCount val="3"/>
                <c:pt idx="0">
                  <c:v>0.19320000000000001</c:v>
                </c:pt>
                <c:pt idx="1">
                  <c:v>0.249</c:v>
                </c:pt>
                <c:pt idx="2">
                  <c:v>0.1933</c:v>
                </c:pt>
              </c:numCache>
            </c:numRef>
          </c:val>
          <c:extLst>
            <c:ext xmlns:c16="http://schemas.microsoft.com/office/drawing/2014/chart" uri="{C3380CC4-5D6E-409C-BE32-E72D297353CC}">
              <c16:uniqueId val="{00000001-AD84-4A9F-8FAA-BC4E3B1B1AF4}"/>
            </c:ext>
          </c:extLst>
        </c:ser>
        <c:ser>
          <c:idx val="2"/>
          <c:order val="2"/>
          <c:tx>
            <c:strRef>
              <c:f>Financials5!$AH$2</c:f>
              <c:strCache>
                <c:ptCount val="1"/>
                <c:pt idx="0">
                  <c:v>Non Working Time</c:v>
                </c:pt>
              </c:strCache>
            </c:strRef>
          </c:tx>
          <c:spPr>
            <a:solidFill>
              <a:schemeClr val="accent4">
                <a:tint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Financials5!$AE$3:$AE$5</c:f>
              <c:strCache>
                <c:ptCount val="3"/>
                <c:pt idx="0">
                  <c:v>East</c:v>
                </c:pt>
                <c:pt idx="1">
                  <c:v>Midwest</c:v>
                </c:pt>
                <c:pt idx="2">
                  <c:v>West</c:v>
                </c:pt>
              </c:strCache>
            </c:strRef>
          </c:cat>
          <c:val>
            <c:numRef>
              <c:f>Financials5!$AH$3:$AH$5</c:f>
              <c:numCache>
                <c:formatCode>0%</c:formatCode>
                <c:ptCount val="3"/>
                <c:pt idx="0">
                  <c:v>0</c:v>
                </c:pt>
                <c:pt idx="1">
                  <c:v>0</c:v>
                </c:pt>
                <c:pt idx="2">
                  <c:v>1.1999999999999999E-3</c:v>
                </c:pt>
              </c:numCache>
            </c:numRef>
          </c:val>
          <c:extLst>
            <c:ext xmlns:c16="http://schemas.microsoft.com/office/drawing/2014/chart" uri="{C3380CC4-5D6E-409C-BE32-E72D297353CC}">
              <c16:uniqueId val="{00000002-AD84-4A9F-8FAA-BC4E3B1B1AF4}"/>
            </c:ext>
          </c:extLst>
        </c:ser>
        <c:ser>
          <c:idx val="3"/>
          <c:order val="3"/>
          <c:tx>
            <c:strRef>
              <c:f>Financials5!$AI$2</c:f>
              <c:strCache>
                <c:ptCount val="1"/>
                <c:pt idx="0">
                  <c:v>Other LOB</c:v>
                </c:pt>
              </c:strCache>
            </c:strRef>
          </c:tx>
          <c:spPr>
            <a:solidFill>
              <a:schemeClr val="accent4">
                <a:tint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Financials5!$AE$3:$AE$5</c:f>
              <c:strCache>
                <c:ptCount val="3"/>
                <c:pt idx="0">
                  <c:v>East</c:v>
                </c:pt>
                <c:pt idx="1">
                  <c:v>Midwest</c:v>
                </c:pt>
                <c:pt idx="2">
                  <c:v>West</c:v>
                </c:pt>
              </c:strCache>
            </c:strRef>
          </c:cat>
          <c:val>
            <c:numRef>
              <c:f>Financials5!$AI$3:$AI$5</c:f>
              <c:numCache>
                <c:formatCode>0%</c:formatCode>
                <c:ptCount val="3"/>
                <c:pt idx="0">
                  <c:v>0</c:v>
                </c:pt>
                <c:pt idx="1">
                  <c:v>0</c:v>
                </c:pt>
                <c:pt idx="2">
                  <c:v>0</c:v>
                </c:pt>
              </c:numCache>
            </c:numRef>
          </c:val>
          <c:extLst>
            <c:ext xmlns:c16="http://schemas.microsoft.com/office/drawing/2014/chart" uri="{C3380CC4-5D6E-409C-BE32-E72D297353CC}">
              <c16:uniqueId val="{00000003-AD84-4A9F-8FAA-BC4E3B1B1AF4}"/>
            </c:ext>
          </c:extLst>
        </c:ser>
        <c:dLbls>
          <c:dLblPos val="ctr"/>
          <c:showLegendKey val="0"/>
          <c:showVal val="1"/>
          <c:showCatName val="0"/>
          <c:showSerName val="0"/>
          <c:showPercent val="0"/>
          <c:showBubbleSize val="0"/>
        </c:dLbls>
        <c:gapWidth val="150"/>
        <c:overlap val="100"/>
        <c:axId val="1078934576"/>
        <c:axId val="1078936544"/>
      </c:barChart>
      <c:catAx>
        <c:axId val="10789345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936544"/>
        <c:crosses val="autoZero"/>
        <c:auto val="1"/>
        <c:lblAlgn val="ctr"/>
        <c:lblOffset val="100"/>
        <c:noMultiLvlLbl val="0"/>
      </c:catAx>
      <c:valAx>
        <c:axId val="1078936544"/>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107893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strRef>
          <c:f>Financials5!$Z$3</c:f>
          <c:strCache>
            <c:ptCount val="1"/>
            <c:pt idx="0">
              <c:v>June 2021 YTD Productivity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Financials5!$AF$8</c:f>
              <c:strCache>
                <c:ptCount val="1"/>
                <c:pt idx="0">
                  <c:v>YTD20</c:v>
                </c:pt>
              </c:strCache>
            </c:strRef>
          </c:tx>
          <c:spPr>
            <a:solidFill>
              <a:schemeClr val="accent4">
                <a:shade val="42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Financials5!$AE$9:$AE$11</c:f>
              <c:strCache>
                <c:ptCount val="3"/>
                <c:pt idx="0">
                  <c:v>East</c:v>
                </c:pt>
                <c:pt idx="1">
                  <c:v>Midwest</c:v>
                </c:pt>
                <c:pt idx="2">
                  <c:v>West</c:v>
                </c:pt>
              </c:strCache>
            </c:strRef>
          </c:cat>
          <c:val>
            <c:numRef>
              <c:f>Financials5!$AF$9:$AF$11</c:f>
              <c:numCache>
                <c:formatCode>0%</c:formatCode>
                <c:ptCount val="3"/>
                <c:pt idx="0">
                  <c:v>0.622</c:v>
                </c:pt>
                <c:pt idx="1">
                  <c:v>0.50419999999999998</c:v>
                </c:pt>
                <c:pt idx="2">
                  <c:v>0.58279999999999998</c:v>
                </c:pt>
              </c:numCache>
            </c:numRef>
          </c:val>
          <c:extLst>
            <c:ext xmlns:c16="http://schemas.microsoft.com/office/drawing/2014/chart" uri="{C3380CC4-5D6E-409C-BE32-E72D297353CC}">
              <c16:uniqueId val="{00000000-78C3-45FB-8E5A-C6F6F20B936F}"/>
            </c:ext>
          </c:extLst>
        </c:ser>
        <c:ser>
          <c:idx val="1"/>
          <c:order val="1"/>
          <c:tx>
            <c:strRef>
              <c:f>Financials5!$AG$8</c:f>
              <c:strCache>
                <c:ptCount val="1"/>
                <c:pt idx="0">
                  <c:v>YTD21</c:v>
                </c:pt>
              </c:strCache>
            </c:strRef>
          </c:tx>
          <c:spPr>
            <a:solidFill>
              <a:schemeClr val="accent4">
                <a:shade val="5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Financials5!$AE$9:$AE$11</c:f>
              <c:strCache>
                <c:ptCount val="3"/>
                <c:pt idx="0">
                  <c:v>East</c:v>
                </c:pt>
                <c:pt idx="1">
                  <c:v>Midwest</c:v>
                </c:pt>
                <c:pt idx="2">
                  <c:v>West</c:v>
                </c:pt>
              </c:strCache>
            </c:strRef>
          </c:cat>
          <c:val>
            <c:numRef>
              <c:f>Financials5!$AG$9:$AG$11</c:f>
              <c:numCache>
                <c:formatCode>0%</c:formatCode>
                <c:ptCount val="3"/>
                <c:pt idx="0">
                  <c:v>0.82420000000000004</c:v>
                </c:pt>
                <c:pt idx="1">
                  <c:v>0.76929999999999998</c:v>
                </c:pt>
                <c:pt idx="2">
                  <c:v>0.78690000000000004</c:v>
                </c:pt>
              </c:numCache>
            </c:numRef>
          </c:val>
          <c:extLst>
            <c:ext xmlns:c16="http://schemas.microsoft.com/office/drawing/2014/chart" uri="{C3380CC4-5D6E-409C-BE32-E72D297353CC}">
              <c16:uniqueId val="{00000001-78C3-45FB-8E5A-C6F6F20B936F}"/>
            </c:ext>
          </c:extLst>
        </c:ser>
        <c:ser>
          <c:idx val="2"/>
          <c:order val="2"/>
          <c:tx>
            <c:strRef>
              <c:f>Financials5!$AH$8</c:f>
              <c:strCache>
                <c:ptCount val="1"/>
                <c:pt idx="0">
                  <c:v>Q120</c:v>
                </c:pt>
              </c:strCache>
            </c:strRef>
          </c:tx>
          <c:spPr>
            <a:solidFill>
              <a:schemeClr val="accent4">
                <a:shade val="6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Financials5!$AE$9:$AE$11</c:f>
              <c:strCache>
                <c:ptCount val="3"/>
                <c:pt idx="0">
                  <c:v>East</c:v>
                </c:pt>
                <c:pt idx="1">
                  <c:v>Midwest</c:v>
                </c:pt>
                <c:pt idx="2">
                  <c:v>West</c:v>
                </c:pt>
              </c:strCache>
            </c:strRef>
          </c:cat>
          <c:val>
            <c:numRef>
              <c:f>Financials5!$AH$9:$AH$11</c:f>
              <c:numCache>
                <c:formatCode>0%</c:formatCode>
                <c:ptCount val="3"/>
                <c:pt idx="0">
                  <c:v>0.56000000000000005</c:v>
                </c:pt>
                <c:pt idx="1">
                  <c:v>0.4</c:v>
                </c:pt>
                <c:pt idx="2">
                  <c:v>0.48</c:v>
                </c:pt>
              </c:numCache>
            </c:numRef>
          </c:val>
          <c:extLst>
            <c:ext xmlns:c16="http://schemas.microsoft.com/office/drawing/2014/chart" uri="{C3380CC4-5D6E-409C-BE32-E72D297353CC}">
              <c16:uniqueId val="{00000002-78C3-45FB-8E5A-C6F6F20B936F}"/>
            </c:ext>
          </c:extLst>
        </c:ser>
        <c:ser>
          <c:idx val="3"/>
          <c:order val="3"/>
          <c:tx>
            <c:strRef>
              <c:f>Financials5!$AI$8</c:f>
              <c:strCache>
                <c:ptCount val="1"/>
                <c:pt idx="0">
                  <c:v>Q121</c:v>
                </c:pt>
              </c:strCache>
            </c:strRef>
          </c:tx>
          <c:spPr>
            <a:solidFill>
              <a:schemeClr val="accent4">
                <a:shade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Financials5!$AE$9:$AE$11</c:f>
              <c:strCache>
                <c:ptCount val="3"/>
                <c:pt idx="0">
                  <c:v>East</c:v>
                </c:pt>
                <c:pt idx="1">
                  <c:v>Midwest</c:v>
                </c:pt>
                <c:pt idx="2">
                  <c:v>West</c:v>
                </c:pt>
              </c:strCache>
            </c:strRef>
          </c:cat>
          <c:val>
            <c:numRef>
              <c:f>Financials5!$AI$9:$AI$11</c:f>
              <c:numCache>
                <c:formatCode>0%</c:formatCode>
                <c:ptCount val="3"/>
                <c:pt idx="0">
                  <c:v>0.84450000000000003</c:v>
                </c:pt>
                <c:pt idx="1">
                  <c:v>0.77139999999999997</c:v>
                </c:pt>
                <c:pt idx="2">
                  <c:v>0.7944</c:v>
                </c:pt>
              </c:numCache>
            </c:numRef>
          </c:val>
          <c:extLst>
            <c:ext xmlns:c16="http://schemas.microsoft.com/office/drawing/2014/chart" uri="{C3380CC4-5D6E-409C-BE32-E72D297353CC}">
              <c16:uniqueId val="{00000003-78C3-45FB-8E5A-C6F6F20B936F}"/>
            </c:ext>
          </c:extLst>
        </c:ser>
        <c:ser>
          <c:idx val="4"/>
          <c:order val="4"/>
          <c:tx>
            <c:strRef>
              <c:f>Financials5!$AJ$8</c:f>
              <c:strCache>
                <c:ptCount val="1"/>
                <c:pt idx="0">
                  <c:v>Jan</c:v>
                </c:pt>
              </c:strCache>
            </c:strRef>
          </c:tx>
          <c:spPr>
            <a:solidFill>
              <a:schemeClr val="accent4">
                <a:shade val="93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Financials5!$AE$9:$AE$11</c:f>
              <c:strCache>
                <c:ptCount val="3"/>
                <c:pt idx="0">
                  <c:v>East</c:v>
                </c:pt>
                <c:pt idx="1">
                  <c:v>Midwest</c:v>
                </c:pt>
                <c:pt idx="2">
                  <c:v>West</c:v>
                </c:pt>
              </c:strCache>
            </c:strRef>
          </c:cat>
          <c:val>
            <c:numRef>
              <c:f>Financials5!$AJ$9:$AJ$11</c:f>
              <c:numCache>
                <c:formatCode>0%</c:formatCode>
                <c:ptCount val="3"/>
                <c:pt idx="0">
                  <c:v>0.77549999999999997</c:v>
                </c:pt>
                <c:pt idx="1">
                  <c:v>0.66749999999999998</c:v>
                </c:pt>
                <c:pt idx="2">
                  <c:v>0.72289999999999999</c:v>
                </c:pt>
              </c:numCache>
            </c:numRef>
          </c:val>
          <c:extLst>
            <c:ext xmlns:c16="http://schemas.microsoft.com/office/drawing/2014/chart" uri="{C3380CC4-5D6E-409C-BE32-E72D297353CC}">
              <c16:uniqueId val="{00000004-78C3-45FB-8E5A-C6F6F20B936F}"/>
            </c:ext>
          </c:extLst>
        </c:ser>
        <c:ser>
          <c:idx val="5"/>
          <c:order val="5"/>
          <c:tx>
            <c:strRef>
              <c:f>Financials5!$AK$8</c:f>
              <c:strCache>
                <c:ptCount val="1"/>
                <c:pt idx="0">
                  <c:v>Feb</c:v>
                </c:pt>
              </c:strCache>
            </c:strRef>
          </c:tx>
          <c:spPr>
            <a:solidFill>
              <a:schemeClr val="accent4">
                <a:tint val="94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Financials5!$AE$9:$AE$11</c:f>
              <c:strCache>
                <c:ptCount val="3"/>
                <c:pt idx="0">
                  <c:v>East</c:v>
                </c:pt>
                <c:pt idx="1">
                  <c:v>Midwest</c:v>
                </c:pt>
                <c:pt idx="2">
                  <c:v>West</c:v>
                </c:pt>
              </c:strCache>
            </c:strRef>
          </c:cat>
          <c:val>
            <c:numRef>
              <c:f>Financials5!$AK$9:$AK$11</c:f>
              <c:numCache>
                <c:formatCode>0%</c:formatCode>
                <c:ptCount val="3"/>
                <c:pt idx="0">
                  <c:v>0.78710000000000002</c:v>
                </c:pt>
                <c:pt idx="1">
                  <c:v>0.7732</c:v>
                </c:pt>
                <c:pt idx="2">
                  <c:v>0.73829999999999996</c:v>
                </c:pt>
              </c:numCache>
            </c:numRef>
          </c:val>
          <c:extLst>
            <c:ext xmlns:c16="http://schemas.microsoft.com/office/drawing/2014/chart" uri="{C3380CC4-5D6E-409C-BE32-E72D297353CC}">
              <c16:uniqueId val="{00000005-78C3-45FB-8E5A-C6F6F20B936F}"/>
            </c:ext>
          </c:extLst>
        </c:ser>
        <c:ser>
          <c:idx val="6"/>
          <c:order val="6"/>
          <c:tx>
            <c:strRef>
              <c:f>Financials5!$AL$8</c:f>
              <c:strCache>
                <c:ptCount val="1"/>
                <c:pt idx="0">
                  <c:v>Mar</c:v>
                </c:pt>
              </c:strCache>
            </c:strRef>
          </c:tx>
          <c:spPr>
            <a:solidFill>
              <a:schemeClr val="accent4">
                <a:tint val="81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Financials5!$AE$9:$AE$11</c:f>
              <c:strCache>
                <c:ptCount val="3"/>
                <c:pt idx="0">
                  <c:v>East</c:v>
                </c:pt>
                <c:pt idx="1">
                  <c:v>Midwest</c:v>
                </c:pt>
                <c:pt idx="2">
                  <c:v>West</c:v>
                </c:pt>
              </c:strCache>
            </c:strRef>
          </c:cat>
          <c:val>
            <c:numRef>
              <c:f>Financials5!$AL$9:$AL$11</c:f>
              <c:numCache>
                <c:formatCode>0%</c:formatCode>
                <c:ptCount val="3"/>
                <c:pt idx="0">
                  <c:v>0.80389999999999995</c:v>
                </c:pt>
                <c:pt idx="1">
                  <c:v>0.78129999999999999</c:v>
                </c:pt>
                <c:pt idx="2">
                  <c:v>0.81789999999999996</c:v>
                </c:pt>
              </c:numCache>
            </c:numRef>
          </c:val>
          <c:extLst>
            <c:ext xmlns:c16="http://schemas.microsoft.com/office/drawing/2014/chart" uri="{C3380CC4-5D6E-409C-BE32-E72D297353CC}">
              <c16:uniqueId val="{00000006-78C3-45FB-8E5A-C6F6F20B936F}"/>
            </c:ext>
          </c:extLst>
        </c:ser>
        <c:ser>
          <c:idx val="7"/>
          <c:order val="7"/>
          <c:tx>
            <c:strRef>
              <c:f>Financials5!$AM$8</c:f>
              <c:strCache>
                <c:ptCount val="1"/>
                <c:pt idx="0">
                  <c:v>Apr</c:v>
                </c:pt>
              </c:strCache>
            </c:strRef>
          </c:tx>
          <c:spPr>
            <a:solidFill>
              <a:schemeClr val="accent4">
                <a:tint val="69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Financials5!$AE$9:$AE$11</c:f>
              <c:strCache>
                <c:ptCount val="3"/>
                <c:pt idx="0">
                  <c:v>East</c:v>
                </c:pt>
                <c:pt idx="1">
                  <c:v>Midwest</c:v>
                </c:pt>
                <c:pt idx="2">
                  <c:v>West</c:v>
                </c:pt>
              </c:strCache>
            </c:strRef>
          </c:cat>
          <c:val>
            <c:numRef>
              <c:f>Financials5!$AM$9:$AM$11</c:f>
              <c:numCache>
                <c:formatCode>0%</c:formatCode>
                <c:ptCount val="3"/>
                <c:pt idx="0">
                  <c:v>0.80800000000000005</c:v>
                </c:pt>
                <c:pt idx="1">
                  <c:v>0.78849999999999998</c:v>
                </c:pt>
                <c:pt idx="2">
                  <c:v>0.78239999999999998</c:v>
                </c:pt>
              </c:numCache>
            </c:numRef>
          </c:val>
          <c:extLst>
            <c:ext xmlns:c16="http://schemas.microsoft.com/office/drawing/2014/chart" uri="{C3380CC4-5D6E-409C-BE32-E72D297353CC}">
              <c16:uniqueId val="{00000007-78C3-45FB-8E5A-C6F6F20B936F}"/>
            </c:ext>
          </c:extLst>
        </c:ser>
        <c:ser>
          <c:idx val="8"/>
          <c:order val="8"/>
          <c:tx>
            <c:strRef>
              <c:f>Financials5!$AN$8</c:f>
              <c:strCache>
                <c:ptCount val="1"/>
                <c:pt idx="0">
                  <c:v>May</c:v>
                </c:pt>
              </c:strCache>
            </c:strRef>
          </c:tx>
          <c:spPr>
            <a:solidFill>
              <a:schemeClr val="accent4">
                <a:tint val="5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Financials5!$AE$9:$AE$11</c:f>
              <c:strCache>
                <c:ptCount val="3"/>
                <c:pt idx="0">
                  <c:v>East</c:v>
                </c:pt>
                <c:pt idx="1">
                  <c:v>Midwest</c:v>
                </c:pt>
                <c:pt idx="2">
                  <c:v>West</c:v>
                </c:pt>
              </c:strCache>
            </c:strRef>
          </c:cat>
          <c:val>
            <c:numRef>
              <c:f>Financials5!$AN$9:$AN$11</c:f>
              <c:numCache>
                <c:formatCode>0%</c:formatCode>
                <c:ptCount val="3"/>
                <c:pt idx="0">
                  <c:v>0.82540000000000002</c:v>
                </c:pt>
                <c:pt idx="1">
                  <c:v>0.82930000000000004</c:v>
                </c:pt>
                <c:pt idx="2">
                  <c:v>0.84860000000000002</c:v>
                </c:pt>
              </c:numCache>
            </c:numRef>
          </c:val>
          <c:extLst>
            <c:ext xmlns:c16="http://schemas.microsoft.com/office/drawing/2014/chart" uri="{C3380CC4-5D6E-409C-BE32-E72D297353CC}">
              <c16:uniqueId val="{00000008-78C3-45FB-8E5A-C6F6F20B936F}"/>
            </c:ext>
          </c:extLst>
        </c:ser>
        <c:ser>
          <c:idx val="9"/>
          <c:order val="9"/>
          <c:tx>
            <c:strRef>
              <c:f>Financials5!$AO$8</c:f>
              <c:strCache>
                <c:ptCount val="1"/>
                <c:pt idx="0">
                  <c:v>FCST</c:v>
                </c:pt>
              </c:strCache>
            </c:strRef>
          </c:tx>
          <c:spPr>
            <a:solidFill>
              <a:schemeClr val="accent4">
                <a:tint val="43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Financials5!$AE$9:$AE$11</c:f>
              <c:strCache>
                <c:ptCount val="3"/>
                <c:pt idx="0">
                  <c:v>East</c:v>
                </c:pt>
                <c:pt idx="1">
                  <c:v>Midwest</c:v>
                </c:pt>
                <c:pt idx="2">
                  <c:v>West</c:v>
                </c:pt>
              </c:strCache>
            </c:strRef>
          </c:cat>
          <c:val>
            <c:numRef>
              <c:f>Financials5!$AO$9:$AO$11</c:f>
              <c:numCache>
                <c:formatCode>0%</c:formatCode>
                <c:ptCount val="3"/>
                <c:pt idx="0">
                  <c:v>0.75</c:v>
                </c:pt>
                <c:pt idx="1">
                  <c:v>0.75</c:v>
                </c:pt>
                <c:pt idx="2">
                  <c:v>0.75</c:v>
                </c:pt>
              </c:numCache>
            </c:numRef>
          </c:val>
          <c:extLst>
            <c:ext xmlns:c16="http://schemas.microsoft.com/office/drawing/2014/chart" uri="{C3380CC4-5D6E-409C-BE32-E72D297353CC}">
              <c16:uniqueId val="{00000009-78C3-45FB-8E5A-C6F6F20B936F}"/>
            </c:ext>
          </c:extLst>
        </c:ser>
        <c:dLbls>
          <c:dLblPos val="outEnd"/>
          <c:showLegendKey val="0"/>
          <c:showVal val="1"/>
          <c:showCatName val="0"/>
          <c:showSerName val="0"/>
          <c:showPercent val="0"/>
          <c:showBubbleSize val="0"/>
        </c:dLbls>
        <c:gapWidth val="219"/>
        <c:overlap val="-27"/>
        <c:axId val="1085497008"/>
        <c:axId val="1085497336"/>
      </c:barChart>
      <c:catAx>
        <c:axId val="1085497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497336"/>
        <c:crosses val="autoZero"/>
        <c:auto val="1"/>
        <c:lblAlgn val="ctr"/>
        <c:lblOffset val="100"/>
        <c:noMultiLvlLbl val="0"/>
      </c:catAx>
      <c:valAx>
        <c:axId val="10854973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497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Financials6!$Z$3</c:f>
          <c:strCache>
            <c:ptCount val="1"/>
            <c:pt idx="0">
              <c:v>June 2021 YTD Productivity</c:v>
            </c:pt>
          </c:strCache>
        </c:strRef>
      </c:tx>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Financials6!$AF$8</c:f>
              <c:strCache>
                <c:ptCount val="1"/>
                <c:pt idx="0">
                  <c:v>Consulting</c:v>
                </c:pt>
              </c:strCache>
            </c:strRef>
          </c:tx>
          <c:spPr>
            <a:solidFill>
              <a:srgbClr val="8530A0"/>
            </a:solidFill>
            <a:ln>
              <a:noFill/>
            </a:ln>
            <a:effectLst/>
          </c:spPr>
          <c:invertIfNegative val="0"/>
          <c:dPt>
            <c:idx val="1"/>
            <c:invertIfNegative val="0"/>
            <c:bubble3D val="0"/>
            <c:spPr>
              <a:solidFill>
                <a:srgbClr val="00B050"/>
              </a:solidFill>
              <a:ln>
                <a:noFill/>
              </a:ln>
              <a:effectLst/>
            </c:spPr>
            <c:extLst>
              <c:ext xmlns:c16="http://schemas.microsoft.com/office/drawing/2014/chart" uri="{C3380CC4-5D6E-409C-BE32-E72D297353CC}">
                <c16:uniqueId val="{00000002-A0D3-4157-8C77-484EDD3E9262}"/>
              </c:ext>
            </c:extLst>
          </c:dPt>
          <c:dPt>
            <c:idx val="6"/>
            <c:invertIfNegative val="0"/>
            <c:bubble3D val="0"/>
            <c:spPr>
              <a:solidFill>
                <a:srgbClr val="29A798"/>
              </a:solidFill>
              <a:ln>
                <a:noFill/>
              </a:ln>
              <a:effectLst/>
            </c:spPr>
            <c:extLst>
              <c:ext xmlns:c16="http://schemas.microsoft.com/office/drawing/2014/chart" uri="{C3380CC4-5D6E-409C-BE32-E72D297353CC}">
                <c16:uniqueId val="{00000001-A0D3-4157-8C77-484EDD3E9262}"/>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Financials6!$AE$9:$AE$16</c:f>
              <c:strCache>
                <c:ptCount val="8"/>
                <c:pt idx="0">
                  <c:v>YTD 2020</c:v>
                </c:pt>
                <c:pt idx="1">
                  <c:v>YTD 2021</c:v>
                </c:pt>
                <c:pt idx="2">
                  <c:v>Jan-21</c:v>
                </c:pt>
                <c:pt idx="3">
                  <c:v>Feb-21</c:v>
                </c:pt>
                <c:pt idx="4">
                  <c:v>Mar-21</c:v>
                </c:pt>
                <c:pt idx="5">
                  <c:v>Apr-21</c:v>
                </c:pt>
                <c:pt idx="6">
                  <c:v>May-21</c:v>
                </c:pt>
                <c:pt idx="7">
                  <c:v>YTD Goal</c:v>
                </c:pt>
              </c:strCache>
            </c:strRef>
          </c:cat>
          <c:val>
            <c:numRef>
              <c:f>Financials6!$AF$9:$AF$16</c:f>
              <c:numCache>
                <c:formatCode>0%</c:formatCode>
                <c:ptCount val="8"/>
                <c:pt idx="0">
                  <c:v>0.6</c:v>
                </c:pt>
                <c:pt idx="1">
                  <c:v>0.8</c:v>
                </c:pt>
                <c:pt idx="2">
                  <c:v>0.68</c:v>
                </c:pt>
                <c:pt idx="3">
                  <c:v>0.82</c:v>
                </c:pt>
                <c:pt idx="4">
                  <c:v>0.8</c:v>
                </c:pt>
                <c:pt idx="5">
                  <c:v>0.88</c:v>
                </c:pt>
                <c:pt idx="6">
                  <c:v>0.86</c:v>
                </c:pt>
                <c:pt idx="7">
                  <c:v>0.75</c:v>
                </c:pt>
              </c:numCache>
            </c:numRef>
          </c:val>
          <c:extLst>
            <c:ext xmlns:c16="http://schemas.microsoft.com/office/drawing/2014/chart" uri="{C3380CC4-5D6E-409C-BE32-E72D297353CC}">
              <c16:uniqueId val="{00000000-A0D3-4157-8C77-484EDD3E9262}"/>
            </c:ext>
          </c:extLst>
        </c:ser>
        <c:dLbls>
          <c:showLegendKey val="0"/>
          <c:showVal val="0"/>
          <c:showCatName val="0"/>
          <c:showSerName val="0"/>
          <c:showPercent val="0"/>
          <c:showBubbleSize val="0"/>
        </c:dLbls>
        <c:gapWidth val="107"/>
        <c:overlap val="-27"/>
        <c:axId val="344233888"/>
        <c:axId val="344231592"/>
      </c:barChart>
      <c:catAx>
        <c:axId val="3442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344231592"/>
        <c:crosses val="autoZero"/>
        <c:auto val="1"/>
        <c:lblAlgn val="ctr"/>
        <c:lblOffset val="100"/>
        <c:noMultiLvlLbl val="0"/>
      </c:catAx>
      <c:valAx>
        <c:axId val="3442315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34423388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strRef>
          <c:f>Financials6!$Z$2</c:f>
          <c:strCache>
            <c:ptCount val="1"/>
            <c:pt idx="0">
              <c:v>June Capacity Breakdown</c:v>
            </c:pt>
          </c:strCache>
        </c:strRef>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Financials6!$AF$2</c:f>
              <c:strCache>
                <c:ptCount val="1"/>
                <c:pt idx="0">
                  <c:v>Client Time</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Financials6!$AE$3</c:f>
              <c:strCache>
                <c:ptCount val="1"/>
                <c:pt idx="0">
                  <c:v>CDT</c:v>
                </c:pt>
              </c:strCache>
            </c:strRef>
          </c:cat>
          <c:val>
            <c:numRef>
              <c:f>Financials6!$AF$3</c:f>
              <c:numCache>
                <c:formatCode>0%</c:formatCode>
                <c:ptCount val="1"/>
                <c:pt idx="0">
                  <c:v>0.86</c:v>
                </c:pt>
              </c:numCache>
            </c:numRef>
          </c:val>
          <c:extLst>
            <c:ext xmlns:c16="http://schemas.microsoft.com/office/drawing/2014/chart" uri="{C3380CC4-5D6E-409C-BE32-E72D297353CC}">
              <c16:uniqueId val="{00000000-6E5D-463E-A5F8-3E21576C0E17}"/>
            </c:ext>
          </c:extLst>
        </c:ser>
        <c:ser>
          <c:idx val="1"/>
          <c:order val="1"/>
          <c:tx>
            <c:strRef>
              <c:f>Financials6!$AG$2</c:f>
              <c:strCache>
                <c:ptCount val="1"/>
                <c:pt idx="0">
                  <c:v>Non-Client Time</c:v>
                </c:pt>
              </c:strCache>
            </c:strRef>
          </c:tx>
          <c:spPr>
            <a:solidFill>
              <a:srgbClr val="A568D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Financials6!$AE$3</c:f>
              <c:strCache>
                <c:ptCount val="1"/>
                <c:pt idx="0">
                  <c:v>CDT</c:v>
                </c:pt>
              </c:strCache>
            </c:strRef>
          </c:cat>
          <c:val>
            <c:numRef>
              <c:f>Financials6!$AG$3</c:f>
              <c:numCache>
                <c:formatCode>0%</c:formatCode>
                <c:ptCount val="1"/>
                <c:pt idx="0">
                  <c:v>0.26</c:v>
                </c:pt>
              </c:numCache>
            </c:numRef>
          </c:val>
          <c:extLst>
            <c:ext xmlns:c16="http://schemas.microsoft.com/office/drawing/2014/chart" uri="{C3380CC4-5D6E-409C-BE32-E72D297353CC}">
              <c16:uniqueId val="{00000001-6E5D-463E-A5F8-3E21576C0E17}"/>
            </c:ext>
          </c:extLst>
        </c:ser>
        <c:ser>
          <c:idx val="2"/>
          <c:order val="2"/>
          <c:tx>
            <c:strRef>
              <c:f>Financials6!$AH$2</c:f>
              <c:strCache>
                <c:ptCount val="1"/>
                <c:pt idx="0">
                  <c:v>Non-Working Time</c:v>
                </c:pt>
              </c:strCache>
            </c:strRef>
          </c:tx>
          <c:spPr>
            <a:solidFill>
              <a:srgbClr val="FFCC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Financials6!$AE$3</c:f>
              <c:strCache>
                <c:ptCount val="1"/>
                <c:pt idx="0">
                  <c:v>CDT</c:v>
                </c:pt>
              </c:strCache>
            </c:strRef>
          </c:cat>
          <c:val>
            <c:numRef>
              <c:f>Financials6!$AH$3</c:f>
              <c:numCache>
                <c:formatCode>0%</c:formatCode>
                <c:ptCount val="1"/>
                <c:pt idx="0">
                  <c:v>0</c:v>
                </c:pt>
              </c:numCache>
            </c:numRef>
          </c:val>
          <c:extLst>
            <c:ext xmlns:c16="http://schemas.microsoft.com/office/drawing/2014/chart" uri="{C3380CC4-5D6E-409C-BE32-E72D297353CC}">
              <c16:uniqueId val="{00000002-6E5D-463E-A5F8-3E21576C0E17}"/>
            </c:ext>
          </c:extLst>
        </c:ser>
        <c:dLbls>
          <c:dLblPos val="ctr"/>
          <c:showLegendKey val="0"/>
          <c:showVal val="1"/>
          <c:showCatName val="0"/>
          <c:showSerName val="0"/>
          <c:showPercent val="0"/>
          <c:showBubbleSize val="0"/>
        </c:dLbls>
        <c:gapWidth val="150"/>
        <c:overlap val="100"/>
        <c:axId val="1078934576"/>
        <c:axId val="1078936544"/>
      </c:barChart>
      <c:catAx>
        <c:axId val="10789345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78936544"/>
        <c:crosses val="autoZero"/>
        <c:auto val="1"/>
        <c:lblAlgn val="ctr"/>
        <c:lblOffset val="100"/>
        <c:noMultiLvlLbl val="0"/>
      </c:catAx>
      <c:valAx>
        <c:axId val="1078936544"/>
        <c:scaling>
          <c:orientation val="minMax"/>
        </c:scaling>
        <c:delete val="1"/>
        <c:axPos val="b"/>
        <c:numFmt formatCode="0%" sourceLinked="1"/>
        <c:majorTickMark val="none"/>
        <c:minorTickMark val="none"/>
        <c:tickLblPos val="nextTo"/>
        <c:crossAx val="107893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2200" b="0" i="0" u="none" strike="noStrike" kern="1200" cap="none" spc="0" normalizeH="0" baseline="0">
                <a:solidFill>
                  <a:schemeClr val="tx1">
                    <a:lumMod val="65000"/>
                    <a:lumOff val="35000"/>
                  </a:schemeClr>
                </a:solidFill>
                <a:latin typeface="+mj-lt"/>
                <a:ea typeface="+mj-ea"/>
                <a:cs typeface="+mj-cs"/>
              </a:defRPr>
            </a:pPr>
            <a:r>
              <a:rPr lang="en-US"/>
              <a:t>Productivity 2020 vs 2021</a:t>
            </a:r>
          </a:p>
        </c:rich>
      </c:tx>
      <c:overlay val="0"/>
      <c:spPr>
        <a:noFill/>
        <a:ln>
          <a:noFill/>
        </a:ln>
        <a:effectLst/>
      </c:spPr>
      <c:txPr>
        <a:bodyPr rot="0" spcFirstLastPara="1" vertOverflow="ellipsis" vert="horz" wrap="square" anchor="ctr" anchorCtr="1"/>
        <a:lstStyle/>
        <a:p>
          <a:pPr>
            <a:defRPr sz="22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strRef>
              <c:f>Fin_Ppw!$AB$4</c:f>
              <c:strCache>
                <c:ptCount val="1"/>
                <c:pt idx="0">
                  <c:v>W1.0 US</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13-6DAD-4FCA-89A9-4043B301473C}"/>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0-6DAD-4FCA-89A9-4043B301473C}"/>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4-6DAD-4FCA-89A9-4043B301473C}"/>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9-6DAD-4FCA-89A9-4043B301473C}"/>
              </c:ext>
            </c:extLst>
          </c:dPt>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Fin_Ppw!$AA$5:$AA$11</c:f>
              <c:strCache>
                <c:ptCount val="7"/>
                <c:pt idx="0">
                  <c:v>January</c:v>
                </c:pt>
                <c:pt idx="1">
                  <c:v>February</c:v>
                </c:pt>
                <c:pt idx="2">
                  <c:v>March</c:v>
                </c:pt>
                <c:pt idx="3">
                  <c:v>April</c:v>
                </c:pt>
                <c:pt idx="4">
                  <c:v>May</c:v>
                </c:pt>
                <c:pt idx="5">
                  <c:v>June</c:v>
                </c:pt>
                <c:pt idx="6">
                  <c:v>YTD</c:v>
                </c:pt>
              </c:strCache>
            </c:strRef>
          </c:cat>
          <c:val>
            <c:numRef>
              <c:f>Fin_Ppw!$AB$5:$AB$11</c:f>
              <c:numCache>
                <c:formatCode>0%</c:formatCode>
                <c:ptCount val="7"/>
                <c:pt idx="0">
                  <c:v>0.73860000000000003</c:v>
                </c:pt>
                <c:pt idx="1">
                  <c:v>0.76549999999999996</c:v>
                </c:pt>
                <c:pt idx="2">
                  <c:v>0.79790000000000005</c:v>
                </c:pt>
                <c:pt idx="3">
                  <c:v>0.79730000000000001</c:v>
                </c:pt>
                <c:pt idx="4">
                  <c:v>0.77949999999999997</c:v>
                </c:pt>
                <c:pt idx="5">
                  <c:v>0.80579999999999996</c:v>
                </c:pt>
                <c:pt idx="6">
                  <c:v>0.77200000000000002</c:v>
                </c:pt>
              </c:numCache>
            </c:numRef>
          </c:val>
          <c:extLst>
            <c:ext xmlns:c16="http://schemas.microsoft.com/office/drawing/2014/chart" uri="{C3380CC4-5D6E-409C-BE32-E72D297353CC}">
              <c16:uniqueId val="{00000000-0CF4-4468-8356-FA99D380E509}"/>
            </c:ext>
          </c:extLst>
        </c:ser>
        <c:ser>
          <c:idx val="1"/>
          <c:order val="1"/>
          <c:tx>
            <c:strRef>
              <c:f>Fin_Ppw!$AC$4</c:f>
              <c:strCache>
                <c:ptCount val="1"/>
                <c:pt idx="0">
                  <c:v>W1.1 US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Fin_Ppw!$AA$5:$AA$11</c:f>
              <c:strCache>
                <c:ptCount val="7"/>
                <c:pt idx="0">
                  <c:v>January</c:v>
                </c:pt>
                <c:pt idx="1">
                  <c:v>February</c:v>
                </c:pt>
                <c:pt idx="2">
                  <c:v>March</c:v>
                </c:pt>
                <c:pt idx="3">
                  <c:v>April</c:v>
                </c:pt>
                <c:pt idx="4">
                  <c:v>May</c:v>
                </c:pt>
                <c:pt idx="5">
                  <c:v>June</c:v>
                </c:pt>
                <c:pt idx="6">
                  <c:v>YTD</c:v>
                </c:pt>
              </c:strCache>
            </c:strRef>
          </c:cat>
          <c:val>
            <c:numRef>
              <c:f>Fin_Ppw!$AC$5:$AC$11</c:f>
              <c:numCache>
                <c:formatCode>0%</c:formatCode>
                <c:ptCount val="7"/>
                <c:pt idx="2">
                  <c:v>0.87909999999999999</c:v>
                </c:pt>
                <c:pt idx="3">
                  <c:v>0.64629999999999999</c:v>
                </c:pt>
                <c:pt idx="4">
                  <c:v>0.57289999999999996</c:v>
                </c:pt>
                <c:pt idx="5">
                  <c:v>0.75780000000000003</c:v>
                </c:pt>
                <c:pt idx="6">
                  <c:v>0.7329</c:v>
                </c:pt>
              </c:numCache>
            </c:numRef>
          </c:val>
          <c:extLst>
            <c:ext xmlns:c16="http://schemas.microsoft.com/office/drawing/2014/chart" uri="{C3380CC4-5D6E-409C-BE32-E72D297353CC}">
              <c16:uniqueId val="{00000003-B839-413B-89EE-DB42F9202B11}"/>
            </c:ext>
          </c:extLst>
        </c:ser>
        <c:ser>
          <c:idx val="2"/>
          <c:order val="2"/>
          <c:tx>
            <c:strRef>
              <c:f>Fin_Ppw!$AD$4</c:f>
              <c:strCache>
                <c:ptCount val="1"/>
                <c:pt idx="0">
                  <c:v>W2.0 US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Fin_Ppw!$AA$5:$AA$11</c:f>
              <c:strCache>
                <c:ptCount val="7"/>
                <c:pt idx="0">
                  <c:v>January</c:v>
                </c:pt>
                <c:pt idx="1">
                  <c:v>February</c:v>
                </c:pt>
                <c:pt idx="2">
                  <c:v>March</c:v>
                </c:pt>
                <c:pt idx="3">
                  <c:v>April</c:v>
                </c:pt>
                <c:pt idx="4">
                  <c:v>May</c:v>
                </c:pt>
                <c:pt idx="5">
                  <c:v>June</c:v>
                </c:pt>
                <c:pt idx="6">
                  <c:v>YTD</c:v>
                </c:pt>
              </c:strCache>
            </c:strRef>
          </c:cat>
          <c:val>
            <c:numRef>
              <c:f>Fin_Ppw!$AD$5:$AD$11</c:f>
              <c:numCache>
                <c:formatCode>0%</c:formatCode>
                <c:ptCount val="7"/>
                <c:pt idx="0">
                  <c:v>0.69489999999999996</c:v>
                </c:pt>
                <c:pt idx="1">
                  <c:v>0.77510000000000001</c:v>
                </c:pt>
                <c:pt idx="2">
                  <c:v>0.81540000000000001</c:v>
                </c:pt>
                <c:pt idx="3">
                  <c:v>0.82299999999999995</c:v>
                </c:pt>
                <c:pt idx="4">
                  <c:v>0.79190000000000005</c:v>
                </c:pt>
                <c:pt idx="5">
                  <c:v>0.75980000000000003</c:v>
                </c:pt>
                <c:pt idx="6">
                  <c:v>0.76939999999999997</c:v>
                </c:pt>
              </c:numCache>
            </c:numRef>
          </c:val>
          <c:extLst>
            <c:ext xmlns:c16="http://schemas.microsoft.com/office/drawing/2014/chart" uri="{C3380CC4-5D6E-409C-BE32-E72D297353CC}">
              <c16:uniqueId val="{00000000-AE88-4772-B799-B84B734951E7}"/>
            </c:ext>
          </c:extLst>
        </c:ser>
        <c:ser>
          <c:idx val="3"/>
          <c:order val="3"/>
          <c:tx>
            <c:strRef>
              <c:f>Fin_Ppw!$AE$4</c:f>
              <c:strCache>
                <c:ptCount val="1"/>
                <c:pt idx="0">
                  <c:v>W3.1 US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Fin_Ppw!$AA$5:$AA$11</c:f>
              <c:strCache>
                <c:ptCount val="7"/>
                <c:pt idx="0">
                  <c:v>January</c:v>
                </c:pt>
                <c:pt idx="1">
                  <c:v>February</c:v>
                </c:pt>
                <c:pt idx="2">
                  <c:v>March</c:v>
                </c:pt>
                <c:pt idx="3">
                  <c:v>April</c:v>
                </c:pt>
                <c:pt idx="4">
                  <c:v>May</c:v>
                </c:pt>
                <c:pt idx="5">
                  <c:v>June</c:v>
                </c:pt>
                <c:pt idx="6">
                  <c:v>YTD</c:v>
                </c:pt>
              </c:strCache>
            </c:strRef>
          </c:cat>
          <c:val>
            <c:numRef>
              <c:f>Fin_Ppw!$AE$5:$AE$11</c:f>
              <c:numCache>
                <c:formatCode>0%</c:formatCode>
                <c:ptCount val="7"/>
                <c:pt idx="1">
                  <c:v>0.85529999999999995</c:v>
                </c:pt>
                <c:pt idx="2">
                  <c:v>0.85750000000000004</c:v>
                </c:pt>
                <c:pt idx="3">
                  <c:v>0.7883</c:v>
                </c:pt>
                <c:pt idx="4">
                  <c:v>0.94299999999999995</c:v>
                </c:pt>
                <c:pt idx="5">
                  <c:v>0.95809999999999995</c:v>
                </c:pt>
                <c:pt idx="6">
                  <c:v>0.87609999999999999</c:v>
                </c:pt>
              </c:numCache>
            </c:numRef>
          </c:val>
          <c:extLst>
            <c:ext xmlns:c16="http://schemas.microsoft.com/office/drawing/2014/chart" uri="{C3380CC4-5D6E-409C-BE32-E72D297353CC}">
              <c16:uniqueId val="{00000001-AE88-4772-B799-B84B734951E7}"/>
            </c:ext>
          </c:extLst>
        </c:ser>
        <c:ser>
          <c:idx val="4"/>
          <c:order val="4"/>
          <c:tx>
            <c:strRef>
              <c:f>Fin_Ppw!$AF$4</c:f>
              <c:strCache>
                <c:ptCount val="1"/>
                <c:pt idx="0">
                  <c:v>W3.2 US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Fin_Ppw!$AA$5:$AA$11</c:f>
              <c:strCache>
                <c:ptCount val="7"/>
                <c:pt idx="0">
                  <c:v>January</c:v>
                </c:pt>
                <c:pt idx="1">
                  <c:v>February</c:v>
                </c:pt>
                <c:pt idx="2">
                  <c:v>March</c:v>
                </c:pt>
                <c:pt idx="3">
                  <c:v>April</c:v>
                </c:pt>
                <c:pt idx="4">
                  <c:v>May</c:v>
                </c:pt>
                <c:pt idx="5">
                  <c:v>June</c:v>
                </c:pt>
                <c:pt idx="6">
                  <c:v>YTD</c:v>
                </c:pt>
              </c:strCache>
            </c:strRef>
          </c:cat>
          <c:val>
            <c:numRef>
              <c:f>Fin_Ppw!$AF$5:$AF$11</c:f>
              <c:numCache>
                <c:formatCode>0%</c:formatCode>
                <c:ptCount val="7"/>
                <c:pt idx="1">
                  <c:v>0.86870000000000003</c:v>
                </c:pt>
                <c:pt idx="2">
                  <c:v>0.99619999999999997</c:v>
                </c:pt>
                <c:pt idx="3">
                  <c:v>0.80169999999999997</c:v>
                </c:pt>
                <c:pt idx="4">
                  <c:v>0.89170000000000005</c:v>
                </c:pt>
                <c:pt idx="5">
                  <c:v>0.97189999999999999</c:v>
                </c:pt>
                <c:pt idx="6">
                  <c:v>0.90900000000000003</c:v>
                </c:pt>
              </c:numCache>
            </c:numRef>
          </c:val>
          <c:extLst>
            <c:ext xmlns:c16="http://schemas.microsoft.com/office/drawing/2014/chart" uri="{C3380CC4-5D6E-409C-BE32-E72D297353CC}">
              <c16:uniqueId val="{00000022-4D98-4133-9662-0E1FDFAC1016}"/>
            </c:ext>
          </c:extLst>
        </c:ser>
        <c:ser>
          <c:idx val="5"/>
          <c:order val="5"/>
          <c:tx>
            <c:strRef>
              <c:f>Fin_Ppw!$AG$4</c:f>
              <c:strCache>
                <c:ptCount val="1"/>
                <c:pt idx="0">
                  <c:v>W4.0 US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Fin_Ppw!$AA$5:$AA$11</c:f>
              <c:strCache>
                <c:ptCount val="7"/>
                <c:pt idx="0">
                  <c:v>January</c:v>
                </c:pt>
                <c:pt idx="1">
                  <c:v>February</c:v>
                </c:pt>
                <c:pt idx="2">
                  <c:v>March</c:v>
                </c:pt>
                <c:pt idx="3">
                  <c:v>April</c:v>
                </c:pt>
                <c:pt idx="4">
                  <c:v>May</c:v>
                </c:pt>
                <c:pt idx="5">
                  <c:v>June</c:v>
                </c:pt>
                <c:pt idx="6">
                  <c:v>YTD</c:v>
                </c:pt>
              </c:strCache>
            </c:strRef>
          </c:cat>
          <c:val>
            <c:numRef>
              <c:f>Fin_Ppw!$AG$5:$AG$11</c:f>
              <c:numCache>
                <c:formatCode>0%</c:formatCode>
                <c:ptCount val="7"/>
                <c:pt idx="4">
                  <c:v>1</c:v>
                </c:pt>
                <c:pt idx="5">
                  <c:v>1</c:v>
                </c:pt>
                <c:pt idx="6">
                  <c:v>0.99409999999999998</c:v>
                </c:pt>
              </c:numCache>
            </c:numRef>
          </c:val>
          <c:extLst>
            <c:ext xmlns:c16="http://schemas.microsoft.com/office/drawing/2014/chart" uri="{C3380CC4-5D6E-409C-BE32-E72D297353CC}">
              <c16:uniqueId val="{00000023-4D98-4133-9662-0E1FDFAC1016}"/>
            </c:ext>
          </c:extLst>
        </c:ser>
        <c:ser>
          <c:idx val="6"/>
          <c:order val="6"/>
          <c:tx>
            <c:strRef>
              <c:f>Fin_Ppw!$AH$4</c:f>
              <c:strCache>
                <c:ptCount val="1"/>
                <c:pt idx="0">
                  <c:v>W1.0 CA</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Fin_Ppw!$AA$5:$AA$11</c:f>
              <c:strCache>
                <c:ptCount val="7"/>
                <c:pt idx="0">
                  <c:v>January</c:v>
                </c:pt>
                <c:pt idx="1">
                  <c:v>February</c:v>
                </c:pt>
                <c:pt idx="2">
                  <c:v>March</c:v>
                </c:pt>
                <c:pt idx="3">
                  <c:v>April</c:v>
                </c:pt>
                <c:pt idx="4">
                  <c:v>May</c:v>
                </c:pt>
                <c:pt idx="5">
                  <c:v>June</c:v>
                </c:pt>
                <c:pt idx="6">
                  <c:v>YTD</c:v>
                </c:pt>
              </c:strCache>
            </c:strRef>
          </c:cat>
          <c:val>
            <c:numRef>
              <c:f>Fin_Ppw!$AH$5:$AH$11</c:f>
              <c:numCache>
                <c:formatCode>0%</c:formatCode>
                <c:ptCount val="7"/>
                <c:pt idx="4">
                  <c:v>0.98809999999999998</c:v>
                </c:pt>
                <c:pt idx="5">
                  <c:v>0.77490000000000003</c:v>
                </c:pt>
                <c:pt idx="6">
                  <c:v>0.87080000000000002</c:v>
                </c:pt>
              </c:numCache>
            </c:numRef>
          </c:val>
          <c:extLst>
            <c:ext xmlns:c16="http://schemas.microsoft.com/office/drawing/2014/chart" uri="{C3380CC4-5D6E-409C-BE32-E72D297353CC}">
              <c16:uniqueId val="{00000024-4D98-4133-9662-0E1FDFAC1016}"/>
            </c:ext>
          </c:extLst>
        </c:ser>
        <c:dLbls>
          <c:dLblPos val="outEnd"/>
          <c:showLegendKey val="0"/>
          <c:showVal val="1"/>
          <c:showCatName val="0"/>
          <c:showSerName val="0"/>
          <c:showPercent val="0"/>
          <c:showBubbleSize val="0"/>
        </c:dLbls>
        <c:gapWidth val="199"/>
        <c:axId val="1278386928"/>
        <c:axId val="1278389880"/>
        <c:extLst/>
      </c:barChart>
      <c:catAx>
        <c:axId val="127838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97" b="0" i="0" u="none" strike="noStrike" kern="1200" cap="none" spc="0" normalizeH="0" baseline="0">
                <a:solidFill>
                  <a:schemeClr val="tx1">
                    <a:lumMod val="65000"/>
                    <a:lumOff val="35000"/>
                  </a:schemeClr>
                </a:solidFill>
                <a:latin typeface="+mn-lt"/>
                <a:ea typeface="+mn-ea"/>
                <a:cs typeface="+mn-cs"/>
              </a:defRPr>
            </a:pPr>
            <a:endParaRPr lang="en-US"/>
          </a:p>
        </c:txPr>
        <c:crossAx val="1278389880"/>
        <c:crosses val="autoZero"/>
        <c:auto val="1"/>
        <c:lblAlgn val="ctr"/>
        <c:lblOffset val="600"/>
        <c:tickLblSkip val="1"/>
        <c:noMultiLvlLbl val="0"/>
      </c:catAx>
      <c:valAx>
        <c:axId val="1278389880"/>
        <c:scaling>
          <c:orientation val="minMax"/>
          <c:max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97" b="0" i="0" u="none" strike="noStrike" kern="1200" baseline="0">
                <a:solidFill>
                  <a:schemeClr val="tx1">
                    <a:lumMod val="65000"/>
                    <a:lumOff val="35000"/>
                  </a:schemeClr>
                </a:solidFill>
                <a:latin typeface="+mn-lt"/>
                <a:ea typeface="+mn-ea"/>
                <a:cs typeface="+mn-cs"/>
              </a:defRPr>
            </a:pPr>
            <a:endParaRPr lang="en-US"/>
          </a:p>
        </c:txPr>
        <c:crossAx val="127838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97"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ysClr val="window" lastClr="FFFFFF"/>
    </a:solidFill>
    <a:ln w="9525" cap="flat" cmpd="sng" algn="ctr">
      <a:noFill/>
      <a:round/>
    </a:ln>
    <a:effectLst/>
  </c:spPr>
  <c:txPr>
    <a:bodyPr/>
    <a:lstStyle/>
    <a:p>
      <a:pPr>
        <a:defRPr/>
      </a:pPr>
      <a:endParaRPr lang="en-US"/>
    </a:p>
  </c:txPr>
  <c:printSettings>
    <c:headerFooter/>
    <c:pageMargins b="0.75" l="0.7" r="0.7" t="0.75" header="0.3" footer="0.3"/>
    <c:pageSetup/>
  </c:printSettings>
  <c:userShapes r:id="rId4"/>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Financials7!$Z$3</c:f>
          <c:strCache>
            <c:ptCount val="1"/>
            <c:pt idx="0">
              <c:v>June 2021 YTD Productivity</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Financials7!$AF$8</c:f>
              <c:strCache>
                <c:ptCount val="1"/>
                <c:pt idx="0">
                  <c:v>RFP</c:v>
                </c:pt>
              </c:strCache>
            </c:strRef>
          </c:tx>
          <c:spPr>
            <a:solidFill>
              <a:srgbClr val="7030A0"/>
            </a:solidFill>
            <a:ln>
              <a:noFill/>
            </a:ln>
            <a:effectLst/>
          </c:spPr>
          <c:invertIfNegative val="0"/>
          <c:cat>
            <c:strRef>
              <c:f>Financials7!$AE$9:$AE$15</c:f>
              <c:strCache>
                <c:ptCount val="7"/>
                <c:pt idx="0">
                  <c:v>YTD</c:v>
                </c:pt>
                <c:pt idx="1">
                  <c:v>January</c:v>
                </c:pt>
                <c:pt idx="2">
                  <c:v>February</c:v>
                </c:pt>
                <c:pt idx="3">
                  <c:v>March</c:v>
                </c:pt>
                <c:pt idx="4">
                  <c:v>April</c:v>
                </c:pt>
                <c:pt idx="5">
                  <c:v>May</c:v>
                </c:pt>
                <c:pt idx="6">
                  <c:v>YTD Goal</c:v>
                </c:pt>
              </c:strCache>
            </c:strRef>
          </c:cat>
          <c:val>
            <c:numRef>
              <c:f>Financials7!$AF$9:$AF$15</c:f>
              <c:numCache>
                <c:formatCode>0.00%</c:formatCode>
                <c:ptCount val="7"/>
                <c:pt idx="0">
                  <c:v>0.1104</c:v>
                </c:pt>
                <c:pt idx="1">
                  <c:v>6.9800000000000001E-2</c:v>
                </c:pt>
                <c:pt idx="2">
                  <c:v>0.35410000000000003</c:v>
                </c:pt>
                <c:pt idx="3">
                  <c:v>0.2127</c:v>
                </c:pt>
                <c:pt idx="4">
                  <c:v>7.4999999999999997E-2</c:v>
                </c:pt>
                <c:pt idx="5">
                  <c:v>0.1333</c:v>
                </c:pt>
                <c:pt idx="6">
                  <c:v>0.25</c:v>
                </c:pt>
              </c:numCache>
            </c:numRef>
          </c:val>
          <c:extLst>
            <c:ext xmlns:c16="http://schemas.microsoft.com/office/drawing/2014/chart" uri="{C3380CC4-5D6E-409C-BE32-E72D297353CC}">
              <c16:uniqueId val="{00000000-B057-4AC4-A851-D8832EE39755}"/>
            </c:ext>
          </c:extLst>
        </c:ser>
        <c:ser>
          <c:idx val="1"/>
          <c:order val="1"/>
          <c:tx>
            <c:strRef>
              <c:f>Financials7!$AG$8</c:f>
              <c:strCache>
                <c:ptCount val="1"/>
                <c:pt idx="0">
                  <c:v>CO</c:v>
                </c:pt>
              </c:strCache>
            </c:strRef>
          </c:tx>
          <c:spPr>
            <a:solidFill>
              <a:srgbClr val="FCC12C"/>
            </a:solidFill>
            <a:ln>
              <a:noFill/>
            </a:ln>
            <a:effectLst/>
          </c:spPr>
          <c:invertIfNegative val="0"/>
          <c:cat>
            <c:strRef>
              <c:f>Financials7!$AE$9:$AE$15</c:f>
              <c:strCache>
                <c:ptCount val="7"/>
                <c:pt idx="0">
                  <c:v>YTD</c:v>
                </c:pt>
                <c:pt idx="1">
                  <c:v>January</c:v>
                </c:pt>
                <c:pt idx="2">
                  <c:v>February</c:v>
                </c:pt>
                <c:pt idx="3">
                  <c:v>March</c:v>
                </c:pt>
                <c:pt idx="4">
                  <c:v>April</c:v>
                </c:pt>
                <c:pt idx="5">
                  <c:v>May</c:v>
                </c:pt>
                <c:pt idx="6">
                  <c:v>YTD Goal</c:v>
                </c:pt>
              </c:strCache>
            </c:strRef>
          </c:cat>
          <c:val>
            <c:numRef>
              <c:f>Financials7!$AG$9:$AG$15</c:f>
              <c:numCache>
                <c:formatCode>0.00%</c:formatCode>
                <c:ptCount val="7"/>
                <c:pt idx="0">
                  <c:v>9.8699999999999996E-2</c:v>
                </c:pt>
                <c:pt idx="1">
                  <c:v>6.1499999999999999E-2</c:v>
                </c:pt>
                <c:pt idx="2">
                  <c:v>6.8500000000000005E-2</c:v>
                </c:pt>
                <c:pt idx="3">
                  <c:v>6.9000000000000006E-2</c:v>
                </c:pt>
                <c:pt idx="4">
                  <c:v>5.6899999999999999E-2</c:v>
                </c:pt>
                <c:pt idx="5">
                  <c:v>4.9399999999999999E-2</c:v>
                </c:pt>
                <c:pt idx="6">
                  <c:v>0.1</c:v>
                </c:pt>
              </c:numCache>
            </c:numRef>
          </c:val>
          <c:extLst>
            <c:ext xmlns:c16="http://schemas.microsoft.com/office/drawing/2014/chart" uri="{C3380CC4-5D6E-409C-BE32-E72D297353CC}">
              <c16:uniqueId val="{00000001-B057-4AC4-A851-D8832EE39755}"/>
            </c:ext>
          </c:extLst>
        </c:ser>
        <c:ser>
          <c:idx val="2"/>
          <c:order val="2"/>
          <c:tx>
            <c:strRef>
              <c:f>Financials7!$AH$8</c:f>
              <c:strCache>
                <c:ptCount val="1"/>
                <c:pt idx="0">
                  <c:v>CDT</c:v>
                </c:pt>
              </c:strCache>
            </c:strRef>
          </c:tx>
          <c:spPr>
            <a:solidFill>
              <a:srgbClr val="0070C0"/>
            </a:solidFill>
            <a:ln>
              <a:noFill/>
            </a:ln>
            <a:effectLst/>
          </c:spPr>
          <c:invertIfNegative val="0"/>
          <c:cat>
            <c:strRef>
              <c:f>Financials7!$AE$9:$AE$15</c:f>
              <c:strCache>
                <c:ptCount val="7"/>
                <c:pt idx="0">
                  <c:v>YTD</c:v>
                </c:pt>
                <c:pt idx="1">
                  <c:v>January</c:v>
                </c:pt>
                <c:pt idx="2">
                  <c:v>February</c:v>
                </c:pt>
                <c:pt idx="3">
                  <c:v>March</c:v>
                </c:pt>
                <c:pt idx="4">
                  <c:v>April</c:v>
                </c:pt>
                <c:pt idx="5">
                  <c:v>May</c:v>
                </c:pt>
                <c:pt idx="6">
                  <c:v>YTD Goal</c:v>
                </c:pt>
              </c:strCache>
            </c:strRef>
          </c:cat>
          <c:val>
            <c:numRef>
              <c:f>Financials7!$AH$9:$AH$15</c:f>
              <c:numCache>
                <c:formatCode>0.00%</c:formatCode>
                <c:ptCount val="7"/>
                <c:pt idx="0">
                  <c:v>5.4300000000000001E-2</c:v>
                </c:pt>
                <c:pt idx="1">
                  <c:v>5.7299999999999997E-2</c:v>
                </c:pt>
                <c:pt idx="2">
                  <c:v>0.16200000000000001</c:v>
                </c:pt>
                <c:pt idx="3">
                  <c:v>0.24399999999999999</c:v>
                </c:pt>
                <c:pt idx="4">
                  <c:v>0.21060000000000001</c:v>
                </c:pt>
                <c:pt idx="5">
                  <c:v>0.28360000000000002</c:v>
                </c:pt>
                <c:pt idx="6">
                  <c:v>0.1</c:v>
                </c:pt>
              </c:numCache>
            </c:numRef>
          </c:val>
          <c:extLst>
            <c:ext xmlns:c16="http://schemas.microsoft.com/office/drawing/2014/chart" uri="{C3380CC4-5D6E-409C-BE32-E72D297353CC}">
              <c16:uniqueId val="{00000002-B057-4AC4-A851-D8832EE39755}"/>
            </c:ext>
          </c:extLst>
        </c:ser>
        <c:ser>
          <c:idx val="3"/>
          <c:order val="3"/>
          <c:tx>
            <c:strRef>
              <c:f>Financials7!$AI$8</c:f>
              <c:strCache>
                <c:ptCount val="1"/>
                <c:pt idx="0">
                  <c:v>DM</c:v>
                </c:pt>
              </c:strCache>
            </c:strRef>
          </c:tx>
          <c:spPr>
            <a:solidFill>
              <a:srgbClr val="A9277B"/>
            </a:solidFill>
            <a:ln>
              <a:noFill/>
            </a:ln>
            <a:effectLst/>
          </c:spPr>
          <c:invertIfNegative val="0"/>
          <c:cat>
            <c:strRef>
              <c:f>Financials7!$AE$9:$AE$15</c:f>
              <c:strCache>
                <c:ptCount val="7"/>
                <c:pt idx="0">
                  <c:v>YTD</c:v>
                </c:pt>
                <c:pt idx="1">
                  <c:v>January</c:v>
                </c:pt>
                <c:pt idx="2">
                  <c:v>February</c:v>
                </c:pt>
                <c:pt idx="3">
                  <c:v>March</c:v>
                </c:pt>
                <c:pt idx="4">
                  <c:v>April</c:v>
                </c:pt>
                <c:pt idx="5">
                  <c:v>May</c:v>
                </c:pt>
                <c:pt idx="6">
                  <c:v>YTD Goal</c:v>
                </c:pt>
              </c:strCache>
            </c:strRef>
          </c:cat>
          <c:val>
            <c:numRef>
              <c:f>Financials7!$AI$9:$AI$15</c:f>
              <c:numCache>
                <c:formatCode>0.00%</c:formatCode>
                <c:ptCount val="7"/>
                <c:pt idx="0">
                  <c:v>0.47560000000000002</c:v>
                </c:pt>
                <c:pt idx="1">
                  <c:v>0.47210000000000002</c:v>
                </c:pt>
                <c:pt idx="2">
                  <c:v>0.29620000000000002</c:v>
                </c:pt>
                <c:pt idx="3">
                  <c:v>0.35770000000000002</c:v>
                </c:pt>
                <c:pt idx="4">
                  <c:v>0.245</c:v>
                </c:pt>
                <c:pt idx="5">
                  <c:v>0.35239999999999999</c:v>
                </c:pt>
                <c:pt idx="6">
                  <c:v>0.3</c:v>
                </c:pt>
              </c:numCache>
            </c:numRef>
          </c:val>
          <c:extLst>
            <c:ext xmlns:c16="http://schemas.microsoft.com/office/drawing/2014/chart" uri="{C3380CC4-5D6E-409C-BE32-E72D297353CC}">
              <c16:uniqueId val="{00000003-B057-4AC4-A851-D8832EE39755}"/>
            </c:ext>
          </c:extLst>
        </c:ser>
        <c:dLbls>
          <c:showLegendKey val="0"/>
          <c:showVal val="0"/>
          <c:showCatName val="0"/>
          <c:showSerName val="0"/>
          <c:showPercent val="0"/>
          <c:showBubbleSize val="0"/>
        </c:dLbls>
        <c:gapWidth val="150"/>
        <c:overlap val="100"/>
        <c:axId val="816548320"/>
        <c:axId val="816550944"/>
      </c:barChart>
      <c:catAx>
        <c:axId val="8165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6550944"/>
        <c:crosses val="autoZero"/>
        <c:auto val="1"/>
        <c:lblAlgn val="ctr"/>
        <c:lblOffset val="100"/>
        <c:noMultiLvlLbl val="0"/>
      </c:catAx>
      <c:valAx>
        <c:axId val="816550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1654832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8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Financials7!$Z$2</c:f>
          <c:strCache>
            <c:ptCount val="1"/>
            <c:pt idx="0">
              <c:v>June Capacity Breakdown</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546014167991492"/>
          <c:y val="0.17790290735609396"/>
          <c:w val="0.83428640237525675"/>
          <c:h val="0.40940324766048419"/>
        </c:manualLayout>
      </c:layout>
      <c:barChart>
        <c:barDir val="bar"/>
        <c:grouping val="stacked"/>
        <c:varyColors val="0"/>
        <c:ser>
          <c:idx val="0"/>
          <c:order val="0"/>
          <c:tx>
            <c:strRef>
              <c:f>Financials7!$AF$2</c:f>
              <c:strCache>
                <c:ptCount val="1"/>
                <c:pt idx="0">
                  <c:v>RFP</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Financials7!$AE$3</c:f>
              <c:strCache>
                <c:ptCount val="1"/>
                <c:pt idx="0">
                  <c:v>RFP / CO</c:v>
                </c:pt>
              </c:strCache>
            </c:strRef>
          </c:cat>
          <c:val>
            <c:numRef>
              <c:f>Financials7!$AF$3</c:f>
              <c:numCache>
                <c:formatCode>0.00%</c:formatCode>
                <c:ptCount val="1"/>
                <c:pt idx="0">
                  <c:v>0.1333</c:v>
                </c:pt>
              </c:numCache>
            </c:numRef>
          </c:val>
          <c:extLst>
            <c:ext xmlns:c16="http://schemas.microsoft.com/office/drawing/2014/chart" uri="{C3380CC4-5D6E-409C-BE32-E72D297353CC}">
              <c16:uniqueId val="{00000000-AE29-4E52-AA5F-911DD6EE08BB}"/>
            </c:ext>
          </c:extLst>
        </c:ser>
        <c:ser>
          <c:idx val="1"/>
          <c:order val="1"/>
          <c:tx>
            <c:strRef>
              <c:f>Financials7!$AG$2</c:f>
              <c:strCache>
                <c:ptCount val="1"/>
                <c:pt idx="0">
                  <c:v>CO</c:v>
                </c:pt>
              </c:strCache>
            </c:strRef>
          </c:tx>
          <c:spPr>
            <a:solidFill>
              <a:srgbClr val="FCC12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Financials7!$AE$3</c:f>
              <c:strCache>
                <c:ptCount val="1"/>
                <c:pt idx="0">
                  <c:v>RFP / CO</c:v>
                </c:pt>
              </c:strCache>
            </c:strRef>
          </c:cat>
          <c:val>
            <c:numRef>
              <c:f>Financials7!$AG$3</c:f>
              <c:numCache>
                <c:formatCode>0.00%</c:formatCode>
                <c:ptCount val="1"/>
                <c:pt idx="0">
                  <c:v>4.9399999999999999E-2</c:v>
                </c:pt>
              </c:numCache>
            </c:numRef>
          </c:val>
          <c:extLst>
            <c:ext xmlns:c16="http://schemas.microsoft.com/office/drawing/2014/chart" uri="{C3380CC4-5D6E-409C-BE32-E72D297353CC}">
              <c16:uniqueId val="{00000001-AE29-4E52-AA5F-911DD6EE08BB}"/>
            </c:ext>
          </c:extLst>
        </c:ser>
        <c:ser>
          <c:idx val="2"/>
          <c:order val="2"/>
          <c:tx>
            <c:strRef>
              <c:f>Financials7!$AH$2</c:f>
              <c:strCache>
                <c:ptCount val="1"/>
                <c:pt idx="0">
                  <c:v>CDT</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Financials7!$AE$3</c:f>
              <c:strCache>
                <c:ptCount val="1"/>
                <c:pt idx="0">
                  <c:v>RFP / CO</c:v>
                </c:pt>
              </c:strCache>
            </c:strRef>
          </c:cat>
          <c:val>
            <c:numRef>
              <c:f>Financials7!$AH$3</c:f>
              <c:numCache>
                <c:formatCode>0.00%</c:formatCode>
                <c:ptCount val="1"/>
                <c:pt idx="0">
                  <c:v>0.28360000000000002</c:v>
                </c:pt>
              </c:numCache>
            </c:numRef>
          </c:val>
          <c:extLst>
            <c:ext xmlns:c16="http://schemas.microsoft.com/office/drawing/2014/chart" uri="{C3380CC4-5D6E-409C-BE32-E72D297353CC}">
              <c16:uniqueId val="{00000002-AE29-4E52-AA5F-911DD6EE08BB}"/>
            </c:ext>
          </c:extLst>
        </c:ser>
        <c:ser>
          <c:idx val="3"/>
          <c:order val="3"/>
          <c:tx>
            <c:strRef>
              <c:f>Financials7!$AI$2</c:f>
              <c:strCache>
                <c:ptCount val="1"/>
                <c:pt idx="0">
                  <c:v>DM</c:v>
                </c:pt>
              </c:strCache>
            </c:strRef>
          </c:tx>
          <c:spPr>
            <a:solidFill>
              <a:srgbClr val="B21E7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Financials7!$AE$3</c:f>
              <c:strCache>
                <c:ptCount val="1"/>
                <c:pt idx="0">
                  <c:v>RFP / CO</c:v>
                </c:pt>
              </c:strCache>
            </c:strRef>
          </c:cat>
          <c:val>
            <c:numRef>
              <c:f>Financials7!$AI$3</c:f>
              <c:numCache>
                <c:formatCode>0.00%</c:formatCode>
                <c:ptCount val="1"/>
                <c:pt idx="0">
                  <c:v>0.35239999999999999</c:v>
                </c:pt>
              </c:numCache>
            </c:numRef>
          </c:val>
          <c:extLst>
            <c:ext xmlns:c16="http://schemas.microsoft.com/office/drawing/2014/chart" uri="{C3380CC4-5D6E-409C-BE32-E72D297353CC}">
              <c16:uniqueId val="{00000003-AE29-4E52-AA5F-911DD6EE08BB}"/>
            </c:ext>
          </c:extLst>
        </c:ser>
        <c:ser>
          <c:idx val="4"/>
          <c:order val="4"/>
          <c:tx>
            <c:strRef>
              <c:f>Financials7!$AJ$2</c:f>
              <c:strCache>
                <c:ptCount val="1"/>
                <c:pt idx="0">
                  <c:v>Non-Client Time</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Financials7!$AE$3</c:f>
              <c:strCache>
                <c:ptCount val="1"/>
                <c:pt idx="0">
                  <c:v>RFP / CO</c:v>
                </c:pt>
              </c:strCache>
            </c:strRef>
          </c:cat>
          <c:val>
            <c:numRef>
              <c:f>Financials7!$AJ$3</c:f>
              <c:numCache>
                <c:formatCode>0.00%</c:formatCode>
                <c:ptCount val="1"/>
                <c:pt idx="0">
                  <c:v>0.3372</c:v>
                </c:pt>
              </c:numCache>
            </c:numRef>
          </c:val>
          <c:extLst>
            <c:ext xmlns:c16="http://schemas.microsoft.com/office/drawing/2014/chart" uri="{C3380CC4-5D6E-409C-BE32-E72D297353CC}">
              <c16:uniqueId val="{00000004-AE29-4E52-AA5F-911DD6EE08BB}"/>
            </c:ext>
          </c:extLst>
        </c:ser>
        <c:ser>
          <c:idx val="5"/>
          <c:order val="5"/>
          <c:tx>
            <c:strRef>
              <c:f>Financials7!$AK$2</c:f>
              <c:strCache>
                <c:ptCount val="1"/>
                <c:pt idx="0">
                  <c:v>Non-Working Time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Financials7!$AE$3</c:f>
              <c:strCache>
                <c:ptCount val="1"/>
                <c:pt idx="0">
                  <c:v>RFP / CO</c:v>
                </c:pt>
              </c:strCache>
            </c:strRef>
          </c:cat>
          <c:val>
            <c:numRef>
              <c:f>Financials7!$AK$3</c:f>
              <c:numCache>
                <c:formatCode>0.00%</c:formatCode>
                <c:ptCount val="1"/>
                <c:pt idx="0">
                  <c:v>0</c:v>
                </c:pt>
              </c:numCache>
            </c:numRef>
          </c:val>
          <c:extLst>
            <c:ext xmlns:c16="http://schemas.microsoft.com/office/drawing/2014/chart" uri="{C3380CC4-5D6E-409C-BE32-E72D297353CC}">
              <c16:uniqueId val="{00000005-AE29-4E52-AA5F-911DD6EE08BB}"/>
            </c:ext>
          </c:extLst>
        </c:ser>
        <c:ser>
          <c:idx val="6"/>
          <c:order val="6"/>
          <c:tx>
            <c:strRef>
              <c:f>Financials7!$AL$2</c:f>
              <c:strCache>
                <c:ptCount val="1"/>
                <c:pt idx="0">
                  <c:v>Other LOB</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Financials7!$AE$3</c:f>
              <c:strCache>
                <c:ptCount val="1"/>
                <c:pt idx="0">
                  <c:v>RFP / CO</c:v>
                </c:pt>
              </c:strCache>
            </c:strRef>
          </c:cat>
          <c:val>
            <c:numRef>
              <c:f>Financials7!$AL$3</c:f>
              <c:numCache>
                <c:formatCode>0.00%</c:formatCode>
                <c:ptCount val="1"/>
                <c:pt idx="0">
                  <c:v>0</c:v>
                </c:pt>
              </c:numCache>
            </c:numRef>
          </c:val>
          <c:extLst>
            <c:ext xmlns:c16="http://schemas.microsoft.com/office/drawing/2014/chart" uri="{C3380CC4-5D6E-409C-BE32-E72D297353CC}">
              <c16:uniqueId val="{00000006-AE29-4E52-AA5F-911DD6EE08BB}"/>
            </c:ext>
          </c:extLst>
        </c:ser>
        <c:dLbls>
          <c:dLblPos val="ctr"/>
          <c:showLegendKey val="0"/>
          <c:showVal val="1"/>
          <c:showCatName val="0"/>
          <c:showSerName val="0"/>
          <c:showPercent val="0"/>
          <c:showBubbleSize val="0"/>
        </c:dLbls>
        <c:gapWidth val="182"/>
        <c:overlap val="100"/>
        <c:axId val="1035473672"/>
        <c:axId val="1035476296"/>
      </c:barChart>
      <c:catAx>
        <c:axId val="103547367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476296"/>
        <c:crosses val="autoZero"/>
        <c:auto val="1"/>
        <c:lblAlgn val="ctr"/>
        <c:lblOffset val="100"/>
        <c:noMultiLvlLbl val="0"/>
      </c:catAx>
      <c:valAx>
        <c:axId val="1035476296"/>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473672"/>
        <c:crosses val="autoZero"/>
        <c:crossBetween val="between"/>
        <c:majorUnit val="0.2"/>
      </c:valAx>
      <c:spPr>
        <a:noFill/>
        <a:ln>
          <a:noFill/>
        </a:ln>
        <a:effectLst/>
      </c:spPr>
    </c:plotArea>
    <c:legend>
      <c:legendPos val="b"/>
      <c:layout>
        <c:manualLayout>
          <c:xMode val="edge"/>
          <c:yMode val="edge"/>
          <c:x val="0.10730678246483524"/>
          <c:y val="0.72687445931465555"/>
          <c:w val="0.78178001217369542"/>
          <c:h val="0.20775505334560454"/>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Setup!$B$1</c:f>
              <c:strCache>
                <c:ptCount val="1"/>
              </c:strCache>
            </c:strRef>
          </c:tx>
          <c:spPr>
            <a:ln w="2222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197" b="0" i="0" u="none" strike="noStrike" kern="1200" baseline="0">
                    <a:solidFill>
                      <a:schemeClr val="dk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numRef>
              <c:f>Setup!$A$2:$A$14</c:f>
              <c:numCache>
                <c:formatCode>General</c:formatCode>
                <c:ptCount val="13"/>
              </c:numCache>
            </c:numRef>
          </c:cat>
          <c:val>
            <c:numRef>
              <c:f>Setup!$B$2:$B$14</c:f>
              <c:numCache>
                <c:formatCode>General</c:formatCode>
                <c:ptCount val="13"/>
              </c:numCache>
            </c:numRef>
          </c:val>
          <c:smooth val="0"/>
          <c:extLst>
            <c:ext xmlns:c16="http://schemas.microsoft.com/office/drawing/2014/chart" uri="{C3380CC4-5D6E-409C-BE32-E72D297353CC}">
              <c16:uniqueId val="{00000000-E253-4A05-8AAA-FA0712E24AC3}"/>
            </c:ext>
          </c:extLst>
        </c:ser>
        <c:dLbls>
          <c:dLblPos val="t"/>
          <c:showLegendKey val="0"/>
          <c:showVal val="1"/>
          <c:showCatName val="0"/>
          <c:showSerName val="0"/>
          <c:showPercent val="0"/>
          <c:showBubbleSize val="0"/>
        </c:dLbls>
        <c:smooth val="0"/>
        <c:axId val="1191633512"/>
        <c:axId val="1191635480"/>
      </c:lineChart>
      <c:catAx>
        <c:axId val="1191633512"/>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197" b="0" i="0" u="none" strike="noStrike" kern="1200" cap="none" spc="0" normalizeH="0" baseline="0">
                <a:solidFill>
                  <a:schemeClr val="dk1">
                    <a:lumMod val="65000"/>
                    <a:lumOff val="35000"/>
                  </a:schemeClr>
                </a:solidFill>
                <a:latin typeface="+mn-lt"/>
                <a:ea typeface="+mn-ea"/>
                <a:cs typeface="+mn-cs"/>
              </a:defRPr>
            </a:pPr>
            <a:endParaRPr lang="en-US"/>
          </a:p>
        </c:txPr>
        <c:crossAx val="1191635480"/>
        <c:crosses val="autoZero"/>
        <c:auto val="1"/>
        <c:lblAlgn val="ctr"/>
        <c:lblOffset val="100"/>
        <c:noMultiLvlLbl val="0"/>
      </c:catAx>
      <c:valAx>
        <c:axId val="1191635480"/>
        <c:scaling>
          <c:orientation val="minMax"/>
        </c:scaling>
        <c:delete val="0"/>
        <c:axPos val="l"/>
        <c:majorGridlines>
          <c:spPr>
            <a:ln w="9525" cap="flat" cmpd="sng" algn="ctr">
              <a:solidFill>
                <a:schemeClr val="dk1">
                  <a:lumMod val="15000"/>
                  <a:lumOff val="85000"/>
                  <a:alpha val="54000"/>
                </a:schemeClr>
              </a:solidFill>
              <a:round/>
            </a:ln>
            <a:effectLst/>
          </c:spPr>
        </c:majorGridlines>
        <c:title>
          <c:tx>
            <c:rich>
              <a:bodyPr rot="0" spcFirstLastPara="1" vertOverflow="ellipsis" wrap="square" anchor="ctr" anchorCtr="1"/>
              <a:lstStyle/>
              <a:p>
                <a:pPr>
                  <a:defRPr sz="1197" b="1" i="0" u="none" strike="noStrike" kern="1200" baseline="0">
                    <a:solidFill>
                      <a:schemeClr val="dk1">
                        <a:lumMod val="65000"/>
                        <a:lumOff val="35000"/>
                      </a:schemeClr>
                    </a:solidFill>
                    <a:latin typeface="+mn-lt"/>
                    <a:ea typeface="+mn-ea"/>
                    <a:cs typeface="+mn-cs"/>
                  </a:defRPr>
                </a:pPr>
                <a:r>
                  <a:rPr lang="en-US" b="0" dirty="0">
                    <a:latin typeface="Arial Narrow" panose="020B0606020202030204" pitchFamily="34" charset="0"/>
                  </a:rPr>
                  <a:t>Report</a:t>
                </a:r>
                <a:r>
                  <a:rPr lang="en-US" b="0" baseline="0" dirty="0">
                    <a:latin typeface="Arial Narrow" panose="020B0606020202030204" pitchFamily="34" charset="0"/>
                  </a:rPr>
                  <a:t>  Completed</a:t>
                </a:r>
                <a:endParaRPr lang="en-US" b="0" dirty="0">
                  <a:latin typeface="Arial Narrow" panose="020B0606020202030204" pitchFamily="34" charset="0"/>
                </a:endParaRPr>
              </a:p>
            </c:rich>
          </c:tx>
          <c:overlay val="0"/>
          <c:spPr>
            <a:noFill/>
            <a:ln>
              <a:noFill/>
            </a:ln>
            <a:effectLst/>
          </c:spPr>
          <c:txPr>
            <a:bodyPr rot="0" spcFirstLastPara="1" vertOverflow="ellipsis" wrap="square" anchor="ctr" anchorCtr="1"/>
            <a:lstStyle/>
            <a:p>
              <a:pPr>
                <a:defRPr sz="1197"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97" b="0" i="0" u="none" strike="noStrike" kern="1200" baseline="0">
                <a:solidFill>
                  <a:schemeClr val="dk1">
                    <a:lumMod val="65000"/>
                    <a:lumOff val="35000"/>
                  </a:schemeClr>
                </a:solidFill>
                <a:latin typeface="+mn-lt"/>
                <a:ea typeface="+mn-ea"/>
                <a:cs typeface="+mn-cs"/>
              </a:defRPr>
            </a:pPr>
            <a:endParaRPr lang="en-US"/>
          </a:p>
        </c:txPr>
        <c:crossAx val="1191633512"/>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1197"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Excellence_AHT!$U$3</c:f>
          <c:strCache>
            <c:ptCount val="1"/>
            <c:pt idx="0">
              <c:v>AHT and Volume YTD 2021</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Excellence_AHT!$AC$3</c:f>
              <c:strCache>
                <c:ptCount val="1"/>
                <c:pt idx="0">
                  <c:v>Volume</c:v>
                </c:pt>
              </c:strCache>
            </c:strRef>
          </c:tx>
          <c:spPr>
            <a:solidFill>
              <a:srgbClr val="7030A0"/>
            </a:solidFill>
            <a:ln>
              <a:noFill/>
            </a:ln>
            <a:effectLst/>
          </c:spPr>
          <c:invertIfNegative val="0"/>
          <c:cat>
            <c:strRef>
              <c:f>Excellence_AHT!$AB$4:$AB$11</c:f>
              <c:strCache>
                <c:ptCount val="8"/>
                <c:pt idx="0">
                  <c:v>FPA</c:v>
                </c:pt>
                <c:pt idx="1">
                  <c:v>FBS</c:v>
                </c:pt>
                <c:pt idx="2">
                  <c:v>PUT</c:v>
                </c:pt>
                <c:pt idx="3">
                  <c:v>IBNR</c:v>
                </c:pt>
                <c:pt idx="4">
                  <c:v>HM</c:v>
                </c:pt>
                <c:pt idx="5">
                  <c:v>PCORI</c:v>
                </c:pt>
                <c:pt idx="6">
                  <c:v>Other DM Support</c:v>
                </c:pt>
                <c:pt idx="7">
                  <c:v>Other Adhoc</c:v>
                </c:pt>
              </c:strCache>
            </c:strRef>
          </c:cat>
          <c:val>
            <c:numRef>
              <c:f>Excellence_AHT!$AC$4:$AC$11</c:f>
              <c:numCache>
                <c:formatCode>General</c:formatCode>
                <c:ptCount val="8"/>
                <c:pt idx="0" formatCode="#,##0.00">
                  <c:v>2500</c:v>
                </c:pt>
                <c:pt idx="1">
                  <c:v>2500</c:v>
                </c:pt>
                <c:pt idx="2">
                  <c:v>3000</c:v>
                </c:pt>
                <c:pt idx="3">
                  <c:v>3500</c:v>
                </c:pt>
                <c:pt idx="4">
                  <c:v>4000</c:v>
                </c:pt>
                <c:pt idx="5">
                  <c:v>4500</c:v>
                </c:pt>
                <c:pt idx="6">
                  <c:v>5000</c:v>
                </c:pt>
                <c:pt idx="7">
                  <c:v>5500</c:v>
                </c:pt>
              </c:numCache>
            </c:numRef>
          </c:val>
          <c:extLst>
            <c:ext xmlns:c16="http://schemas.microsoft.com/office/drawing/2014/chart" uri="{C3380CC4-5D6E-409C-BE32-E72D297353CC}">
              <c16:uniqueId val="{00000000-ED73-4885-89C4-AC5AF8F6169F}"/>
            </c:ext>
          </c:extLst>
        </c:ser>
        <c:dLbls>
          <c:showLegendKey val="0"/>
          <c:showVal val="0"/>
          <c:showCatName val="0"/>
          <c:showSerName val="0"/>
          <c:showPercent val="0"/>
          <c:showBubbleSize val="0"/>
        </c:dLbls>
        <c:gapWidth val="219"/>
        <c:overlap val="-27"/>
        <c:axId val="809095264"/>
        <c:axId val="809087064"/>
      </c:barChart>
      <c:lineChart>
        <c:grouping val="standard"/>
        <c:varyColors val="0"/>
        <c:ser>
          <c:idx val="1"/>
          <c:order val="1"/>
          <c:tx>
            <c:strRef>
              <c:f>Excellence_AHT!$AD$3</c:f>
              <c:strCache>
                <c:ptCount val="1"/>
                <c:pt idx="0">
                  <c:v>AHT</c:v>
                </c:pt>
              </c:strCache>
            </c:strRef>
          </c:tx>
          <c:spPr>
            <a:ln w="28575" cap="rnd">
              <a:solidFill>
                <a:schemeClr val="accent2"/>
              </a:solidFill>
              <a:round/>
            </a:ln>
            <a:effectLst/>
          </c:spPr>
          <c:marker>
            <c:symbol val="circle"/>
            <c:size val="9"/>
            <c:spPr>
              <a:solidFill>
                <a:schemeClr val="accent2"/>
              </a:solidFill>
              <a:ln w="9525">
                <a:solidFill>
                  <a:schemeClr val="accent2"/>
                </a:solidFill>
              </a:ln>
              <a:effectLst/>
            </c:spPr>
          </c:marker>
          <c:cat>
            <c:strRef>
              <c:f>Excellence_AHT!$AB$4:$AB$11</c:f>
              <c:strCache>
                <c:ptCount val="8"/>
                <c:pt idx="0">
                  <c:v>FPA</c:v>
                </c:pt>
                <c:pt idx="1">
                  <c:v>FBS</c:v>
                </c:pt>
                <c:pt idx="2">
                  <c:v>PUT</c:v>
                </c:pt>
                <c:pt idx="3">
                  <c:v>IBNR</c:v>
                </c:pt>
                <c:pt idx="4">
                  <c:v>HM</c:v>
                </c:pt>
                <c:pt idx="5">
                  <c:v>PCORI</c:v>
                </c:pt>
                <c:pt idx="6">
                  <c:v>Other DM Support</c:v>
                </c:pt>
                <c:pt idx="7">
                  <c:v>Other Adhoc</c:v>
                </c:pt>
              </c:strCache>
            </c:strRef>
          </c:cat>
          <c:val>
            <c:numRef>
              <c:f>Excellence_AHT!$AD$4:$AD$11</c:f>
              <c:numCache>
                <c:formatCode>General</c:formatCode>
                <c:ptCount val="8"/>
                <c:pt idx="0">
                  <c:v>2500</c:v>
                </c:pt>
                <c:pt idx="1">
                  <c:v>2500</c:v>
                </c:pt>
                <c:pt idx="2">
                  <c:v>3000</c:v>
                </c:pt>
                <c:pt idx="3">
                  <c:v>3500</c:v>
                </c:pt>
                <c:pt idx="4">
                  <c:v>4000</c:v>
                </c:pt>
                <c:pt idx="5">
                  <c:v>4500</c:v>
                </c:pt>
                <c:pt idx="6">
                  <c:v>5000</c:v>
                </c:pt>
                <c:pt idx="7">
                  <c:v>5500</c:v>
                </c:pt>
              </c:numCache>
            </c:numRef>
          </c:val>
          <c:smooth val="0"/>
          <c:extLst>
            <c:ext xmlns:c16="http://schemas.microsoft.com/office/drawing/2014/chart" uri="{C3380CC4-5D6E-409C-BE32-E72D297353CC}">
              <c16:uniqueId val="{00000001-ED73-4885-89C4-AC5AF8F6169F}"/>
            </c:ext>
          </c:extLst>
        </c:ser>
        <c:dLbls>
          <c:showLegendKey val="0"/>
          <c:showVal val="0"/>
          <c:showCatName val="0"/>
          <c:showSerName val="0"/>
          <c:showPercent val="0"/>
          <c:showBubbleSize val="0"/>
        </c:dLbls>
        <c:marker val="1"/>
        <c:smooth val="0"/>
        <c:axId val="809112648"/>
        <c:axId val="809116584"/>
      </c:lineChart>
      <c:catAx>
        <c:axId val="809112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09116584"/>
        <c:crosses val="autoZero"/>
        <c:auto val="1"/>
        <c:lblAlgn val="ctr"/>
        <c:lblOffset val="100"/>
        <c:noMultiLvlLbl val="0"/>
      </c:catAx>
      <c:valAx>
        <c:axId val="80911658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9112648"/>
        <c:crosses val="autoZero"/>
        <c:crossBetween val="between"/>
      </c:valAx>
      <c:valAx>
        <c:axId val="809087064"/>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9095264"/>
        <c:crosses val="max"/>
        <c:crossBetween val="between"/>
      </c:valAx>
      <c:catAx>
        <c:axId val="809095264"/>
        <c:scaling>
          <c:orientation val="minMax"/>
        </c:scaling>
        <c:delete val="1"/>
        <c:axPos val="b"/>
        <c:numFmt formatCode="General" sourceLinked="1"/>
        <c:majorTickMark val="out"/>
        <c:minorTickMark val="none"/>
        <c:tickLblPos val="nextTo"/>
        <c:crossAx val="809087064"/>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53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Excellence_AHT!$U$4</c:f>
          <c:strCache>
            <c:ptCount val="1"/>
            <c:pt idx="0">
              <c:v>Monthly AHT (All Processes) 2020 vs 2021</c:v>
            </c:pt>
          </c:strCache>
        </c:strRef>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Excellence_AHT!$AC$14</c:f>
              <c:strCache>
                <c:ptCount val="1"/>
                <c:pt idx="0">
                  <c:v>2020</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Excellence_AHT!$AB$15:$AB$19</c:f>
              <c:strCache>
                <c:ptCount val="5"/>
                <c:pt idx="0">
                  <c:v>January</c:v>
                </c:pt>
                <c:pt idx="1">
                  <c:v>February</c:v>
                </c:pt>
                <c:pt idx="2">
                  <c:v>March</c:v>
                </c:pt>
                <c:pt idx="3">
                  <c:v>April</c:v>
                </c:pt>
                <c:pt idx="4">
                  <c:v>May</c:v>
                </c:pt>
              </c:strCache>
            </c:strRef>
          </c:cat>
          <c:val>
            <c:numRef>
              <c:f>Excellence_AHT!$AC$15:$AC$19</c:f>
              <c:numCache>
                <c:formatCode>General</c:formatCode>
                <c:ptCount val="5"/>
                <c:pt idx="0">
                  <c:v>5</c:v>
                </c:pt>
                <c:pt idx="1">
                  <c:v>6</c:v>
                </c:pt>
                <c:pt idx="2">
                  <c:v>7</c:v>
                </c:pt>
                <c:pt idx="3">
                  <c:v>8</c:v>
                </c:pt>
                <c:pt idx="4">
                  <c:v>9</c:v>
                </c:pt>
              </c:numCache>
            </c:numRef>
          </c:val>
          <c:extLst>
            <c:ext xmlns:c16="http://schemas.microsoft.com/office/drawing/2014/chart" uri="{C3380CC4-5D6E-409C-BE32-E72D297353CC}">
              <c16:uniqueId val="{0000000C-D280-482A-B77E-BC398216BEF8}"/>
            </c:ext>
          </c:extLst>
        </c:ser>
        <c:ser>
          <c:idx val="3"/>
          <c:order val="1"/>
          <c:tx>
            <c:strRef>
              <c:f>Excellence_AHT!$AD$14</c:f>
              <c:strCache>
                <c:ptCount val="1"/>
                <c:pt idx="0">
                  <c:v>2021</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Excellence_AHT!$AB$15:$AB$19</c:f>
              <c:strCache>
                <c:ptCount val="5"/>
                <c:pt idx="0">
                  <c:v>January</c:v>
                </c:pt>
                <c:pt idx="1">
                  <c:v>February</c:v>
                </c:pt>
                <c:pt idx="2">
                  <c:v>March</c:v>
                </c:pt>
                <c:pt idx="3">
                  <c:v>April</c:v>
                </c:pt>
                <c:pt idx="4">
                  <c:v>May</c:v>
                </c:pt>
              </c:strCache>
            </c:strRef>
          </c:cat>
          <c:val>
            <c:numRef>
              <c:f>Excellence_AHT!$AD$15:$AD$19</c:f>
              <c:numCache>
                <c:formatCode>General</c:formatCode>
                <c:ptCount val="5"/>
                <c:pt idx="0">
                  <c:v>9</c:v>
                </c:pt>
                <c:pt idx="1">
                  <c:v>8</c:v>
                </c:pt>
                <c:pt idx="2">
                  <c:v>7</c:v>
                </c:pt>
                <c:pt idx="3">
                  <c:v>6</c:v>
                </c:pt>
                <c:pt idx="4">
                  <c:v>5</c:v>
                </c:pt>
              </c:numCache>
            </c:numRef>
          </c:val>
          <c:extLst>
            <c:ext xmlns:c16="http://schemas.microsoft.com/office/drawing/2014/chart" uri="{C3380CC4-5D6E-409C-BE32-E72D297353CC}">
              <c16:uniqueId val="{0000000D-D280-482A-B77E-BC398216BEF8}"/>
            </c:ext>
          </c:extLst>
        </c:ser>
        <c:dLbls>
          <c:dLblPos val="outEnd"/>
          <c:showLegendKey val="0"/>
          <c:showVal val="1"/>
          <c:showCatName val="0"/>
          <c:showSerName val="0"/>
          <c:showPercent val="0"/>
          <c:showBubbleSize val="0"/>
        </c:dLbls>
        <c:gapWidth val="219"/>
        <c:axId val="809112648"/>
        <c:axId val="809116584"/>
      </c:barChart>
      <c:catAx>
        <c:axId val="809112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09116584"/>
        <c:crosses val="autoZero"/>
        <c:auto val="1"/>
        <c:lblAlgn val="ctr"/>
        <c:lblOffset val="100"/>
        <c:noMultiLvlLbl val="0"/>
      </c:catAx>
      <c:valAx>
        <c:axId val="80911658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911264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53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sz="1400"/>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2200" b="0" i="0" u="none" strike="noStrike" kern="1200" cap="none" spc="0" normalizeH="0" baseline="0">
                <a:solidFill>
                  <a:schemeClr val="tx1">
                    <a:lumMod val="65000"/>
                    <a:lumOff val="35000"/>
                  </a:schemeClr>
                </a:solidFill>
                <a:latin typeface="+mj-lt"/>
                <a:ea typeface="+mj-ea"/>
                <a:cs typeface="+mj-cs"/>
              </a:defRPr>
            </a:pPr>
            <a:r>
              <a:rPr lang="en-US"/>
              <a:t>AHT and Volume YTD 2021</a:t>
            </a:r>
          </a:p>
        </c:rich>
      </c:tx>
      <c:overlay val="0"/>
      <c:spPr>
        <a:noFill/>
        <a:ln>
          <a:noFill/>
        </a:ln>
        <a:effectLst/>
      </c:spPr>
      <c:txPr>
        <a:bodyPr rot="0" spcFirstLastPara="1" vertOverflow="ellipsis" vert="horz" wrap="square" anchor="ctr" anchorCtr="1"/>
        <a:lstStyle/>
        <a:p>
          <a:pPr>
            <a:defRPr sz="22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percentStacked"/>
        <c:varyColors val="0"/>
        <c:ser>
          <c:idx val="0"/>
          <c:order val="0"/>
          <c:tx>
            <c:strRef>
              <c:f>Excellence_AHT_CON!$AC$3</c:f>
              <c:strCache>
                <c:ptCount val="1"/>
                <c:pt idx="0">
                  <c:v>Vol Consulting</c:v>
                </c:pt>
              </c:strCache>
            </c:strRef>
          </c:tx>
          <c:spPr>
            <a:solidFill>
              <a:schemeClr val="accent1"/>
            </a:solidFill>
            <a:ln>
              <a:noFill/>
            </a:ln>
            <a:effectLst/>
          </c:spPr>
          <c:invertIfNegative val="0"/>
          <c:cat>
            <c:strRef>
              <c:f>Excellence_AHT_CON!$AB$4:$AB$11</c:f>
              <c:strCache>
                <c:ptCount val="8"/>
                <c:pt idx="0">
                  <c:v>FPA</c:v>
                </c:pt>
                <c:pt idx="1">
                  <c:v>IBNR</c:v>
                </c:pt>
                <c:pt idx="2">
                  <c:v>FBS</c:v>
                </c:pt>
                <c:pt idx="3">
                  <c:v>PUT</c:v>
                </c:pt>
                <c:pt idx="4">
                  <c:v>PCORI</c:v>
                </c:pt>
                <c:pt idx="5">
                  <c:v>HM</c:v>
                </c:pt>
                <c:pt idx="6">
                  <c:v>Other DM</c:v>
                </c:pt>
                <c:pt idx="7">
                  <c:v>Other Adhoc</c:v>
                </c:pt>
              </c:strCache>
            </c:strRef>
          </c:cat>
          <c:val>
            <c:numRef>
              <c:f>Excellence_AHT_CON!$AC$4:$AC$11</c:f>
              <c:numCache>
                <c:formatCode>General</c:formatCode>
                <c:ptCount val="8"/>
                <c:pt idx="0" formatCode="#,##0">
                  <c:v>1590</c:v>
                </c:pt>
                <c:pt idx="1">
                  <c:v>352</c:v>
                </c:pt>
                <c:pt idx="2">
                  <c:v>388</c:v>
                </c:pt>
                <c:pt idx="3">
                  <c:v>382</c:v>
                </c:pt>
                <c:pt idx="4">
                  <c:v>135</c:v>
                </c:pt>
                <c:pt idx="5">
                  <c:v>143</c:v>
                </c:pt>
                <c:pt idx="6">
                  <c:v>56</c:v>
                </c:pt>
                <c:pt idx="7">
                  <c:v>18</c:v>
                </c:pt>
              </c:numCache>
            </c:numRef>
          </c:val>
          <c:extLst>
            <c:ext xmlns:c16="http://schemas.microsoft.com/office/drawing/2014/chart" uri="{C3380CC4-5D6E-409C-BE32-E72D297353CC}">
              <c16:uniqueId val="{00000000-5612-4AD6-B53C-70EF40CD7531}"/>
            </c:ext>
          </c:extLst>
        </c:ser>
        <c:ser>
          <c:idx val="1"/>
          <c:order val="1"/>
          <c:tx>
            <c:strRef>
              <c:f>Excellence_AHT_CON!$AD$3</c:f>
              <c:strCache>
                <c:ptCount val="1"/>
                <c:pt idx="0">
                  <c:v>Vol_B&amp;A</c:v>
                </c:pt>
              </c:strCache>
            </c:strRef>
          </c:tx>
          <c:spPr>
            <a:solidFill>
              <a:schemeClr val="accent2"/>
            </a:solidFill>
            <a:ln>
              <a:noFill/>
            </a:ln>
            <a:effectLst/>
          </c:spPr>
          <c:invertIfNegative val="0"/>
          <c:cat>
            <c:strRef>
              <c:f>Excellence_AHT_CON!$AB$4:$AB$11</c:f>
              <c:strCache>
                <c:ptCount val="8"/>
                <c:pt idx="0">
                  <c:v>FPA</c:v>
                </c:pt>
                <c:pt idx="1">
                  <c:v>IBNR</c:v>
                </c:pt>
                <c:pt idx="2">
                  <c:v>FBS</c:v>
                </c:pt>
                <c:pt idx="3">
                  <c:v>PUT</c:v>
                </c:pt>
                <c:pt idx="4">
                  <c:v>PCORI</c:v>
                </c:pt>
                <c:pt idx="5">
                  <c:v>HM</c:v>
                </c:pt>
                <c:pt idx="6">
                  <c:v>Other DM</c:v>
                </c:pt>
                <c:pt idx="7">
                  <c:v>Other Adhoc</c:v>
                </c:pt>
              </c:strCache>
            </c:strRef>
          </c:cat>
          <c:val>
            <c:numRef>
              <c:f>Excellence_AHT_CON!$AD$4:$AD$11</c:f>
              <c:numCache>
                <c:formatCode>General</c:formatCode>
                <c:ptCount val="8"/>
                <c:pt idx="0" formatCode="#,##0">
                  <c:v>3761</c:v>
                </c:pt>
                <c:pt idx="1">
                  <c:v>44</c:v>
                </c:pt>
                <c:pt idx="2">
                  <c:v>1</c:v>
                </c:pt>
                <c:pt idx="3">
                  <c:v>4</c:v>
                </c:pt>
                <c:pt idx="4">
                  <c:v>160</c:v>
                </c:pt>
                <c:pt idx="5">
                  <c:v>1</c:v>
                </c:pt>
                <c:pt idx="7">
                  <c:v>7</c:v>
                </c:pt>
              </c:numCache>
            </c:numRef>
          </c:val>
          <c:extLst>
            <c:ext xmlns:c16="http://schemas.microsoft.com/office/drawing/2014/chart" uri="{C3380CC4-5D6E-409C-BE32-E72D297353CC}">
              <c16:uniqueId val="{00000001-5612-4AD6-B53C-70EF40CD7531}"/>
            </c:ext>
          </c:extLst>
        </c:ser>
        <c:dLbls>
          <c:showLegendKey val="0"/>
          <c:showVal val="0"/>
          <c:showCatName val="0"/>
          <c:showSerName val="0"/>
          <c:showPercent val="0"/>
          <c:showBubbleSize val="0"/>
        </c:dLbls>
        <c:gapWidth val="269"/>
        <c:overlap val="100"/>
        <c:axId val="537507408"/>
        <c:axId val="537516264"/>
      </c:barChart>
      <c:catAx>
        <c:axId val="537507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97" b="0" i="0" u="none" strike="noStrike" kern="1200" cap="none" spc="0" normalizeH="0" baseline="0">
                <a:solidFill>
                  <a:schemeClr val="tx1">
                    <a:lumMod val="65000"/>
                    <a:lumOff val="35000"/>
                  </a:schemeClr>
                </a:solidFill>
                <a:latin typeface="+mn-lt"/>
                <a:ea typeface="+mn-ea"/>
                <a:cs typeface="+mn-cs"/>
              </a:defRPr>
            </a:pPr>
            <a:endParaRPr lang="en-US"/>
          </a:p>
        </c:txPr>
        <c:crossAx val="537516264"/>
        <c:crosses val="autoZero"/>
        <c:auto val="1"/>
        <c:lblAlgn val="ctr"/>
        <c:lblOffset val="100"/>
        <c:noMultiLvlLbl val="0"/>
      </c:catAx>
      <c:valAx>
        <c:axId val="53751626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197" b="0" i="0" u="none" strike="noStrike" kern="1200" cap="all" baseline="0">
                    <a:solidFill>
                      <a:schemeClr val="tx1">
                        <a:lumMod val="65000"/>
                        <a:lumOff val="35000"/>
                      </a:schemeClr>
                    </a:solidFill>
                    <a:latin typeface="+mn-lt"/>
                    <a:ea typeface="+mn-ea"/>
                    <a:cs typeface="+mn-cs"/>
                  </a:defRPr>
                </a:pPr>
                <a:r>
                  <a:rPr lang="en-US"/>
                  <a:t>Title</a:t>
                </a:r>
              </a:p>
            </c:rich>
          </c:tx>
          <c:overlay val="0"/>
          <c:spPr>
            <a:noFill/>
            <a:ln>
              <a:noFill/>
            </a:ln>
            <a:effectLst/>
          </c:spPr>
          <c:txPr>
            <a:bodyPr rot="-5400000" spcFirstLastPara="1" vertOverflow="ellipsis" vert="horz" wrap="square" anchor="ctr" anchorCtr="1"/>
            <a:lstStyle/>
            <a:p>
              <a:pPr>
                <a:defRPr sz="1197" b="0" i="0" u="none" strike="noStrike" kern="1200" cap="all"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97" b="0" i="0" u="none" strike="noStrike" kern="1200" baseline="0">
                <a:solidFill>
                  <a:schemeClr val="tx1">
                    <a:lumMod val="65000"/>
                    <a:lumOff val="35000"/>
                  </a:schemeClr>
                </a:solidFill>
                <a:latin typeface="+mn-lt"/>
                <a:ea typeface="+mn-ea"/>
                <a:cs typeface="+mn-cs"/>
              </a:defRPr>
            </a:pPr>
            <a:endParaRPr lang="en-US"/>
          </a:p>
        </c:txPr>
        <c:crossAx val="537507408"/>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1197"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chart>
  <c:spPr>
    <a:solidFill>
      <a:sysClr val="window" lastClr="FFFFFF"/>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2200" b="0" i="0" u="none" strike="noStrike" kern="1200" cap="none" spc="0" normalizeH="0" baseline="0">
                <a:solidFill>
                  <a:schemeClr val="tx1">
                    <a:lumMod val="65000"/>
                    <a:lumOff val="35000"/>
                  </a:schemeClr>
                </a:solidFill>
                <a:latin typeface="+mj-lt"/>
                <a:ea typeface="+mj-ea"/>
                <a:cs typeface="+mj-cs"/>
              </a:defRPr>
            </a:pPr>
            <a:r>
              <a:rPr lang="en-US"/>
              <a:t>Monthly AHT (All Processes) 2020 vs 2021</a:t>
            </a:r>
          </a:p>
        </c:rich>
      </c:tx>
      <c:overlay val="0"/>
      <c:spPr>
        <a:noFill/>
        <a:ln>
          <a:noFill/>
        </a:ln>
        <a:effectLst/>
      </c:spPr>
      <c:txPr>
        <a:bodyPr rot="0" spcFirstLastPara="1" vertOverflow="ellipsis" vert="horz" wrap="square" anchor="ctr" anchorCtr="1"/>
        <a:lstStyle/>
        <a:p>
          <a:pPr>
            <a:defRPr sz="22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lineChart>
        <c:grouping val="standard"/>
        <c:varyColors val="0"/>
        <c:ser>
          <c:idx val="0"/>
          <c:order val="0"/>
          <c:tx>
            <c:strRef>
              <c:f>Excellence_AHT_CON!$AC$14</c:f>
              <c:strCache>
                <c:ptCount val="1"/>
                <c:pt idx="0">
                  <c:v>AHT Consulting</c:v>
                </c:pt>
              </c:strCache>
            </c:strRef>
          </c:tx>
          <c:spPr>
            <a:ln w="38100" cap="rnd">
              <a:solidFill>
                <a:schemeClr val="accent1"/>
              </a:solidFill>
              <a:round/>
            </a:ln>
            <a:effectLst/>
          </c:spPr>
          <c:marker>
            <c:symbol val="circle"/>
            <c:size val="8"/>
            <c:spPr>
              <a:solidFill>
                <a:schemeClr val="accent1"/>
              </a:solidFill>
              <a:ln>
                <a:noFill/>
              </a:ln>
              <a:effectLst/>
            </c:spPr>
          </c:marker>
          <c:cat>
            <c:strRef>
              <c:f>Excellence_AHT_CON!$AB$15:$AB$22</c:f>
              <c:strCache>
                <c:ptCount val="8"/>
                <c:pt idx="0">
                  <c:v>FPA</c:v>
                </c:pt>
                <c:pt idx="1">
                  <c:v>IBNR</c:v>
                </c:pt>
                <c:pt idx="2">
                  <c:v>FBS</c:v>
                </c:pt>
                <c:pt idx="3">
                  <c:v>PUT</c:v>
                </c:pt>
                <c:pt idx="4">
                  <c:v>PCORI</c:v>
                </c:pt>
                <c:pt idx="5">
                  <c:v>HM</c:v>
                </c:pt>
                <c:pt idx="6">
                  <c:v>Other DM</c:v>
                </c:pt>
                <c:pt idx="7">
                  <c:v>Other Adhoc</c:v>
                </c:pt>
              </c:strCache>
            </c:strRef>
          </c:cat>
          <c:val>
            <c:numRef>
              <c:f>Excellence_AHT_CON!$AC$15:$AC$22</c:f>
              <c:numCache>
                <c:formatCode>General</c:formatCode>
                <c:ptCount val="8"/>
                <c:pt idx="0" formatCode="#,##0">
                  <c:v>7.03</c:v>
                </c:pt>
                <c:pt idx="1">
                  <c:v>8.31</c:v>
                </c:pt>
                <c:pt idx="2">
                  <c:v>11.22</c:v>
                </c:pt>
                <c:pt idx="3">
                  <c:v>11.87</c:v>
                </c:pt>
                <c:pt idx="4">
                  <c:v>3.88</c:v>
                </c:pt>
                <c:pt idx="5">
                  <c:v>6.71</c:v>
                </c:pt>
                <c:pt idx="6">
                  <c:v>4.82</c:v>
                </c:pt>
                <c:pt idx="7">
                  <c:v>4.74</c:v>
                </c:pt>
              </c:numCache>
            </c:numRef>
          </c:val>
          <c:smooth val="0"/>
          <c:extLst>
            <c:ext xmlns:c16="http://schemas.microsoft.com/office/drawing/2014/chart" uri="{C3380CC4-5D6E-409C-BE32-E72D297353CC}">
              <c16:uniqueId val="{00000000-8A5B-4559-8C40-CD3CDC866C10}"/>
            </c:ext>
          </c:extLst>
        </c:ser>
        <c:ser>
          <c:idx val="1"/>
          <c:order val="1"/>
          <c:tx>
            <c:strRef>
              <c:f>Excellence_AHT_CON!$AD$14</c:f>
              <c:strCache>
                <c:ptCount val="1"/>
                <c:pt idx="0">
                  <c:v>AHT B&amp;A</c:v>
                </c:pt>
              </c:strCache>
            </c:strRef>
          </c:tx>
          <c:spPr>
            <a:ln w="38100" cap="rnd">
              <a:solidFill>
                <a:schemeClr val="accent2"/>
              </a:solidFill>
              <a:round/>
            </a:ln>
            <a:effectLst/>
          </c:spPr>
          <c:marker>
            <c:symbol val="circle"/>
            <c:size val="8"/>
            <c:spPr>
              <a:solidFill>
                <a:schemeClr val="accent2"/>
              </a:solidFill>
              <a:ln>
                <a:noFill/>
              </a:ln>
              <a:effectLst/>
            </c:spPr>
          </c:marker>
          <c:cat>
            <c:strRef>
              <c:f>Excellence_AHT_CON!$AB$15:$AB$22</c:f>
              <c:strCache>
                <c:ptCount val="8"/>
                <c:pt idx="0">
                  <c:v>FPA</c:v>
                </c:pt>
                <c:pt idx="1">
                  <c:v>IBNR</c:v>
                </c:pt>
                <c:pt idx="2">
                  <c:v>FBS</c:v>
                </c:pt>
                <c:pt idx="3">
                  <c:v>PUT</c:v>
                </c:pt>
                <c:pt idx="4">
                  <c:v>PCORI</c:v>
                </c:pt>
                <c:pt idx="5">
                  <c:v>HM</c:v>
                </c:pt>
                <c:pt idx="6">
                  <c:v>Other DM</c:v>
                </c:pt>
                <c:pt idx="7">
                  <c:v>Other Adhoc</c:v>
                </c:pt>
              </c:strCache>
            </c:strRef>
          </c:cat>
          <c:val>
            <c:numRef>
              <c:f>Excellence_AHT_CON!$AD$15:$AD$22</c:f>
              <c:numCache>
                <c:formatCode>General</c:formatCode>
                <c:ptCount val="8"/>
                <c:pt idx="0" formatCode="#,##0">
                  <c:v>5.67</c:v>
                </c:pt>
                <c:pt idx="1">
                  <c:v>10.32</c:v>
                </c:pt>
                <c:pt idx="2">
                  <c:v>10.25</c:v>
                </c:pt>
                <c:pt idx="3">
                  <c:v>10.31</c:v>
                </c:pt>
                <c:pt idx="4">
                  <c:v>3.76</c:v>
                </c:pt>
                <c:pt idx="5">
                  <c:v>4</c:v>
                </c:pt>
                <c:pt idx="6">
                  <c:v>0</c:v>
                </c:pt>
                <c:pt idx="7">
                  <c:v>3.86</c:v>
                </c:pt>
              </c:numCache>
            </c:numRef>
          </c:val>
          <c:smooth val="0"/>
          <c:extLst>
            <c:ext xmlns:c16="http://schemas.microsoft.com/office/drawing/2014/chart" uri="{C3380CC4-5D6E-409C-BE32-E72D297353CC}">
              <c16:uniqueId val="{00000001-8A5B-4559-8C40-CD3CDC866C10}"/>
            </c:ext>
          </c:extLst>
        </c:ser>
        <c:dLbls>
          <c:showLegendKey val="0"/>
          <c:showVal val="0"/>
          <c:showCatName val="0"/>
          <c:showSerName val="0"/>
          <c:showPercent val="0"/>
          <c:showBubbleSize val="0"/>
        </c:dLbls>
        <c:marker val="1"/>
        <c:smooth val="0"/>
        <c:axId val="537507408"/>
        <c:axId val="537516264"/>
      </c:lineChart>
      <c:catAx>
        <c:axId val="537507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97" b="0" i="0" u="none" strike="noStrike" kern="1200" cap="none" spc="0" normalizeH="0" baseline="0">
                <a:solidFill>
                  <a:schemeClr val="tx1">
                    <a:lumMod val="65000"/>
                    <a:lumOff val="35000"/>
                  </a:schemeClr>
                </a:solidFill>
                <a:latin typeface="+mn-lt"/>
                <a:ea typeface="+mn-ea"/>
                <a:cs typeface="+mn-cs"/>
              </a:defRPr>
            </a:pPr>
            <a:endParaRPr lang="en-US"/>
          </a:p>
        </c:txPr>
        <c:crossAx val="537516264"/>
        <c:crosses val="autoZero"/>
        <c:auto val="1"/>
        <c:lblAlgn val="ctr"/>
        <c:lblOffset val="100"/>
        <c:noMultiLvlLbl val="0"/>
      </c:catAx>
      <c:valAx>
        <c:axId val="53751626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197" b="0" i="0" u="none" strike="noStrike" kern="1200" cap="all" baseline="0">
                    <a:solidFill>
                      <a:schemeClr val="tx1">
                        <a:lumMod val="65000"/>
                        <a:lumOff val="35000"/>
                      </a:schemeClr>
                    </a:solidFill>
                    <a:latin typeface="+mn-lt"/>
                    <a:ea typeface="+mn-ea"/>
                    <a:cs typeface="+mn-cs"/>
                  </a:defRPr>
                </a:pPr>
                <a:r>
                  <a:rPr lang="en-US"/>
                  <a:t>Title</a:t>
                </a:r>
              </a:p>
            </c:rich>
          </c:tx>
          <c:overlay val="0"/>
          <c:spPr>
            <a:noFill/>
            <a:ln>
              <a:noFill/>
            </a:ln>
            <a:effectLst/>
          </c:spPr>
          <c:txPr>
            <a:bodyPr rot="-5400000" spcFirstLastPara="1" vertOverflow="ellipsis" vert="horz" wrap="square" anchor="ctr" anchorCtr="1"/>
            <a:lstStyle/>
            <a:p>
              <a:pPr>
                <a:defRPr sz="1197" b="0" i="0" u="none" strike="noStrike" kern="1200" cap="all"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97" b="0" i="0" u="none" strike="noStrike" kern="1200" baseline="0">
                <a:solidFill>
                  <a:schemeClr val="tx1">
                    <a:lumMod val="65000"/>
                    <a:lumOff val="35000"/>
                  </a:schemeClr>
                </a:solidFill>
                <a:latin typeface="+mn-lt"/>
                <a:ea typeface="+mn-ea"/>
                <a:cs typeface="+mn-cs"/>
              </a:defRPr>
            </a:pPr>
            <a:endParaRPr lang="en-US"/>
          </a:p>
        </c:txPr>
        <c:crossAx val="537507408"/>
        <c:crosses val="autoZero"/>
        <c:crossBetween val="between"/>
      </c:valAx>
      <c:dTable>
        <c:showHorzBorder val="1"/>
        <c:showVertBorder val="1"/>
        <c:showOutline val="1"/>
        <c:showKeys val="1"/>
        <c:spPr>
          <a:solidFill>
            <a:sysClr val="window" lastClr="FFFFFF"/>
          </a:solidFill>
          <a:ln w="9525">
            <a:solidFill>
              <a:schemeClr val="tx1">
                <a:lumMod val="15000"/>
                <a:lumOff val="85000"/>
              </a:schemeClr>
            </a:solidFill>
          </a:ln>
          <a:effectLst/>
        </c:spPr>
        <c:txPr>
          <a:bodyPr rot="0" spcFirstLastPara="1" vertOverflow="ellipsis" vert="horz" wrap="square" anchor="ctr" anchorCtr="1"/>
          <a:lstStyle/>
          <a:p>
            <a:pPr rtl="0">
              <a:defRPr sz="1197"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chart>
  <c:spPr>
    <a:solidFill>
      <a:sysClr val="window" lastClr="FFFFFF"/>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stacked"/>
        <c:varyColors val="0"/>
        <c:ser>
          <c:idx val="0"/>
          <c:order val="0"/>
          <c:tx>
            <c:strRef>
              <c:f>Excellence_Combined!$AB$2</c:f>
              <c:strCache>
                <c:ptCount val="1"/>
                <c:pt idx="0">
                  <c:v>Financial Performance Analysis</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accent1">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Excellence_Combined!$AA$3:$AA$56</c:f>
              <c:strCache>
                <c:ptCount val="54"/>
                <c:pt idx="0">
                  <c:v>Boston</c:v>
                </c:pt>
                <c:pt idx="1">
                  <c:v>Carolinas</c:v>
                </c:pt>
                <c:pt idx="2">
                  <c:v>DC_Chesapeake</c:v>
                </c:pt>
                <c:pt idx="3">
                  <c:v>Florida</c:v>
                </c:pt>
                <c:pt idx="4">
                  <c:v>Georgia_Alabama</c:v>
                </c:pt>
                <c:pt idx="5">
                  <c:v>NY Metro</c:v>
                </c:pt>
                <c:pt idx="6">
                  <c:v>Philadelphia</c:v>
                </c:pt>
                <c:pt idx="7">
                  <c:v>Austin</c:v>
                </c:pt>
                <c:pt idx="8">
                  <c:v>Nashville</c:v>
                </c:pt>
                <c:pt idx="9">
                  <c:v>Potomac, Maryland</c:v>
                </c:pt>
                <c:pt idx="10">
                  <c:v>New York</c:v>
                </c:pt>
                <c:pt idx="11">
                  <c:v>Atlanta, Georgia</c:v>
                </c:pt>
                <c:pt idx="12">
                  <c:v>Hunt Valley, Maryland</c:v>
                </c:pt>
                <c:pt idx="13">
                  <c:v>Birmingham</c:v>
                </c:pt>
                <c:pt idx="14">
                  <c:v>Knoxville</c:v>
                </c:pt>
                <c:pt idx="15">
                  <c:v>Greater Philadelphia</c:v>
                </c:pt>
                <c:pt idx="16">
                  <c:v>Stamford, Connecticut</c:v>
                </c:pt>
                <c:pt idx="17">
                  <c:v>Richmond, Virginia</c:v>
                </c:pt>
                <c:pt idx="18">
                  <c:v>Tampa</c:v>
                </c:pt>
                <c:pt idx="19">
                  <c:v>Hartford, Connecticut</c:v>
                </c:pt>
                <c:pt idx="20">
                  <c:v>Mobile</c:v>
                </c:pt>
                <c:pt idx="21">
                  <c:v>Miami</c:v>
                </c:pt>
                <c:pt idx="22">
                  <c:v>Chicago</c:v>
                </c:pt>
                <c:pt idx="23">
                  <c:v>Michigan</c:v>
                </c:pt>
                <c:pt idx="24">
                  <c:v>Milwaukee</c:v>
                </c:pt>
                <c:pt idx="25">
                  <c:v>Minneapolis</c:v>
                </c:pt>
                <c:pt idx="26">
                  <c:v>Missouri</c:v>
                </c:pt>
                <c:pt idx="27">
                  <c:v>OH and Western PA</c:v>
                </c:pt>
                <c:pt idx="28">
                  <c:v>Pittsburgh</c:v>
                </c:pt>
                <c:pt idx="29">
                  <c:v>Cleveland</c:v>
                </c:pt>
                <c:pt idx="30">
                  <c:v>Grand Rapids</c:v>
                </c:pt>
                <c:pt idx="31">
                  <c:v>Kansan City</c:v>
                </c:pt>
                <c:pt idx="32">
                  <c:v>Columbus</c:v>
                </c:pt>
                <c:pt idx="33">
                  <c:v>Michigan - Grand Rapids</c:v>
                </c:pt>
                <c:pt idx="34">
                  <c:v>Overland Park, Kansas (AKA Kansas City)</c:v>
                </c:pt>
                <c:pt idx="35">
                  <c:v>St. Louis, Missouri</c:v>
                </c:pt>
                <c:pt idx="36">
                  <c:v>Michigan - Southfield</c:v>
                </c:pt>
                <c:pt idx="37">
                  <c:v>Appleton, Wisconsin</c:v>
                </c:pt>
                <c:pt idx="38">
                  <c:v>Cincinnati</c:v>
                </c:pt>
                <c:pt idx="39">
                  <c:v>Indianapolis</c:v>
                </c:pt>
                <c:pt idx="40">
                  <c:v>Dallas</c:v>
                </c:pt>
                <c:pt idx="41">
                  <c:v>Denver</c:v>
                </c:pt>
                <c:pt idx="42">
                  <c:v>Houston</c:v>
                </c:pt>
                <c:pt idx="43">
                  <c:v>NorCal</c:v>
                </c:pt>
                <c:pt idx="44">
                  <c:v>NY Metro</c:v>
                </c:pt>
                <c:pt idx="45">
                  <c:v>Pacific Northwest</c:v>
                </c:pt>
                <c:pt idx="46">
                  <c:v>SoCal Phoenix</c:v>
                </c:pt>
                <c:pt idx="47">
                  <c:v>Austin</c:v>
                </c:pt>
                <c:pt idx="48">
                  <c:v>Seattle</c:v>
                </c:pt>
                <c:pt idx="49">
                  <c:v>Irvine</c:v>
                </c:pt>
                <c:pt idx="50">
                  <c:v>Phoenix, Arizona</c:v>
                </c:pt>
                <c:pt idx="51">
                  <c:v>San Francisco</c:v>
                </c:pt>
                <c:pt idx="52">
                  <c:v>Austin, Texas</c:v>
                </c:pt>
                <c:pt idx="53">
                  <c:v>Los Angeles</c:v>
                </c:pt>
              </c:strCache>
            </c:strRef>
          </c:cat>
          <c:val>
            <c:numRef>
              <c:f>Excellence_Combined!$AB$3:$AB$56</c:f>
              <c:numCache>
                <c:formatCode>General</c:formatCode>
                <c:ptCount val="54"/>
                <c:pt idx="0">
                  <c:v>5.71</c:v>
                </c:pt>
                <c:pt idx="1">
                  <c:v>5.24</c:v>
                </c:pt>
                <c:pt idx="2">
                  <c:v>4.9800000000000004</c:v>
                </c:pt>
                <c:pt idx="3">
                  <c:v>3.79</c:v>
                </c:pt>
                <c:pt idx="4">
                  <c:v>5.16</c:v>
                </c:pt>
                <c:pt idx="5">
                  <c:v>5.0599999999999996</c:v>
                </c:pt>
                <c:pt idx="6">
                  <c:v>5.36</c:v>
                </c:pt>
                <c:pt idx="7">
                  <c:v>3.83</c:v>
                </c:pt>
                <c:pt idx="8">
                  <c:v>5.38</c:v>
                </c:pt>
                <c:pt idx="9">
                  <c:v>4.79</c:v>
                </c:pt>
                <c:pt idx="10">
                  <c:v>5.27</c:v>
                </c:pt>
                <c:pt idx="11">
                  <c:v>4.3899999999999997</c:v>
                </c:pt>
                <c:pt idx="12">
                  <c:v>4.7300000000000004</c:v>
                </c:pt>
                <c:pt idx="13">
                  <c:v>4.76</c:v>
                </c:pt>
                <c:pt idx="14">
                  <c:v>3.81</c:v>
                </c:pt>
                <c:pt idx="15">
                  <c:v>5.63</c:v>
                </c:pt>
                <c:pt idx="16">
                  <c:v>3.92</c:v>
                </c:pt>
                <c:pt idx="17">
                  <c:v>4.83</c:v>
                </c:pt>
                <c:pt idx="18">
                  <c:v>4.16</c:v>
                </c:pt>
                <c:pt idx="19">
                  <c:v>4.05</c:v>
                </c:pt>
                <c:pt idx="20">
                  <c:v>3</c:v>
                </c:pt>
                <c:pt idx="21">
                  <c:v>6.67</c:v>
                </c:pt>
                <c:pt idx="22">
                  <c:v>7.16</c:v>
                </c:pt>
                <c:pt idx="23">
                  <c:v>9.2799999999999994</c:v>
                </c:pt>
                <c:pt idx="24">
                  <c:v>7.18</c:v>
                </c:pt>
                <c:pt idx="25">
                  <c:v>5.91</c:v>
                </c:pt>
                <c:pt idx="26">
                  <c:v>8.2100000000000009</c:v>
                </c:pt>
                <c:pt idx="27">
                  <c:v>7.51</c:v>
                </c:pt>
                <c:pt idx="28">
                  <c:v>9.5399999999999991</c:v>
                </c:pt>
                <c:pt idx="29">
                  <c:v>6.21</c:v>
                </c:pt>
                <c:pt idx="30">
                  <c:v>5.89</c:v>
                </c:pt>
                <c:pt idx="31">
                  <c:v>7.03</c:v>
                </c:pt>
                <c:pt idx="32">
                  <c:v>6.53</c:v>
                </c:pt>
                <c:pt idx="33">
                  <c:v>7.22</c:v>
                </c:pt>
                <c:pt idx="34">
                  <c:v>8.27</c:v>
                </c:pt>
                <c:pt idx="35">
                  <c:v>3.44</c:v>
                </c:pt>
                <c:pt idx="36">
                  <c:v>7.63</c:v>
                </c:pt>
                <c:pt idx="37">
                  <c:v>4.25</c:v>
                </c:pt>
                <c:pt idx="38">
                  <c:v>12.83</c:v>
                </c:pt>
                <c:pt idx="39">
                  <c:v>12</c:v>
                </c:pt>
                <c:pt idx="40">
                  <c:v>7.36</c:v>
                </c:pt>
                <c:pt idx="41">
                  <c:v>7.71</c:v>
                </c:pt>
                <c:pt idx="42">
                  <c:v>6.62</c:v>
                </c:pt>
                <c:pt idx="43">
                  <c:v>5.73</c:v>
                </c:pt>
                <c:pt idx="44">
                  <c:v>2.2599999999999998</c:v>
                </c:pt>
                <c:pt idx="45">
                  <c:v>4.88</c:v>
                </c:pt>
                <c:pt idx="46">
                  <c:v>6.83</c:v>
                </c:pt>
                <c:pt idx="47">
                  <c:v>5.33</c:v>
                </c:pt>
                <c:pt idx="48">
                  <c:v>5.42</c:v>
                </c:pt>
                <c:pt idx="49">
                  <c:v>6.16</c:v>
                </c:pt>
                <c:pt idx="50">
                  <c:v>5.88</c:v>
                </c:pt>
                <c:pt idx="51">
                  <c:v>5.41</c:v>
                </c:pt>
                <c:pt idx="52">
                  <c:v>10.92</c:v>
                </c:pt>
                <c:pt idx="53">
                  <c:v>7.56</c:v>
                </c:pt>
              </c:numCache>
            </c:numRef>
          </c:val>
          <c:extLst>
            <c:ext xmlns:c16="http://schemas.microsoft.com/office/drawing/2014/chart" uri="{C3380CC4-5D6E-409C-BE32-E72D297353CC}">
              <c16:uniqueId val="{00000000-42F2-4BA9-A226-FB3104F054FF}"/>
            </c:ext>
          </c:extLst>
        </c:ser>
        <c:ser>
          <c:idx val="1"/>
          <c:order val="1"/>
          <c:tx>
            <c:strRef>
              <c:f>Excellence_Combined!$AC$2</c:f>
              <c:strCache>
                <c:ptCount val="1"/>
                <c:pt idx="0">
                  <c:v>Pricing Underwriting Tool</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Excellence_Combined!$AA$3:$AA$56</c:f>
              <c:strCache>
                <c:ptCount val="54"/>
                <c:pt idx="0">
                  <c:v>Boston</c:v>
                </c:pt>
                <c:pt idx="1">
                  <c:v>Carolinas</c:v>
                </c:pt>
                <c:pt idx="2">
                  <c:v>DC_Chesapeake</c:v>
                </c:pt>
                <c:pt idx="3">
                  <c:v>Florida</c:v>
                </c:pt>
                <c:pt idx="4">
                  <c:v>Georgia_Alabama</c:v>
                </c:pt>
                <c:pt idx="5">
                  <c:v>NY Metro</c:v>
                </c:pt>
                <c:pt idx="6">
                  <c:v>Philadelphia</c:v>
                </c:pt>
                <c:pt idx="7">
                  <c:v>Austin</c:v>
                </c:pt>
                <c:pt idx="8">
                  <c:v>Nashville</c:v>
                </c:pt>
                <c:pt idx="9">
                  <c:v>Potomac, Maryland</c:v>
                </c:pt>
                <c:pt idx="10">
                  <c:v>New York</c:v>
                </c:pt>
                <c:pt idx="11">
                  <c:v>Atlanta, Georgia</c:v>
                </c:pt>
                <c:pt idx="12">
                  <c:v>Hunt Valley, Maryland</c:v>
                </c:pt>
                <c:pt idx="13">
                  <c:v>Birmingham</c:v>
                </c:pt>
                <c:pt idx="14">
                  <c:v>Knoxville</c:v>
                </c:pt>
                <c:pt idx="15">
                  <c:v>Greater Philadelphia</c:v>
                </c:pt>
                <c:pt idx="16">
                  <c:v>Stamford, Connecticut</c:v>
                </c:pt>
                <c:pt idx="17">
                  <c:v>Richmond, Virginia</c:v>
                </c:pt>
                <c:pt idx="18">
                  <c:v>Tampa</c:v>
                </c:pt>
                <c:pt idx="19">
                  <c:v>Hartford, Connecticut</c:v>
                </c:pt>
                <c:pt idx="20">
                  <c:v>Mobile</c:v>
                </c:pt>
                <c:pt idx="21">
                  <c:v>Miami</c:v>
                </c:pt>
                <c:pt idx="22">
                  <c:v>Chicago</c:v>
                </c:pt>
                <c:pt idx="23">
                  <c:v>Michigan</c:v>
                </c:pt>
                <c:pt idx="24">
                  <c:v>Milwaukee</c:v>
                </c:pt>
                <c:pt idx="25">
                  <c:v>Minneapolis</c:v>
                </c:pt>
                <c:pt idx="26">
                  <c:v>Missouri</c:v>
                </c:pt>
                <c:pt idx="27">
                  <c:v>OH and Western PA</c:v>
                </c:pt>
                <c:pt idx="28">
                  <c:v>Pittsburgh</c:v>
                </c:pt>
                <c:pt idx="29">
                  <c:v>Cleveland</c:v>
                </c:pt>
                <c:pt idx="30">
                  <c:v>Grand Rapids</c:v>
                </c:pt>
                <c:pt idx="31">
                  <c:v>Kansan City</c:v>
                </c:pt>
                <c:pt idx="32">
                  <c:v>Columbus</c:v>
                </c:pt>
                <c:pt idx="33">
                  <c:v>Michigan - Grand Rapids</c:v>
                </c:pt>
                <c:pt idx="34">
                  <c:v>Overland Park, Kansas (AKA Kansas City)</c:v>
                </c:pt>
                <c:pt idx="35">
                  <c:v>St. Louis, Missouri</c:v>
                </c:pt>
                <c:pt idx="36">
                  <c:v>Michigan - Southfield</c:v>
                </c:pt>
                <c:pt idx="37">
                  <c:v>Appleton, Wisconsin</c:v>
                </c:pt>
                <c:pt idx="38">
                  <c:v>Cincinnati</c:v>
                </c:pt>
                <c:pt idx="39">
                  <c:v>Indianapolis</c:v>
                </c:pt>
                <c:pt idx="40">
                  <c:v>Dallas</c:v>
                </c:pt>
                <c:pt idx="41">
                  <c:v>Denver</c:v>
                </c:pt>
                <c:pt idx="42">
                  <c:v>Houston</c:v>
                </c:pt>
                <c:pt idx="43">
                  <c:v>NorCal</c:v>
                </c:pt>
                <c:pt idx="44">
                  <c:v>NY Metro</c:v>
                </c:pt>
                <c:pt idx="45">
                  <c:v>Pacific Northwest</c:v>
                </c:pt>
                <c:pt idx="46">
                  <c:v>SoCal Phoenix</c:v>
                </c:pt>
                <c:pt idx="47">
                  <c:v>Austin</c:v>
                </c:pt>
                <c:pt idx="48">
                  <c:v>Seattle</c:v>
                </c:pt>
                <c:pt idx="49">
                  <c:v>Irvine</c:v>
                </c:pt>
                <c:pt idx="50">
                  <c:v>Phoenix, Arizona</c:v>
                </c:pt>
                <c:pt idx="51">
                  <c:v>San Francisco</c:v>
                </c:pt>
                <c:pt idx="52">
                  <c:v>Austin, Texas</c:v>
                </c:pt>
                <c:pt idx="53">
                  <c:v>Los Angeles</c:v>
                </c:pt>
              </c:strCache>
            </c:strRef>
          </c:cat>
          <c:val>
            <c:numRef>
              <c:f>Excellence_Combined!$AC$3:$AC$56</c:f>
              <c:numCache>
                <c:formatCode>General</c:formatCode>
                <c:ptCount val="54"/>
                <c:pt idx="0">
                  <c:v>9.7200000000000006</c:v>
                </c:pt>
                <c:pt idx="1">
                  <c:v>10.63</c:v>
                </c:pt>
                <c:pt idx="2">
                  <c:v>7.43</c:v>
                </c:pt>
                <c:pt idx="3">
                  <c:v>7</c:v>
                </c:pt>
                <c:pt idx="4">
                  <c:v>11.58</c:v>
                </c:pt>
                <c:pt idx="5">
                  <c:v>13.12</c:v>
                </c:pt>
                <c:pt idx="6">
                  <c:v>8.1999999999999993</c:v>
                </c:pt>
                <c:pt idx="7">
                  <c:v>0</c:v>
                </c:pt>
                <c:pt idx="8">
                  <c:v>0</c:v>
                </c:pt>
                <c:pt idx="9">
                  <c:v>0</c:v>
                </c:pt>
                <c:pt idx="10">
                  <c:v>12.86</c:v>
                </c:pt>
                <c:pt idx="11">
                  <c:v>13</c:v>
                </c:pt>
                <c:pt idx="12">
                  <c:v>12.17</c:v>
                </c:pt>
                <c:pt idx="13">
                  <c:v>0</c:v>
                </c:pt>
                <c:pt idx="14">
                  <c:v>0</c:v>
                </c:pt>
                <c:pt idx="15">
                  <c:v>12.83</c:v>
                </c:pt>
                <c:pt idx="16">
                  <c:v>0</c:v>
                </c:pt>
                <c:pt idx="17">
                  <c:v>6.35</c:v>
                </c:pt>
                <c:pt idx="18">
                  <c:v>0</c:v>
                </c:pt>
                <c:pt idx="19">
                  <c:v>0</c:v>
                </c:pt>
                <c:pt idx="20">
                  <c:v>0</c:v>
                </c:pt>
                <c:pt idx="21">
                  <c:v>0</c:v>
                </c:pt>
                <c:pt idx="22">
                  <c:v>15.4</c:v>
                </c:pt>
                <c:pt idx="23">
                  <c:v>15.13</c:v>
                </c:pt>
                <c:pt idx="24">
                  <c:v>15.09</c:v>
                </c:pt>
                <c:pt idx="25">
                  <c:v>10.47</c:v>
                </c:pt>
                <c:pt idx="26">
                  <c:v>14.58</c:v>
                </c:pt>
                <c:pt idx="27">
                  <c:v>13.68</c:v>
                </c:pt>
                <c:pt idx="28">
                  <c:v>24.75</c:v>
                </c:pt>
                <c:pt idx="29">
                  <c:v>10</c:v>
                </c:pt>
                <c:pt idx="30">
                  <c:v>0</c:v>
                </c:pt>
                <c:pt idx="31">
                  <c:v>0</c:v>
                </c:pt>
                <c:pt idx="32">
                  <c:v>0</c:v>
                </c:pt>
                <c:pt idx="33">
                  <c:v>13.35</c:v>
                </c:pt>
                <c:pt idx="34">
                  <c:v>10.5</c:v>
                </c:pt>
                <c:pt idx="35">
                  <c:v>15.5</c:v>
                </c:pt>
                <c:pt idx="36">
                  <c:v>20.25</c:v>
                </c:pt>
                <c:pt idx="37">
                  <c:v>0</c:v>
                </c:pt>
                <c:pt idx="38">
                  <c:v>0</c:v>
                </c:pt>
                <c:pt idx="39">
                  <c:v>0</c:v>
                </c:pt>
                <c:pt idx="40">
                  <c:v>15.3</c:v>
                </c:pt>
                <c:pt idx="41">
                  <c:v>12.77</c:v>
                </c:pt>
                <c:pt idx="42">
                  <c:v>11.84</c:v>
                </c:pt>
                <c:pt idx="43">
                  <c:v>9.7899999999999991</c:v>
                </c:pt>
                <c:pt idx="44">
                  <c:v>0</c:v>
                </c:pt>
                <c:pt idx="45">
                  <c:v>11.13</c:v>
                </c:pt>
                <c:pt idx="46">
                  <c:v>10.63</c:v>
                </c:pt>
                <c:pt idx="47">
                  <c:v>0</c:v>
                </c:pt>
                <c:pt idx="48">
                  <c:v>12</c:v>
                </c:pt>
                <c:pt idx="49">
                  <c:v>9.7799999999999994</c:v>
                </c:pt>
                <c:pt idx="50">
                  <c:v>13</c:v>
                </c:pt>
                <c:pt idx="51">
                  <c:v>6.05</c:v>
                </c:pt>
                <c:pt idx="52">
                  <c:v>0</c:v>
                </c:pt>
                <c:pt idx="53">
                  <c:v>0</c:v>
                </c:pt>
              </c:numCache>
            </c:numRef>
          </c:val>
          <c:extLst>
            <c:ext xmlns:c16="http://schemas.microsoft.com/office/drawing/2014/chart" uri="{C3380CC4-5D6E-409C-BE32-E72D297353CC}">
              <c16:uniqueId val="{00000001-42F2-4BA9-A226-FB3104F054FF}"/>
            </c:ext>
          </c:extLst>
        </c:ser>
        <c:ser>
          <c:idx val="2"/>
          <c:order val="2"/>
          <c:tx>
            <c:strRef>
              <c:f>Excellence_Combined!$AD$2</c:f>
              <c:strCache>
                <c:ptCount val="1"/>
                <c:pt idx="0">
                  <c:v>Incurred But Not Reported</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Excellence_Combined!$AA$3:$AA$56</c:f>
              <c:strCache>
                <c:ptCount val="54"/>
                <c:pt idx="0">
                  <c:v>Boston</c:v>
                </c:pt>
                <c:pt idx="1">
                  <c:v>Carolinas</c:v>
                </c:pt>
                <c:pt idx="2">
                  <c:v>DC_Chesapeake</c:v>
                </c:pt>
                <c:pt idx="3">
                  <c:v>Florida</c:v>
                </c:pt>
                <c:pt idx="4">
                  <c:v>Georgia_Alabama</c:v>
                </c:pt>
                <c:pt idx="5">
                  <c:v>NY Metro</c:v>
                </c:pt>
                <c:pt idx="6">
                  <c:v>Philadelphia</c:v>
                </c:pt>
                <c:pt idx="7">
                  <c:v>Austin</c:v>
                </c:pt>
                <c:pt idx="8">
                  <c:v>Nashville</c:v>
                </c:pt>
                <c:pt idx="9">
                  <c:v>Potomac, Maryland</c:v>
                </c:pt>
                <c:pt idx="10">
                  <c:v>New York</c:v>
                </c:pt>
                <c:pt idx="11">
                  <c:v>Atlanta, Georgia</c:v>
                </c:pt>
                <c:pt idx="12">
                  <c:v>Hunt Valley, Maryland</c:v>
                </c:pt>
                <c:pt idx="13">
                  <c:v>Birmingham</c:v>
                </c:pt>
                <c:pt idx="14">
                  <c:v>Knoxville</c:v>
                </c:pt>
                <c:pt idx="15">
                  <c:v>Greater Philadelphia</c:v>
                </c:pt>
                <c:pt idx="16">
                  <c:v>Stamford, Connecticut</c:v>
                </c:pt>
                <c:pt idx="17">
                  <c:v>Richmond, Virginia</c:v>
                </c:pt>
                <c:pt idx="18">
                  <c:v>Tampa</c:v>
                </c:pt>
                <c:pt idx="19">
                  <c:v>Hartford, Connecticut</c:v>
                </c:pt>
                <c:pt idx="20">
                  <c:v>Mobile</c:v>
                </c:pt>
                <c:pt idx="21">
                  <c:v>Miami</c:v>
                </c:pt>
                <c:pt idx="22">
                  <c:v>Chicago</c:v>
                </c:pt>
                <c:pt idx="23">
                  <c:v>Michigan</c:v>
                </c:pt>
                <c:pt idx="24">
                  <c:v>Milwaukee</c:v>
                </c:pt>
                <c:pt idx="25">
                  <c:v>Minneapolis</c:v>
                </c:pt>
                <c:pt idx="26">
                  <c:v>Missouri</c:v>
                </c:pt>
                <c:pt idx="27">
                  <c:v>OH and Western PA</c:v>
                </c:pt>
                <c:pt idx="28">
                  <c:v>Pittsburgh</c:v>
                </c:pt>
                <c:pt idx="29">
                  <c:v>Cleveland</c:v>
                </c:pt>
                <c:pt idx="30">
                  <c:v>Grand Rapids</c:v>
                </c:pt>
                <c:pt idx="31">
                  <c:v>Kansan City</c:v>
                </c:pt>
                <c:pt idx="32">
                  <c:v>Columbus</c:v>
                </c:pt>
                <c:pt idx="33">
                  <c:v>Michigan - Grand Rapids</c:v>
                </c:pt>
                <c:pt idx="34">
                  <c:v>Overland Park, Kansas (AKA Kansas City)</c:v>
                </c:pt>
                <c:pt idx="35">
                  <c:v>St. Louis, Missouri</c:v>
                </c:pt>
                <c:pt idx="36">
                  <c:v>Michigan - Southfield</c:v>
                </c:pt>
                <c:pt idx="37">
                  <c:v>Appleton, Wisconsin</c:v>
                </c:pt>
                <c:pt idx="38">
                  <c:v>Cincinnati</c:v>
                </c:pt>
                <c:pt idx="39">
                  <c:v>Indianapolis</c:v>
                </c:pt>
                <c:pt idx="40">
                  <c:v>Dallas</c:v>
                </c:pt>
                <c:pt idx="41">
                  <c:v>Denver</c:v>
                </c:pt>
                <c:pt idx="42">
                  <c:v>Houston</c:v>
                </c:pt>
                <c:pt idx="43">
                  <c:v>NorCal</c:v>
                </c:pt>
                <c:pt idx="44">
                  <c:v>NY Metro</c:v>
                </c:pt>
                <c:pt idx="45">
                  <c:v>Pacific Northwest</c:v>
                </c:pt>
                <c:pt idx="46">
                  <c:v>SoCal Phoenix</c:v>
                </c:pt>
                <c:pt idx="47">
                  <c:v>Austin</c:v>
                </c:pt>
                <c:pt idx="48">
                  <c:v>Seattle</c:v>
                </c:pt>
                <c:pt idx="49">
                  <c:v>Irvine</c:v>
                </c:pt>
                <c:pt idx="50">
                  <c:v>Phoenix, Arizona</c:v>
                </c:pt>
                <c:pt idx="51">
                  <c:v>San Francisco</c:v>
                </c:pt>
                <c:pt idx="52">
                  <c:v>Austin, Texas</c:v>
                </c:pt>
                <c:pt idx="53">
                  <c:v>Los Angeles</c:v>
                </c:pt>
              </c:strCache>
            </c:strRef>
          </c:cat>
          <c:val>
            <c:numRef>
              <c:f>Excellence_Combined!$AD$3:$AD$56</c:f>
              <c:numCache>
                <c:formatCode>General</c:formatCode>
                <c:ptCount val="54"/>
                <c:pt idx="0">
                  <c:v>8.49</c:v>
                </c:pt>
                <c:pt idx="1">
                  <c:v>7.02</c:v>
                </c:pt>
                <c:pt idx="2">
                  <c:v>6.46</c:v>
                </c:pt>
                <c:pt idx="3">
                  <c:v>6.25</c:v>
                </c:pt>
                <c:pt idx="4">
                  <c:v>9.25</c:v>
                </c:pt>
                <c:pt idx="5">
                  <c:v>11.01</c:v>
                </c:pt>
                <c:pt idx="6">
                  <c:v>10.84</c:v>
                </c:pt>
                <c:pt idx="7">
                  <c:v>0</c:v>
                </c:pt>
                <c:pt idx="8">
                  <c:v>0</c:v>
                </c:pt>
                <c:pt idx="9">
                  <c:v>0</c:v>
                </c:pt>
                <c:pt idx="10">
                  <c:v>10.95</c:v>
                </c:pt>
                <c:pt idx="11">
                  <c:v>12</c:v>
                </c:pt>
                <c:pt idx="12">
                  <c:v>9.8699999999999992</c:v>
                </c:pt>
                <c:pt idx="13">
                  <c:v>0</c:v>
                </c:pt>
                <c:pt idx="14">
                  <c:v>0</c:v>
                </c:pt>
                <c:pt idx="15">
                  <c:v>7.33</c:v>
                </c:pt>
                <c:pt idx="16">
                  <c:v>12</c:v>
                </c:pt>
                <c:pt idx="17">
                  <c:v>7.44</c:v>
                </c:pt>
                <c:pt idx="18">
                  <c:v>0</c:v>
                </c:pt>
                <c:pt idx="19">
                  <c:v>0</c:v>
                </c:pt>
                <c:pt idx="20">
                  <c:v>0</c:v>
                </c:pt>
                <c:pt idx="21">
                  <c:v>0</c:v>
                </c:pt>
                <c:pt idx="22">
                  <c:v>9.86</c:v>
                </c:pt>
                <c:pt idx="23">
                  <c:v>5</c:v>
                </c:pt>
                <c:pt idx="24">
                  <c:v>0</c:v>
                </c:pt>
                <c:pt idx="25">
                  <c:v>6.92</c:v>
                </c:pt>
                <c:pt idx="26">
                  <c:v>15.75</c:v>
                </c:pt>
                <c:pt idx="27">
                  <c:v>11.3</c:v>
                </c:pt>
                <c:pt idx="28">
                  <c:v>0</c:v>
                </c:pt>
                <c:pt idx="29">
                  <c:v>15.63</c:v>
                </c:pt>
                <c:pt idx="30">
                  <c:v>0</c:v>
                </c:pt>
                <c:pt idx="31">
                  <c:v>0</c:v>
                </c:pt>
                <c:pt idx="32">
                  <c:v>0</c:v>
                </c:pt>
                <c:pt idx="33">
                  <c:v>6</c:v>
                </c:pt>
                <c:pt idx="34">
                  <c:v>0</c:v>
                </c:pt>
                <c:pt idx="35">
                  <c:v>16.02</c:v>
                </c:pt>
                <c:pt idx="36">
                  <c:v>0</c:v>
                </c:pt>
                <c:pt idx="37">
                  <c:v>0</c:v>
                </c:pt>
                <c:pt idx="38">
                  <c:v>0</c:v>
                </c:pt>
                <c:pt idx="39">
                  <c:v>4.75</c:v>
                </c:pt>
                <c:pt idx="40">
                  <c:v>9.35</c:v>
                </c:pt>
                <c:pt idx="41">
                  <c:v>9.1300000000000008</c:v>
                </c:pt>
                <c:pt idx="42">
                  <c:v>7.08</c:v>
                </c:pt>
                <c:pt idx="43">
                  <c:v>8.27</c:v>
                </c:pt>
                <c:pt idx="44">
                  <c:v>0</c:v>
                </c:pt>
                <c:pt idx="45">
                  <c:v>6.26</c:v>
                </c:pt>
                <c:pt idx="46">
                  <c:v>8.16</c:v>
                </c:pt>
                <c:pt idx="47">
                  <c:v>0</c:v>
                </c:pt>
                <c:pt idx="48">
                  <c:v>7.25</c:v>
                </c:pt>
                <c:pt idx="49">
                  <c:v>7.36</c:v>
                </c:pt>
                <c:pt idx="50">
                  <c:v>8.85</c:v>
                </c:pt>
                <c:pt idx="51">
                  <c:v>7.67</c:v>
                </c:pt>
                <c:pt idx="52">
                  <c:v>0</c:v>
                </c:pt>
                <c:pt idx="53">
                  <c:v>7.75</c:v>
                </c:pt>
              </c:numCache>
            </c:numRef>
          </c:val>
          <c:extLst>
            <c:ext xmlns:c16="http://schemas.microsoft.com/office/drawing/2014/chart" uri="{C3380CC4-5D6E-409C-BE32-E72D297353CC}">
              <c16:uniqueId val="{00000002-42F2-4BA9-A226-FB3104F054FF}"/>
            </c:ext>
          </c:extLst>
        </c:ser>
        <c:ser>
          <c:idx val="3"/>
          <c:order val="3"/>
          <c:tx>
            <c:strRef>
              <c:f>Excellence_Combined!$AE$2</c:f>
              <c:strCache>
                <c:ptCount val="1"/>
                <c:pt idx="0">
                  <c:v>Financial Benchmark Survey</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Excellence_Combined!$AA$3:$AA$56</c:f>
              <c:strCache>
                <c:ptCount val="54"/>
                <c:pt idx="0">
                  <c:v>Boston</c:v>
                </c:pt>
                <c:pt idx="1">
                  <c:v>Carolinas</c:v>
                </c:pt>
                <c:pt idx="2">
                  <c:v>DC_Chesapeake</c:v>
                </c:pt>
                <c:pt idx="3">
                  <c:v>Florida</c:v>
                </c:pt>
                <c:pt idx="4">
                  <c:v>Georgia_Alabama</c:v>
                </c:pt>
                <c:pt idx="5">
                  <c:v>NY Metro</c:v>
                </c:pt>
                <c:pt idx="6">
                  <c:v>Philadelphia</c:v>
                </c:pt>
                <c:pt idx="7">
                  <c:v>Austin</c:v>
                </c:pt>
                <c:pt idx="8">
                  <c:v>Nashville</c:v>
                </c:pt>
                <c:pt idx="9">
                  <c:v>Potomac, Maryland</c:v>
                </c:pt>
                <c:pt idx="10">
                  <c:v>New York</c:v>
                </c:pt>
                <c:pt idx="11">
                  <c:v>Atlanta, Georgia</c:v>
                </c:pt>
                <c:pt idx="12">
                  <c:v>Hunt Valley, Maryland</c:v>
                </c:pt>
                <c:pt idx="13">
                  <c:v>Birmingham</c:v>
                </c:pt>
                <c:pt idx="14">
                  <c:v>Knoxville</c:v>
                </c:pt>
                <c:pt idx="15">
                  <c:v>Greater Philadelphia</c:v>
                </c:pt>
                <c:pt idx="16">
                  <c:v>Stamford, Connecticut</c:v>
                </c:pt>
                <c:pt idx="17">
                  <c:v>Richmond, Virginia</c:v>
                </c:pt>
                <c:pt idx="18">
                  <c:v>Tampa</c:v>
                </c:pt>
                <c:pt idx="19">
                  <c:v>Hartford, Connecticut</c:v>
                </c:pt>
                <c:pt idx="20">
                  <c:v>Mobile</c:v>
                </c:pt>
                <c:pt idx="21">
                  <c:v>Miami</c:v>
                </c:pt>
                <c:pt idx="22">
                  <c:v>Chicago</c:v>
                </c:pt>
                <c:pt idx="23">
                  <c:v>Michigan</c:v>
                </c:pt>
                <c:pt idx="24">
                  <c:v>Milwaukee</c:v>
                </c:pt>
                <c:pt idx="25">
                  <c:v>Minneapolis</c:v>
                </c:pt>
                <c:pt idx="26">
                  <c:v>Missouri</c:v>
                </c:pt>
                <c:pt idx="27">
                  <c:v>OH and Western PA</c:v>
                </c:pt>
                <c:pt idx="28">
                  <c:v>Pittsburgh</c:v>
                </c:pt>
                <c:pt idx="29">
                  <c:v>Cleveland</c:v>
                </c:pt>
                <c:pt idx="30">
                  <c:v>Grand Rapids</c:v>
                </c:pt>
                <c:pt idx="31">
                  <c:v>Kansan City</c:v>
                </c:pt>
                <c:pt idx="32">
                  <c:v>Columbus</c:v>
                </c:pt>
                <c:pt idx="33">
                  <c:v>Michigan - Grand Rapids</c:v>
                </c:pt>
                <c:pt idx="34">
                  <c:v>Overland Park, Kansas (AKA Kansas City)</c:v>
                </c:pt>
                <c:pt idx="35">
                  <c:v>St. Louis, Missouri</c:v>
                </c:pt>
                <c:pt idx="36">
                  <c:v>Michigan - Southfield</c:v>
                </c:pt>
                <c:pt idx="37">
                  <c:v>Appleton, Wisconsin</c:v>
                </c:pt>
                <c:pt idx="38">
                  <c:v>Cincinnati</c:v>
                </c:pt>
                <c:pt idx="39">
                  <c:v>Indianapolis</c:v>
                </c:pt>
                <c:pt idx="40">
                  <c:v>Dallas</c:v>
                </c:pt>
                <c:pt idx="41">
                  <c:v>Denver</c:v>
                </c:pt>
                <c:pt idx="42">
                  <c:v>Houston</c:v>
                </c:pt>
                <c:pt idx="43">
                  <c:v>NorCal</c:v>
                </c:pt>
                <c:pt idx="44">
                  <c:v>NY Metro</c:v>
                </c:pt>
                <c:pt idx="45">
                  <c:v>Pacific Northwest</c:v>
                </c:pt>
                <c:pt idx="46">
                  <c:v>SoCal Phoenix</c:v>
                </c:pt>
                <c:pt idx="47">
                  <c:v>Austin</c:v>
                </c:pt>
                <c:pt idx="48">
                  <c:v>Seattle</c:v>
                </c:pt>
                <c:pt idx="49">
                  <c:v>Irvine</c:v>
                </c:pt>
                <c:pt idx="50">
                  <c:v>Phoenix, Arizona</c:v>
                </c:pt>
                <c:pt idx="51">
                  <c:v>San Francisco</c:v>
                </c:pt>
                <c:pt idx="52">
                  <c:v>Austin, Texas</c:v>
                </c:pt>
                <c:pt idx="53">
                  <c:v>Los Angeles</c:v>
                </c:pt>
              </c:strCache>
            </c:strRef>
          </c:cat>
          <c:val>
            <c:numRef>
              <c:f>Excellence_Combined!$AE$3:$AE$56</c:f>
              <c:numCache>
                <c:formatCode>General</c:formatCode>
                <c:ptCount val="54"/>
                <c:pt idx="0">
                  <c:v>12.16</c:v>
                </c:pt>
                <c:pt idx="1">
                  <c:v>12.46</c:v>
                </c:pt>
                <c:pt idx="2">
                  <c:v>11.2</c:v>
                </c:pt>
                <c:pt idx="3">
                  <c:v>9.6999999999999993</c:v>
                </c:pt>
                <c:pt idx="4">
                  <c:v>13.72</c:v>
                </c:pt>
                <c:pt idx="5">
                  <c:v>12.11</c:v>
                </c:pt>
                <c:pt idx="6">
                  <c:v>9.11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12.25</c:v>
                </c:pt>
                <c:pt idx="23">
                  <c:v>11.81</c:v>
                </c:pt>
                <c:pt idx="24">
                  <c:v>11.27</c:v>
                </c:pt>
                <c:pt idx="25">
                  <c:v>10.18</c:v>
                </c:pt>
                <c:pt idx="26">
                  <c:v>16.41</c:v>
                </c:pt>
                <c:pt idx="27">
                  <c:v>10.029999999999999</c:v>
                </c:pt>
                <c:pt idx="28">
                  <c:v>29.25</c:v>
                </c:pt>
                <c:pt idx="29">
                  <c:v>10.25</c:v>
                </c:pt>
                <c:pt idx="30">
                  <c:v>0</c:v>
                </c:pt>
                <c:pt idx="31">
                  <c:v>0</c:v>
                </c:pt>
                <c:pt idx="32">
                  <c:v>0</c:v>
                </c:pt>
                <c:pt idx="33">
                  <c:v>0</c:v>
                </c:pt>
                <c:pt idx="34">
                  <c:v>0</c:v>
                </c:pt>
                <c:pt idx="35">
                  <c:v>0</c:v>
                </c:pt>
                <c:pt idx="36">
                  <c:v>0</c:v>
                </c:pt>
                <c:pt idx="37">
                  <c:v>0</c:v>
                </c:pt>
                <c:pt idx="38">
                  <c:v>0</c:v>
                </c:pt>
                <c:pt idx="39">
                  <c:v>0</c:v>
                </c:pt>
                <c:pt idx="40">
                  <c:v>10.8</c:v>
                </c:pt>
                <c:pt idx="41">
                  <c:v>11.65</c:v>
                </c:pt>
                <c:pt idx="42">
                  <c:v>9</c:v>
                </c:pt>
                <c:pt idx="43">
                  <c:v>10.9</c:v>
                </c:pt>
                <c:pt idx="44">
                  <c:v>0</c:v>
                </c:pt>
                <c:pt idx="45">
                  <c:v>9.2100000000000009</c:v>
                </c:pt>
                <c:pt idx="46">
                  <c:v>11.52</c:v>
                </c:pt>
                <c:pt idx="47">
                  <c:v>0</c:v>
                </c:pt>
                <c:pt idx="48">
                  <c:v>0</c:v>
                </c:pt>
                <c:pt idx="49">
                  <c:v>5.5</c:v>
                </c:pt>
                <c:pt idx="50">
                  <c:v>0</c:v>
                </c:pt>
                <c:pt idx="51">
                  <c:v>0</c:v>
                </c:pt>
                <c:pt idx="52">
                  <c:v>0</c:v>
                </c:pt>
                <c:pt idx="53">
                  <c:v>0</c:v>
                </c:pt>
              </c:numCache>
            </c:numRef>
          </c:val>
          <c:extLst>
            <c:ext xmlns:c16="http://schemas.microsoft.com/office/drawing/2014/chart" uri="{C3380CC4-5D6E-409C-BE32-E72D297353CC}">
              <c16:uniqueId val="{00000000-AAF6-4B09-AC0D-597D13DA7F32}"/>
            </c:ext>
          </c:extLst>
        </c:ser>
        <c:ser>
          <c:idx val="4"/>
          <c:order val="4"/>
          <c:tx>
            <c:strRef>
              <c:f>Excellence_Combined!$AF$2</c:f>
              <c:strCache>
                <c:ptCount val="1"/>
                <c:pt idx="0">
                  <c:v>HealthMaps</c:v>
                </c:pt>
              </c:strCache>
            </c:strRef>
          </c:tx>
          <c:spPr>
            <a:solidFill>
              <a:schemeClr val="accent5">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Excellence_Combined!$AA$3:$AA$56</c:f>
              <c:strCache>
                <c:ptCount val="54"/>
                <c:pt idx="0">
                  <c:v>Boston</c:v>
                </c:pt>
                <c:pt idx="1">
                  <c:v>Carolinas</c:v>
                </c:pt>
                <c:pt idx="2">
                  <c:v>DC_Chesapeake</c:v>
                </c:pt>
                <c:pt idx="3">
                  <c:v>Florida</c:v>
                </c:pt>
                <c:pt idx="4">
                  <c:v>Georgia_Alabama</c:v>
                </c:pt>
                <c:pt idx="5">
                  <c:v>NY Metro</c:v>
                </c:pt>
                <c:pt idx="6">
                  <c:v>Philadelphia</c:v>
                </c:pt>
                <c:pt idx="7">
                  <c:v>Austin</c:v>
                </c:pt>
                <c:pt idx="8">
                  <c:v>Nashville</c:v>
                </c:pt>
                <c:pt idx="9">
                  <c:v>Potomac, Maryland</c:v>
                </c:pt>
                <c:pt idx="10">
                  <c:v>New York</c:v>
                </c:pt>
                <c:pt idx="11">
                  <c:v>Atlanta, Georgia</c:v>
                </c:pt>
                <c:pt idx="12">
                  <c:v>Hunt Valley, Maryland</c:v>
                </c:pt>
                <c:pt idx="13">
                  <c:v>Birmingham</c:v>
                </c:pt>
                <c:pt idx="14">
                  <c:v>Knoxville</c:v>
                </c:pt>
                <c:pt idx="15">
                  <c:v>Greater Philadelphia</c:v>
                </c:pt>
                <c:pt idx="16">
                  <c:v>Stamford, Connecticut</c:v>
                </c:pt>
                <c:pt idx="17">
                  <c:v>Richmond, Virginia</c:v>
                </c:pt>
                <c:pt idx="18">
                  <c:v>Tampa</c:v>
                </c:pt>
                <c:pt idx="19">
                  <c:v>Hartford, Connecticut</c:v>
                </c:pt>
                <c:pt idx="20">
                  <c:v>Mobile</c:v>
                </c:pt>
                <c:pt idx="21">
                  <c:v>Miami</c:v>
                </c:pt>
                <c:pt idx="22">
                  <c:v>Chicago</c:v>
                </c:pt>
                <c:pt idx="23">
                  <c:v>Michigan</c:v>
                </c:pt>
                <c:pt idx="24">
                  <c:v>Milwaukee</c:v>
                </c:pt>
                <c:pt idx="25">
                  <c:v>Minneapolis</c:v>
                </c:pt>
                <c:pt idx="26">
                  <c:v>Missouri</c:v>
                </c:pt>
                <c:pt idx="27">
                  <c:v>OH and Western PA</c:v>
                </c:pt>
                <c:pt idx="28">
                  <c:v>Pittsburgh</c:v>
                </c:pt>
                <c:pt idx="29">
                  <c:v>Cleveland</c:v>
                </c:pt>
                <c:pt idx="30">
                  <c:v>Grand Rapids</c:v>
                </c:pt>
                <c:pt idx="31">
                  <c:v>Kansan City</c:v>
                </c:pt>
                <c:pt idx="32">
                  <c:v>Columbus</c:v>
                </c:pt>
                <c:pt idx="33">
                  <c:v>Michigan - Grand Rapids</c:v>
                </c:pt>
                <c:pt idx="34">
                  <c:v>Overland Park, Kansas (AKA Kansas City)</c:v>
                </c:pt>
                <c:pt idx="35">
                  <c:v>St. Louis, Missouri</c:v>
                </c:pt>
                <c:pt idx="36">
                  <c:v>Michigan - Southfield</c:v>
                </c:pt>
                <c:pt idx="37">
                  <c:v>Appleton, Wisconsin</c:v>
                </c:pt>
                <c:pt idx="38">
                  <c:v>Cincinnati</c:v>
                </c:pt>
                <c:pt idx="39">
                  <c:v>Indianapolis</c:v>
                </c:pt>
                <c:pt idx="40">
                  <c:v>Dallas</c:v>
                </c:pt>
                <c:pt idx="41">
                  <c:v>Denver</c:v>
                </c:pt>
                <c:pt idx="42">
                  <c:v>Houston</c:v>
                </c:pt>
                <c:pt idx="43">
                  <c:v>NorCal</c:v>
                </c:pt>
                <c:pt idx="44">
                  <c:v>NY Metro</c:v>
                </c:pt>
                <c:pt idx="45">
                  <c:v>Pacific Northwest</c:v>
                </c:pt>
                <c:pt idx="46">
                  <c:v>SoCal Phoenix</c:v>
                </c:pt>
                <c:pt idx="47">
                  <c:v>Austin</c:v>
                </c:pt>
                <c:pt idx="48">
                  <c:v>Seattle</c:v>
                </c:pt>
                <c:pt idx="49">
                  <c:v>Irvine</c:v>
                </c:pt>
                <c:pt idx="50">
                  <c:v>Phoenix, Arizona</c:v>
                </c:pt>
                <c:pt idx="51">
                  <c:v>San Francisco</c:v>
                </c:pt>
                <c:pt idx="52">
                  <c:v>Austin, Texas</c:v>
                </c:pt>
                <c:pt idx="53">
                  <c:v>Los Angeles</c:v>
                </c:pt>
              </c:strCache>
            </c:strRef>
          </c:cat>
          <c:val>
            <c:numRef>
              <c:f>Excellence_Combined!$AF$3:$AF$56</c:f>
              <c:numCache>
                <c:formatCode>General</c:formatCode>
                <c:ptCount val="54"/>
                <c:pt idx="0">
                  <c:v>5.75</c:v>
                </c:pt>
                <c:pt idx="1">
                  <c:v>5.88</c:v>
                </c:pt>
                <c:pt idx="2">
                  <c:v>7.06</c:v>
                </c:pt>
                <c:pt idx="3">
                  <c:v>0</c:v>
                </c:pt>
                <c:pt idx="4">
                  <c:v>6</c:v>
                </c:pt>
                <c:pt idx="5">
                  <c:v>7.22</c:v>
                </c:pt>
                <c:pt idx="6">
                  <c:v>0</c:v>
                </c:pt>
                <c:pt idx="7">
                  <c:v>0</c:v>
                </c:pt>
                <c:pt idx="8">
                  <c:v>0</c:v>
                </c:pt>
                <c:pt idx="9">
                  <c:v>0</c:v>
                </c:pt>
                <c:pt idx="10">
                  <c:v>10.75</c:v>
                </c:pt>
                <c:pt idx="11">
                  <c:v>0</c:v>
                </c:pt>
                <c:pt idx="12">
                  <c:v>6.83</c:v>
                </c:pt>
                <c:pt idx="13">
                  <c:v>0</c:v>
                </c:pt>
                <c:pt idx="14">
                  <c:v>0</c:v>
                </c:pt>
                <c:pt idx="15">
                  <c:v>0</c:v>
                </c:pt>
                <c:pt idx="16">
                  <c:v>3</c:v>
                </c:pt>
                <c:pt idx="17">
                  <c:v>2.52</c:v>
                </c:pt>
                <c:pt idx="18">
                  <c:v>0</c:v>
                </c:pt>
                <c:pt idx="19">
                  <c:v>0</c:v>
                </c:pt>
                <c:pt idx="20">
                  <c:v>0</c:v>
                </c:pt>
                <c:pt idx="21">
                  <c:v>0</c:v>
                </c:pt>
                <c:pt idx="22">
                  <c:v>7.99</c:v>
                </c:pt>
                <c:pt idx="23">
                  <c:v>3.92</c:v>
                </c:pt>
                <c:pt idx="24">
                  <c:v>11.75</c:v>
                </c:pt>
                <c:pt idx="25">
                  <c:v>8.25</c:v>
                </c:pt>
                <c:pt idx="26">
                  <c:v>6.75</c:v>
                </c:pt>
                <c:pt idx="27">
                  <c:v>5.67</c:v>
                </c:pt>
                <c:pt idx="28">
                  <c:v>7.81</c:v>
                </c:pt>
                <c:pt idx="29">
                  <c:v>2.75</c:v>
                </c:pt>
                <c:pt idx="30">
                  <c:v>0</c:v>
                </c:pt>
                <c:pt idx="31">
                  <c:v>0</c:v>
                </c:pt>
                <c:pt idx="32">
                  <c:v>0</c:v>
                </c:pt>
                <c:pt idx="33">
                  <c:v>8.5</c:v>
                </c:pt>
                <c:pt idx="34">
                  <c:v>0</c:v>
                </c:pt>
                <c:pt idx="35">
                  <c:v>9.25</c:v>
                </c:pt>
                <c:pt idx="36">
                  <c:v>0</c:v>
                </c:pt>
                <c:pt idx="37">
                  <c:v>0</c:v>
                </c:pt>
                <c:pt idx="38">
                  <c:v>0</c:v>
                </c:pt>
                <c:pt idx="39">
                  <c:v>0</c:v>
                </c:pt>
                <c:pt idx="40">
                  <c:v>8.68</c:v>
                </c:pt>
                <c:pt idx="41">
                  <c:v>6.69</c:v>
                </c:pt>
                <c:pt idx="42">
                  <c:v>6.13</c:v>
                </c:pt>
                <c:pt idx="43">
                  <c:v>5</c:v>
                </c:pt>
                <c:pt idx="44">
                  <c:v>0</c:v>
                </c:pt>
                <c:pt idx="45">
                  <c:v>7.25</c:v>
                </c:pt>
                <c:pt idx="46">
                  <c:v>4.92</c:v>
                </c:pt>
                <c:pt idx="47">
                  <c:v>0</c:v>
                </c:pt>
                <c:pt idx="48">
                  <c:v>3.5</c:v>
                </c:pt>
                <c:pt idx="49">
                  <c:v>4.5</c:v>
                </c:pt>
                <c:pt idx="50">
                  <c:v>9</c:v>
                </c:pt>
                <c:pt idx="51">
                  <c:v>4.58</c:v>
                </c:pt>
                <c:pt idx="52">
                  <c:v>0</c:v>
                </c:pt>
                <c:pt idx="53">
                  <c:v>0</c:v>
                </c:pt>
              </c:numCache>
            </c:numRef>
          </c:val>
          <c:extLst>
            <c:ext xmlns:c16="http://schemas.microsoft.com/office/drawing/2014/chart" uri="{C3380CC4-5D6E-409C-BE32-E72D297353CC}">
              <c16:uniqueId val="{00000003-AAF6-4B09-AC0D-597D13DA7F32}"/>
            </c:ext>
          </c:extLst>
        </c:ser>
        <c:ser>
          <c:idx val="5"/>
          <c:order val="5"/>
          <c:tx>
            <c:strRef>
              <c:f>Excellence_Combined!$AG$2</c:f>
              <c:strCache>
                <c:ptCount val="1"/>
                <c:pt idx="0">
                  <c:v>PCORI</c:v>
                </c:pt>
              </c:strCache>
            </c:strRef>
          </c:tx>
          <c:spPr>
            <a:solidFill>
              <a:schemeClr val="accent6">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Excellence_Combined!$AA$3:$AA$56</c:f>
              <c:strCache>
                <c:ptCount val="54"/>
                <c:pt idx="0">
                  <c:v>Boston</c:v>
                </c:pt>
                <c:pt idx="1">
                  <c:v>Carolinas</c:v>
                </c:pt>
                <c:pt idx="2">
                  <c:v>DC_Chesapeake</c:v>
                </c:pt>
                <c:pt idx="3">
                  <c:v>Florida</c:v>
                </c:pt>
                <c:pt idx="4">
                  <c:v>Georgia_Alabama</c:v>
                </c:pt>
                <c:pt idx="5">
                  <c:v>NY Metro</c:v>
                </c:pt>
                <c:pt idx="6">
                  <c:v>Philadelphia</c:v>
                </c:pt>
                <c:pt idx="7">
                  <c:v>Austin</c:v>
                </c:pt>
                <c:pt idx="8">
                  <c:v>Nashville</c:v>
                </c:pt>
                <c:pt idx="9">
                  <c:v>Potomac, Maryland</c:v>
                </c:pt>
                <c:pt idx="10">
                  <c:v>New York</c:v>
                </c:pt>
                <c:pt idx="11">
                  <c:v>Atlanta, Georgia</c:v>
                </c:pt>
                <c:pt idx="12">
                  <c:v>Hunt Valley, Maryland</c:v>
                </c:pt>
                <c:pt idx="13">
                  <c:v>Birmingham</c:v>
                </c:pt>
                <c:pt idx="14">
                  <c:v>Knoxville</c:v>
                </c:pt>
                <c:pt idx="15">
                  <c:v>Greater Philadelphia</c:v>
                </c:pt>
                <c:pt idx="16">
                  <c:v>Stamford, Connecticut</c:v>
                </c:pt>
                <c:pt idx="17">
                  <c:v>Richmond, Virginia</c:v>
                </c:pt>
                <c:pt idx="18">
                  <c:v>Tampa</c:v>
                </c:pt>
                <c:pt idx="19">
                  <c:v>Hartford, Connecticut</c:v>
                </c:pt>
                <c:pt idx="20">
                  <c:v>Mobile</c:v>
                </c:pt>
                <c:pt idx="21">
                  <c:v>Miami</c:v>
                </c:pt>
                <c:pt idx="22">
                  <c:v>Chicago</c:v>
                </c:pt>
                <c:pt idx="23">
                  <c:v>Michigan</c:v>
                </c:pt>
                <c:pt idx="24">
                  <c:v>Milwaukee</c:v>
                </c:pt>
                <c:pt idx="25">
                  <c:v>Minneapolis</c:v>
                </c:pt>
                <c:pt idx="26">
                  <c:v>Missouri</c:v>
                </c:pt>
                <c:pt idx="27">
                  <c:v>OH and Western PA</c:v>
                </c:pt>
                <c:pt idx="28">
                  <c:v>Pittsburgh</c:v>
                </c:pt>
                <c:pt idx="29">
                  <c:v>Cleveland</c:v>
                </c:pt>
                <c:pt idx="30">
                  <c:v>Grand Rapids</c:v>
                </c:pt>
                <c:pt idx="31">
                  <c:v>Kansan City</c:v>
                </c:pt>
                <c:pt idx="32">
                  <c:v>Columbus</c:v>
                </c:pt>
                <c:pt idx="33">
                  <c:v>Michigan - Grand Rapids</c:v>
                </c:pt>
                <c:pt idx="34">
                  <c:v>Overland Park, Kansas (AKA Kansas City)</c:v>
                </c:pt>
                <c:pt idx="35">
                  <c:v>St. Louis, Missouri</c:v>
                </c:pt>
                <c:pt idx="36">
                  <c:v>Michigan - Southfield</c:v>
                </c:pt>
                <c:pt idx="37">
                  <c:v>Appleton, Wisconsin</c:v>
                </c:pt>
                <c:pt idx="38">
                  <c:v>Cincinnati</c:v>
                </c:pt>
                <c:pt idx="39">
                  <c:v>Indianapolis</c:v>
                </c:pt>
                <c:pt idx="40">
                  <c:v>Dallas</c:v>
                </c:pt>
                <c:pt idx="41">
                  <c:v>Denver</c:v>
                </c:pt>
                <c:pt idx="42">
                  <c:v>Houston</c:v>
                </c:pt>
                <c:pt idx="43">
                  <c:v>NorCal</c:v>
                </c:pt>
                <c:pt idx="44">
                  <c:v>NY Metro</c:v>
                </c:pt>
                <c:pt idx="45">
                  <c:v>Pacific Northwest</c:v>
                </c:pt>
                <c:pt idx="46">
                  <c:v>SoCal Phoenix</c:v>
                </c:pt>
                <c:pt idx="47">
                  <c:v>Austin</c:v>
                </c:pt>
                <c:pt idx="48">
                  <c:v>Seattle</c:v>
                </c:pt>
                <c:pt idx="49">
                  <c:v>Irvine</c:v>
                </c:pt>
                <c:pt idx="50">
                  <c:v>Phoenix, Arizona</c:v>
                </c:pt>
                <c:pt idx="51">
                  <c:v>San Francisco</c:v>
                </c:pt>
                <c:pt idx="52">
                  <c:v>Austin, Texas</c:v>
                </c:pt>
                <c:pt idx="53">
                  <c:v>Los Angeles</c:v>
                </c:pt>
              </c:strCache>
            </c:strRef>
          </c:cat>
          <c:val>
            <c:numRef>
              <c:f>Excellence_Combined!$AG$3:$AG$56</c:f>
              <c:numCache>
                <c:formatCode>General</c:formatCode>
                <c:ptCount val="54"/>
                <c:pt idx="0">
                  <c:v>4.34</c:v>
                </c:pt>
                <c:pt idx="1">
                  <c:v>2.84</c:v>
                </c:pt>
                <c:pt idx="2">
                  <c:v>1.3</c:v>
                </c:pt>
                <c:pt idx="3">
                  <c:v>0</c:v>
                </c:pt>
                <c:pt idx="4">
                  <c:v>0</c:v>
                </c:pt>
                <c:pt idx="5">
                  <c:v>5.23</c:v>
                </c:pt>
                <c:pt idx="6">
                  <c:v>0</c:v>
                </c:pt>
                <c:pt idx="7">
                  <c:v>0</c:v>
                </c:pt>
                <c:pt idx="8">
                  <c:v>0</c:v>
                </c:pt>
                <c:pt idx="9">
                  <c:v>4.17</c:v>
                </c:pt>
                <c:pt idx="10">
                  <c:v>2.87</c:v>
                </c:pt>
                <c:pt idx="11">
                  <c:v>2</c:v>
                </c:pt>
                <c:pt idx="12">
                  <c:v>3.86</c:v>
                </c:pt>
                <c:pt idx="13">
                  <c:v>0</c:v>
                </c:pt>
                <c:pt idx="14">
                  <c:v>0</c:v>
                </c:pt>
                <c:pt idx="15">
                  <c:v>4.4400000000000004</c:v>
                </c:pt>
                <c:pt idx="16">
                  <c:v>0</c:v>
                </c:pt>
                <c:pt idx="17">
                  <c:v>4.62</c:v>
                </c:pt>
                <c:pt idx="18">
                  <c:v>2.67</c:v>
                </c:pt>
                <c:pt idx="19">
                  <c:v>3.33</c:v>
                </c:pt>
                <c:pt idx="20">
                  <c:v>0</c:v>
                </c:pt>
                <c:pt idx="21">
                  <c:v>0</c:v>
                </c:pt>
                <c:pt idx="22">
                  <c:v>4.4400000000000004</c:v>
                </c:pt>
                <c:pt idx="23">
                  <c:v>0</c:v>
                </c:pt>
                <c:pt idx="24">
                  <c:v>5.51</c:v>
                </c:pt>
                <c:pt idx="25">
                  <c:v>4.05</c:v>
                </c:pt>
                <c:pt idx="26">
                  <c:v>6.5</c:v>
                </c:pt>
                <c:pt idx="27">
                  <c:v>0</c:v>
                </c:pt>
                <c:pt idx="28">
                  <c:v>4.66</c:v>
                </c:pt>
                <c:pt idx="29">
                  <c:v>4.75</c:v>
                </c:pt>
                <c:pt idx="30">
                  <c:v>0</c:v>
                </c:pt>
                <c:pt idx="31">
                  <c:v>0</c:v>
                </c:pt>
                <c:pt idx="32">
                  <c:v>0</c:v>
                </c:pt>
                <c:pt idx="33">
                  <c:v>2</c:v>
                </c:pt>
                <c:pt idx="34">
                  <c:v>3.44</c:v>
                </c:pt>
                <c:pt idx="35">
                  <c:v>0</c:v>
                </c:pt>
                <c:pt idx="36">
                  <c:v>9.75</c:v>
                </c:pt>
                <c:pt idx="37">
                  <c:v>0</c:v>
                </c:pt>
                <c:pt idx="38">
                  <c:v>0</c:v>
                </c:pt>
                <c:pt idx="39">
                  <c:v>0</c:v>
                </c:pt>
                <c:pt idx="40">
                  <c:v>6.36</c:v>
                </c:pt>
                <c:pt idx="41">
                  <c:v>2.4900000000000002</c:v>
                </c:pt>
                <c:pt idx="42">
                  <c:v>4.03</c:v>
                </c:pt>
                <c:pt idx="43">
                  <c:v>3.08</c:v>
                </c:pt>
                <c:pt idx="44">
                  <c:v>0</c:v>
                </c:pt>
                <c:pt idx="45">
                  <c:v>0</c:v>
                </c:pt>
                <c:pt idx="46">
                  <c:v>0</c:v>
                </c:pt>
                <c:pt idx="47">
                  <c:v>0</c:v>
                </c:pt>
                <c:pt idx="48">
                  <c:v>2.25</c:v>
                </c:pt>
                <c:pt idx="49">
                  <c:v>3.63</c:v>
                </c:pt>
                <c:pt idx="50">
                  <c:v>2.91</c:v>
                </c:pt>
                <c:pt idx="51">
                  <c:v>2.89</c:v>
                </c:pt>
                <c:pt idx="52">
                  <c:v>0</c:v>
                </c:pt>
                <c:pt idx="53">
                  <c:v>2.5</c:v>
                </c:pt>
              </c:numCache>
            </c:numRef>
          </c:val>
          <c:extLst>
            <c:ext xmlns:c16="http://schemas.microsoft.com/office/drawing/2014/chart" uri="{C3380CC4-5D6E-409C-BE32-E72D297353CC}">
              <c16:uniqueId val="{00000000-6059-4246-A463-EF728D2EB324}"/>
            </c:ext>
          </c:extLst>
        </c:ser>
        <c:ser>
          <c:idx val="6"/>
          <c:order val="6"/>
          <c:tx>
            <c:strRef>
              <c:f>Excellence_Combined!$AH$2</c:f>
              <c:strCache>
                <c:ptCount val="1"/>
                <c:pt idx="0">
                  <c:v>Other Adhoc</c:v>
                </c:pt>
              </c:strCache>
            </c:strRef>
          </c:tx>
          <c:spPr>
            <a:solidFill>
              <a:schemeClr val="accent1">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Excellence_Combined!$AA$3:$AA$56</c:f>
              <c:strCache>
                <c:ptCount val="54"/>
                <c:pt idx="0">
                  <c:v>Boston</c:v>
                </c:pt>
                <c:pt idx="1">
                  <c:v>Carolinas</c:v>
                </c:pt>
                <c:pt idx="2">
                  <c:v>DC_Chesapeake</c:v>
                </c:pt>
                <c:pt idx="3">
                  <c:v>Florida</c:v>
                </c:pt>
                <c:pt idx="4">
                  <c:v>Georgia_Alabama</c:v>
                </c:pt>
                <c:pt idx="5">
                  <c:v>NY Metro</c:v>
                </c:pt>
                <c:pt idx="6">
                  <c:v>Philadelphia</c:v>
                </c:pt>
                <c:pt idx="7">
                  <c:v>Austin</c:v>
                </c:pt>
                <c:pt idx="8">
                  <c:v>Nashville</c:v>
                </c:pt>
                <c:pt idx="9">
                  <c:v>Potomac, Maryland</c:v>
                </c:pt>
                <c:pt idx="10">
                  <c:v>New York</c:v>
                </c:pt>
                <c:pt idx="11">
                  <c:v>Atlanta, Georgia</c:v>
                </c:pt>
                <c:pt idx="12">
                  <c:v>Hunt Valley, Maryland</c:v>
                </c:pt>
                <c:pt idx="13">
                  <c:v>Birmingham</c:v>
                </c:pt>
                <c:pt idx="14">
                  <c:v>Knoxville</c:v>
                </c:pt>
                <c:pt idx="15">
                  <c:v>Greater Philadelphia</c:v>
                </c:pt>
                <c:pt idx="16">
                  <c:v>Stamford, Connecticut</c:v>
                </c:pt>
                <c:pt idx="17">
                  <c:v>Richmond, Virginia</c:v>
                </c:pt>
                <c:pt idx="18">
                  <c:v>Tampa</c:v>
                </c:pt>
                <c:pt idx="19">
                  <c:v>Hartford, Connecticut</c:v>
                </c:pt>
                <c:pt idx="20">
                  <c:v>Mobile</c:v>
                </c:pt>
                <c:pt idx="21">
                  <c:v>Miami</c:v>
                </c:pt>
                <c:pt idx="22">
                  <c:v>Chicago</c:v>
                </c:pt>
                <c:pt idx="23">
                  <c:v>Michigan</c:v>
                </c:pt>
                <c:pt idx="24">
                  <c:v>Milwaukee</c:v>
                </c:pt>
                <c:pt idx="25">
                  <c:v>Minneapolis</c:v>
                </c:pt>
                <c:pt idx="26">
                  <c:v>Missouri</c:v>
                </c:pt>
                <c:pt idx="27">
                  <c:v>OH and Western PA</c:v>
                </c:pt>
                <c:pt idx="28">
                  <c:v>Pittsburgh</c:v>
                </c:pt>
                <c:pt idx="29">
                  <c:v>Cleveland</c:v>
                </c:pt>
                <c:pt idx="30">
                  <c:v>Grand Rapids</c:v>
                </c:pt>
                <c:pt idx="31">
                  <c:v>Kansan City</c:v>
                </c:pt>
                <c:pt idx="32">
                  <c:v>Columbus</c:v>
                </c:pt>
                <c:pt idx="33">
                  <c:v>Michigan - Grand Rapids</c:v>
                </c:pt>
                <c:pt idx="34">
                  <c:v>Overland Park, Kansas (AKA Kansas City)</c:v>
                </c:pt>
                <c:pt idx="35">
                  <c:v>St. Louis, Missouri</c:v>
                </c:pt>
                <c:pt idx="36">
                  <c:v>Michigan - Southfield</c:v>
                </c:pt>
                <c:pt idx="37">
                  <c:v>Appleton, Wisconsin</c:v>
                </c:pt>
                <c:pt idx="38">
                  <c:v>Cincinnati</c:v>
                </c:pt>
                <c:pt idx="39">
                  <c:v>Indianapolis</c:v>
                </c:pt>
                <c:pt idx="40">
                  <c:v>Dallas</c:v>
                </c:pt>
                <c:pt idx="41">
                  <c:v>Denver</c:v>
                </c:pt>
                <c:pt idx="42">
                  <c:v>Houston</c:v>
                </c:pt>
                <c:pt idx="43">
                  <c:v>NorCal</c:v>
                </c:pt>
                <c:pt idx="44">
                  <c:v>NY Metro</c:v>
                </c:pt>
                <c:pt idx="45">
                  <c:v>Pacific Northwest</c:v>
                </c:pt>
                <c:pt idx="46">
                  <c:v>SoCal Phoenix</c:v>
                </c:pt>
                <c:pt idx="47">
                  <c:v>Austin</c:v>
                </c:pt>
                <c:pt idx="48">
                  <c:v>Seattle</c:v>
                </c:pt>
                <c:pt idx="49">
                  <c:v>Irvine</c:v>
                </c:pt>
                <c:pt idx="50">
                  <c:v>Phoenix, Arizona</c:v>
                </c:pt>
                <c:pt idx="51">
                  <c:v>San Francisco</c:v>
                </c:pt>
                <c:pt idx="52">
                  <c:v>Austin, Texas</c:v>
                </c:pt>
                <c:pt idx="53">
                  <c:v>Los Angeles</c:v>
                </c:pt>
              </c:strCache>
            </c:strRef>
          </c:cat>
          <c:val>
            <c:numRef>
              <c:f>Excellence_Combined!$AH$3:$AH$56</c:f>
              <c:numCache>
                <c:formatCode>General</c:formatCode>
                <c:ptCount val="54"/>
                <c:pt idx="0">
                  <c:v>0</c:v>
                </c:pt>
                <c:pt idx="1">
                  <c:v>4.2</c:v>
                </c:pt>
                <c:pt idx="2">
                  <c:v>8.5</c:v>
                </c:pt>
                <c:pt idx="3">
                  <c:v>3.65</c:v>
                </c:pt>
                <c:pt idx="4">
                  <c:v>4.5</c:v>
                </c:pt>
                <c:pt idx="5">
                  <c:v>8.02</c:v>
                </c:pt>
                <c:pt idx="6">
                  <c:v>0</c:v>
                </c:pt>
                <c:pt idx="7">
                  <c:v>0</c:v>
                </c:pt>
                <c:pt idx="8">
                  <c:v>0</c:v>
                </c:pt>
                <c:pt idx="9">
                  <c:v>0</c:v>
                </c:pt>
                <c:pt idx="10">
                  <c:v>0</c:v>
                </c:pt>
                <c:pt idx="11">
                  <c:v>0</c:v>
                </c:pt>
                <c:pt idx="12">
                  <c:v>0</c:v>
                </c:pt>
                <c:pt idx="13">
                  <c:v>0</c:v>
                </c:pt>
                <c:pt idx="14">
                  <c:v>0</c:v>
                </c:pt>
                <c:pt idx="15">
                  <c:v>6</c:v>
                </c:pt>
                <c:pt idx="16">
                  <c:v>0</c:v>
                </c:pt>
                <c:pt idx="17">
                  <c:v>0</c:v>
                </c:pt>
                <c:pt idx="18">
                  <c:v>3.5</c:v>
                </c:pt>
                <c:pt idx="19">
                  <c:v>0</c:v>
                </c:pt>
                <c:pt idx="20">
                  <c:v>0</c:v>
                </c:pt>
                <c:pt idx="21">
                  <c:v>0</c:v>
                </c:pt>
                <c:pt idx="22">
                  <c:v>2</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1.25</c:v>
                </c:pt>
                <c:pt idx="42">
                  <c:v>0</c:v>
                </c:pt>
                <c:pt idx="43">
                  <c:v>5.75</c:v>
                </c:pt>
                <c:pt idx="44">
                  <c:v>0</c:v>
                </c:pt>
                <c:pt idx="45">
                  <c:v>0</c:v>
                </c:pt>
                <c:pt idx="46">
                  <c:v>0</c:v>
                </c:pt>
                <c:pt idx="47">
                  <c:v>0</c:v>
                </c:pt>
                <c:pt idx="48">
                  <c:v>0</c:v>
                </c:pt>
                <c:pt idx="49">
                  <c:v>0</c:v>
                </c:pt>
                <c:pt idx="50">
                  <c:v>0</c:v>
                </c:pt>
                <c:pt idx="51">
                  <c:v>0</c:v>
                </c:pt>
                <c:pt idx="52">
                  <c:v>0</c:v>
                </c:pt>
                <c:pt idx="53">
                  <c:v>0</c:v>
                </c:pt>
              </c:numCache>
            </c:numRef>
          </c:val>
          <c:extLst>
            <c:ext xmlns:c16="http://schemas.microsoft.com/office/drawing/2014/chart" uri="{C3380CC4-5D6E-409C-BE32-E72D297353CC}">
              <c16:uniqueId val="{00000001-6059-4246-A463-EF728D2EB324}"/>
            </c:ext>
          </c:extLst>
        </c:ser>
        <c:ser>
          <c:idx val="7"/>
          <c:order val="7"/>
          <c:tx>
            <c:strRef>
              <c:f>Excellence_Combined!$AI$2</c:f>
              <c:strCache>
                <c:ptCount val="1"/>
                <c:pt idx="0">
                  <c:v>Other DM Support</c:v>
                </c:pt>
              </c:strCache>
            </c:strRef>
          </c:tx>
          <c:spPr>
            <a:solidFill>
              <a:schemeClr val="accent2">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Excellence_Combined!$AA$3:$AA$56</c:f>
              <c:strCache>
                <c:ptCount val="54"/>
                <c:pt idx="0">
                  <c:v>Boston</c:v>
                </c:pt>
                <c:pt idx="1">
                  <c:v>Carolinas</c:v>
                </c:pt>
                <c:pt idx="2">
                  <c:v>DC_Chesapeake</c:v>
                </c:pt>
                <c:pt idx="3">
                  <c:v>Florida</c:v>
                </c:pt>
                <c:pt idx="4">
                  <c:v>Georgia_Alabama</c:v>
                </c:pt>
                <c:pt idx="5">
                  <c:v>NY Metro</c:v>
                </c:pt>
                <c:pt idx="6">
                  <c:v>Philadelphia</c:v>
                </c:pt>
                <c:pt idx="7">
                  <c:v>Austin</c:v>
                </c:pt>
                <c:pt idx="8">
                  <c:v>Nashville</c:v>
                </c:pt>
                <c:pt idx="9">
                  <c:v>Potomac, Maryland</c:v>
                </c:pt>
                <c:pt idx="10">
                  <c:v>New York</c:v>
                </c:pt>
                <c:pt idx="11">
                  <c:v>Atlanta, Georgia</c:v>
                </c:pt>
                <c:pt idx="12">
                  <c:v>Hunt Valley, Maryland</c:v>
                </c:pt>
                <c:pt idx="13">
                  <c:v>Birmingham</c:v>
                </c:pt>
                <c:pt idx="14">
                  <c:v>Knoxville</c:v>
                </c:pt>
                <c:pt idx="15">
                  <c:v>Greater Philadelphia</c:v>
                </c:pt>
                <c:pt idx="16">
                  <c:v>Stamford, Connecticut</c:v>
                </c:pt>
                <c:pt idx="17">
                  <c:v>Richmond, Virginia</c:v>
                </c:pt>
                <c:pt idx="18">
                  <c:v>Tampa</c:v>
                </c:pt>
                <c:pt idx="19">
                  <c:v>Hartford, Connecticut</c:v>
                </c:pt>
                <c:pt idx="20">
                  <c:v>Mobile</c:v>
                </c:pt>
                <c:pt idx="21">
                  <c:v>Miami</c:v>
                </c:pt>
                <c:pt idx="22">
                  <c:v>Chicago</c:v>
                </c:pt>
                <c:pt idx="23">
                  <c:v>Michigan</c:v>
                </c:pt>
                <c:pt idx="24">
                  <c:v>Milwaukee</c:v>
                </c:pt>
                <c:pt idx="25">
                  <c:v>Minneapolis</c:v>
                </c:pt>
                <c:pt idx="26">
                  <c:v>Missouri</c:v>
                </c:pt>
                <c:pt idx="27">
                  <c:v>OH and Western PA</c:v>
                </c:pt>
                <c:pt idx="28">
                  <c:v>Pittsburgh</c:v>
                </c:pt>
                <c:pt idx="29">
                  <c:v>Cleveland</c:v>
                </c:pt>
                <c:pt idx="30">
                  <c:v>Grand Rapids</c:v>
                </c:pt>
                <c:pt idx="31">
                  <c:v>Kansan City</c:v>
                </c:pt>
                <c:pt idx="32">
                  <c:v>Columbus</c:v>
                </c:pt>
                <c:pt idx="33">
                  <c:v>Michigan - Grand Rapids</c:v>
                </c:pt>
                <c:pt idx="34">
                  <c:v>Overland Park, Kansas (AKA Kansas City)</c:v>
                </c:pt>
                <c:pt idx="35">
                  <c:v>St. Louis, Missouri</c:v>
                </c:pt>
                <c:pt idx="36">
                  <c:v>Michigan - Southfield</c:v>
                </c:pt>
                <c:pt idx="37">
                  <c:v>Appleton, Wisconsin</c:v>
                </c:pt>
                <c:pt idx="38">
                  <c:v>Cincinnati</c:v>
                </c:pt>
                <c:pt idx="39">
                  <c:v>Indianapolis</c:v>
                </c:pt>
                <c:pt idx="40">
                  <c:v>Dallas</c:v>
                </c:pt>
                <c:pt idx="41">
                  <c:v>Denver</c:v>
                </c:pt>
                <c:pt idx="42">
                  <c:v>Houston</c:v>
                </c:pt>
                <c:pt idx="43">
                  <c:v>NorCal</c:v>
                </c:pt>
                <c:pt idx="44">
                  <c:v>NY Metro</c:v>
                </c:pt>
                <c:pt idx="45">
                  <c:v>Pacific Northwest</c:v>
                </c:pt>
                <c:pt idx="46">
                  <c:v>SoCal Phoenix</c:v>
                </c:pt>
                <c:pt idx="47">
                  <c:v>Austin</c:v>
                </c:pt>
                <c:pt idx="48">
                  <c:v>Seattle</c:v>
                </c:pt>
                <c:pt idx="49">
                  <c:v>Irvine</c:v>
                </c:pt>
                <c:pt idx="50">
                  <c:v>Phoenix, Arizona</c:v>
                </c:pt>
                <c:pt idx="51">
                  <c:v>San Francisco</c:v>
                </c:pt>
                <c:pt idx="52">
                  <c:v>Austin, Texas</c:v>
                </c:pt>
                <c:pt idx="53">
                  <c:v>Los Angeles</c:v>
                </c:pt>
              </c:strCache>
            </c:strRef>
          </c:cat>
          <c:val>
            <c:numRef>
              <c:f>Excellence_Combined!$AI$3:$AI$56</c:f>
              <c:numCache>
                <c:formatCode>General</c:formatCode>
                <c:ptCount val="54"/>
                <c:pt idx="0">
                  <c:v>3.14</c:v>
                </c:pt>
                <c:pt idx="1">
                  <c:v>6.1</c:v>
                </c:pt>
                <c:pt idx="2">
                  <c:v>0</c:v>
                </c:pt>
                <c:pt idx="3">
                  <c:v>0</c:v>
                </c:pt>
                <c:pt idx="4">
                  <c:v>12</c:v>
                </c:pt>
                <c:pt idx="5">
                  <c:v>7.84</c:v>
                </c:pt>
                <c:pt idx="6">
                  <c:v>6.5</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10.02</c:v>
                </c:pt>
                <c:pt idx="23">
                  <c:v>0</c:v>
                </c:pt>
                <c:pt idx="24">
                  <c:v>6.75</c:v>
                </c:pt>
                <c:pt idx="25">
                  <c:v>0</c:v>
                </c:pt>
                <c:pt idx="26">
                  <c:v>0</c:v>
                </c:pt>
                <c:pt idx="27">
                  <c:v>0</c:v>
                </c:pt>
                <c:pt idx="28">
                  <c:v>0</c:v>
                </c:pt>
                <c:pt idx="29">
                  <c:v>1.5</c:v>
                </c:pt>
                <c:pt idx="30">
                  <c:v>0</c:v>
                </c:pt>
                <c:pt idx="31">
                  <c:v>0</c:v>
                </c:pt>
                <c:pt idx="32">
                  <c:v>0</c:v>
                </c:pt>
                <c:pt idx="33">
                  <c:v>0</c:v>
                </c:pt>
                <c:pt idx="34">
                  <c:v>0</c:v>
                </c:pt>
                <c:pt idx="35">
                  <c:v>0</c:v>
                </c:pt>
                <c:pt idx="36">
                  <c:v>0</c:v>
                </c:pt>
                <c:pt idx="37">
                  <c:v>0</c:v>
                </c:pt>
                <c:pt idx="38">
                  <c:v>0</c:v>
                </c:pt>
                <c:pt idx="39">
                  <c:v>0</c:v>
                </c:pt>
                <c:pt idx="40">
                  <c:v>4.0999999999999996</c:v>
                </c:pt>
                <c:pt idx="41">
                  <c:v>4.75</c:v>
                </c:pt>
                <c:pt idx="42">
                  <c:v>3.09</c:v>
                </c:pt>
                <c:pt idx="43">
                  <c:v>4.4400000000000004</c:v>
                </c:pt>
                <c:pt idx="44">
                  <c:v>0</c:v>
                </c:pt>
                <c:pt idx="45">
                  <c:v>5</c:v>
                </c:pt>
                <c:pt idx="46">
                  <c:v>3.25</c:v>
                </c:pt>
                <c:pt idx="47">
                  <c:v>0</c:v>
                </c:pt>
                <c:pt idx="48">
                  <c:v>0</c:v>
                </c:pt>
                <c:pt idx="49">
                  <c:v>0</c:v>
                </c:pt>
                <c:pt idx="50">
                  <c:v>0</c:v>
                </c:pt>
                <c:pt idx="51">
                  <c:v>1.94</c:v>
                </c:pt>
                <c:pt idx="52">
                  <c:v>0</c:v>
                </c:pt>
                <c:pt idx="53">
                  <c:v>0</c:v>
                </c:pt>
              </c:numCache>
            </c:numRef>
          </c:val>
          <c:extLst>
            <c:ext xmlns:c16="http://schemas.microsoft.com/office/drawing/2014/chart" uri="{C3380CC4-5D6E-409C-BE32-E72D297353CC}">
              <c16:uniqueId val="{00000002-6059-4246-A463-EF728D2EB324}"/>
            </c:ext>
          </c:extLst>
        </c:ser>
        <c:dLbls>
          <c:showLegendKey val="0"/>
          <c:showVal val="1"/>
          <c:showCatName val="0"/>
          <c:showSerName val="0"/>
          <c:showPercent val="0"/>
          <c:showBubbleSize val="0"/>
        </c:dLbls>
        <c:gapWidth val="75"/>
        <c:overlap val="100"/>
        <c:axId val="2130740248"/>
        <c:axId val="2130734344"/>
      </c:barChart>
      <c:catAx>
        <c:axId val="2130740248"/>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130734344"/>
        <c:crosses val="autoZero"/>
        <c:auto val="1"/>
        <c:lblAlgn val="ctr"/>
        <c:lblOffset val="100"/>
        <c:noMultiLvlLbl val="0"/>
      </c:catAx>
      <c:valAx>
        <c:axId val="2130734344"/>
        <c:scaling>
          <c:orientation val="minMax"/>
        </c:scaling>
        <c:delete val="1"/>
        <c:axPos val="b"/>
        <c:numFmt formatCode="General" sourceLinked="1"/>
        <c:majorTickMark val="none"/>
        <c:minorTickMark val="none"/>
        <c:tickLblPos val="nextTo"/>
        <c:crossAx val="2130740248"/>
        <c:crosses val="autoZero"/>
        <c:crossBetween val="between"/>
      </c:valAx>
      <c:spPr>
        <a:solidFill>
          <a:sysClr val="window" lastClr="FFFFFF"/>
        </a:solid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sz="700"/>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stacked"/>
        <c:varyColors val="0"/>
        <c:ser>
          <c:idx val="0"/>
          <c:order val="0"/>
          <c:tx>
            <c:strRef>
              <c:f>Excellence_BA!$AB$2</c:f>
              <c:strCache>
                <c:ptCount val="1"/>
                <c:pt idx="0">
                  <c:v>Financial Performance Analysis</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accent1">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Excellence_BA!$AA$3:$AA$51</c:f>
              <c:strCache>
                <c:ptCount val="49"/>
                <c:pt idx="0">
                  <c:v>Boston</c:v>
                </c:pt>
                <c:pt idx="1">
                  <c:v>Carolinas</c:v>
                </c:pt>
                <c:pt idx="2">
                  <c:v>DC_Chesapeake</c:v>
                </c:pt>
                <c:pt idx="3">
                  <c:v>Florida</c:v>
                </c:pt>
                <c:pt idx="4">
                  <c:v>Georgia_Alabama</c:v>
                </c:pt>
                <c:pt idx="5">
                  <c:v>NY Metro</c:v>
                </c:pt>
                <c:pt idx="6">
                  <c:v>Philadelphia</c:v>
                </c:pt>
                <c:pt idx="7">
                  <c:v>Austin</c:v>
                </c:pt>
                <c:pt idx="8">
                  <c:v>Nashville</c:v>
                </c:pt>
                <c:pt idx="9">
                  <c:v>Potomac, Maryland</c:v>
                </c:pt>
                <c:pt idx="10">
                  <c:v>New York</c:v>
                </c:pt>
                <c:pt idx="11">
                  <c:v>Atlanta, Georgia</c:v>
                </c:pt>
                <c:pt idx="12">
                  <c:v>Hunt Valley, Maryland</c:v>
                </c:pt>
                <c:pt idx="13">
                  <c:v>Birmingham</c:v>
                </c:pt>
                <c:pt idx="14">
                  <c:v>Knoxville</c:v>
                </c:pt>
                <c:pt idx="15">
                  <c:v>Greater Philadelphia</c:v>
                </c:pt>
                <c:pt idx="16">
                  <c:v>Richmond, Virginia</c:v>
                </c:pt>
                <c:pt idx="17">
                  <c:v>Tampa</c:v>
                </c:pt>
                <c:pt idx="18">
                  <c:v>Hartford, Connecticut</c:v>
                </c:pt>
                <c:pt idx="19">
                  <c:v>Mobile</c:v>
                </c:pt>
                <c:pt idx="20">
                  <c:v>Miami</c:v>
                </c:pt>
                <c:pt idx="21">
                  <c:v>Chicago</c:v>
                </c:pt>
                <c:pt idx="22">
                  <c:v>Michigan</c:v>
                </c:pt>
                <c:pt idx="23">
                  <c:v>Milwaukee</c:v>
                </c:pt>
                <c:pt idx="24">
                  <c:v>Minneapolis</c:v>
                </c:pt>
                <c:pt idx="25">
                  <c:v>Missouri</c:v>
                </c:pt>
                <c:pt idx="26">
                  <c:v>OH and Western PA</c:v>
                </c:pt>
                <c:pt idx="27">
                  <c:v>Pittsburgh</c:v>
                </c:pt>
                <c:pt idx="28">
                  <c:v>Cleveland</c:v>
                </c:pt>
                <c:pt idx="29">
                  <c:v>Grand Rapids</c:v>
                </c:pt>
                <c:pt idx="30">
                  <c:v>Kansan City</c:v>
                </c:pt>
                <c:pt idx="31">
                  <c:v>Columbus</c:v>
                </c:pt>
                <c:pt idx="32">
                  <c:v>Michigan - Grand Rapids</c:v>
                </c:pt>
                <c:pt idx="33">
                  <c:v>Overland Park, Kansas (AKA Kansas City)</c:v>
                </c:pt>
                <c:pt idx="34">
                  <c:v>Appleton, Wisconsin</c:v>
                </c:pt>
                <c:pt idx="35">
                  <c:v>Dallas</c:v>
                </c:pt>
                <c:pt idx="36">
                  <c:v>Denver</c:v>
                </c:pt>
                <c:pt idx="37">
                  <c:v>Houston</c:v>
                </c:pt>
                <c:pt idx="38">
                  <c:v>NorCal</c:v>
                </c:pt>
                <c:pt idx="39">
                  <c:v>NY Metro</c:v>
                </c:pt>
                <c:pt idx="40">
                  <c:v>Pacific Northwest</c:v>
                </c:pt>
                <c:pt idx="41">
                  <c:v>SoCal Phoenix</c:v>
                </c:pt>
                <c:pt idx="42">
                  <c:v>Austin</c:v>
                </c:pt>
                <c:pt idx="43">
                  <c:v>Seattle</c:v>
                </c:pt>
                <c:pt idx="44">
                  <c:v>Irvine</c:v>
                </c:pt>
                <c:pt idx="45">
                  <c:v>Phoenix, Arizona</c:v>
                </c:pt>
                <c:pt idx="46">
                  <c:v>San Francisco</c:v>
                </c:pt>
                <c:pt idx="47">
                  <c:v>Austin, Texas</c:v>
                </c:pt>
                <c:pt idx="48">
                  <c:v>Los Angeles</c:v>
                </c:pt>
              </c:strCache>
            </c:strRef>
          </c:cat>
          <c:val>
            <c:numRef>
              <c:f>Excellence_BA!$AB$3:$AB$51</c:f>
              <c:numCache>
                <c:formatCode>General</c:formatCode>
                <c:ptCount val="49"/>
                <c:pt idx="0">
                  <c:v>4.9000000000000004</c:v>
                </c:pt>
                <c:pt idx="1">
                  <c:v>5.22</c:v>
                </c:pt>
                <c:pt idx="2">
                  <c:v>3.53</c:v>
                </c:pt>
                <c:pt idx="3">
                  <c:v>3.47</c:v>
                </c:pt>
                <c:pt idx="4">
                  <c:v>5.12</c:v>
                </c:pt>
                <c:pt idx="5">
                  <c:v>3.96</c:v>
                </c:pt>
                <c:pt idx="6">
                  <c:v>4.66</c:v>
                </c:pt>
                <c:pt idx="7">
                  <c:v>3.83</c:v>
                </c:pt>
                <c:pt idx="8">
                  <c:v>5.38</c:v>
                </c:pt>
                <c:pt idx="9">
                  <c:v>4.5199999999999996</c:v>
                </c:pt>
                <c:pt idx="10">
                  <c:v>4.54</c:v>
                </c:pt>
                <c:pt idx="11">
                  <c:v>4.45</c:v>
                </c:pt>
                <c:pt idx="12">
                  <c:v>3.87</c:v>
                </c:pt>
                <c:pt idx="13">
                  <c:v>4.76</c:v>
                </c:pt>
                <c:pt idx="14">
                  <c:v>3.81</c:v>
                </c:pt>
                <c:pt idx="15">
                  <c:v>5.0199999999999996</c:v>
                </c:pt>
                <c:pt idx="16">
                  <c:v>4.38</c:v>
                </c:pt>
                <c:pt idx="17">
                  <c:v>4.16</c:v>
                </c:pt>
                <c:pt idx="18">
                  <c:v>4.05</c:v>
                </c:pt>
                <c:pt idx="19">
                  <c:v>3</c:v>
                </c:pt>
                <c:pt idx="20">
                  <c:v>4.8</c:v>
                </c:pt>
                <c:pt idx="21">
                  <c:v>7.24</c:v>
                </c:pt>
                <c:pt idx="22">
                  <c:v>6.32</c:v>
                </c:pt>
                <c:pt idx="23">
                  <c:v>7.13</c:v>
                </c:pt>
                <c:pt idx="24">
                  <c:v>6.58</c:v>
                </c:pt>
                <c:pt idx="25">
                  <c:v>7.46</c:v>
                </c:pt>
                <c:pt idx="26">
                  <c:v>5.75</c:v>
                </c:pt>
                <c:pt idx="27">
                  <c:v>7.38</c:v>
                </c:pt>
                <c:pt idx="28">
                  <c:v>6</c:v>
                </c:pt>
                <c:pt idx="29">
                  <c:v>5.89</c:v>
                </c:pt>
                <c:pt idx="30">
                  <c:v>7.18</c:v>
                </c:pt>
                <c:pt idx="31">
                  <c:v>6.42</c:v>
                </c:pt>
                <c:pt idx="32">
                  <c:v>7.53</c:v>
                </c:pt>
                <c:pt idx="33">
                  <c:v>8.42</c:v>
                </c:pt>
                <c:pt idx="34">
                  <c:v>4.25</c:v>
                </c:pt>
                <c:pt idx="35">
                  <c:v>7.75</c:v>
                </c:pt>
                <c:pt idx="36">
                  <c:v>7.88</c:v>
                </c:pt>
                <c:pt idx="37">
                  <c:v>6.88</c:v>
                </c:pt>
                <c:pt idx="38">
                  <c:v>6.13</c:v>
                </c:pt>
                <c:pt idx="39">
                  <c:v>2.2599999999999998</c:v>
                </c:pt>
                <c:pt idx="40">
                  <c:v>5.99</c:v>
                </c:pt>
                <c:pt idx="41">
                  <c:v>7.37</c:v>
                </c:pt>
                <c:pt idx="42">
                  <c:v>5.33</c:v>
                </c:pt>
                <c:pt idx="43">
                  <c:v>5.58</c:v>
                </c:pt>
                <c:pt idx="44">
                  <c:v>5.6</c:v>
                </c:pt>
                <c:pt idx="45">
                  <c:v>5.52</c:v>
                </c:pt>
                <c:pt idx="46">
                  <c:v>5.63</c:v>
                </c:pt>
                <c:pt idx="47">
                  <c:v>12.38</c:v>
                </c:pt>
                <c:pt idx="48">
                  <c:v>7.79</c:v>
                </c:pt>
              </c:numCache>
            </c:numRef>
          </c:val>
          <c:extLst>
            <c:ext xmlns:c16="http://schemas.microsoft.com/office/drawing/2014/chart" uri="{C3380CC4-5D6E-409C-BE32-E72D297353CC}">
              <c16:uniqueId val="{00000000-42F2-4BA9-A226-FB3104F054FF}"/>
            </c:ext>
          </c:extLst>
        </c:ser>
        <c:ser>
          <c:idx val="1"/>
          <c:order val="1"/>
          <c:tx>
            <c:strRef>
              <c:f>Excellence_BA!$AC$2</c:f>
              <c:strCache>
                <c:ptCount val="1"/>
                <c:pt idx="0">
                  <c:v>Pricing Underwriting Tool</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Excellence_BA!$AA$3:$AA$51</c:f>
              <c:strCache>
                <c:ptCount val="49"/>
                <c:pt idx="0">
                  <c:v>Boston</c:v>
                </c:pt>
                <c:pt idx="1">
                  <c:v>Carolinas</c:v>
                </c:pt>
                <c:pt idx="2">
                  <c:v>DC_Chesapeake</c:v>
                </c:pt>
                <c:pt idx="3">
                  <c:v>Florida</c:v>
                </c:pt>
                <c:pt idx="4">
                  <c:v>Georgia_Alabama</c:v>
                </c:pt>
                <c:pt idx="5">
                  <c:v>NY Metro</c:v>
                </c:pt>
                <c:pt idx="6">
                  <c:v>Philadelphia</c:v>
                </c:pt>
                <c:pt idx="7">
                  <c:v>Austin</c:v>
                </c:pt>
                <c:pt idx="8">
                  <c:v>Nashville</c:v>
                </c:pt>
                <c:pt idx="9">
                  <c:v>Potomac, Maryland</c:v>
                </c:pt>
                <c:pt idx="10">
                  <c:v>New York</c:v>
                </c:pt>
                <c:pt idx="11">
                  <c:v>Atlanta, Georgia</c:v>
                </c:pt>
                <c:pt idx="12">
                  <c:v>Hunt Valley, Maryland</c:v>
                </c:pt>
                <c:pt idx="13">
                  <c:v>Birmingham</c:v>
                </c:pt>
                <c:pt idx="14">
                  <c:v>Knoxville</c:v>
                </c:pt>
                <c:pt idx="15">
                  <c:v>Greater Philadelphia</c:v>
                </c:pt>
                <c:pt idx="16">
                  <c:v>Richmond, Virginia</c:v>
                </c:pt>
                <c:pt idx="17">
                  <c:v>Tampa</c:v>
                </c:pt>
                <c:pt idx="18">
                  <c:v>Hartford, Connecticut</c:v>
                </c:pt>
                <c:pt idx="19">
                  <c:v>Mobile</c:v>
                </c:pt>
                <c:pt idx="20">
                  <c:v>Miami</c:v>
                </c:pt>
                <c:pt idx="21">
                  <c:v>Chicago</c:v>
                </c:pt>
                <c:pt idx="22">
                  <c:v>Michigan</c:v>
                </c:pt>
                <c:pt idx="23">
                  <c:v>Milwaukee</c:v>
                </c:pt>
                <c:pt idx="24">
                  <c:v>Minneapolis</c:v>
                </c:pt>
                <c:pt idx="25">
                  <c:v>Missouri</c:v>
                </c:pt>
                <c:pt idx="26">
                  <c:v>OH and Western PA</c:v>
                </c:pt>
                <c:pt idx="27">
                  <c:v>Pittsburgh</c:v>
                </c:pt>
                <c:pt idx="28">
                  <c:v>Cleveland</c:v>
                </c:pt>
                <c:pt idx="29">
                  <c:v>Grand Rapids</c:v>
                </c:pt>
                <c:pt idx="30">
                  <c:v>Kansan City</c:v>
                </c:pt>
                <c:pt idx="31">
                  <c:v>Columbus</c:v>
                </c:pt>
                <c:pt idx="32">
                  <c:v>Michigan - Grand Rapids</c:v>
                </c:pt>
                <c:pt idx="33">
                  <c:v>Overland Park, Kansas (AKA Kansas City)</c:v>
                </c:pt>
                <c:pt idx="34">
                  <c:v>Appleton, Wisconsin</c:v>
                </c:pt>
                <c:pt idx="35">
                  <c:v>Dallas</c:v>
                </c:pt>
                <c:pt idx="36">
                  <c:v>Denver</c:v>
                </c:pt>
                <c:pt idx="37">
                  <c:v>Houston</c:v>
                </c:pt>
                <c:pt idx="38">
                  <c:v>NorCal</c:v>
                </c:pt>
                <c:pt idx="39">
                  <c:v>NY Metro</c:v>
                </c:pt>
                <c:pt idx="40">
                  <c:v>Pacific Northwest</c:v>
                </c:pt>
                <c:pt idx="41">
                  <c:v>SoCal Phoenix</c:v>
                </c:pt>
                <c:pt idx="42">
                  <c:v>Austin</c:v>
                </c:pt>
                <c:pt idx="43">
                  <c:v>Seattle</c:v>
                </c:pt>
                <c:pt idx="44">
                  <c:v>Irvine</c:v>
                </c:pt>
                <c:pt idx="45">
                  <c:v>Phoenix, Arizona</c:v>
                </c:pt>
                <c:pt idx="46">
                  <c:v>San Francisco</c:v>
                </c:pt>
                <c:pt idx="47">
                  <c:v>Austin, Texas</c:v>
                </c:pt>
                <c:pt idx="48">
                  <c:v>Los Angeles</c:v>
                </c:pt>
              </c:strCache>
            </c:strRef>
          </c:cat>
          <c:val>
            <c:numRef>
              <c:f>Excellence_BA!$AC$3:$AC$51</c:f>
              <c:numCache>
                <c:formatCode>General</c:formatCode>
                <c:ptCount val="49"/>
                <c:pt idx="0">
                  <c:v>0</c:v>
                </c:pt>
                <c:pt idx="1">
                  <c:v>0</c:v>
                </c:pt>
                <c:pt idx="2">
                  <c:v>0</c:v>
                </c:pt>
                <c:pt idx="3">
                  <c:v>0</c:v>
                </c:pt>
                <c:pt idx="4">
                  <c:v>0</c:v>
                </c:pt>
                <c:pt idx="5">
                  <c:v>1.5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12</c:v>
                </c:pt>
                <c:pt idx="27">
                  <c:v>0</c:v>
                </c:pt>
                <c:pt idx="28">
                  <c:v>0</c:v>
                </c:pt>
                <c:pt idx="29">
                  <c:v>0</c:v>
                </c:pt>
                <c:pt idx="30">
                  <c:v>0</c:v>
                </c:pt>
                <c:pt idx="31">
                  <c:v>0</c:v>
                </c:pt>
                <c:pt idx="32">
                  <c:v>0</c:v>
                </c:pt>
                <c:pt idx="33">
                  <c:v>0</c:v>
                </c:pt>
                <c:pt idx="34">
                  <c:v>0</c:v>
                </c:pt>
                <c:pt idx="35">
                  <c:v>0</c:v>
                </c:pt>
                <c:pt idx="36">
                  <c:v>0</c:v>
                </c:pt>
                <c:pt idx="37">
                  <c:v>6</c:v>
                </c:pt>
                <c:pt idx="38">
                  <c:v>0</c:v>
                </c:pt>
                <c:pt idx="39">
                  <c:v>0</c:v>
                </c:pt>
                <c:pt idx="40">
                  <c:v>0</c:v>
                </c:pt>
                <c:pt idx="41">
                  <c:v>16.75</c:v>
                </c:pt>
                <c:pt idx="42">
                  <c:v>0</c:v>
                </c:pt>
                <c:pt idx="43">
                  <c:v>0</c:v>
                </c:pt>
                <c:pt idx="44">
                  <c:v>0</c:v>
                </c:pt>
                <c:pt idx="45">
                  <c:v>0</c:v>
                </c:pt>
                <c:pt idx="46">
                  <c:v>0</c:v>
                </c:pt>
                <c:pt idx="47">
                  <c:v>0</c:v>
                </c:pt>
                <c:pt idx="48">
                  <c:v>0</c:v>
                </c:pt>
              </c:numCache>
            </c:numRef>
          </c:val>
          <c:extLst>
            <c:ext xmlns:c16="http://schemas.microsoft.com/office/drawing/2014/chart" uri="{C3380CC4-5D6E-409C-BE32-E72D297353CC}">
              <c16:uniqueId val="{00000000-603B-433F-B46D-2CA56910966B}"/>
            </c:ext>
          </c:extLst>
        </c:ser>
        <c:ser>
          <c:idx val="2"/>
          <c:order val="2"/>
          <c:tx>
            <c:strRef>
              <c:f>Excellence_BA!$AD$2</c:f>
              <c:strCache>
                <c:ptCount val="1"/>
                <c:pt idx="0">
                  <c:v>Incurred But Not Reported</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Excellence_BA!$AA$3:$AA$51</c:f>
              <c:strCache>
                <c:ptCount val="49"/>
                <c:pt idx="0">
                  <c:v>Boston</c:v>
                </c:pt>
                <c:pt idx="1">
                  <c:v>Carolinas</c:v>
                </c:pt>
                <c:pt idx="2">
                  <c:v>DC_Chesapeake</c:v>
                </c:pt>
                <c:pt idx="3">
                  <c:v>Florida</c:v>
                </c:pt>
                <c:pt idx="4">
                  <c:v>Georgia_Alabama</c:v>
                </c:pt>
                <c:pt idx="5">
                  <c:v>NY Metro</c:v>
                </c:pt>
                <c:pt idx="6">
                  <c:v>Philadelphia</c:v>
                </c:pt>
                <c:pt idx="7">
                  <c:v>Austin</c:v>
                </c:pt>
                <c:pt idx="8">
                  <c:v>Nashville</c:v>
                </c:pt>
                <c:pt idx="9">
                  <c:v>Potomac, Maryland</c:v>
                </c:pt>
                <c:pt idx="10">
                  <c:v>New York</c:v>
                </c:pt>
                <c:pt idx="11">
                  <c:v>Atlanta, Georgia</c:v>
                </c:pt>
                <c:pt idx="12">
                  <c:v>Hunt Valley, Maryland</c:v>
                </c:pt>
                <c:pt idx="13">
                  <c:v>Birmingham</c:v>
                </c:pt>
                <c:pt idx="14">
                  <c:v>Knoxville</c:v>
                </c:pt>
                <c:pt idx="15">
                  <c:v>Greater Philadelphia</c:v>
                </c:pt>
                <c:pt idx="16">
                  <c:v>Richmond, Virginia</c:v>
                </c:pt>
                <c:pt idx="17">
                  <c:v>Tampa</c:v>
                </c:pt>
                <c:pt idx="18">
                  <c:v>Hartford, Connecticut</c:v>
                </c:pt>
                <c:pt idx="19">
                  <c:v>Mobile</c:v>
                </c:pt>
                <c:pt idx="20">
                  <c:v>Miami</c:v>
                </c:pt>
                <c:pt idx="21">
                  <c:v>Chicago</c:v>
                </c:pt>
                <c:pt idx="22">
                  <c:v>Michigan</c:v>
                </c:pt>
                <c:pt idx="23">
                  <c:v>Milwaukee</c:v>
                </c:pt>
                <c:pt idx="24">
                  <c:v>Minneapolis</c:v>
                </c:pt>
                <c:pt idx="25">
                  <c:v>Missouri</c:v>
                </c:pt>
                <c:pt idx="26">
                  <c:v>OH and Western PA</c:v>
                </c:pt>
                <c:pt idx="27">
                  <c:v>Pittsburgh</c:v>
                </c:pt>
                <c:pt idx="28">
                  <c:v>Cleveland</c:v>
                </c:pt>
                <c:pt idx="29">
                  <c:v>Grand Rapids</c:v>
                </c:pt>
                <c:pt idx="30">
                  <c:v>Kansan City</c:v>
                </c:pt>
                <c:pt idx="31">
                  <c:v>Columbus</c:v>
                </c:pt>
                <c:pt idx="32">
                  <c:v>Michigan - Grand Rapids</c:v>
                </c:pt>
                <c:pt idx="33">
                  <c:v>Overland Park, Kansas (AKA Kansas City)</c:v>
                </c:pt>
                <c:pt idx="34">
                  <c:v>Appleton, Wisconsin</c:v>
                </c:pt>
                <c:pt idx="35">
                  <c:v>Dallas</c:v>
                </c:pt>
                <c:pt idx="36">
                  <c:v>Denver</c:v>
                </c:pt>
                <c:pt idx="37">
                  <c:v>Houston</c:v>
                </c:pt>
                <c:pt idx="38">
                  <c:v>NorCal</c:v>
                </c:pt>
                <c:pt idx="39">
                  <c:v>NY Metro</c:v>
                </c:pt>
                <c:pt idx="40">
                  <c:v>Pacific Northwest</c:v>
                </c:pt>
                <c:pt idx="41">
                  <c:v>SoCal Phoenix</c:v>
                </c:pt>
                <c:pt idx="42">
                  <c:v>Austin</c:v>
                </c:pt>
                <c:pt idx="43">
                  <c:v>Seattle</c:v>
                </c:pt>
                <c:pt idx="44">
                  <c:v>Irvine</c:v>
                </c:pt>
                <c:pt idx="45">
                  <c:v>Phoenix, Arizona</c:v>
                </c:pt>
                <c:pt idx="46">
                  <c:v>San Francisco</c:v>
                </c:pt>
                <c:pt idx="47">
                  <c:v>Austin, Texas</c:v>
                </c:pt>
                <c:pt idx="48">
                  <c:v>Los Angeles</c:v>
                </c:pt>
              </c:strCache>
            </c:strRef>
          </c:cat>
          <c:val>
            <c:numRef>
              <c:f>Excellence_BA!$AD$3:$AD$51</c:f>
              <c:numCache>
                <c:formatCode>General</c:formatCode>
                <c:ptCount val="49"/>
                <c:pt idx="0">
                  <c:v>0</c:v>
                </c:pt>
                <c:pt idx="1">
                  <c:v>0</c:v>
                </c:pt>
                <c:pt idx="2">
                  <c:v>0</c:v>
                </c:pt>
                <c:pt idx="3">
                  <c:v>0</c:v>
                </c:pt>
                <c:pt idx="4">
                  <c:v>0</c:v>
                </c:pt>
                <c:pt idx="5">
                  <c:v>12</c:v>
                </c:pt>
                <c:pt idx="6">
                  <c:v>0</c:v>
                </c:pt>
                <c:pt idx="7">
                  <c:v>0</c:v>
                </c:pt>
                <c:pt idx="8">
                  <c:v>0</c:v>
                </c:pt>
                <c:pt idx="9">
                  <c:v>0</c:v>
                </c:pt>
                <c:pt idx="10">
                  <c:v>10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10.34</c:v>
                </c:pt>
                <c:pt idx="36">
                  <c:v>15.88</c:v>
                </c:pt>
                <c:pt idx="37">
                  <c:v>10.199999999999999</c:v>
                </c:pt>
                <c:pt idx="38">
                  <c:v>0</c:v>
                </c:pt>
                <c:pt idx="39">
                  <c:v>0</c:v>
                </c:pt>
                <c:pt idx="40">
                  <c:v>0</c:v>
                </c:pt>
                <c:pt idx="41">
                  <c:v>8.3800000000000008</c:v>
                </c:pt>
                <c:pt idx="42">
                  <c:v>0</c:v>
                </c:pt>
                <c:pt idx="43">
                  <c:v>10</c:v>
                </c:pt>
                <c:pt idx="44">
                  <c:v>10.5</c:v>
                </c:pt>
                <c:pt idx="45">
                  <c:v>8.67</c:v>
                </c:pt>
                <c:pt idx="46">
                  <c:v>9.57</c:v>
                </c:pt>
                <c:pt idx="47">
                  <c:v>0</c:v>
                </c:pt>
                <c:pt idx="48">
                  <c:v>0</c:v>
                </c:pt>
              </c:numCache>
            </c:numRef>
          </c:val>
          <c:extLst>
            <c:ext xmlns:c16="http://schemas.microsoft.com/office/drawing/2014/chart" uri="{C3380CC4-5D6E-409C-BE32-E72D297353CC}">
              <c16:uniqueId val="{00000001-603B-433F-B46D-2CA56910966B}"/>
            </c:ext>
          </c:extLst>
        </c:ser>
        <c:ser>
          <c:idx val="3"/>
          <c:order val="3"/>
          <c:tx>
            <c:strRef>
              <c:f>Excellence_BA!$AE$2</c:f>
              <c:strCache>
                <c:ptCount val="1"/>
                <c:pt idx="0">
                  <c:v>Financial Benchmark Survey</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Excellence_BA!$AA$3:$AA$51</c:f>
              <c:strCache>
                <c:ptCount val="49"/>
                <c:pt idx="0">
                  <c:v>Boston</c:v>
                </c:pt>
                <c:pt idx="1">
                  <c:v>Carolinas</c:v>
                </c:pt>
                <c:pt idx="2">
                  <c:v>DC_Chesapeake</c:v>
                </c:pt>
                <c:pt idx="3">
                  <c:v>Florida</c:v>
                </c:pt>
                <c:pt idx="4">
                  <c:v>Georgia_Alabama</c:v>
                </c:pt>
                <c:pt idx="5">
                  <c:v>NY Metro</c:v>
                </c:pt>
                <c:pt idx="6">
                  <c:v>Philadelphia</c:v>
                </c:pt>
                <c:pt idx="7">
                  <c:v>Austin</c:v>
                </c:pt>
                <c:pt idx="8">
                  <c:v>Nashville</c:v>
                </c:pt>
                <c:pt idx="9">
                  <c:v>Potomac, Maryland</c:v>
                </c:pt>
                <c:pt idx="10">
                  <c:v>New York</c:v>
                </c:pt>
                <c:pt idx="11">
                  <c:v>Atlanta, Georgia</c:v>
                </c:pt>
                <c:pt idx="12">
                  <c:v>Hunt Valley, Maryland</c:v>
                </c:pt>
                <c:pt idx="13">
                  <c:v>Birmingham</c:v>
                </c:pt>
                <c:pt idx="14">
                  <c:v>Knoxville</c:v>
                </c:pt>
                <c:pt idx="15">
                  <c:v>Greater Philadelphia</c:v>
                </c:pt>
                <c:pt idx="16">
                  <c:v>Richmond, Virginia</c:v>
                </c:pt>
                <c:pt idx="17">
                  <c:v>Tampa</c:v>
                </c:pt>
                <c:pt idx="18">
                  <c:v>Hartford, Connecticut</c:v>
                </c:pt>
                <c:pt idx="19">
                  <c:v>Mobile</c:v>
                </c:pt>
                <c:pt idx="20">
                  <c:v>Miami</c:v>
                </c:pt>
                <c:pt idx="21">
                  <c:v>Chicago</c:v>
                </c:pt>
                <c:pt idx="22">
                  <c:v>Michigan</c:v>
                </c:pt>
                <c:pt idx="23">
                  <c:v>Milwaukee</c:v>
                </c:pt>
                <c:pt idx="24">
                  <c:v>Minneapolis</c:v>
                </c:pt>
                <c:pt idx="25">
                  <c:v>Missouri</c:v>
                </c:pt>
                <c:pt idx="26">
                  <c:v>OH and Western PA</c:v>
                </c:pt>
                <c:pt idx="27">
                  <c:v>Pittsburgh</c:v>
                </c:pt>
                <c:pt idx="28">
                  <c:v>Cleveland</c:v>
                </c:pt>
                <c:pt idx="29">
                  <c:v>Grand Rapids</c:v>
                </c:pt>
                <c:pt idx="30">
                  <c:v>Kansan City</c:v>
                </c:pt>
                <c:pt idx="31">
                  <c:v>Columbus</c:v>
                </c:pt>
                <c:pt idx="32">
                  <c:v>Michigan - Grand Rapids</c:v>
                </c:pt>
                <c:pt idx="33">
                  <c:v>Overland Park, Kansas (AKA Kansas City)</c:v>
                </c:pt>
                <c:pt idx="34">
                  <c:v>Appleton, Wisconsin</c:v>
                </c:pt>
                <c:pt idx="35">
                  <c:v>Dallas</c:v>
                </c:pt>
                <c:pt idx="36">
                  <c:v>Denver</c:v>
                </c:pt>
                <c:pt idx="37">
                  <c:v>Houston</c:v>
                </c:pt>
                <c:pt idx="38">
                  <c:v>NorCal</c:v>
                </c:pt>
                <c:pt idx="39">
                  <c:v>NY Metro</c:v>
                </c:pt>
                <c:pt idx="40">
                  <c:v>Pacific Northwest</c:v>
                </c:pt>
                <c:pt idx="41">
                  <c:v>SoCal Phoenix</c:v>
                </c:pt>
                <c:pt idx="42">
                  <c:v>Austin</c:v>
                </c:pt>
                <c:pt idx="43">
                  <c:v>Seattle</c:v>
                </c:pt>
                <c:pt idx="44">
                  <c:v>Irvine</c:v>
                </c:pt>
                <c:pt idx="45">
                  <c:v>Phoenix, Arizona</c:v>
                </c:pt>
                <c:pt idx="46">
                  <c:v>San Francisco</c:v>
                </c:pt>
                <c:pt idx="47">
                  <c:v>Austin, Texas</c:v>
                </c:pt>
                <c:pt idx="48">
                  <c:v>Los Angeles</c:v>
                </c:pt>
              </c:strCache>
            </c:strRef>
          </c:cat>
          <c:val>
            <c:numRef>
              <c:f>Excellence_BA!$AE$3:$AE$51</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10.25</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extLst>
            <c:ext xmlns:c16="http://schemas.microsoft.com/office/drawing/2014/chart" uri="{C3380CC4-5D6E-409C-BE32-E72D297353CC}">
              <c16:uniqueId val="{00000002-603B-433F-B46D-2CA56910966B}"/>
            </c:ext>
          </c:extLst>
        </c:ser>
        <c:ser>
          <c:idx val="4"/>
          <c:order val="4"/>
          <c:tx>
            <c:strRef>
              <c:f>Excellence_BA!$AF$2</c:f>
              <c:strCache>
                <c:ptCount val="1"/>
                <c:pt idx="0">
                  <c:v>HealthMaps</c:v>
                </c:pt>
              </c:strCache>
            </c:strRef>
          </c:tx>
          <c:spPr>
            <a:solidFill>
              <a:schemeClr val="accent5">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Excellence_BA!$AA$3:$AA$51</c:f>
              <c:strCache>
                <c:ptCount val="49"/>
                <c:pt idx="0">
                  <c:v>Boston</c:v>
                </c:pt>
                <c:pt idx="1">
                  <c:v>Carolinas</c:v>
                </c:pt>
                <c:pt idx="2">
                  <c:v>DC_Chesapeake</c:v>
                </c:pt>
                <c:pt idx="3">
                  <c:v>Florida</c:v>
                </c:pt>
                <c:pt idx="4">
                  <c:v>Georgia_Alabama</c:v>
                </c:pt>
                <c:pt idx="5">
                  <c:v>NY Metro</c:v>
                </c:pt>
                <c:pt idx="6">
                  <c:v>Philadelphia</c:v>
                </c:pt>
                <c:pt idx="7">
                  <c:v>Austin</c:v>
                </c:pt>
                <c:pt idx="8">
                  <c:v>Nashville</c:v>
                </c:pt>
                <c:pt idx="9">
                  <c:v>Potomac, Maryland</c:v>
                </c:pt>
                <c:pt idx="10">
                  <c:v>New York</c:v>
                </c:pt>
                <c:pt idx="11">
                  <c:v>Atlanta, Georgia</c:v>
                </c:pt>
                <c:pt idx="12">
                  <c:v>Hunt Valley, Maryland</c:v>
                </c:pt>
                <c:pt idx="13">
                  <c:v>Birmingham</c:v>
                </c:pt>
                <c:pt idx="14">
                  <c:v>Knoxville</c:v>
                </c:pt>
                <c:pt idx="15">
                  <c:v>Greater Philadelphia</c:v>
                </c:pt>
                <c:pt idx="16">
                  <c:v>Richmond, Virginia</c:v>
                </c:pt>
                <c:pt idx="17">
                  <c:v>Tampa</c:v>
                </c:pt>
                <c:pt idx="18">
                  <c:v>Hartford, Connecticut</c:v>
                </c:pt>
                <c:pt idx="19">
                  <c:v>Mobile</c:v>
                </c:pt>
                <c:pt idx="20">
                  <c:v>Miami</c:v>
                </c:pt>
                <c:pt idx="21">
                  <c:v>Chicago</c:v>
                </c:pt>
                <c:pt idx="22">
                  <c:v>Michigan</c:v>
                </c:pt>
                <c:pt idx="23">
                  <c:v>Milwaukee</c:v>
                </c:pt>
                <c:pt idx="24">
                  <c:v>Minneapolis</c:v>
                </c:pt>
                <c:pt idx="25">
                  <c:v>Missouri</c:v>
                </c:pt>
                <c:pt idx="26">
                  <c:v>OH and Western PA</c:v>
                </c:pt>
                <c:pt idx="27">
                  <c:v>Pittsburgh</c:v>
                </c:pt>
                <c:pt idx="28">
                  <c:v>Cleveland</c:v>
                </c:pt>
                <c:pt idx="29">
                  <c:v>Grand Rapids</c:v>
                </c:pt>
                <c:pt idx="30">
                  <c:v>Kansan City</c:v>
                </c:pt>
                <c:pt idx="31">
                  <c:v>Columbus</c:v>
                </c:pt>
                <c:pt idx="32">
                  <c:v>Michigan - Grand Rapids</c:v>
                </c:pt>
                <c:pt idx="33">
                  <c:v>Overland Park, Kansas (AKA Kansas City)</c:v>
                </c:pt>
                <c:pt idx="34">
                  <c:v>Appleton, Wisconsin</c:v>
                </c:pt>
                <c:pt idx="35">
                  <c:v>Dallas</c:v>
                </c:pt>
                <c:pt idx="36">
                  <c:v>Denver</c:v>
                </c:pt>
                <c:pt idx="37">
                  <c:v>Houston</c:v>
                </c:pt>
                <c:pt idx="38">
                  <c:v>NorCal</c:v>
                </c:pt>
                <c:pt idx="39">
                  <c:v>NY Metro</c:v>
                </c:pt>
                <c:pt idx="40">
                  <c:v>Pacific Northwest</c:v>
                </c:pt>
                <c:pt idx="41">
                  <c:v>SoCal Phoenix</c:v>
                </c:pt>
                <c:pt idx="42">
                  <c:v>Austin</c:v>
                </c:pt>
                <c:pt idx="43">
                  <c:v>Seattle</c:v>
                </c:pt>
                <c:pt idx="44">
                  <c:v>Irvine</c:v>
                </c:pt>
                <c:pt idx="45">
                  <c:v>Phoenix, Arizona</c:v>
                </c:pt>
                <c:pt idx="46">
                  <c:v>San Francisco</c:v>
                </c:pt>
                <c:pt idx="47">
                  <c:v>Austin, Texas</c:v>
                </c:pt>
                <c:pt idx="48">
                  <c:v>Los Angeles</c:v>
                </c:pt>
              </c:strCache>
            </c:strRef>
          </c:cat>
          <c:val>
            <c:numRef>
              <c:f>Excellence_BA!$AF$3:$AF$51</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4</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extLst>
            <c:ext xmlns:c16="http://schemas.microsoft.com/office/drawing/2014/chart" uri="{C3380CC4-5D6E-409C-BE32-E72D297353CC}">
              <c16:uniqueId val="{00000003-603B-433F-B46D-2CA56910966B}"/>
            </c:ext>
          </c:extLst>
        </c:ser>
        <c:ser>
          <c:idx val="5"/>
          <c:order val="5"/>
          <c:tx>
            <c:strRef>
              <c:f>Excellence_BA!$AG$2</c:f>
              <c:strCache>
                <c:ptCount val="1"/>
                <c:pt idx="0">
                  <c:v>PCORI</c:v>
                </c:pt>
              </c:strCache>
            </c:strRef>
          </c:tx>
          <c:spPr>
            <a:solidFill>
              <a:schemeClr val="accent6">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Excellence_BA!$AA$3:$AA$51</c:f>
              <c:strCache>
                <c:ptCount val="49"/>
                <c:pt idx="0">
                  <c:v>Boston</c:v>
                </c:pt>
                <c:pt idx="1">
                  <c:v>Carolinas</c:v>
                </c:pt>
                <c:pt idx="2">
                  <c:v>DC_Chesapeake</c:v>
                </c:pt>
                <c:pt idx="3">
                  <c:v>Florida</c:v>
                </c:pt>
                <c:pt idx="4">
                  <c:v>Georgia_Alabama</c:v>
                </c:pt>
                <c:pt idx="5">
                  <c:v>NY Metro</c:v>
                </c:pt>
                <c:pt idx="6">
                  <c:v>Philadelphia</c:v>
                </c:pt>
                <c:pt idx="7">
                  <c:v>Austin</c:v>
                </c:pt>
                <c:pt idx="8">
                  <c:v>Nashville</c:v>
                </c:pt>
                <c:pt idx="9">
                  <c:v>Potomac, Maryland</c:v>
                </c:pt>
                <c:pt idx="10">
                  <c:v>New York</c:v>
                </c:pt>
                <c:pt idx="11">
                  <c:v>Atlanta, Georgia</c:v>
                </c:pt>
                <c:pt idx="12">
                  <c:v>Hunt Valley, Maryland</c:v>
                </c:pt>
                <c:pt idx="13">
                  <c:v>Birmingham</c:v>
                </c:pt>
                <c:pt idx="14">
                  <c:v>Knoxville</c:v>
                </c:pt>
                <c:pt idx="15">
                  <c:v>Greater Philadelphia</c:v>
                </c:pt>
                <c:pt idx="16">
                  <c:v>Richmond, Virginia</c:v>
                </c:pt>
                <c:pt idx="17">
                  <c:v>Tampa</c:v>
                </c:pt>
                <c:pt idx="18">
                  <c:v>Hartford, Connecticut</c:v>
                </c:pt>
                <c:pt idx="19">
                  <c:v>Mobile</c:v>
                </c:pt>
                <c:pt idx="20">
                  <c:v>Miami</c:v>
                </c:pt>
                <c:pt idx="21">
                  <c:v>Chicago</c:v>
                </c:pt>
                <c:pt idx="22">
                  <c:v>Michigan</c:v>
                </c:pt>
                <c:pt idx="23">
                  <c:v>Milwaukee</c:v>
                </c:pt>
                <c:pt idx="24">
                  <c:v>Minneapolis</c:v>
                </c:pt>
                <c:pt idx="25">
                  <c:v>Missouri</c:v>
                </c:pt>
                <c:pt idx="26">
                  <c:v>OH and Western PA</c:v>
                </c:pt>
                <c:pt idx="27">
                  <c:v>Pittsburgh</c:v>
                </c:pt>
                <c:pt idx="28">
                  <c:v>Cleveland</c:v>
                </c:pt>
                <c:pt idx="29">
                  <c:v>Grand Rapids</c:v>
                </c:pt>
                <c:pt idx="30">
                  <c:v>Kansan City</c:v>
                </c:pt>
                <c:pt idx="31">
                  <c:v>Columbus</c:v>
                </c:pt>
                <c:pt idx="32">
                  <c:v>Michigan - Grand Rapids</c:v>
                </c:pt>
                <c:pt idx="33">
                  <c:v>Overland Park, Kansas (AKA Kansas City)</c:v>
                </c:pt>
                <c:pt idx="34">
                  <c:v>Appleton, Wisconsin</c:v>
                </c:pt>
                <c:pt idx="35">
                  <c:v>Dallas</c:v>
                </c:pt>
                <c:pt idx="36">
                  <c:v>Denver</c:v>
                </c:pt>
                <c:pt idx="37">
                  <c:v>Houston</c:v>
                </c:pt>
                <c:pt idx="38">
                  <c:v>NorCal</c:v>
                </c:pt>
                <c:pt idx="39">
                  <c:v>NY Metro</c:v>
                </c:pt>
                <c:pt idx="40">
                  <c:v>Pacific Northwest</c:v>
                </c:pt>
                <c:pt idx="41">
                  <c:v>SoCal Phoenix</c:v>
                </c:pt>
                <c:pt idx="42">
                  <c:v>Austin</c:v>
                </c:pt>
                <c:pt idx="43">
                  <c:v>Seattle</c:v>
                </c:pt>
                <c:pt idx="44">
                  <c:v>Irvine</c:v>
                </c:pt>
                <c:pt idx="45">
                  <c:v>Phoenix, Arizona</c:v>
                </c:pt>
                <c:pt idx="46">
                  <c:v>San Francisco</c:v>
                </c:pt>
                <c:pt idx="47">
                  <c:v>Austin, Texas</c:v>
                </c:pt>
                <c:pt idx="48">
                  <c:v>Los Angeles</c:v>
                </c:pt>
              </c:strCache>
            </c:strRef>
          </c:cat>
          <c:val>
            <c:numRef>
              <c:f>Excellence_BA!$AG$3:$AG$51</c:f>
              <c:numCache>
                <c:formatCode>General</c:formatCode>
                <c:ptCount val="49"/>
                <c:pt idx="0">
                  <c:v>3.5</c:v>
                </c:pt>
                <c:pt idx="1">
                  <c:v>2.38</c:v>
                </c:pt>
                <c:pt idx="2">
                  <c:v>0</c:v>
                </c:pt>
                <c:pt idx="3">
                  <c:v>0</c:v>
                </c:pt>
                <c:pt idx="4">
                  <c:v>0</c:v>
                </c:pt>
                <c:pt idx="5">
                  <c:v>0</c:v>
                </c:pt>
                <c:pt idx="6">
                  <c:v>0</c:v>
                </c:pt>
                <c:pt idx="7">
                  <c:v>0</c:v>
                </c:pt>
                <c:pt idx="8">
                  <c:v>0</c:v>
                </c:pt>
                <c:pt idx="9">
                  <c:v>4.17</c:v>
                </c:pt>
                <c:pt idx="10">
                  <c:v>2.5099999999999998</c:v>
                </c:pt>
                <c:pt idx="11">
                  <c:v>0</c:v>
                </c:pt>
                <c:pt idx="12">
                  <c:v>3.63</c:v>
                </c:pt>
                <c:pt idx="13">
                  <c:v>0</c:v>
                </c:pt>
                <c:pt idx="14">
                  <c:v>0</c:v>
                </c:pt>
                <c:pt idx="15">
                  <c:v>4.18</c:v>
                </c:pt>
                <c:pt idx="16">
                  <c:v>0</c:v>
                </c:pt>
                <c:pt idx="17">
                  <c:v>2.67</c:v>
                </c:pt>
                <c:pt idx="18">
                  <c:v>3.33</c:v>
                </c:pt>
                <c:pt idx="19">
                  <c:v>0</c:v>
                </c:pt>
                <c:pt idx="20">
                  <c:v>0</c:v>
                </c:pt>
                <c:pt idx="21">
                  <c:v>4.51</c:v>
                </c:pt>
                <c:pt idx="22">
                  <c:v>0</c:v>
                </c:pt>
                <c:pt idx="23">
                  <c:v>5.51</c:v>
                </c:pt>
                <c:pt idx="24">
                  <c:v>4.05</c:v>
                </c:pt>
                <c:pt idx="25">
                  <c:v>0</c:v>
                </c:pt>
                <c:pt idx="26">
                  <c:v>0</c:v>
                </c:pt>
                <c:pt idx="27">
                  <c:v>4.13</c:v>
                </c:pt>
                <c:pt idx="28">
                  <c:v>4.5</c:v>
                </c:pt>
                <c:pt idx="29">
                  <c:v>0</c:v>
                </c:pt>
                <c:pt idx="30">
                  <c:v>0</c:v>
                </c:pt>
                <c:pt idx="31">
                  <c:v>0</c:v>
                </c:pt>
                <c:pt idx="32">
                  <c:v>0</c:v>
                </c:pt>
                <c:pt idx="33">
                  <c:v>3.44</c:v>
                </c:pt>
                <c:pt idx="34">
                  <c:v>0</c:v>
                </c:pt>
                <c:pt idx="35">
                  <c:v>0</c:v>
                </c:pt>
                <c:pt idx="36">
                  <c:v>2.94</c:v>
                </c:pt>
                <c:pt idx="37">
                  <c:v>0</c:v>
                </c:pt>
                <c:pt idx="38">
                  <c:v>0</c:v>
                </c:pt>
                <c:pt idx="39">
                  <c:v>0</c:v>
                </c:pt>
                <c:pt idx="40">
                  <c:v>0</c:v>
                </c:pt>
                <c:pt idx="41">
                  <c:v>0</c:v>
                </c:pt>
                <c:pt idx="42">
                  <c:v>0</c:v>
                </c:pt>
                <c:pt idx="43">
                  <c:v>2.25</c:v>
                </c:pt>
                <c:pt idx="44">
                  <c:v>3.25</c:v>
                </c:pt>
                <c:pt idx="45">
                  <c:v>2.52</c:v>
                </c:pt>
                <c:pt idx="46">
                  <c:v>2.5</c:v>
                </c:pt>
                <c:pt idx="47">
                  <c:v>0</c:v>
                </c:pt>
                <c:pt idx="48">
                  <c:v>0</c:v>
                </c:pt>
              </c:numCache>
            </c:numRef>
          </c:val>
          <c:extLst>
            <c:ext xmlns:c16="http://schemas.microsoft.com/office/drawing/2014/chart" uri="{C3380CC4-5D6E-409C-BE32-E72D297353CC}">
              <c16:uniqueId val="{00000004-603B-433F-B46D-2CA56910966B}"/>
            </c:ext>
          </c:extLst>
        </c:ser>
        <c:ser>
          <c:idx val="6"/>
          <c:order val="6"/>
          <c:tx>
            <c:strRef>
              <c:f>Excellence_BA!$AH$2</c:f>
              <c:strCache>
                <c:ptCount val="1"/>
                <c:pt idx="0">
                  <c:v>Other Adhoc</c:v>
                </c:pt>
              </c:strCache>
            </c:strRef>
          </c:tx>
          <c:spPr>
            <a:solidFill>
              <a:schemeClr val="accent1">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Excellence_BA!$AA$3:$AA$51</c:f>
              <c:strCache>
                <c:ptCount val="49"/>
                <c:pt idx="0">
                  <c:v>Boston</c:v>
                </c:pt>
                <c:pt idx="1">
                  <c:v>Carolinas</c:v>
                </c:pt>
                <c:pt idx="2">
                  <c:v>DC_Chesapeake</c:v>
                </c:pt>
                <c:pt idx="3">
                  <c:v>Florida</c:v>
                </c:pt>
                <c:pt idx="4">
                  <c:v>Georgia_Alabama</c:v>
                </c:pt>
                <c:pt idx="5">
                  <c:v>NY Metro</c:v>
                </c:pt>
                <c:pt idx="6">
                  <c:v>Philadelphia</c:v>
                </c:pt>
                <c:pt idx="7">
                  <c:v>Austin</c:v>
                </c:pt>
                <c:pt idx="8">
                  <c:v>Nashville</c:v>
                </c:pt>
                <c:pt idx="9">
                  <c:v>Potomac, Maryland</c:v>
                </c:pt>
                <c:pt idx="10">
                  <c:v>New York</c:v>
                </c:pt>
                <c:pt idx="11">
                  <c:v>Atlanta, Georgia</c:v>
                </c:pt>
                <c:pt idx="12">
                  <c:v>Hunt Valley, Maryland</c:v>
                </c:pt>
                <c:pt idx="13">
                  <c:v>Birmingham</c:v>
                </c:pt>
                <c:pt idx="14">
                  <c:v>Knoxville</c:v>
                </c:pt>
                <c:pt idx="15">
                  <c:v>Greater Philadelphia</c:v>
                </c:pt>
                <c:pt idx="16">
                  <c:v>Richmond, Virginia</c:v>
                </c:pt>
                <c:pt idx="17">
                  <c:v>Tampa</c:v>
                </c:pt>
                <c:pt idx="18">
                  <c:v>Hartford, Connecticut</c:v>
                </c:pt>
                <c:pt idx="19">
                  <c:v>Mobile</c:v>
                </c:pt>
                <c:pt idx="20">
                  <c:v>Miami</c:v>
                </c:pt>
                <c:pt idx="21">
                  <c:v>Chicago</c:v>
                </c:pt>
                <c:pt idx="22">
                  <c:v>Michigan</c:v>
                </c:pt>
                <c:pt idx="23">
                  <c:v>Milwaukee</c:v>
                </c:pt>
                <c:pt idx="24">
                  <c:v>Minneapolis</c:v>
                </c:pt>
                <c:pt idx="25">
                  <c:v>Missouri</c:v>
                </c:pt>
                <c:pt idx="26">
                  <c:v>OH and Western PA</c:v>
                </c:pt>
                <c:pt idx="27">
                  <c:v>Pittsburgh</c:v>
                </c:pt>
                <c:pt idx="28">
                  <c:v>Cleveland</c:v>
                </c:pt>
                <c:pt idx="29">
                  <c:v>Grand Rapids</c:v>
                </c:pt>
                <c:pt idx="30">
                  <c:v>Kansan City</c:v>
                </c:pt>
                <c:pt idx="31">
                  <c:v>Columbus</c:v>
                </c:pt>
                <c:pt idx="32">
                  <c:v>Michigan - Grand Rapids</c:v>
                </c:pt>
                <c:pt idx="33">
                  <c:v>Overland Park, Kansas (AKA Kansas City)</c:v>
                </c:pt>
                <c:pt idx="34">
                  <c:v>Appleton, Wisconsin</c:v>
                </c:pt>
                <c:pt idx="35">
                  <c:v>Dallas</c:v>
                </c:pt>
                <c:pt idx="36">
                  <c:v>Denver</c:v>
                </c:pt>
                <c:pt idx="37">
                  <c:v>Houston</c:v>
                </c:pt>
                <c:pt idx="38">
                  <c:v>NorCal</c:v>
                </c:pt>
                <c:pt idx="39">
                  <c:v>NY Metro</c:v>
                </c:pt>
                <c:pt idx="40">
                  <c:v>Pacific Northwest</c:v>
                </c:pt>
                <c:pt idx="41">
                  <c:v>SoCal Phoenix</c:v>
                </c:pt>
                <c:pt idx="42">
                  <c:v>Austin</c:v>
                </c:pt>
                <c:pt idx="43">
                  <c:v>Seattle</c:v>
                </c:pt>
                <c:pt idx="44">
                  <c:v>Irvine</c:v>
                </c:pt>
                <c:pt idx="45">
                  <c:v>Phoenix, Arizona</c:v>
                </c:pt>
                <c:pt idx="46">
                  <c:v>San Francisco</c:v>
                </c:pt>
                <c:pt idx="47">
                  <c:v>Austin, Texas</c:v>
                </c:pt>
                <c:pt idx="48">
                  <c:v>Los Angeles</c:v>
                </c:pt>
              </c:strCache>
            </c:strRef>
          </c:cat>
          <c:val>
            <c:numRef>
              <c:f>Excellence_BA!$AH$3:$AH$51</c:f>
              <c:numCache>
                <c:formatCode>General</c:formatCode>
                <c:ptCount val="49"/>
                <c:pt idx="0">
                  <c:v>0</c:v>
                </c:pt>
                <c:pt idx="1">
                  <c:v>3.75</c:v>
                </c:pt>
                <c:pt idx="2">
                  <c:v>0</c:v>
                </c:pt>
                <c:pt idx="3">
                  <c:v>4.5</c:v>
                </c:pt>
                <c:pt idx="4">
                  <c:v>0</c:v>
                </c:pt>
                <c:pt idx="5">
                  <c:v>0</c:v>
                </c:pt>
                <c:pt idx="6">
                  <c:v>0</c:v>
                </c:pt>
                <c:pt idx="7">
                  <c:v>0</c:v>
                </c:pt>
                <c:pt idx="8">
                  <c:v>0</c:v>
                </c:pt>
                <c:pt idx="9">
                  <c:v>0</c:v>
                </c:pt>
                <c:pt idx="10">
                  <c:v>0</c:v>
                </c:pt>
                <c:pt idx="11">
                  <c:v>0</c:v>
                </c:pt>
                <c:pt idx="12">
                  <c:v>0</c:v>
                </c:pt>
                <c:pt idx="13">
                  <c:v>0</c:v>
                </c:pt>
                <c:pt idx="14">
                  <c:v>0</c:v>
                </c:pt>
                <c:pt idx="15">
                  <c:v>0</c:v>
                </c:pt>
                <c:pt idx="16">
                  <c:v>0</c:v>
                </c:pt>
                <c:pt idx="17">
                  <c:v>3.5</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extLst>
            <c:ext xmlns:c16="http://schemas.microsoft.com/office/drawing/2014/chart" uri="{C3380CC4-5D6E-409C-BE32-E72D297353CC}">
              <c16:uniqueId val="{00000000-351F-4B28-98DE-4D9A7EA430D1}"/>
            </c:ext>
          </c:extLst>
        </c:ser>
        <c:dLbls>
          <c:showLegendKey val="0"/>
          <c:showVal val="1"/>
          <c:showCatName val="0"/>
          <c:showSerName val="0"/>
          <c:showPercent val="0"/>
          <c:showBubbleSize val="0"/>
        </c:dLbls>
        <c:gapWidth val="75"/>
        <c:overlap val="100"/>
        <c:axId val="2130740248"/>
        <c:axId val="2130734344"/>
      </c:barChart>
      <c:catAx>
        <c:axId val="2130740248"/>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130734344"/>
        <c:crosses val="autoZero"/>
        <c:auto val="1"/>
        <c:lblAlgn val="ctr"/>
        <c:lblOffset val="100"/>
        <c:noMultiLvlLbl val="0"/>
      </c:catAx>
      <c:valAx>
        <c:axId val="2130734344"/>
        <c:scaling>
          <c:orientation val="minMax"/>
        </c:scaling>
        <c:delete val="1"/>
        <c:axPos val="b"/>
        <c:numFmt formatCode="General" sourceLinked="1"/>
        <c:majorTickMark val="none"/>
        <c:minorTickMark val="none"/>
        <c:tickLblPos val="nextTo"/>
        <c:crossAx val="2130740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ysClr val="window" lastClr="FFFFFF"/>
    </a:solidFill>
    <a:ln w="9525" cap="flat" cmpd="sng" algn="ctr">
      <a:noFill/>
      <a:round/>
    </a:ln>
    <a:effectLst/>
  </c:spPr>
  <c:txPr>
    <a:bodyPr/>
    <a:lstStyle/>
    <a:p>
      <a:pPr>
        <a:defRPr sz="700"/>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stacked"/>
        <c:varyColors val="0"/>
        <c:ser>
          <c:idx val="0"/>
          <c:order val="0"/>
          <c:tx>
            <c:strRef>
              <c:f>Excellence_Consu!$AB$2</c:f>
              <c:strCache>
                <c:ptCount val="1"/>
                <c:pt idx="0">
                  <c:v>Financial Performance Analysis</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accent1">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Excellence_Consu!$AA$3:$AA$39</c:f>
              <c:strCache>
                <c:ptCount val="37"/>
                <c:pt idx="0">
                  <c:v>Boston</c:v>
                </c:pt>
                <c:pt idx="1">
                  <c:v>Carolinas</c:v>
                </c:pt>
                <c:pt idx="2">
                  <c:v>DC_Chesapeake</c:v>
                </c:pt>
                <c:pt idx="3">
                  <c:v>Florida</c:v>
                </c:pt>
                <c:pt idx="4">
                  <c:v>Georgia_Alabama</c:v>
                </c:pt>
                <c:pt idx="5">
                  <c:v>NY Metro</c:v>
                </c:pt>
                <c:pt idx="6">
                  <c:v>Philadelphia</c:v>
                </c:pt>
                <c:pt idx="7">
                  <c:v>New York</c:v>
                </c:pt>
                <c:pt idx="8">
                  <c:v>Atlanta, Georgia</c:v>
                </c:pt>
                <c:pt idx="9">
                  <c:v>Hunt Valley, Maryland</c:v>
                </c:pt>
                <c:pt idx="10">
                  <c:v>Greater Philadelphia</c:v>
                </c:pt>
                <c:pt idx="11">
                  <c:v>Stamford, Connecticut</c:v>
                </c:pt>
                <c:pt idx="12">
                  <c:v>Richmond, Virginia</c:v>
                </c:pt>
                <c:pt idx="13">
                  <c:v>Chicago</c:v>
                </c:pt>
                <c:pt idx="14">
                  <c:v>Michigan</c:v>
                </c:pt>
                <c:pt idx="15">
                  <c:v>Milwaukee</c:v>
                </c:pt>
                <c:pt idx="16">
                  <c:v>Minneapolis</c:v>
                </c:pt>
                <c:pt idx="17">
                  <c:v>Missouri</c:v>
                </c:pt>
                <c:pt idx="18">
                  <c:v>OH and Western PA</c:v>
                </c:pt>
                <c:pt idx="19">
                  <c:v>Pittsburgh</c:v>
                </c:pt>
                <c:pt idx="20">
                  <c:v>Cleveland</c:v>
                </c:pt>
                <c:pt idx="21">
                  <c:v>Kansan City</c:v>
                </c:pt>
                <c:pt idx="22">
                  <c:v>Michigan - Grand Rapids</c:v>
                </c:pt>
                <c:pt idx="23">
                  <c:v>Overland Park, Kansas (AKA Kansas City)</c:v>
                </c:pt>
                <c:pt idx="24">
                  <c:v>St. Louis, Missouri</c:v>
                </c:pt>
                <c:pt idx="25">
                  <c:v>Michigan - Southfield</c:v>
                </c:pt>
                <c:pt idx="26">
                  <c:v>Dallas</c:v>
                </c:pt>
                <c:pt idx="27">
                  <c:v>Denver</c:v>
                </c:pt>
                <c:pt idx="28">
                  <c:v>Houston</c:v>
                </c:pt>
                <c:pt idx="29">
                  <c:v>NorCal</c:v>
                </c:pt>
                <c:pt idx="30">
                  <c:v>Pacific Northwest</c:v>
                </c:pt>
                <c:pt idx="31">
                  <c:v>SoCal Phoenix</c:v>
                </c:pt>
                <c:pt idx="32">
                  <c:v>Seattle</c:v>
                </c:pt>
                <c:pt idx="33">
                  <c:v>Irvine</c:v>
                </c:pt>
                <c:pt idx="34">
                  <c:v>Phoenix, Arizona</c:v>
                </c:pt>
                <c:pt idx="35">
                  <c:v>San Francisco</c:v>
                </c:pt>
                <c:pt idx="36">
                  <c:v>Los Angeles</c:v>
                </c:pt>
              </c:strCache>
            </c:strRef>
          </c:cat>
          <c:val>
            <c:numRef>
              <c:f>Excellence_Consu!$AB$3:$AB$39</c:f>
              <c:numCache>
                <c:formatCode>General</c:formatCode>
                <c:ptCount val="37"/>
                <c:pt idx="0">
                  <c:v>7.98</c:v>
                </c:pt>
                <c:pt idx="1">
                  <c:v>5.15</c:v>
                </c:pt>
                <c:pt idx="2">
                  <c:v>6.17</c:v>
                </c:pt>
                <c:pt idx="3">
                  <c:v>4.01</c:v>
                </c:pt>
                <c:pt idx="4">
                  <c:v>5.23</c:v>
                </c:pt>
                <c:pt idx="5">
                  <c:v>7.82</c:v>
                </c:pt>
                <c:pt idx="6">
                  <c:v>6.26</c:v>
                </c:pt>
                <c:pt idx="7">
                  <c:v>7.9</c:v>
                </c:pt>
                <c:pt idx="8">
                  <c:v>3.66</c:v>
                </c:pt>
                <c:pt idx="9">
                  <c:v>5.58</c:v>
                </c:pt>
                <c:pt idx="10">
                  <c:v>13</c:v>
                </c:pt>
                <c:pt idx="11">
                  <c:v>2.75</c:v>
                </c:pt>
                <c:pt idx="12">
                  <c:v>5.75</c:v>
                </c:pt>
                <c:pt idx="13">
                  <c:v>6.72</c:v>
                </c:pt>
                <c:pt idx="14">
                  <c:v>9.91</c:v>
                </c:pt>
                <c:pt idx="15">
                  <c:v>8.0299999999999994</c:v>
                </c:pt>
                <c:pt idx="16">
                  <c:v>3.97</c:v>
                </c:pt>
                <c:pt idx="17">
                  <c:v>8.83</c:v>
                </c:pt>
                <c:pt idx="18">
                  <c:v>8.5299999999999994</c:v>
                </c:pt>
                <c:pt idx="19">
                  <c:v>14.83</c:v>
                </c:pt>
                <c:pt idx="20">
                  <c:v>5.8</c:v>
                </c:pt>
                <c:pt idx="21">
                  <c:v>4.25</c:v>
                </c:pt>
                <c:pt idx="22">
                  <c:v>7.5</c:v>
                </c:pt>
                <c:pt idx="23">
                  <c:v>4.33</c:v>
                </c:pt>
                <c:pt idx="24">
                  <c:v>0</c:v>
                </c:pt>
                <c:pt idx="25">
                  <c:v>6.75</c:v>
                </c:pt>
                <c:pt idx="26">
                  <c:v>7.24</c:v>
                </c:pt>
                <c:pt idx="27">
                  <c:v>7.77</c:v>
                </c:pt>
                <c:pt idx="28">
                  <c:v>6.48</c:v>
                </c:pt>
                <c:pt idx="29">
                  <c:v>5.47</c:v>
                </c:pt>
                <c:pt idx="30">
                  <c:v>4.08</c:v>
                </c:pt>
                <c:pt idx="31">
                  <c:v>6.15</c:v>
                </c:pt>
                <c:pt idx="32">
                  <c:v>5.42</c:v>
                </c:pt>
                <c:pt idx="33">
                  <c:v>7.5</c:v>
                </c:pt>
                <c:pt idx="34">
                  <c:v>7.25</c:v>
                </c:pt>
                <c:pt idx="35">
                  <c:v>4.32</c:v>
                </c:pt>
                <c:pt idx="36">
                  <c:v>0</c:v>
                </c:pt>
              </c:numCache>
            </c:numRef>
          </c:val>
          <c:extLst>
            <c:ext xmlns:c16="http://schemas.microsoft.com/office/drawing/2014/chart" uri="{C3380CC4-5D6E-409C-BE32-E72D297353CC}">
              <c16:uniqueId val="{00000000-42F2-4BA9-A226-FB3104F054FF}"/>
            </c:ext>
          </c:extLst>
        </c:ser>
        <c:ser>
          <c:idx val="1"/>
          <c:order val="1"/>
          <c:tx>
            <c:strRef>
              <c:f>Excellence_Consu!$AC$2</c:f>
              <c:strCache>
                <c:ptCount val="1"/>
                <c:pt idx="0">
                  <c:v>Pricing Underwriting Tool</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Excellence_Consu!$AA$3:$AA$39</c:f>
              <c:strCache>
                <c:ptCount val="37"/>
                <c:pt idx="0">
                  <c:v>Boston</c:v>
                </c:pt>
                <c:pt idx="1">
                  <c:v>Carolinas</c:v>
                </c:pt>
                <c:pt idx="2">
                  <c:v>DC_Chesapeake</c:v>
                </c:pt>
                <c:pt idx="3">
                  <c:v>Florida</c:v>
                </c:pt>
                <c:pt idx="4">
                  <c:v>Georgia_Alabama</c:v>
                </c:pt>
                <c:pt idx="5">
                  <c:v>NY Metro</c:v>
                </c:pt>
                <c:pt idx="6">
                  <c:v>Philadelphia</c:v>
                </c:pt>
                <c:pt idx="7">
                  <c:v>New York</c:v>
                </c:pt>
                <c:pt idx="8">
                  <c:v>Atlanta, Georgia</c:v>
                </c:pt>
                <c:pt idx="9">
                  <c:v>Hunt Valley, Maryland</c:v>
                </c:pt>
                <c:pt idx="10">
                  <c:v>Greater Philadelphia</c:v>
                </c:pt>
                <c:pt idx="11">
                  <c:v>Stamford, Connecticut</c:v>
                </c:pt>
                <c:pt idx="12">
                  <c:v>Richmond, Virginia</c:v>
                </c:pt>
                <c:pt idx="13">
                  <c:v>Chicago</c:v>
                </c:pt>
                <c:pt idx="14">
                  <c:v>Michigan</c:v>
                </c:pt>
                <c:pt idx="15">
                  <c:v>Milwaukee</c:v>
                </c:pt>
                <c:pt idx="16">
                  <c:v>Minneapolis</c:v>
                </c:pt>
                <c:pt idx="17">
                  <c:v>Missouri</c:v>
                </c:pt>
                <c:pt idx="18">
                  <c:v>OH and Western PA</c:v>
                </c:pt>
                <c:pt idx="19">
                  <c:v>Pittsburgh</c:v>
                </c:pt>
                <c:pt idx="20">
                  <c:v>Cleveland</c:v>
                </c:pt>
                <c:pt idx="21">
                  <c:v>Kansan City</c:v>
                </c:pt>
                <c:pt idx="22">
                  <c:v>Michigan - Grand Rapids</c:v>
                </c:pt>
                <c:pt idx="23">
                  <c:v>Overland Park, Kansas (AKA Kansas City)</c:v>
                </c:pt>
                <c:pt idx="24">
                  <c:v>St. Louis, Missouri</c:v>
                </c:pt>
                <c:pt idx="25">
                  <c:v>Michigan - Southfield</c:v>
                </c:pt>
                <c:pt idx="26">
                  <c:v>Dallas</c:v>
                </c:pt>
                <c:pt idx="27">
                  <c:v>Denver</c:v>
                </c:pt>
                <c:pt idx="28">
                  <c:v>Houston</c:v>
                </c:pt>
                <c:pt idx="29">
                  <c:v>NorCal</c:v>
                </c:pt>
                <c:pt idx="30">
                  <c:v>Pacific Northwest</c:v>
                </c:pt>
                <c:pt idx="31">
                  <c:v>SoCal Phoenix</c:v>
                </c:pt>
                <c:pt idx="32">
                  <c:v>Seattle</c:v>
                </c:pt>
                <c:pt idx="33">
                  <c:v>Irvine</c:v>
                </c:pt>
                <c:pt idx="34">
                  <c:v>Phoenix, Arizona</c:v>
                </c:pt>
                <c:pt idx="35">
                  <c:v>San Francisco</c:v>
                </c:pt>
                <c:pt idx="36">
                  <c:v>Los Angeles</c:v>
                </c:pt>
              </c:strCache>
            </c:strRef>
          </c:cat>
          <c:val>
            <c:numRef>
              <c:f>Excellence_Consu!$AC$3:$AC$39</c:f>
              <c:numCache>
                <c:formatCode>General</c:formatCode>
                <c:ptCount val="37"/>
                <c:pt idx="0">
                  <c:v>9.4700000000000006</c:v>
                </c:pt>
                <c:pt idx="1">
                  <c:v>10.85</c:v>
                </c:pt>
                <c:pt idx="2">
                  <c:v>7.61</c:v>
                </c:pt>
                <c:pt idx="3">
                  <c:v>7</c:v>
                </c:pt>
                <c:pt idx="4">
                  <c:v>11.58</c:v>
                </c:pt>
                <c:pt idx="5">
                  <c:v>13.5</c:v>
                </c:pt>
                <c:pt idx="6">
                  <c:v>8.5</c:v>
                </c:pt>
                <c:pt idx="7">
                  <c:v>13.33</c:v>
                </c:pt>
                <c:pt idx="8">
                  <c:v>13</c:v>
                </c:pt>
                <c:pt idx="9">
                  <c:v>4.25</c:v>
                </c:pt>
                <c:pt idx="10">
                  <c:v>12.83</c:v>
                </c:pt>
                <c:pt idx="11">
                  <c:v>0</c:v>
                </c:pt>
                <c:pt idx="12">
                  <c:v>6.94</c:v>
                </c:pt>
                <c:pt idx="13">
                  <c:v>15</c:v>
                </c:pt>
                <c:pt idx="14">
                  <c:v>14.78</c:v>
                </c:pt>
                <c:pt idx="15">
                  <c:v>14.38</c:v>
                </c:pt>
                <c:pt idx="16">
                  <c:v>9.83</c:v>
                </c:pt>
                <c:pt idx="17">
                  <c:v>13.67</c:v>
                </c:pt>
                <c:pt idx="18">
                  <c:v>13.16</c:v>
                </c:pt>
                <c:pt idx="19">
                  <c:v>21.75</c:v>
                </c:pt>
                <c:pt idx="20">
                  <c:v>14</c:v>
                </c:pt>
                <c:pt idx="21">
                  <c:v>0</c:v>
                </c:pt>
                <c:pt idx="22">
                  <c:v>12</c:v>
                </c:pt>
                <c:pt idx="23">
                  <c:v>0</c:v>
                </c:pt>
                <c:pt idx="24">
                  <c:v>10</c:v>
                </c:pt>
                <c:pt idx="25">
                  <c:v>0</c:v>
                </c:pt>
                <c:pt idx="26">
                  <c:v>15.78</c:v>
                </c:pt>
                <c:pt idx="27">
                  <c:v>11.81</c:v>
                </c:pt>
                <c:pt idx="28">
                  <c:v>12.28</c:v>
                </c:pt>
                <c:pt idx="29">
                  <c:v>9.7899999999999991</c:v>
                </c:pt>
                <c:pt idx="30">
                  <c:v>11.13</c:v>
                </c:pt>
                <c:pt idx="31">
                  <c:v>9.94</c:v>
                </c:pt>
                <c:pt idx="32">
                  <c:v>11.13</c:v>
                </c:pt>
                <c:pt idx="33">
                  <c:v>12.67</c:v>
                </c:pt>
                <c:pt idx="34">
                  <c:v>13</c:v>
                </c:pt>
                <c:pt idx="35">
                  <c:v>5.08</c:v>
                </c:pt>
                <c:pt idx="36">
                  <c:v>0</c:v>
                </c:pt>
              </c:numCache>
            </c:numRef>
          </c:val>
          <c:extLst>
            <c:ext xmlns:c16="http://schemas.microsoft.com/office/drawing/2014/chart" uri="{C3380CC4-5D6E-409C-BE32-E72D297353CC}">
              <c16:uniqueId val="{00000000-9D20-430A-AAC1-EE07C7D4EC3B}"/>
            </c:ext>
          </c:extLst>
        </c:ser>
        <c:ser>
          <c:idx val="2"/>
          <c:order val="2"/>
          <c:tx>
            <c:strRef>
              <c:f>Excellence_Consu!$AD$2</c:f>
              <c:strCache>
                <c:ptCount val="1"/>
                <c:pt idx="0">
                  <c:v>Incurred But Not Reported</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Excellence_Consu!$AA$3:$AA$39</c:f>
              <c:strCache>
                <c:ptCount val="37"/>
                <c:pt idx="0">
                  <c:v>Boston</c:v>
                </c:pt>
                <c:pt idx="1">
                  <c:v>Carolinas</c:v>
                </c:pt>
                <c:pt idx="2">
                  <c:v>DC_Chesapeake</c:v>
                </c:pt>
                <c:pt idx="3">
                  <c:v>Florida</c:v>
                </c:pt>
                <c:pt idx="4">
                  <c:v>Georgia_Alabama</c:v>
                </c:pt>
                <c:pt idx="5">
                  <c:v>NY Metro</c:v>
                </c:pt>
                <c:pt idx="6">
                  <c:v>Philadelphia</c:v>
                </c:pt>
                <c:pt idx="7">
                  <c:v>New York</c:v>
                </c:pt>
                <c:pt idx="8">
                  <c:v>Atlanta, Georgia</c:v>
                </c:pt>
                <c:pt idx="9">
                  <c:v>Hunt Valley, Maryland</c:v>
                </c:pt>
                <c:pt idx="10">
                  <c:v>Greater Philadelphia</c:v>
                </c:pt>
                <c:pt idx="11">
                  <c:v>Stamford, Connecticut</c:v>
                </c:pt>
                <c:pt idx="12">
                  <c:v>Richmond, Virginia</c:v>
                </c:pt>
                <c:pt idx="13">
                  <c:v>Chicago</c:v>
                </c:pt>
                <c:pt idx="14">
                  <c:v>Michigan</c:v>
                </c:pt>
                <c:pt idx="15">
                  <c:v>Milwaukee</c:v>
                </c:pt>
                <c:pt idx="16">
                  <c:v>Minneapolis</c:v>
                </c:pt>
                <c:pt idx="17">
                  <c:v>Missouri</c:v>
                </c:pt>
                <c:pt idx="18">
                  <c:v>OH and Western PA</c:v>
                </c:pt>
                <c:pt idx="19">
                  <c:v>Pittsburgh</c:v>
                </c:pt>
                <c:pt idx="20">
                  <c:v>Cleveland</c:v>
                </c:pt>
                <c:pt idx="21">
                  <c:v>Kansan City</c:v>
                </c:pt>
                <c:pt idx="22">
                  <c:v>Michigan - Grand Rapids</c:v>
                </c:pt>
                <c:pt idx="23">
                  <c:v>Overland Park, Kansas (AKA Kansas City)</c:v>
                </c:pt>
                <c:pt idx="24">
                  <c:v>St. Louis, Missouri</c:v>
                </c:pt>
                <c:pt idx="25">
                  <c:v>Michigan - Southfield</c:v>
                </c:pt>
                <c:pt idx="26">
                  <c:v>Dallas</c:v>
                </c:pt>
                <c:pt idx="27">
                  <c:v>Denver</c:v>
                </c:pt>
                <c:pt idx="28">
                  <c:v>Houston</c:v>
                </c:pt>
                <c:pt idx="29">
                  <c:v>NorCal</c:v>
                </c:pt>
                <c:pt idx="30">
                  <c:v>Pacific Northwest</c:v>
                </c:pt>
                <c:pt idx="31">
                  <c:v>SoCal Phoenix</c:v>
                </c:pt>
                <c:pt idx="32">
                  <c:v>Seattle</c:v>
                </c:pt>
                <c:pt idx="33">
                  <c:v>Irvine</c:v>
                </c:pt>
                <c:pt idx="34">
                  <c:v>Phoenix, Arizona</c:v>
                </c:pt>
                <c:pt idx="35">
                  <c:v>San Francisco</c:v>
                </c:pt>
                <c:pt idx="36">
                  <c:v>Los Angeles</c:v>
                </c:pt>
              </c:strCache>
            </c:strRef>
          </c:cat>
          <c:val>
            <c:numRef>
              <c:f>Excellence_Consu!$AD$3:$AD$39</c:f>
              <c:numCache>
                <c:formatCode>General</c:formatCode>
                <c:ptCount val="37"/>
                <c:pt idx="0">
                  <c:v>9.1999999999999993</c:v>
                </c:pt>
                <c:pt idx="1">
                  <c:v>7.25</c:v>
                </c:pt>
                <c:pt idx="2">
                  <c:v>6.45</c:v>
                </c:pt>
                <c:pt idx="3">
                  <c:v>6.25</c:v>
                </c:pt>
                <c:pt idx="4">
                  <c:v>9.25</c:v>
                </c:pt>
                <c:pt idx="5">
                  <c:v>10.97</c:v>
                </c:pt>
                <c:pt idx="6">
                  <c:v>10.84</c:v>
                </c:pt>
                <c:pt idx="7">
                  <c:v>8.67</c:v>
                </c:pt>
                <c:pt idx="8">
                  <c:v>18.75</c:v>
                </c:pt>
                <c:pt idx="9">
                  <c:v>5.25</c:v>
                </c:pt>
                <c:pt idx="10">
                  <c:v>7</c:v>
                </c:pt>
                <c:pt idx="11">
                  <c:v>0</c:v>
                </c:pt>
                <c:pt idx="12">
                  <c:v>0</c:v>
                </c:pt>
                <c:pt idx="13">
                  <c:v>10.52</c:v>
                </c:pt>
                <c:pt idx="14">
                  <c:v>5</c:v>
                </c:pt>
                <c:pt idx="15">
                  <c:v>0</c:v>
                </c:pt>
                <c:pt idx="16">
                  <c:v>6.92</c:v>
                </c:pt>
                <c:pt idx="17">
                  <c:v>15.75</c:v>
                </c:pt>
                <c:pt idx="18">
                  <c:v>11.3</c:v>
                </c:pt>
                <c:pt idx="19">
                  <c:v>0</c:v>
                </c:pt>
                <c:pt idx="20">
                  <c:v>21</c:v>
                </c:pt>
                <c:pt idx="21">
                  <c:v>0</c:v>
                </c:pt>
                <c:pt idx="22">
                  <c:v>0</c:v>
                </c:pt>
                <c:pt idx="23">
                  <c:v>0</c:v>
                </c:pt>
                <c:pt idx="24">
                  <c:v>0</c:v>
                </c:pt>
                <c:pt idx="25">
                  <c:v>0</c:v>
                </c:pt>
                <c:pt idx="26">
                  <c:v>9.86</c:v>
                </c:pt>
                <c:pt idx="27">
                  <c:v>9</c:v>
                </c:pt>
                <c:pt idx="28">
                  <c:v>5.78</c:v>
                </c:pt>
                <c:pt idx="29">
                  <c:v>8.42</c:v>
                </c:pt>
                <c:pt idx="30">
                  <c:v>6.26</c:v>
                </c:pt>
                <c:pt idx="31">
                  <c:v>7.79</c:v>
                </c:pt>
                <c:pt idx="32">
                  <c:v>7.5</c:v>
                </c:pt>
                <c:pt idx="33">
                  <c:v>7.13</c:v>
                </c:pt>
                <c:pt idx="34">
                  <c:v>0</c:v>
                </c:pt>
                <c:pt idx="35">
                  <c:v>6.25</c:v>
                </c:pt>
                <c:pt idx="36">
                  <c:v>9.5</c:v>
                </c:pt>
              </c:numCache>
            </c:numRef>
          </c:val>
          <c:extLst>
            <c:ext xmlns:c16="http://schemas.microsoft.com/office/drawing/2014/chart" uri="{C3380CC4-5D6E-409C-BE32-E72D297353CC}">
              <c16:uniqueId val="{00000001-9D20-430A-AAC1-EE07C7D4EC3B}"/>
            </c:ext>
          </c:extLst>
        </c:ser>
        <c:ser>
          <c:idx val="3"/>
          <c:order val="3"/>
          <c:tx>
            <c:strRef>
              <c:f>Excellence_Consu!$AE$2</c:f>
              <c:strCache>
                <c:ptCount val="1"/>
                <c:pt idx="0">
                  <c:v>Financial Benchmark Survey</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Excellence_Consu!$AA$3:$AA$39</c:f>
              <c:strCache>
                <c:ptCount val="37"/>
                <c:pt idx="0">
                  <c:v>Boston</c:v>
                </c:pt>
                <c:pt idx="1">
                  <c:v>Carolinas</c:v>
                </c:pt>
                <c:pt idx="2">
                  <c:v>DC_Chesapeake</c:v>
                </c:pt>
                <c:pt idx="3">
                  <c:v>Florida</c:v>
                </c:pt>
                <c:pt idx="4">
                  <c:v>Georgia_Alabama</c:v>
                </c:pt>
                <c:pt idx="5">
                  <c:v>NY Metro</c:v>
                </c:pt>
                <c:pt idx="6">
                  <c:v>Philadelphia</c:v>
                </c:pt>
                <c:pt idx="7">
                  <c:v>New York</c:v>
                </c:pt>
                <c:pt idx="8">
                  <c:v>Atlanta, Georgia</c:v>
                </c:pt>
                <c:pt idx="9">
                  <c:v>Hunt Valley, Maryland</c:v>
                </c:pt>
                <c:pt idx="10">
                  <c:v>Greater Philadelphia</c:v>
                </c:pt>
                <c:pt idx="11">
                  <c:v>Stamford, Connecticut</c:v>
                </c:pt>
                <c:pt idx="12">
                  <c:v>Richmond, Virginia</c:v>
                </c:pt>
                <c:pt idx="13">
                  <c:v>Chicago</c:v>
                </c:pt>
                <c:pt idx="14">
                  <c:v>Michigan</c:v>
                </c:pt>
                <c:pt idx="15">
                  <c:v>Milwaukee</c:v>
                </c:pt>
                <c:pt idx="16">
                  <c:v>Minneapolis</c:v>
                </c:pt>
                <c:pt idx="17">
                  <c:v>Missouri</c:v>
                </c:pt>
                <c:pt idx="18">
                  <c:v>OH and Western PA</c:v>
                </c:pt>
                <c:pt idx="19">
                  <c:v>Pittsburgh</c:v>
                </c:pt>
                <c:pt idx="20">
                  <c:v>Cleveland</c:v>
                </c:pt>
                <c:pt idx="21">
                  <c:v>Kansan City</c:v>
                </c:pt>
                <c:pt idx="22">
                  <c:v>Michigan - Grand Rapids</c:v>
                </c:pt>
                <c:pt idx="23">
                  <c:v>Overland Park, Kansas (AKA Kansas City)</c:v>
                </c:pt>
                <c:pt idx="24">
                  <c:v>St. Louis, Missouri</c:v>
                </c:pt>
                <c:pt idx="25">
                  <c:v>Michigan - Southfield</c:v>
                </c:pt>
                <c:pt idx="26">
                  <c:v>Dallas</c:v>
                </c:pt>
                <c:pt idx="27">
                  <c:v>Denver</c:v>
                </c:pt>
                <c:pt idx="28">
                  <c:v>Houston</c:v>
                </c:pt>
                <c:pt idx="29">
                  <c:v>NorCal</c:v>
                </c:pt>
                <c:pt idx="30">
                  <c:v>Pacific Northwest</c:v>
                </c:pt>
                <c:pt idx="31">
                  <c:v>SoCal Phoenix</c:v>
                </c:pt>
                <c:pt idx="32">
                  <c:v>Seattle</c:v>
                </c:pt>
                <c:pt idx="33">
                  <c:v>Irvine</c:v>
                </c:pt>
                <c:pt idx="34">
                  <c:v>Phoenix, Arizona</c:v>
                </c:pt>
                <c:pt idx="35">
                  <c:v>San Francisco</c:v>
                </c:pt>
                <c:pt idx="36">
                  <c:v>Los Angeles</c:v>
                </c:pt>
              </c:strCache>
            </c:strRef>
          </c:cat>
          <c:val>
            <c:numRef>
              <c:f>Excellence_Consu!$AE$3:$AE$39</c:f>
              <c:numCache>
                <c:formatCode>General</c:formatCode>
                <c:ptCount val="37"/>
                <c:pt idx="0">
                  <c:v>12.16</c:v>
                </c:pt>
                <c:pt idx="1">
                  <c:v>12.45</c:v>
                </c:pt>
                <c:pt idx="2">
                  <c:v>11.2</c:v>
                </c:pt>
                <c:pt idx="3">
                  <c:v>9.6999999999999993</c:v>
                </c:pt>
                <c:pt idx="4">
                  <c:v>13.72</c:v>
                </c:pt>
                <c:pt idx="5">
                  <c:v>12.11</c:v>
                </c:pt>
                <c:pt idx="6">
                  <c:v>9.18</c:v>
                </c:pt>
                <c:pt idx="7">
                  <c:v>0</c:v>
                </c:pt>
                <c:pt idx="8">
                  <c:v>0</c:v>
                </c:pt>
                <c:pt idx="9">
                  <c:v>0</c:v>
                </c:pt>
                <c:pt idx="10">
                  <c:v>0</c:v>
                </c:pt>
                <c:pt idx="11">
                  <c:v>0</c:v>
                </c:pt>
                <c:pt idx="12">
                  <c:v>0</c:v>
                </c:pt>
                <c:pt idx="13">
                  <c:v>12.25</c:v>
                </c:pt>
                <c:pt idx="14">
                  <c:v>11.81</c:v>
                </c:pt>
                <c:pt idx="15">
                  <c:v>11.27</c:v>
                </c:pt>
                <c:pt idx="16">
                  <c:v>10.18</c:v>
                </c:pt>
                <c:pt idx="17">
                  <c:v>16.41</c:v>
                </c:pt>
                <c:pt idx="18">
                  <c:v>10.029999999999999</c:v>
                </c:pt>
                <c:pt idx="19">
                  <c:v>29.25</c:v>
                </c:pt>
                <c:pt idx="20">
                  <c:v>0</c:v>
                </c:pt>
                <c:pt idx="21">
                  <c:v>0</c:v>
                </c:pt>
                <c:pt idx="22">
                  <c:v>0</c:v>
                </c:pt>
                <c:pt idx="23">
                  <c:v>0</c:v>
                </c:pt>
                <c:pt idx="24">
                  <c:v>0</c:v>
                </c:pt>
                <c:pt idx="25">
                  <c:v>0</c:v>
                </c:pt>
                <c:pt idx="26">
                  <c:v>10.9</c:v>
                </c:pt>
                <c:pt idx="27">
                  <c:v>11.65</c:v>
                </c:pt>
                <c:pt idx="28">
                  <c:v>9</c:v>
                </c:pt>
                <c:pt idx="29">
                  <c:v>10.78</c:v>
                </c:pt>
                <c:pt idx="30">
                  <c:v>9.2100000000000009</c:v>
                </c:pt>
                <c:pt idx="31">
                  <c:v>11.36</c:v>
                </c:pt>
                <c:pt idx="32">
                  <c:v>0</c:v>
                </c:pt>
                <c:pt idx="33">
                  <c:v>0</c:v>
                </c:pt>
                <c:pt idx="34">
                  <c:v>0</c:v>
                </c:pt>
                <c:pt idx="35">
                  <c:v>0</c:v>
                </c:pt>
                <c:pt idx="36">
                  <c:v>0</c:v>
                </c:pt>
              </c:numCache>
            </c:numRef>
          </c:val>
          <c:extLst>
            <c:ext xmlns:c16="http://schemas.microsoft.com/office/drawing/2014/chart" uri="{C3380CC4-5D6E-409C-BE32-E72D297353CC}">
              <c16:uniqueId val="{00000002-9D20-430A-AAC1-EE07C7D4EC3B}"/>
            </c:ext>
          </c:extLst>
        </c:ser>
        <c:ser>
          <c:idx val="4"/>
          <c:order val="4"/>
          <c:tx>
            <c:strRef>
              <c:f>Excellence_Consu!$AF$2</c:f>
              <c:strCache>
                <c:ptCount val="1"/>
                <c:pt idx="0">
                  <c:v>HealthMaps</c:v>
                </c:pt>
              </c:strCache>
            </c:strRef>
          </c:tx>
          <c:spPr>
            <a:solidFill>
              <a:schemeClr val="accent5">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Excellence_Consu!$AA$3:$AA$39</c:f>
              <c:strCache>
                <c:ptCount val="37"/>
                <c:pt idx="0">
                  <c:v>Boston</c:v>
                </c:pt>
                <c:pt idx="1">
                  <c:v>Carolinas</c:v>
                </c:pt>
                <c:pt idx="2">
                  <c:v>DC_Chesapeake</c:v>
                </c:pt>
                <c:pt idx="3">
                  <c:v>Florida</c:v>
                </c:pt>
                <c:pt idx="4">
                  <c:v>Georgia_Alabama</c:v>
                </c:pt>
                <c:pt idx="5">
                  <c:v>NY Metro</c:v>
                </c:pt>
                <c:pt idx="6">
                  <c:v>Philadelphia</c:v>
                </c:pt>
                <c:pt idx="7">
                  <c:v>New York</c:v>
                </c:pt>
                <c:pt idx="8">
                  <c:v>Atlanta, Georgia</c:v>
                </c:pt>
                <c:pt idx="9">
                  <c:v>Hunt Valley, Maryland</c:v>
                </c:pt>
                <c:pt idx="10">
                  <c:v>Greater Philadelphia</c:v>
                </c:pt>
                <c:pt idx="11">
                  <c:v>Stamford, Connecticut</c:v>
                </c:pt>
                <c:pt idx="12">
                  <c:v>Richmond, Virginia</c:v>
                </c:pt>
                <c:pt idx="13">
                  <c:v>Chicago</c:v>
                </c:pt>
                <c:pt idx="14">
                  <c:v>Michigan</c:v>
                </c:pt>
                <c:pt idx="15">
                  <c:v>Milwaukee</c:v>
                </c:pt>
                <c:pt idx="16">
                  <c:v>Minneapolis</c:v>
                </c:pt>
                <c:pt idx="17">
                  <c:v>Missouri</c:v>
                </c:pt>
                <c:pt idx="18">
                  <c:v>OH and Western PA</c:v>
                </c:pt>
                <c:pt idx="19">
                  <c:v>Pittsburgh</c:v>
                </c:pt>
                <c:pt idx="20">
                  <c:v>Cleveland</c:v>
                </c:pt>
                <c:pt idx="21">
                  <c:v>Kansan City</c:v>
                </c:pt>
                <c:pt idx="22">
                  <c:v>Michigan - Grand Rapids</c:v>
                </c:pt>
                <c:pt idx="23">
                  <c:v>Overland Park, Kansas (AKA Kansas City)</c:v>
                </c:pt>
                <c:pt idx="24">
                  <c:v>St. Louis, Missouri</c:v>
                </c:pt>
                <c:pt idx="25">
                  <c:v>Michigan - Southfield</c:v>
                </c:pt>
                <c:pt idx="26">
                  <c:v>Dallas</c:v>
                </c:pt>
                <c:pt idx="27">
                  <c:v>Denver</c:v>
                </c:pt>
                <c:pt idx="28">
                  <c:v>Houston</c:v>
                </c:pt>
                <c:pt idx="29">
                  <c:v>NorCal</c:v>
                </c:pt>
                <c:pt idx="30">
                  <c:v>Pacific Northwest</c:v>
                </c:pt>
                <c:pt idx="31">
                  <c:v>SoCal Phoenix</c:v>
                </c:pt>
                <c:pt idx="32">
                  <c:v>Seattle</c:v>
                </c:pt>
                <c:pt idx="33">
                  <c:v>Irvine</c:v>
                </c:pt>
                <c:pt idx="34">
                  <c:v>Phoenix, Arizona</c:v>
                </c:pt>
                <c:pt idx="35">
                  <c:v>San Francisco</c:v>
                </c:pt>
                <c:pt idx="36">
                  <c:v>Los Angeles</c:v>
                </c:pt>
              </c:strCache>
            </c:strRef>
          </c:cat>
          <c:val>
            <c:numRef>
              <c:f>Excellence_Consu!$AF$3:$AF$39</c:f>
              <c:numCache>
                <c:formatCode>General</c:formatCode>
                <c:ptCount val="37"/>
                <c:pt idx="0">
                  <c:v>6.05</c:v>
                </c:pt>
                <c:pt idx="1">
                  <c:v>5.88</c:v>
                </c:pt>
                <c:pt idx="2">
                  <c:v>7.25</c:v>
                </c:pt>
                <c:pt idx="3">
                  <c:v>0</c:v>
                </c:pt>
                <c:pt idx="4">
                  <c:v>6</c:v>
                </c:pt>
                <c:pt idx="5">
                  <c:v>7.22</c:v>
                </c:pt>
                <c:pt idx="6">
                  <c:v>0</c:v>
                </c:pt>
                <c:pt idx="7">
                  <c:v>12</c:v>
                </c:pt>
                <c:pt idx="8">
                  <c:v>0</c:v>
                </c:pt>
                <c:pt idx="9">
                  <c:v>5</c:v>
                </c:pt>
                <c:pt idx="10">
                  <c:v>0</c:v>
                </c:pt>
                <c:pt idx="11">
                  <c:v>3</c:v>
                </c:pt>
                <c:pt idx="12">
                  <c:v>0</c:v>
                </c:pt>
                <c:pt idx="13">
                  <c:v>9.4</c:v>
                </c:pt>
                <c:pt idx="14">
                  <c:v>3.92</c:v>
                </c:pt>
                <c:pt idx="15">
                  <c:v>0</c:v>
                </c:pt>
                <c:pt idx="16">
                  <c:v>8.25</c:v>
                </c:pt>
                <c:pt idx="17">
                  <c:v>6.75</c:v>
                </c:pt>
                <c:pt idx="18">
                  <c:v>5.81</c:v>
                </c:pt>
                <c:pt idx="19">
                  <c:v>8.75</c:v>
                </c:pt>
                <c:pt idx="20">
                  <c:v>0</c:v>
                </c:pt>
                <c:pt idx="21">
                  <c:v>0</c:v>
                </c:pt>
                <c:pt idx="22">
                  <c:v>7</c:v>
                </c:pt>
                <c:pt idx="23">
                  <c:v>0</c:v>
                </c:pt>
                <c:pt idx="24">
                  <c:v>0</c:v>
                </c:pt>
                <c:pt idx="25">
                  <c:v>0</c:v>
                </c:pt>
                <c:pt idx="26">
                  <c:v>8.9700000000000006</c:v>
                </c:pt>
                <c:pt idx="27">
                  <c:v>7.14</c:v>
                </c:pt>
                <c:pt idx="28">
                  <c:v>6.5</c:v>
                </c:pt>
                <c:pt idx="29">
                  <c:v>5</c:v>
                </c:pt>
                <c:pt idx="30">
                  <c:v>7.25</c:v>
                </c:pt>
                <c:pt idx="31">
                  <c:v>4.92</c:v>
                </c:pt>
                <c:pt idx="32">
                  <c:v>3.5</c:v>
                </c:pt>
                <c:pt idx="33">
                  <c:v>2.5</c:v>
                </c:pt>
                <c:pt idx="34">
                  <c:v>9</c:v>
                </c:pt>
                <c:pt idx="35">
                  <c:v>4.58</c:v>
                </c:pt>
                <c:pt idx="36">
                  <c:v>0</c:v>
                </c:pt>
              </c:numCache>
            </c:numRef>
          </c:val>
          <c:extLst>
            <c:ext xmlns:c16="http://schemas.microsoft.com/office/drawing/2014/chart" uri="{C3380CC4-5D6E-409C-BE32-E72D297353CC}">
              <c16:uniqueId val="{00000003-9D20-430A-AAC1-EE07C7D4EC3B}"/>
            </c:ext>
          </c:extLst>
        </c:ser>
        <c:ser>
          <c:idx val="5"/>
          <c:order val="5"/>
          <c:tx>
            <c:strRef>
              <c:f>Excellence_Consu!$AG$2</c:f>
              <c:strCache>
                <c:ptCount val="1"/>
                <c:pt idx="0">
                  <c:v>PCORI</c:v>
                </c:pt>
              </c:strCache>
            </c:strRef>
          </c:tx>
          <c:spPr>
            <a:solidFill>
              <a:schemeClr val="accent6">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Excellence_Consu!$AA$3:$AA$39</c:f>
              <c:strCache>
                <c:ptCount val="37"/>
                <c:pt idx="0">
                  <c:v>Boston</c:v>
                </c:pt>
                <c:pt idx="1">
                  <c:v>Carolinas</c:v>
                </c:pt>
                <c:pt idx="2">
                  <c:v>DC_Chesapeake</c:v>
                </c:pt>
                <c:pt idx="3">
                  <c:v>Florida</c:v>
                </c:pt>
                <c:pt idx="4">
                  <c:v>Georgia_Alabama</c:v>
                </c:pt>
                <c:pt idx="5">
                  <c:v>NY Metro</c:v>
                </c:pt>
                <c:pt idx="6">
                  <c:v>Philadelphia</c:v>
                </c:pt>
                <c:pt idx="7">
                  <c:v>New York</c:v>
                </c:pt>
                <c:pt idx="8">
                  <c:v>Atlanta, Georgia</c:v>
                </c:pt>
                <c:pt idx="9">
                  <c:v>Hunt Valley, Maryland</c:v>
                </c:pt>
                <c:pt idx="10">
                  <c:v>Greater Philadelphia</c:v>
                </c:pt>
                <c:pt idx="11">
                  <c:v>Stamford, Connecticut</c:v>
                </c:pt>
                <c:pt idx="12">
                  <c:v>Richmond, Virginia</c:v>
                </c:pt>
                <c:pt idx="13">
                  <c:v>Chicago</c:v>
                </c:pt>
                <c:pt idx="14">
                  <c:v>Michigan</c:v>
                </c:pt>
                <c:pt idx="15">
                  <c:v>Milwaukee</c:v>
                </c:pt>
                <c:pt idx="16">
                  <c:v>Minneapolis</c:v>
                </c:pt>
                <c:pt idx="17">
                  <c:v>Missouri</c:v>
                </c:pt>
                <c:pt idx="18">
                  <c:v>OH and Western PA</c:v>
                </c:pt>
                <c:pt idx="19">
                  <c:v>Pittsburgh</c:v>
                </c:pt>
                <c:pt idx="20">
                  <c:v>Cleveland</c:v>
                </c:pt>
                <c:pt idx="21">
                  <c:v>Kansan City</c:v>
                </c:pt>
                <c:pt idx="22">
                  <c:v>Michigan - Grand Rapids</c:v>
                </c:pt>
                <c:pt idx="23">
                  <c:v>Overland Park, Kansas (AKA Kansas City)</c:v>
                </c:pt>
                <c:pt idx="24">
                  <c:v>St. Louis, Missouri</c:v>
                </c:pt>
                <c:pt idx="25">
                  <c:v>Michigan - Southfield</c:v>
                </c:pt>
                <c:pt idx="26">
                  <c:v>Dallas</c:v>
                </c:pt>
                <c:pt idx="27">
                  <c:v>Denver</c:v>
                </c:pt>
                <c:pt idx="28">
                  <c:v>Houston</c:v>
                </c:pt>
                <c:pt idx="29">
                  <c:v>NorCal</c:v>
                </c:pt>
                <c:pt idx="30">
                  <c:v>Pacific Northwest</c:v>
                </c:pt>
                <c:pt idx="31">
                  <c:v>SoCal Phoenix</c:v>
                </c:pt>
                <c:pt idx="32">
                  <c:v>Seattle</c:v>
                </c:pt>
                <c:pt idx="33">
                  <c:v>Irvine</c:v>
                </c:pt>
                <c:pt idx="34">
                  <c:v>Phoenix, Arizona</c:v>
                </c:pt>
                <c:pt idx="35">
                  <c:v>San Francisco</c:v>
                </c:pt>
                <c:pt idx="36">
                  <c:v>Los Angeles</c:v>
                </c:pt>
              </c:strCache>
            </c:strRef>
          </c:cat>
          <c:val>
            <c:numRef>
              <c:f>Excellence_Consu!$AG$3:$AG$39</c:f>
              <c:numCache>
                <c:formatCode>General</c:formatCode>
                <c:ptCount val="37"/>
                <c:pt idx="0">
                  <c:v>4.71</c:v>
                </c:pt>
                <c:pt idx="1">
                  <c:v>3.5</c:v>
                </c:pt>
                <c:pt idx="2">
                  <c:v>1.5</c:v>
                </c:pt>
                <c:pt idx="3">
                  <c:v>0</c:v>
                </c:pt>
                <c:pt idx="4">
                  <c:v>0</c:v>
                </c:pt>
                <c:pt idx="5">
                  <c:v>5.23</c:v>
                </c:pt>
                <c:pt idx="6">
                  <c:v>0</c:v>
                </c:pt>
                <c:pt idx="7">
                  <c:v>2</c:v>
                </c:pt>
                <c:pt idx="8">
                  <c:v>0</c:v>
                </c:pt>
                <c:pt idx="9">
                  <c:v>1</c:v>
                </c:pt>
                <c:pt idx="10">
                  <c:v>7.5</c:v>
                </c:pt>
                <c:pt idx="11">
                  <c:v>0</c:v>
                </c:pt>
                <c:pt idx="12">
                  <c:v>0</c:v>
                </c:pt>
                <c:pt idx="13">
                  <c:v>2</c:v>
                </c:pt>
                <c:pt idx="14">
                  <c:v>0</c:v>
                </c:pt>
                <c:pt idx="15">
                  <c:v>0</c:v>
                </c:pt>
                <c:pt idx="16">
                  <c:v>0</c:v>
                </c:pt>
                <c:pt idx="17">
                  <c:v>6.5</c:v>
                </c:pt>
                <c:pt idx="18">
                  <c:v>0</c:v>
                </c:pt>
                <c:pt idx="19">
                  <c:v>0</c:v>
                </c:pt>
                <c:pt idx="20">
                  <c:v>0</c:v>
                </c:pt>
                <c:pt idx="21">
                  <c:v>0</c:v>
                </c:pt>
                <c:pt idx="22">
                  <c:v>0</c:v>
                </c:pt>
                <c:pt idx="23">
                  <c:v>0</c:v>
                </c:pt>
                <c:pt idx="24">
                  <c:v>0</c:v>
                </c:pt>
                <c:pt idx="25">
                  <c:v>0</c:v>
                </c:pt>
                <c:pt idx="26">
                  <c:v>6.08</c:v>
                </c:pt>
                <c:pt idx="27">
                  <c:v>2.29</c:v>
                </c:pt>
                <c:pt idx="28">
                  <c:v>2.5</c:v>
                </c:pt>
                <c:pt idx="29">
                  <c:v>3.08</c:v>
                </c:pt>
                <c:pt idx="30">
                  <c:v>0</c:v>
                </c:pt>
                <c:pt idx="31">
                  <c:v>0</c:v>
                </c:pt>
                <c:pt idx="32">
                  <c:v>0</c:v>
                </c:pt>
                <c:pt idx="33">
                  <c:v>0</c:v>
                </c:pt>
                <c:pt idx="34">
                  <c:v>0</c:v>
                </c:pt>
                <c:pt idx="35">
                  <c:v>2.5</c:v>
                </c:pt>
                <c:pt idx="36">
                  <c:v>0</c:v>
                </c:pt>
              </c:numCache>
            </c:numRef>
          </c:val>
          <c:extLst>
            <c:ext xmlns:c16="http://schemas.microsoft.com/office/drawing/2014/chart" uri="{C3380CC4-5D6E-409C-BE32-E72D297353CC}">
              <c16:uniqueId val="{00000004-9D20-430A-AAC1-EE07C7D4EC3B}"/>
            </c:ext>
          </c:extLst>
        </c:ser>
        <c:ser>
          <c:idx val="6"/>
          <c:order val="6"/>
          <c:tx>
            <c:strRef>
              <c:f>Excellence_Consu!$AH$2</c:f>
              <c:strCache>
                <c:ptCount val="1"/>
                <c:pt idx="0">
                  <c:v>Other Adhoc</c:v>
                </c:pt>
              </c:strCache>
            </c:strRef>
          </c:tx>
          <c:spPr>
            <a:solidFill>
              <a:schemeClr val="accent1">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Excellence_Consu!$AA$3:$AA$39</c:f>
              <c:strCache>
                <c:ptCount val="37"/>
                <c:pt idx="0">
                  <c:v>Boston</c:v>
                </c:pt>
                <c:pt idx="1">
                  <c:v>Carolinas</c:v>
                </c:pt>
                <c:pt idx="2">
                  <c:v>DC_Chesapeake</c:v>
                </c:pt>
                <c:pt idx="3">
                  <c:v>Florida</c:v>
                </c:pt>
                <c:pt idx="4">
                  <c:v>Georgia_Alabama</c:v>
                </c:pt>
                <c:pt idx="5">
                  <c:v>NY Metro</c:v>
                </c:pt>
                <c:pt idx="6">
                  <c:v>Philadelphia</c:v>
                </c:pt>
                <c:pt idx="7">
                  <c:v>New York</c:v>
                </c:pt>
                <c:pt idx="8">
                  <c:v>Atlanta, Georgia</c:v>
                </c:pt>
                <c:pt idx="9">
                  <c:v>Hunt Valley, Maryland</c:v>
                </c:pt>
                <c:pt idx="10">
                  <c:v>Greater Philadelphia</c:v>
                </c:pt>
                <c:pt idx="11">
                  <c:v>Stamford, Connecticut</c:v>
                </c:pt>
                <c:pt idx="12">
                  <c:v>Richmond, Virginia</c:v>
                </c:pt>
                <c:pt idx="13">
                  <c:v>Chicago</c:v>
                </c:pt>
                <c:pt idx="14">
                  <c:v>Michigan</c:v>
                </c:pt>
                <c:pt idx="15">
                  <c:v>Milwaukee</c:v>
                </c:pt>
                <c:pt idx="16">
                  <c:v>Minneapolis</c:v>
                </c:pt>
                <c:pt idx="17">
                  <c:v>Missouri</c:v>
                </c:pt>
                <c:pt idx="18">
                  <c:v>OH and Western PA</c:v>
                </c:pt>
                <c:pt idx="19">
                  <c:v>Pittsburgh</c:v>
                </c:pt>
                <c:pt idx="20">
                  <c:v>Cleveland</c:v>
                </c:pt>
                <c:pt idx="21">
                  <c:v>Kansan City</c:v>
                </c:pt>
                <c:pt idx="22">
                  <c:v>Michigan - Grand Rapids</c:v>
                </c:pt>
                <c:pt idx="23">
                  <c:v>Overland Park, Kansas (AKA Kansas City)</c:v>
                </c:pt>
                <c:pt idx="24">
                  <c:v>St. Louis, Missouri</c:v>
                </c:pt>
                <c:pt idx="25">
                  <c:v>Michigan - Southfield</c:v>
                </c:pt>
                <c:pt idx="26">
                  <c:v>Dallas</c:v>
                </c:pt>
                <c:pt idx="27">
                  <c:v>Denver</c:v>
                </c:pt>
                <c:pt idx="28">
                  <c:v>Houston</c:v>
                </c:pt>
                <c:pt idx="29">
                  <c:v>NorCal</c:v>
                </c:pt>
                <c:pt idx="30">
                  <c:v>Pacific Northwest</c:v>
                </c:pt>
                <c:pt idx="31">
                  <c:v>SoCal Phoenix</c:v>
                </c:pt>
                <c:pt idx="32">
                  <c:v>Seattle</c:v>
                </c:pt>
                <c:pt idx="33">
                  <c:v>Irvine</c:v>
                </c:pt>
                <c:pt idx="34">
                  <c:v>Phoenix, Arizona</c:v>
                </c:pt>
                <c:pt idx="35">
                  <c:v>San Francisco</c:v>
                </c:pt>
                <c:pt idx="36">
                  <c:v>Los Angeles</c:v>
                </c:pt>
              </c:strCache>
            </c:strRef>
          </c:cat>
          <c:val>
            <c:numRef>
              <c:f>Excellence_Consu!$AH$3:$AH$39</c:f>
              <c:numCache>
                <c:formatCode>General</c:formatCode>
                <c:ptCount val="37"/>
                <c:pt idx="0">
                  <c:v>0</c:v>
                </c:pt>
                <c:pt idx="1">
                  <c:v>4.75</c:v>
                </c:pt>
                <c:pt idx="2">
                  <c:v>8.5</c:v>
                </c:pt>
                <c:pt idx="3">
                  <c:v>3.44</c:v>
                </c:pt>
                <c:pt idx="4">
                  <c:v>4.5</c:v>
                </c:pt>
                <c:pt idx="5">
                  <c:v>8.02</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1.25</c:v>
                </c:pt>
                <c:pt idx="28">
                  <c:v>0</c:v>
                </c:pt>
                <c:pt idx="29">
                  <c:v>5.75</c:v>
                </c:pt>
                <c:pt idx="30">
                  <c:v>0</c:v>
                </c:pt>
                <c:pt idx="31">
                  <c:v>0</c:v>
                </c:pt>
                <c:pt idx="32">
                  <c:v>0</c:v>
                </c:pt>
                <c:pt idx="33">
                  <c:v>0</c:v>
                </c:pt>
                <c:pt idx="34">
                  <c:v>0</c:v>
                </c:pt>
                <c:pt idx="35">
                  <c:v>0</c:v>
                </c:pt>
                <c:pt idx="36">
                  <c:v>0</c:v>
                </c:pt>
              </c:numCache>
            </c:numRef>
          </c:val>
          <c:extLst>
            <c:ext xmlns:c16="http://schemas.microsoft.com/office/drawing/2014/chart" uri="{C3380CC4-5D6E-409C-BE32-E72D297353CC}">
              <c16:uniqueId val="{00000005-9D20-430A-AAC1-EE07C7D4EC3B}"/>
            </c:ext>
          </c:extLst>
        </c:ser>
        <c:ser>
          <c:idx val="7"/>
          <c:order val="7"/>
          <c:tx>
            <c:strRef>
              <c:f>Excellence_Consu!$AI$2</c:f>
              <c:strCache>
                <c:ptCount val="1"/>
                <c:pt idx="0">
                  <c:v>Other DM Support</c:v>
                </c:pt>
              </c:strCache>
            </c:strRef>
          </c:tx>
          <c:spPr>
            <a:solidFill>
              <a:schemeClr val="accent2">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Excellence_Consu!$AA$3:$AA$39</c:f>
              <c:strCache>
                <c:ptCount val="37"/>
                <c:pt idx="0">
                  <c:v>Boston</c:v>
                </c:pt>
                <c:pt idx="1">
                  <c:v>Carolinas</c:v>
                </c:pt>
                <c:pt idx="2">
                  <c:v>DC_Chesapeake</c:v>
                </c:pt>
                <c:pt idx="3">
                  <c:v>Florida</c:v>
                </c:pt>
                <c:pt idx="4">
                  <c:v>Georgia_Alabama</c:v>
                </c:pt>
                <c:pt idx="5">
                  <c:v>NY Metro</c:v>
                </c:pt>
                <c:pt idx="6">
                  <c:v>Philadelphia</c:v>
                </c:pt>
                <c:pt idx="7">
                  <c:v>New York</c:v>
                </c:pt>
                <c:pt idx="8">
                  <c:v>Atlanta, Georgia</c:v>
                </c:pt>
                <c:pt idx="9">
                  <c:v>Hunt Valley, Maryland</c:v>
                </c:pt>
                <c:pt idx="10">
                  <c:v>Greater Philadelphia</c:v>
                </c:pt>
                <c:pt idx="11">
                  <c:v>Stamford, Connecticut</c:v>
                </c:pt>
                <c:pt idx="12">
                  <c:v>Richmond, Virginia</c:v>
                </c:pt>
                <c:pt idx="13">
                  <c:v>Chicago</c:v>
                </c:pt>
                <c:pt idx="14">
                  <c:v>Michigan</c:v>
                </c:pt>
                <c:pt idx="15">
                  <c:v>Milwaukee</c:v>
                </c:pt>
                <c:pt idx="16">
                  <c:v>Minneapolis</c:v>
                </c:pt>
                <c:pt idx="17">
                  <c:v>Missouri</c:v>
                </c:pt>
                <c:pt idx="18">
                  <c:v>OH and Western PA</c:v>
                </c:pt>
                <c:pt idx="19">
                  <c:v>Pittsburgh</c:v>
                </c:pt>
                <c:pt idx="20">
                  <c:v>Cleveland</c:v>
                </c:pt>
                <c:pt idx="21">
                  <c:v>Kansan City</c:v>
                </c:pt>
                <c:pt idx="22">
                  <c:v>Michigan - Grand Rapids</c:v>
                </c:pt>
                <c:pt idx="23">
                  <c:v>Overland Park, Kansas (AKA Kansas City)</c:v>
                </c:pt>
                <c:pt idx="24">
                  <c:v>St. Louis, Missouri</c:v>
                </c:pt>
                <c:pt idx="25">
                  <c:v>Michigan - Southfield</c:v>
                </c:pt>
                <c:pt idx="26">
                  <c:v>Dallas</c:v>
                </c:pt>
                <c:pt idx="27">
                  <c:v>Denver</c:v>
                </c:pt>
                <c:pt idx="28">
                  <c:v>Houston</c:v>
                </c:pt>
                <c:pt idx="29">
                  <c:v>NorCal</c:v>
                </c:pt>
                <c:pt idx="30">
                  <c:v>Pacific Northwest</c:v>
                </c:pt>
                <c:pt idx="31">
                  <c:v>SoCal Phoenix</c:v>
                </c:pt>
                <c:pt idx="32">
                  <c:v>Seattle</c:v>
                </c:pt>
                <c:pt idx="33">
                  <c:v>Irvine</c:v>
                </c:pt>
                <c:pt idx="34">
                  <c:v>Phoenix, Arizona</c:v>
                </c:pt>
                <c:pt idx="35">
                  <c:v>San Francisco</c:v>
                </c:pt>
                <c:pt idx="36">
                  <c:v>Los Angeles</c:v>
                </c:pt>
              </c:strCache>
            </c:strRef>
          </c:cat>
          <c:val>
            <c:numRef>
              <c:f>Excellence_Consu!$AI$3:$AI$39</c:f>
              <c:numCache>
                <c:formatCode>General</c:formatCode>
                <c:ptCount val="37"/>
                <c:pt idx="0">
                  <c:v>1.52</c:v>
                </c:pt>
                <c:pt idx="1">
                  <c:v>3.55</c:v>
                </c:pt>
                <c:pt idx="2">
                  <c:v>0</c:v>
                </c:pt>
                <c:pt idx="3">
                  <c:v>0</c:v>
                </c:pt>
                <c:pt idx="4">
                  <c:v>12</c:v>
                </c:pt>
                <c:pt idx="5">
                  <c:v>7.84</c:v>
                </c:pt>
                <c:pt idx="6">
                  <c:v>6.5</c:v>
                </c:pt>
                <c:pt idx="7">
                  <c:v>0</c:v>
                </c:pt>
                <c:pt idx="8">
                  <c:v>0</c:v>
                </c:pt>
                <c:pt idx="9">
                  <c:v>0</c:v>
                </c:pt>
                <c:pt idx="10">
                  <c:v>0</c:v>
                </c:pt>
                <c:pt idx="11">
                  <c:v>0</c:v>
                </c:pt>
                <c:pt idx="12">
                  <c:v>0</c:v>
                </c:pt>
                <c:pt idx="13">
                  <c:v>10.02</c:v>
                </c:pt>
                <c:pt idx="14">
                  <c:v>0</c:v>
                </c:pt>
                <c:pt idx="15">
                  <c:v>6.75</c:v>
                </c:pt>
                <c:pt idx="16">
                  <c:v>0</c:v>
                </c:pt>
                <c:pt idx="17">
                  <c:v>0</c:v>
                </c:pt>
                <c:pt idx="18">
                  <c:v>0</c:v>
                </c:pt>
                <c:pt idx="19">
                  <c:v>0</c:v>
                </c:pt>
                <c:pt idx="20">
                  <c:v>1.5</c:v>
                </c:pt>
                <c:pt idx="21">
                  <c:v>0</c:v>
                </c:pt>
                <c:pt idx="22">
                  <c:v>0</c:v>
                </c:pt>
                <c:pt idx="23">
                  <c:v>0</c:v>
                </c:pt>
                <c:pt idx="24">
                  <c:v>0</c:v>
                </c:pt>
                <c:pt idx="25">
                  <c:v>0</c:v>
                </c:pt>
                <c:pt idx="26">
                  <c:v>3.79</c:v>
                </c:pt>
                <c:pt idx="27">
                  <c:v>4.75</c:v>
                </c:pt>
                <c:pt idx="28">
                  <c:v>3.2</c:v>
                </c:pt>
                <c:pt idx="29">
                  <c:v>4.4400000000000004</c:v>
                </c:pt>
                <c:pt idx="30">
                  <c:v>4</c:v>
                </c:pt>
                <c:pt idx="31">
                  <c:v>3.25</c:v>
                </c:pt>
                <c:pt idx="32">
                  <c:v>0</c:v>
                </c:pt>
                <c:pt idx="33">
                  <c:v>0</c:v>
                </c:pt>
                <c:pt idx="34">
                  <c:v>0</c:v>
                </c:pt>
                <c:pt idx="35">
                  <c:v>0</c:v>
                </c:pt>
                <c:pt idx="36">
                  <c:v>0</c:v>
                </c:pt>
              </c:numCache>
            </c:numRef>
          </c:val>
          <c:extLst>
            <c:ext xmlns:c16="http://schemas.microsoft.com/office/drawing/2014/chart" uri="{C3380CC4-5D6E-409C-BE32-E72D297353CC}">
              <c16:uniqueId val="{00000006-9D20-430A-AAC1-EE07C7D4EC3B}"/>
            </c:ext>
          </c:extLst>
        </c:ser>
        <c:dLbls>
          <c:showLegendKey val="0"/>
          <c:showVal val="1"/>
          <c:showCatName val="0"/>
          <c:showSerName val="0"/>
          <c:showPercent val="0"/>
          <c:showBubbleSize val="0"/>
        </c:dLbls>
        <c:gapWidth val="75"/>
        <c:overlap val="100"/>
        <c:axId val="2130740248"/>
        <c:axId val="2130734344"/>
      </c:barChart>
      <c:catAx>
        <c:axId val="2130740248"/>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130734344"/>
        <c:crosses val="autoZero"/>
        <c:auto val="1"/>
        <c:lblAlgn val="ctr"/>
        <c:lblOffset val="100"/>
        <c:noMultiLvlLbl val="0"/>
      </c:catAx>
      <c:valAx>
        <c:axId val="2130734344"/>
        <c:scaling>
          <c:orientation val="minMax"/>
        </c:scaling>
        <c:delete val="1"/>
        <c:axPos val="b"/>
        <c:numFmt formatCode="General" sourceLinked="1"/>
        <c:majorTickMark val="none"/>
        <c:minorTickMark val="none"/>
        <c:tickLblPos val="nextTo"/>
        <c:crossAx val="2130740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ysClr val="window" lastClr="FFFFFF"/>
    </a:solidFill>
    <a:ln w="9525" cap="flat" cmpd="sng" algn="ctr">
      <a:noFill/>
      <a:round/>
    </a:ln>
    <a:effectLst/>
  </c:spPr>
  <c:txPr>
    <a:bodyPr/>
    <a:lstStyle/>
    <a:p>
      <a:pPr>
        <a:defRPr sz="700"/>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Excellence_CDT!$N$2</c:f>
          <c:strCache>
            <c:ptCount val="1"/>
            <c:pt idx="0">
              <c:v>AHT CDT 2021</c:v>
            </c:pt>
          </c:strCache>
        </c:strRef>
      </c:tx>
      <c:overlay val="0"/>
      <c:spPr>
        <a:noFill/>
        <a:ln>
          <a:noFill/>
        </a:ln>
        <a:effectLst/>
      </c:spPr>
      <c:txPr>
        <a:bodyPr rot="0" spcFirstLastPara="1" vertOverflow="ellipsis" vert="horz" wrap="square" anchor="ctr" anchorCtr="1"/>
        <a:lstStyle/>
        <a:p>
          <a:pPr>
            <a:defRPr sz="18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tx>
            <c:strRef>
              <c:f>Excellence_CDT!$AB$3</c:f>
              <c:strCache>
                <c:ptCount val="1"/>
                <c:pt idx="0">
                  <c:v>Volume</c:v>
                </c:pt>
              </c:strCache>
            </c:strRef>
          </c:tx>
          <c:spPr>
            <a:solidFill>
              <a:srgbClr val="FCC12C"/>
            </a:solidFill>
            <a:ln>
              <a:noFill/>
            </a:ln>
            <a:effectLst/>
          </c:spPr>
          <c:invertIfNegative val="0"/>
          <c:cat>
            <c:strRef>
              <c:f>Excellence_CDT!$AA$4:$AA$13</c:f>
              <c:strCache>
                <c:ptCount val="10"/>
                <c:pt idx="0">
                  <c:v>NetRPM B&amp;A</c:v>
                </c:pt>
                <c:pt idx="1">
                  <c:v>CCMU Reporting</c:v>
                </c:pt>
                <c:pt idx="2">
                  <c:v>GeoAccess</c:v>
                </c:pt>
                <c:pt idx="3">
                  <c:v>NetRPM Consulting</c:v>
                </c:pt>
                <c:pt idx="4">
                  <c:v>Disruption Analysis</c:v>
                </c:pt>
                <c:pt idx="5">
                  <c:v>NDT Consulting</c:v>
                </c:pt>
                <c:pt idx="6">
                  <c:v>CCMU Billing</c:v>
                </c:pt>
                <c:pt idx="7">
                  <c:v>ADML Benchmarking</c:v>
                </c:pt>
                <c:pt idx="8">
                  <c:v>CCMU Vetting</c:v>
                </c:pt>
                <c:pt idx="9">
                  <c:v>NDT B&amp;A</c:v>
                </c:pt>
              </c:strCache>
            </c:strRef>
          </c:cat>
          <c:val>
            <c:numRef>
              <c:f>Excellence_CDT!$AB$4:$AB$13</c:f>
              <c:numCache>
                <c:formatCode>0.0</c:formatCode>
                <c:ptCount val="10"/>
                <c:pt idx="0" formatCode="#,##0.00">
                  <c:v>98</c:v>
                </c:pt>
                <c:pt idx="1">
                  <c:v>69</c:v>
                </c:pt>
                <c:pt idx="2" formatCode="General">
                  <c:v>31</c:v>
                </c:pt>
                <c:pt idx="3" formatCode="General">
                  <c:v>30</c:v>
                </c:pt>
                <c:pt idx="4" formatCode="General">
                  <c:v>29</c:v>
                </c:pt>
                <c:pt idx="5" formatCode="General">
                  <c:v>12</c:v>
                </c:pt>
                <c:pt idx="6" formatCode="General">
                  <c:v>11</c:v>
                </c:pt>
                <c:pt idx="7" formatCode="General">
                  <c:v>11</c:v>
                </c:pt>
                <c:pt idx="8" formatCode="General">
                  <c:v>10</c:v>
                </c:pt>
                <c:pt idx="9" formatCode="General">
                  <c:v>3</c:v>
                </c:pt>
              </c:numCache>
            </c:numRef>
          </c:val>
          <c:extLst>
            <c:ext xmlns:c16="http://schemas.microsoft.com/office/drawing/2014/chart" uri="{C3380CC4-5D6E-409C-BE32-E72D297353CC}">
              <c16:uniqueId val="{00000000-EC89-4B68-863B-5C3B80D38DA2}"/>
            </c:ext>
          </c:extLst>
        </c:ser>
        <c:dLbls>
          <c:showLegendKey val="0"/>
          <c:showVal val="0"/>
          <c:showCatName val="0"/>
          <c:showSerName val="0"/>
          <c:showPercent val="0"/>
          <c:showBubbleSize val="0"/>
        </c:dLbls>
        <c:gapWidth val="247"/>
        <c:overlap val="-27"/>
        <c:axId val="1056454728"/>
        <c:axId val="1056458992"/>
      </c:barChart>
      <c:lineChart>
        <c:grouping val="standard"/>
        <c:varyColors val="0"/>
        <c:ser>
          <c:idx val="1"/>
          <c:order val="1"/>
          <c:tx>
            <c:strRef>
              <c:f>Excellence_CDT!$AC$3</c:f>
              <c:strCache>
                <c:ptCount val="1"/>
                <c:pt idx="0">
                  <c:v>AHT</c:v>
                </c:pt>
              </c:strCache>
            </c:strRef>
          </c:tx>
          <c:spPr>
            <a:ln w="22225" cap="rnd">
              <a:solidFill>
                <a:srgbClr val="7030A0"/>
              </a:solidFill>
              <a:round/>
            </a:ln>
            <a:effectLst/>
          </c:spPr>
          <c:marker>
            <c:symbol val="circle"/>
            <c:size val="8"/>
            <c:spPr>
              <a:solidFill>
                <a:schemeClr val="lt1"/>
              </a:solidFill>
              <a:ln w="15875">
                <a:solidFill>
                  <a:srgbClr val="7030A0"/>
                </a:solidFill>
                <a:round/>
              </a:ln>
              <a:effectLst/>
            </c:spPr>
          </c:marker>
          <c:cat>
            <c:strRef>
              <c:f>Excellence_CDT!$AA$4:$AA$13</c:f>
              <c:strCache>
                <c:ptCount val="10"/>
                <c:pt idx="0">
                  <c:v>NetRPM B&amp;A</c:v>
                </c:pt>
                <c:pt idx="1">
                  <c:v>CCMU Reporting</c:v>
                </c:pt>
                <c:pt idx="2">
                  <c:v>GeoAccess</c:v>
                </c:pt>
                <c:pt idx="3">
                  <c:v>NetRPM Consulting</c:v>
                </c:pt>
                <c:pt idx="4">
                  <c:v>Disruption Analysis</c:v>
                </c:pt>
                <c:pt idx="5">
                  <c:v>NDT Consulting</c:v>
                </c:pt>
                <c:pt idx="6">
                  <c:v>CCMU Billing</c:v>
                </c:pt>
                <c:pt idx="7">
                  <c:v>ADML Benchmarking</c:v>
                </c:pt>
                <c:pt idx="8">
                  <c:v>CCMU Vetting</c:v>
                </c:pt>
                <c:pt idx="9">
                  <c:v>NDT B&amp;A</c:v>
                </c:pt>
              </c:strCache>
            </c:strRef>
          </c:cat>
          <c:val>
            <c:numRef>
              <c:f>Excellence_CDT!$AC$4:$AC$13</c:f>
              <c:numCache>
                <c:formatCode>General</c:formatCode>
                <c:ptCount val="10"/>
                <c:pt idx="0">
                  <c:v>1.67</c:v>
                </c:pt>
                <c:pt idx="1">
                  <c:v>1.38</c:v>
                </c:pt>
                <c:pt idx="2">
                  <c:v>4.4000000000000004</c:v>
                </c:pt>
                <c:pt idx="3">
                  <c:v>2.4</c:v>
                </c:pt>
                <c:pt idx="4">
                  <c:v>7.03</c:v>
                </c:pt>
                <c:pt idx="5">
                  <c:v>11.72</c:v>
                </c:pt>
                <c:pt idx="6">
                  <c:v>4.66</c:v>
                </c:pt>
                <c:pt idx="7">
                  <c:v>12.62</c:v>
                </c:pt>
                <c:pt idx="8">
                  <c:v>7.08</c:v>
                </c:pt>
                <c:pt idx="9">
                  <c:v>7.83</c:v>
                </c:pt>
              </c:numCache>
            </c:numRef>
          </c:val>
          <c:smooth val="0"/>
          <c:extLst>
            <c:ext xmlns:c16="http://schemas.microsoft.com/office/drawing/2014/chart" uri="{C3380CC4-5D6E-409C-BE32-E72D297353CC}">
              <c16:uniqueId val="{00000001-EC89-4B68-863B-5C3B80D38DA2}"/>
            </c:ext>
          </c:extLst>
        </c:ser>
        <c:dLbls>
          <c:showLegendKey val="0"/>
          <c:showVal val="0"/>
          <c:showCatName val="0"/>
          <c:showSerName val="0"/>
          <c:showPercent val="0"/>
          <c:showBubbleSize val="0"/>
        </c:dLbls>
        <c:marker val="1"/>
        <c:smooth val="0"/>
        <c:axId val="1056231272"/>
        <c:axId val="346210544"/>
      </c:lineChart>
      <c:catAx>
        <c:axId val="1056454728"/>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50" b="0" i="0" u="none" strike="noStrike" kern="1200" cap="none" spc="0" normalizeH="0" baseline="0">
                <a:solidFill>
                  <a:schemeClr val="dk1">
                    <a:lumMod val="65000"/>
                    <a:lumOff val="35000"/>
                  </a:schemeClr>
                </a:solidFill>
                <a:latin typeface="+mn-lt"/>
                <a:ea typeface="+mn-ea"/>
                <a:cs typeface="+mn-cs"/>
              </a:defRPr>
            </a:pPr>
            <a:endParaRPr lang="en-US"/>
          </a:p>
        </c:txPr>
        <c:crossAx val="1056458992"/>
        <c:crosses val="autoZero"/>
        <c:auto val="1"/>
        <c:lblAlgn val="ctr"/>
        <c:lblOffset val="100"/>
        <c:noMultiLvlLbl val="0"/>
      </c:catAx>
      <c:valAx>
        <c:axId val="1056458992"/>
        <c:scaling>
          <c:orientation val="minMax"/>
        </c:scaling>
        <c:delete val="0"/>
        <c:axPos val="l"/>
        <c:majorGridlines>
          <c:spPr>
            <a:ln w="9525" cap="flat" cmpd="sng" algn="ctr">
              <a:solidFill>
                <a:schemeClr val="dk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dk1">
                    <a:lumMod val="65000"/>
                    <a:lumOff val="35000"/>
                  </a:schemeClr>
                </a:solidFill>
                <a:latin typeface="+mn-lt"/>
                <a:ea typeface="+mn-ea"/>
                <a:cs typeface="+mn-cs"/>
              </a:defRPr>
            </a:pPr>
            <a:endParaRPr lang="en-US"/>
          </a:p>
        </c:txPr>
        <c:crossAx val="1056454728"/>
        <c:crosses val="autoZero"/>
        <c:crossBetween val="between"/>
      </c:valAx>
      <c:valAx>
        <c:axId val="346210544"/>
        <c:scaling>
          <c:orientation val="minMax"/>
        </c:scaling>
        <c:delete val="0"/>
        <c:axPos val="r"/>
        <c:title>
          <c:tx>
            <c:rich>
              <a:bodyPr rot="-5400000" spcFirstLastPara="1" vertOverflow="ellipsis" vert="horz" wrap="square" anchor="ctr" anchorCtr="1"/>
              <a:lstStyle/>
              <a:p>
                <a:pPr>
                  <a:defRPr sz="1200" b="1" i="0" u="none" strike="noStrike" kern="1200" baseline="0">
                    <a:solidFill>
                      <a:schemeClr val="dk1">
                        <a:lumMod val="65000"/>
                        <a:lumOff val="35000"/>
                      </a:schemeClr>
                    </a:solidFill>
                    <a:latin typeface="+mn-lt"/>
                    <a:ea typeface="+mn-ea"/>
                    <a:cs typeface="+mn-cs"/>
                  </a:defRPr>
                </a:pPr>
                <a:r>
                  <a:rPr lang="en-US" sz="1200"/>
                  <a:t>AHT</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dk1">
                    <a:lumMod val="65000"/>
                    <a:lumOff val="35000"/>
                  </a:schemeClr>
                </a:solidFill>
                <a:latin typeface="+mn-lt"/>
                <a:ea typeface="+mn-ea"/>
                <a:cs typeface="+mn-cs"/>
              </a:defRPr>
            </a:pPr>
            <a:endParaRPr lang="en-US"/>
          </a:p>
        </c:txPr>
        <c:crossAx val="1056231272"/>
        <c:crosses val="max"/>
        <c:crossBetween val="between"/>
      </c:valAx>
      <c:catAx>
        <c:axId val="1056231272"/>
        <c:scaling>
          <c:orientation val="minMax"/>
        </c:scaling>
        <c:delete val="1"/>
        <c:axPos val="b"/>
        <c:minorGridlines>
          <c:spPr>
            <a:ln w="9525" cap="flat" cmpd="sng" algn="ctr">
              <a:solidFill>
                <a:schemeClr val="dk1">
                  <a:lumMod val="5000"/>
                  <a:lumOff val="95000"/>
                </a:schemeClr>
              </a:solidFill>
              <a:round/>
            </a:ln>
            <a:effectLst/>
          </c:spPr>
        </c:minorGridlines>
        <c:numFmt formatCode="General" sourceLinked="1"/>
        <c:majorTickMark val="out"/>
        <c:minorTickMark val="none"/>
        <c:tickLblPos val="nextTo"/>
        <c:crossAx val="346210544"/>
        <c:crosses val="autoZero"/>
        <c:auto val="1"/>
        <c:lblAlgn val="ctr"/>
        <c:lblOffset val="100"/>
        <c:noMultiLvlLbl val="0"/>
      </c:catAx>
      <c:dTable>
        <c:showHorzBorder val="1"/>
        <c:showVertBorder val="1"/>
        <c:showOutline val="1"/>
        <c:showKeys val="1"/>
        <c:spPr>
          <a:noFill/>
          <a:ln w="9525" cap="flat" cmpd="sng" algn="ctr">
            <a:solidFill>
              <a:schemeClr val="dk1">
                <a:lumMod val="15000"/>
                <a:lumOff val="85000"/>
              </a:schemeClr>
            </a:solidFill>
            <a:round/>
          </a:ln>
          <a:effectLst/>
        </c:spPr>
        <c:txPr>
          <a:bodyPr rot="0" spcFirstLastPara="1" vertOverflow="ellipsis" vert="horz" wrap="square" anchor="ctr" anchorCtr="1"/>
          <a:lstStyle/>
          <a:p>
            <a:pPr rtl="0">
              <a:defRPr sz="1050" b="0" i="0" u="none" strike="noStrike" kern="1200" baseline="0">
                <a:solidFill>
                  <a:schemeClr val="dk1">
                    <a:lumMod val="65000"/>
                    <a:lumOff val="35000"/>
                  </a:schemeClr>
                </a:solidFill>
                <a:latin typeface="+mn-lt"/>
                <a:ea typeface="+mn-ea"/>
                <a:cs typeface="+mn-cs"/>
              </a:defRPr>
            </a:pPr>
            <a:endParaRPr lang="en-US"/>
          </a:p>
        </c:txPr>
      </c:dTable>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sz="1050"/>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2194844597597474E-2"/>
          <c:y val="0.20871335237831495"/>
          <c:w val="0.94453033012504473"/>
          <c:h val="0.66443991903453603"/>
        </c:manualLayout>
      </c:layout>
      <c:barChart>
        <c:barDir val="col"/>
        <c:grouping val="percentStacked"/>
        <c:varyColors val="0"/>
        <c:ser>
          <c:idx val="1"/>
          <c:order val="0"/>
          <c:tx>
            <c:strRef>
              <c:f>Overall_Feedback!$AB$1</c:f>
              <c:strCache>
                <c:ptCount val="1"/>
                <c:pt idx="0">
                  <c:v>Sum of TR Feedback</c:v>
                </c:pt>
              </c:strCache>
            </c:strRef>
          </c:tx>
          <c:spPr>
            <a:solidFill>
              <a:schemeClr val="accent1"/>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Overall_Feedback!$AA$2:$AA$4</c:f>
              <c:strCache>
                <c:ptCount val="3"/>
                <c:pt idx="0">
                  <c:v>East</c:v>
                </c:pt>
                <c:pt idx="1">
                  <c:v>Midwest</c:v>
                </c:pt>
                <c:pt idx="2">
                  <c:v>West</c:v>
                </c:pt>
              </c:strCache>
            </c:strRef>
          </c:cat>
          <c:val>
            <c:numRef>
              <c:f>Overall_Feedback!$AB$2:$AB$4</c:f>
              <c:numCache>
                <c:formatCode>General</c:formatCode>
                <c:ptCount val="3"/>
                <c:pt idx="0">
                  <c:v>300</c:v>
                </c:pt>
                <c:pt idx="1">
                  <c:v>130</c:v>
                </c:pt>
                <c:pt idx="2">
                  <c:v>322</c:v>
                </c:pt>
              </c:numCache>
            </c:numRef>
          </c:val>
          <c:extLst>
            <c:ext xmlns:c16="http://schemas.microsoft.com/office/drawing/2014/chart" uri="{C3380CC4-5D6E-409C-BE32-E72D297353CC}">
              <c16:uniqueId val="{00000001-7069-4F24-8D02-351D50C014CF}"/>
            </c:ext>
          </c:extLst>
        </c:ser>
        <c:ser>
          <c:idx val="2"/>
          <c:order val="1"/>
          <c:tx>
            <c:strRef>
              <c:f>Overall_Feedback!$AC$1</c:f>
              <c:strCache>
                <c:ptCount val="1"/>
                <c:pt idx="0">
                  <c:v>Sum of No TR Feedback</c:v>
                </c:pt>
              </c:strCache>
            </c:strRef>
          </c:tx>
          <c:spPr>
            <a:solidFill>
              <a:schemeClr val="accent2"/>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Overall_Feedback!$AA$2:$AA$4</c:f>
              <c:strCache>
                <c:ptCount val="3"/>
                <c:pt idx="0">
                  <c:v>East</c:v>
                </c:pt>
                <c:pt idx="1">
                  <c:v>Midwest</c:v>
                </c:pt>
                <c:pt idx="2">
                  <c:v>West</c:v>
                </c:pt>
              </c:strCache>
            </c:strRef>
          </c:cat>
          <c:val>
            <c:numRef>
              <c:f>Overall_Feedback!$AC$2:$AC$4</c:f>
              <c:numCache>
                <c:formatCode>General</c:formatCode>
                <c:ptCount val="3"/>
                <c:pt idx="0">
                  <c:v>166</c:v>
                </c:pt>
                <c:pt idx="1">
                  <c:v>42</c:v>
                </c:pt>
                <c:pt idx="2">
                  <c:v>92</c:v>
                </c:pt>
              </c:numCache>
            </c:numRef>
          </c:val>
          <c:extLst>
            <c:ext xmlns:c16="http://schemas.microsoft.com/office/drawing/2014/chart" uri="{C3380CC4-5D6E-409C-BE32-E72D297353CC}">
              <c16:uniqueId val="{00000002-7069-4F24-8D02-351D50C014CF}"/>
            </c:ext>
          </c:extLst>
        </c:ser>
        <c:dLbls>
          <c:showLegendKey val="0"/>
          <c:showVal val="0"/>
          <c:showCatName val="0"/>
          <c:showSerName val="0"/>
          <c:showPercent val="0"/>
          <c:showBubbleSize val="0"/>
        </c:dLbls>
        <c:gapWidth val="100"/>
        <c:overlap val="100"/>
        <c:axId val="20423087"/>
        <c:axId val="20424727"/>
      </c:barChart>
      <c:lineChart>
        <c:grouping val="standard"/>
        <c:varyColors val="0"/>
        <c:ser>
          <c:idx val="4"/>
          <c:order val="3"/>
          <c:tx>
            <c:strRef>
              <c:f>Overall_Feedback!$AE$1</c:f>
              <c:strCache>
                <c:ptCount val="1"/>
                <c:pt idx="0">
                  <c:v>Average of Response Rate</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s>
            <c:spPr>
              <a:solidFill>
                <a:sysClr val="window" lastClr="FFFFFF"/>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Overall_Feedback!$AA$2:$AA$4</c:f>
              <c:strCache>
                <c:ptCount val="3"/>
                <c:pt idx="0">
                  <c:v>East</c:v>
                </c:pt>
                <c:pt idx="1">
                  <c:v>Midwest</c:v>
                </c:pt>
                <c:pt idx="2">
                  <c:v>West</c:v>
                </c:pt>
              </c:strCache>
            </c:strRef>
          </c:cat>
          <c:val>
            <c:numRef>
              <c:f>Overall_Feedback!$AE$2:$AE$4</c:f>
              <c:numCache>
                <c:formatCode>0%</c:formatCode>
                <c:ptCount val="3"/>
                <c:pt idx="0">
                  <c:v>0.64301075268817209</c:v>
                </c:pt>
                <c:pt idx="1">
                  <c:v>0.7558139534883721</c:v>
                </c:pt>
                <c:pt idx="2">
                  <c:v>0.77777777777777779</c:v>
                </c:pt>
              </c:numCache>
            </c:numRef>
          </c:val>
          <c:smooth val="0"/>
          <c:extLst>
            <c:ext xmlns:c16="http://schemas.microsoft.com/office/drawing/2014/chart" uri="{C3380CC4-5D6E-409C-BE32-E72D297353CC}">
              <c16:uniqueId val="{00000005-7069-4F24-8D02-351D50C014CF}"/>
            </c:ext>
          </c:extLst>
        </c:ser>
        <c:dLbls>
          <c:showLegendKey val="0"/>
          <c:showVal val="0"/>
          <c:showCatName val="0"/>
          <c:showSerName val="0"/>
          <c:showPercent val="0"/>
          <c:showBubbleSize val="0"/>
        </c:dLbls>
        <c:marker val="1"/>
        <c:smooth val="0"/>
        <c:axId val="20423087"/>
        <c:axId val="20424727"/>
      </c:lineChart>
      <c:lineChart>
        <c:grouping val="percentStacked"/>
        <c:varyColors val="0"/>
        <c:ser>
          <c:idx val="3"/>
          <c:order val="2"/>
          <c:tx>
            <c:strRef>
              <c:f>Overall_Feedback!$AD$1</c:f>
              <c:strCache>
                <c:ptCount val="1"/>
                <c:pt idx="0">
                  <c:v>Sum of Reports Sent to client</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anchor="ctr" anchorCtr="1"/>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Overall_Feedback!$AA$2:$AA$4</c:f>
              <c:strCache>
                <c:ptCount val="3"/>
                <c:pt idx="0">
                  <c:v>East</c:v>
                </c:pt>
                <c:pt idx="1">
                  <c:v>Midwest</c:v>
                </c:pt>
                <c:pt idx="2">
                  <c:v>West</c:v>
                </c:pt>
              </c:strCache>
            </c:strRef>
          </c:cat>
          <c:val>
            <c:numRef>
              <c:f>Overall_Feedback!$AD$2:$AD$4</c:f>
              <c:numCache>
                <c:formatCode>General</c:formatCode>
                <c:ptCount val="3"/>
                <c:pt idx="0">
                  <c:v>465</c:v>
                </c:pt>
                <c:pt idx="1">
                  <c:v>172</c:v>
                </c:pt>
                <c:pt idx="2">
                  <c:v>414</c:v>
                </c:pt>
              </c:numCache>
            </c:numRef>
          </c:val>
          <c:smooth val="0"/>
          <c:extLst>
            <c:ext xmlns:c16="http://schemas.microsoft.com/office/drawing/2014/chart" uri="{C3380CC4-5D6E-409C-BE32-E72D297353CC}">
              <c16:uniqueId val="{00000004-7069-4F24-8D02-351D50C014CF}"/>
            </c:ext>
          </c:extLst>
        </c:ser>
        <c:dLbls>
          <c:showLegendKey val="0"/>
          <c:showVal val="0"/>
          <c:showCatName val="0"/>
          <c:showSerName val="0"/>
          <c:showPercent val="0"/>
          <c:showBubbleSize val="0"/>
        </c:dLbls>
        <c:marker val="1"/>
        <c:smooth val="0"/>
        <c:axId val="20342399"/>
        <c:axId val="20342071"/>
      </c:lineChart>
      <c:catAx>
        <c:axId val="2042308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424727"/>
        <c:crosses val="autoZero"/>
        <c:auto val="1"/>
        <c:lblAlgn val="ctr"/>
        <c:lblOffset val="100"/>
        <c:noMultiLvlLbl val="0"/>
      </c:catAx>
      <c:valAx>
        <c:axId val="2042472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423087"/>
        <c:crosses val="autoZero"/>
        <c:crossBetween val="between"/>
      </c:valAx>
      <c:valAx>
        <c:axId val="20342071"/>
        <c:scaling>
          <c:orientation val="minMax"/>
        </c:scaling>
        <c:delete val="1"/>
        <c:axPos val="r"/>
        <c:numFmt formatCode="0%" sourceLinked="1"/>
        <c:majorTickMark val="out"/>
        <c:minorTickMark val="none"/>
        <c:tickLblPos val="nextTo"/>
        <c:crossAx val="20342399"/>
        <c:crosses val="max"/>
        <c:crossBetween val="between"/>
      </c:valAx>
      <c:catAx>
        <c:axId val="20342399"/>
        <c:scaling>
          <c:orientation val="minMax"/>
        </c:scaling>
        <c:delete val="1"/>
        <c:axPos val="b"/>
        <c:numFmt formatCode="General" sourceLinked="1"/>
        <c:majorTickMark val="out"/>
        <c:minorTickMark val="none"/>
        <c:tickLblPos val="nextTo"/>
        <c:crossAx val="2034207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Feedback1!$AH$4</c:f>
              <c:strCache>
                <c:ptCount val="1"/>
                <c:pt idx="0">
                  <c:v>Sum of TR Feedback</c:v>
                </c:pt>
              </c:strCache>
            </c:strRef>
          </c:tx>
          <c:spPr>
            <a:solidFill>
              <a:schemeClr val="accent1"/>
            </a:solidFill>
            <a:ln>
              <a:noFill/>
            </a:ln>
            <a:effectLst/>
          </c:spPr>
          <c:invertIfNegative val="0"/>
          <c:dLbls>
            <c:dLbl>
              <c:idx val="10"/>
              <c:delete val="1"/>
              <c:extLst>
                <c:ext xmlns:c15="http://schemas.microsoft.com/office/drawing/2012/chart" uri="{CE6537A1-D6FC-4f65-9D91-7224C49458BB}"/>
                <c:ext xmlns:c16="http://schemas.microsoft.com/office/drawing/2014/chart" uri="{C3380CC4-5D6E-409C-BE32-E72D297353CC}">
                  <c16:uniqueId val="{00000024-3B7F-454A-B03B-9D383BD2A496}"/>
                </c:ext>
              </c:extLst>
            </c:dLbl>
            <c:dLbl>
              <c:idx val="12"/>
              <c:delete val="1"/>
              <c:extLst>
                <c:ext xmlns:c15="http://schemas.microsoft.com/office/drawing/2012/chart" uri="{CE6537A1-D6FC-4f65-9D91-7224C49458BB}"/>
                <c:ext xmlns:c16="http://schemas.microsoft.com/office/drawing/2014/chart" uri="{C3380CC4-5D6E-409C-BE32-E72D297353CC}">
                  <c16:uniqueId val="{00000025-3B7F-454A-B03B-9D383BD2A49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Feedback1!$AE$5:$AG$21</c:f>
              <c:multiLvlStrCache>
                <c:ptCount val="17"/>
                <c:lvl>
                  <c:pt idx="0">
                    <c:v>Boston</c:v>
                  </c:pt>
                  <c:pt idx="1">
                    <c:v>Carolinas</c:v>
                  </c:pt>
                  <c:pt idx="2">
                    <c:v>DC_Chesapeake</c:v>
                  </c:pt>
                  <c:pt idx="3">
                    <c:v>Florida</c:v>
                  </c:pt>
                  <c:pt idx="4">
                    <c:v>Georgia_Alabama</c:v>
                  </c:pt>
                  <c:pt idx="5">
                    <c:v>NY Metro</c:v>
                  </c:pt>
                  <c:pt idx="6">
                    <c:v>Philadelphia</c:v>
                  </c:pt>
                  <c:pt idx="8">
                    <c:v>Boston</c:v>
                  </c:pt>
                  <c:pt idx="9">
                    <c:v>Carolinas</c:v>
                  </c:pt>
                  <c:pt idx="10">
                    <c:v>DC_Chesapeake</c:v>
                  </c:pt>
                  <c:pt idx="11">
                    <c:v>Georgia_Alabama</c:v>
                  </c:pt>
                  <c:pt idx="12">
                    <c:v>Hunt Valley, Maryland</c:v>
                  </c:pt>
                  <c:pt idx="13">
                    <c:v>NY Metro</c:v>
                  </c:pt>
                  <c:pt idx="14">
                    <c:v>Philadelphia</c:v>
                  </c:pt>
                  <c:pt idx="15">
                    <c:v>New York</c:v>
                  </c:pt>
                  <c:pt idx="16">
                    <c:v>Atlanta, Georgia</c:v>
                  </c:pt>
                </c:lvl>
                <c:lvl>
                  <c:pt idx="0">
                    <c:v>Q1</c:v>
                  </c:pt>
                  <c:pt idx="8">
                    <c:v>Q2</c:v>
                  </c:pt>
                </c:lvl>
              </c:multiLvlStrCache>
            </c:multiLvlStrRef>
          </c:cat>
          <c:val>
            <c:numRef>
              <c:f>Feedback1!$AH$5:$AH$21</c:f>
              <c:numCache>
                <c:formatCode>General</c:formatCode>
                <c:ptCount val="17"/>
                <c:pt idx="0">
                  <c:v>69</c:v>
                </c:pt>
                <c:pt idx="1">
                  <c:v>13</c:v>
                </c:pt>
                <c:pt idx="2">
                  <c:v>12</c:v>
                </c:pt>
                <c:pt idx="3">
                  <c:v>5</c:v>
                </c:pt>
                <c:pt idx="4">
                  <c:v>13</c:v>
                </c:pt>
                <c:pt idx="5">
                  <c:v>115</c:v>
                </c:pt>
                <c:pt idx="6">
                  <c:v>23</c:v>
                </c:pt>
                <c:pt idx="8">
                  <c:v>32</c:v>
                </c:pt>
                <c:pt idx="9">
                  <c:v>2</c:v>
                </c:pt>
                <c:pt idx="10">
                  <c:v>0</c:v>
                </c:pt>
                <c:pt idx="11">
                  <c:v>3</c:v>
                </c:pt>
                <c:pt idx="12">
                  <c:v>0</c:v>
                </c:pt>
                <c:pt idx="13">
                  <c:v>10</c:v>
                </c:pt>
                <c:pt idx="14">
                  <c:v>2</c:v>
                </c:pt>
                <c:pt idx="15">
                  <c:v>1</c:v>
                </c:pt>
                <c:pt idx="16">
                  <c:v>5</c:v>
                </c:pt>
              </c:numCache>
            </c:numRef>
          </c:val>
          <c:extLst>
            <c:ext xmlns:c16="http://schemas.microsoft.com/office/drawing/2014/chart" uri="{C3380CC4-5D6E-409C-BE32-E72D297353CC}">
              <c16:uniqueId val="{00000003-F406-468F-BD31-55BDB86E076B}"/>
            </c:ext>
          </c:extLst>
        </c:ser>
        <c:ser>
          <c:idx val="1"/>
          <c:order val="1"/>
          <c:tx>
            <c:strRef>
              <c:f>Feedback1!$AI$4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Feedback1!$AE$5:$AG$21</c:f>
              <c:multiLvlStrCache>
                <c:ptCount val="17"/>
                <c:lvl>
                  <c:pt idx="0">
                    <c:v>Boston</c:v>
                  </c:pt>
                  <c:pt idx="1">
                    <c:v>Carolinas</c:v>
                  </c:pt>
                  <c:pt idx="2">
                    <c:v>DC_Chesapeake</c:v>
                  </c:pt>
                  <c:pt idx="3">
                    <c:v>Florida</c:v>
                  </c:pt>
                  <c:pt idx="4">
                    <c:v>Georgia_Alabama</c:v>
                  </c:pt>
                  <c:pt idx="5">
                    <c:v>NY Metro</c:v>
                  </c:pt>
                  <c:pt idx="6">
                    <c:v>Philadelphia</c:v>
                  </c:pt>
                  <c:pt idx="8">
                    <c:v>Boston</c:v>
                  </c:pt>
                  <c:pt idx="9">
                    <c:v>Carolinas</c:v>
                  </c:pt>
                  <c:pt idx="10">
                    <c:v>DC_Chesapeake</c:v>
                  </c:pt>
                  <c:pt idx="11">
                    <c:v>Georgia_Alabama</c:v>
                  </c:pt>
                  <c:pt idx="12">
                    <c:v>Hunt Valley, Maryland</c:v>
                  </c:pt>
                  <c:pt idx="13">
                    <c:v>NY Metro</c:v>
                  </c:pt>
                  <c:pt idx="14">
                    <c:v>Philadelphia</c:v>
                  </c:pt>
                  <c:pt idx="15">
                    <c:v>New York</c:v>
                  </c:pt>
                  <c:pt idx="16">
                    <c:v>Atlanta, Georgia</c:v>
                  </c:pt>
                </c:lvl>
                <c:lvl>
                  <c:pt idx="0">
                    <c:v>Q1</c:v>
                  </c:pt>
                  <c:pt idx="8">
                    <c:v>Q2</c:v>
                  </c:pt>
                </c:lvl>
              </c:multiLvlStrCache>
            </c:multiLvlStrRef>
          </c:cat>
          <c:val>
            <c:numRef>
              <c:f>Feedback1!$AI$5:$AI$21</c:f>
              <c:numCache>
                <c:formatCode>General</c:formatCode>
                <c:ptCount val="17"/>
                <c:pt idx="0">
                  <c:v>21</c:v>
                </c:pt>
                <c:pt idx="1">
                  <c:v>6</c:v>
                </c:pt>
                <c:pt idx="2">
                  <c:v>36</c:v>
                </c:pt>
                <c:pt idx="3">
                  <c:v>11</c:v>
                </c:pt>
                <c:pt idx="4">
                  <c:v>19</c:v>
                </c:pt>
                <c:pt idx="5">
                  <c:v>41</c:v>
                </c:pt>
                <c:pt idx="6">
                  <c:v>12</c:v>
                </c:pt>
                <c:pt idx="8">
                  <c:v>0</c:v>
                </c:pt>
                <c:pt idx="9">
                  <c:v>0</c:v>
                </c:pt>
                <c:pt idx="10">
                  <c:v>9</c:v>
                </c:pt>
                <c:pt idx="11">
                  <c:v>5</c:v>
                </c:pt>
                <c:pt idx="12">
                  <c:v>2</c:v>
                </c:pt>
                <c:pt idx="13">
                  <c:v>1</c:v>
                </c:pt>
                <c:pt idx="14">
                  <c:v>3</c:v>
                </c:pt>
                <c:pt idx="15">
                  <c:v>0</c:v>
                </c:pt>
                <c:pt idx="16">
                  <c:v>0</c:v>
                </c:pt>
              </c:numCache>
            </c:numRef>
          </c:val>
          <c:extLst>
            <c:ext xmlns:c16="http://schemas.microsoft.com/office/drawing/2014/chart" uri="{C3380CC4-5D6E-409C-BE32-E72D297353CC}">
              <c16:uniqueId val="{00000006-F406-468F-BD31-55BDB86E076B}"/>
            </c:ext>
          </c:extLst>
        </c:ser>
        <c:dLbls>
          <c:showLegendKey val="0"/>
          <c:showVal val="0"/>
          <c:showCatName val="0"/>
          <c:showSerName val="0"/>
          <c:showPercent val="0"/>
          <c:showBubbleSize val="0"/>
        </c:dLbls>
        <c:gapWidth val="50"/>
        <c:overlap val="100"/>
        <c:axId val="889657344"/>
        <c:axId val="889656360"/>
      </c:barChart>
      <c:lineChart>
        <c:grouping val="standard"/>
        <c:varyColors val="0"/>
        <c:ser>
          <c:idx val="3"/>
          <c:order val="3"/>
          <c:tx>
            <c:strRef>
              <c:f>Feedback1!$AK$4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1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927-48CB-A44E-37904462A4D0}"/>
                </c:ext>
              </c:extLst>
            </c:dLbl>
            <c:dLbl>
              <c:idx val="1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927-48CB-A44E-37904462A4D0}"/>
                </c:ext>
              </c:extLst>
            </c:dLbl>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Feedback1!$AE$5:$AG$21</c:f>
              <c:multiLvlStrCache>
                <c:ptCount val="17"/>
                <c:lvl>
                  <c:pt idx="0">
                    <c:v>Boston</c:v>
                  </c:pt>
                  <c:pt idx="1">
                    <c:v>Carolinas</c:v>
                  </c:pt>
                  <c:pt idx="2">
                    <c:v>DC_Chesapeake</c:v>
                  </c:pt>
                  <c:pt idx="3">
                    <c:v>Florida</c:v>
                  </c:pt>
                  <c:pt idx="4">
                    <c:v>Georgia_Alabama</c:v>
                  </c:pt>
                  <c:pt idx="5">
                    <c:v>NY Metro</c:v>
                  </c:pt>
                  <c:pt idx="6">
                    <c:v>Philadelphia</c:v>
                  </c:pt>
                  <c:pt idx="8">
                    <c:v>Boston</c:v>
                  </c:pt>
                  <c:pt idx="9">
                    <c:v>Carolinas</c:v>
                  </c:pt>
                  <c:pt idx="10">
                    <c:v>DC_Chesapeake</c:v>
                  </c:pt>
                  <c:pt idx="11">
                    <c:v>Georgia_Alabama</c:v>
                  </c:pt>
                  <c:pt idx="12">
                    <c:v>Hunt Valley, Maryland</c:v>
                  </c:pt>
                  <c:pt idx="13">
                    <c:v>NY Metro</c:v>
                  </c:pt>
                  <c:pt idx="14">
                    <c:v>Philadelphia</c:v>
                  </c:pt>
                  <c:pt idx="15">
                    <c:v>New York</c:v>
                  </c:pt>
                  <c:pt idx="16">
                    <c:v>Atlanta, Georgia</c:v>
                  </c:pt>
                </c:lvl>
                <c:lvl>
                  <c:pt idx="0">
                    <c:v>Q1</c:v>
                  </c:pt>
                  <c:pt idx="8">
                    <c:v>Q2</c:v>
                  </c:pt>
                </c:lvl>
              </c:multiLvlStrCache>
            </c:multiLvlStrRef>
          </c:cat>
          <c:val>
            <c:numRef>
              <c:f>Feedback1!$AK$5:$AK$21</c:f>
              <c:numCache>
                <c:formatCode>0%</c:formatCode>
                <c:ptCount val="17"/>
                <c:pt idx="0">
                  <c:v>0.75</c:v>
                </c:pt>
                <c:pt idx="1">
                  <c:v>0.68421052631578949</c:v>
                </c:pt>
                <c:pt idx="2">
                  <c:v>0.25</c:v>
                </c:pt>
                <c:pt idx="3">
                  <c:v>0.3125</c:v>
                </c:pt>
                <c:pt idx="4">
                  <c:v>0.40625</c:v>
                </c:pt>
                <c:pt idx="5">
                  <c:v>0.73717948717948723</c:v>
                </c:pt>
                <c:pt idx="6">
                  <c:v>0.65714285714285714</c:v>
                </c:pt>
                <c:pt idx="8">
                  <c:v>1</c:v>
                </c:pt>
                <c:pt idx="9">
                  <c:v>1</c:v>
                </c:pt>
                <c:pt idx="10">
                  <c:v>0</c:v>
                </c:pt>
                <c:pt idx="11">
                  <c:v>0.375</c:v>
                </c:pt>
                <c:pt idx="12">
                  <c:v>0</c:v>
                </c:pt>
                <c:pt idx="13">
                  <c:v>0.90909090909090906</c:v>
                </c:pt>
                <c:pt idx="14">
                  <c:v>0.4</c:v>
                </c:pt>
                <c:pt idx="15">
                  <c:v>1</c:v>
                </c:pt>
                <c:pt idx="16">
                  <c:v>1</c:v>
                </c:pt>
              </c:numCache>
            </c:numRef>
          </c:val>
          <c:smooth val="0"/>
          <c:extLst>
            <c:ext xmlns:c16="http://schemas.microsoft.com/office/drawing/2014/chart" uri="{C3380CC4-5D6E-409C-BE32-E72D297353CC}">
              <c16:uniqueId val="{0000000C-F406-468F-BD31-55BDB86E076B}"/>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Feedback1!$AJ$4</c:f>
              <c:strCache>
                <c:ptCount val="1"/>
                <c:pt idx="0">
                  <c:v>Sum of Reports Sent to client</c:v>
                </c:pt>
              </c:strCache>
            </c:strRef>
          </c:tx>
          <c:spPr>
            <a:ln w="28575" cap="rnd">
              <a:solidFill>
                <a:schemeClr val="accent3"/>
              </a:solidFill>
              <a:round/>
            </a:ln>
            <a:effectLst/>
          </c:spPr>
          <c:marker>
            <c:symbol val="none"/>
          </c:marker>
          <c:dLbls>
            <c:dLbl>
              <c:idx val="7"/>
              <c:delete val="1"/>
              <c:extLst>
                <c:ext xmlns:c15="http://schemas.microsoft.com/office/drawing/2012/chart" uri="{CE6537A1-D6FC-4f65-9D91-7224C49458BB}"/>
                <c:ext xmlns:c16="http://schemas.microsoft.com/office/drawing/2014/chart" uri="{C3380CC4-5D6E-409C-BE32-E72D297353CC}">
                  <c16:uniqueId val="{0000000D-F406-468F-BD31-55BDB86E076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Feedback1!$AE$5:$AG$21</c:f>
              <c:multiLvlStrCache>
                <c:ptCount val="17"/>
                <c:lvl>
                  <c:pt idx="0">
                    <c:v>Boston</c:v>
                  </c:pt>
                  <c:pt idx="1">
                    <c:v>Carolinas</c:v>
                  </c:pt>
                  <c:pt idx="2">
                    <c:v>DC_Chesapeake</c:v>
                  </c:pt>
                  <c:pt idx="3">
                    <c:v>Florida</c:v>
                  </c:pt>
                  <c:pt idx="4">
                    <c:v>Georgia_Alabama</c:v>
                  </c:pt>
                  <c:pt idx="5">
                    <c:v>NY Metro</c:v>
                  </c:pt>
                  <c:pt idx="6">
                    <c:v>Philadelphia</c:v>
                  </c:pt>
                  <c:pt idx="8">
                    <c:v>Boston</c:v>
                  </c:pt>
                  <c:pt idx="9">
                    <c:v>Carolinas</c:v>
                  </c:pt>
                  <c:pt idx="10">
                    <c:v>DC_Chesapeake</c:v>
                  </c:pt>
                  <c:pt idx="11">
                    <c:v>Georgia_Alabama</c:v>
                  </c:pt>
                  <c:pt idx="12">
                    <c:v>Hunt Valley, Maryland</c:v>
                  </c:pt>
                  <c:pt idx="13">
                    <c:v>NY Metro</c:v>
                  </c:pt>
                  <c:pt idx="14">
                    <c:v>Philadelphia</c:v>
                  </c:pt>
                  <c:pt idx="15">
                    <c:v>New York</c:v>
                  </c:pt>
                  <c:pt idx="16">
                    <c:v>Atlanta, Georgia</c:v>
                  </c:pt>
                </c:lvl>
                <c:lvl>
                  <c:pt idx="0">
                    <c:v>Q1</c:v>
                  </c:pt>
                  <c:pt idx="8">
                    <c:v>Q2</c:v>
                  </c:pt>
                </c:lvl>
              </c:multiLvlStrCache>
            </c:multiLvlStrRef>
          </c:cat>
          <c:val>
            <c:numRef>
              <c:f>Feedback1!$AJ$5:$AJ$21</c:f>
              <c:numCache>
                <c:formatCode>General</c:formatCode>
                <c:ptCount val="17"/>
                <c:pt idx="0">
                  <c:v>84</c:v>
                </c:pt>
                <c:pt idx="1">
                  <c:v>19</c:v>
                </c:pt>
                <c:pt idx="2">
                  <c:v>48</c:v>
                </c:pt>
                <c:pt idx="3">
                  <c:v>16</c:v>
                </c:pt>
                <c:pt idx="4">
                  <c:v>32</c:v>
                </c:pt>
                <c:pt idx="5">
                  <c:v>156</c:v>
                </c:pt>
                <c:pt idx="6">
                  <c:v>35</c:v>
                </c:pt>
                <c:pt idx="7">
                  <c:v>100</c:v>
                </c:pt>
                <c:pt idx="8">
                  <c:v>32</c:v>
                </c:pt>
                <c:pt idx="9">
                  <c:v>2</c:v>
                </c:pt>
                <c:pt idx="10">
                  <c:v>9</c:v>
                </c:pt>
                <c:pt idx="11">
                  <c:v>8</c:v>
                </c:pt>
                <c:pt idx="12">
                  <c:v>2</c:v>
                </c:pt>
                <c:pt idx="13">
                  <c:v>11</c:v>
                </c:pt>
                <c:pt idx="14">
                  <c:v>5</c:v>
                </c:pt>
                <c:pt idx="15">
                  <c:v>1</c:v>
                </c:pt>
                <c:pt idx="16">
                  <c:v>5</c:v>
                </c:pt>
              </c:numCache>
            </c:numRef>
          </c:val>
          <c:smooth val="0"/>
          <c:extLst>
            <c:ext xmlns:c16="http://schemas.microsoft.com/office/drawing/2014/chart" uri="{C3380CC4-5D6E-409C-BE32-E72D297353CC}">
              <c16:uniqueId val="{00000010-F406-468F-BD31-55BDB86E076B}"/>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Feedback1!$AQ$4</c:f>
              <c:strCache>
                <c:ptCount val="1"/>
                <c:pt idx="0">
                  <c:v>Sum of TR Feedback</c:v>
                </c:pt>
              </c:strCache>
            </c:strRef>
          </c:tx>
          <c:spPr>
            <a:solidFill>
              <a:schemeClr val="accent1"/>
            </a:solidFill>
            <a:ln>
              <a:noFill/>
            </a:ln>
            <a:effectLst/>
          </c:spPr>
          <c:invertIfNegative val="0"/>
          <c:dLbls>
            <c:dLbl>
              <c:idx val="10"/>
              <c:delete val="1"/>
              <c:extLst>
                <c:ext xmlns:c15="http://schemas.microsoft.com/office/drawing/2012/chart" uri="{CE6537A1-D6FC-4f65-9D91-7224C49458BB}"/>
                <c:ext xmlns:c16="http://schemas.microsoft.com/office/drawing/2014/chart" uri="{C3380CC4-5D6E-409C-BE32-E72D297353CC}">
                  <c16:uniqueId val="{00000024-3B7F-454A-B03B-9D383BD2A496}"/>
                </c:ext>
              </c:extLst>
            </c:dLbl>
            <c:dLbl>
              <c:idx val="12"/>
              <c:delete val="1"/>
              <c:extLst>
                <c:ext xmlns:c15="http://schemas.microsoft.com/office/drawing/2012/chart" uri="{CE6537A1-D6FC-4f65-9D91-7224C49458BB}"/>
                <c:ext xmlns:c16="http://schemas.microsoft.com/office/drawing/2014/chart" uri="{C3380CC4-5D6E-409C-BE32-E72D297353CC}">
                  <c16:uniqueId val="{00000025-3B7F-454A-B03B-9D383BD2A49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Feedback1!$AN$5:$AP$15</c:f>
              <c:multiLvlStrCache>
                <c:ptCount val="11"/>
                <c:lvl>
                  <c:pt idx="0">
                    <c:v>Chicago</c:v>
                  </c:pt>
                  <c:pt idx="1">
                    <c:v>Michigan</c:v>
                  </c:pt>
                  <c:pt idx="2">
                    <c:v>Milwaukee</c:v>
                  </c:pt>
                  <c:pt idx="3">
                    <c:v>Minneapolis</c:v>
                  </c:pt>
                  <c:pt idx="4">
                    <c:v>Missouri</c:v>
                  </c:pt>
                  <c:pt idx="5">
                    <c:v>OH and Western PA</c:v>
                  </c:pt>
                  <c:pt idx="6">
                    <c:v>Pittsburgh</c:v>
                  </c:pt>
                  <c:pt idx="8">
                    <c:v>Chicago</c:v>
                  </c:pt>
                  <c:pt idx="9">
                    <c:v>Minneapolis</c:v>
                  </c:pt>
                  <c:pt idx="10">
                    <c:v>OH and Western PA</c:v>
                  </c:pt>
                </c:lvl>
                <c:lvl>
                  <c:pt idx="0">
                    <c:v>Q1</c:v>
                  </c:pt>
                  <c:pt idx="8">
                    <c:v>Q2</c:v>
                  </c:pt>
                </c:lvl>
              </c:multiLvlStrCache>
            </c:multiLvlStrRef>
          </c:cat>
          <c:val>
            <c:numRef>
              <c:f>Feedback1!$AQ$5:$AQ$15</c:f>
              <c:numCache>
                <c:formatCode>General</c:formatCode>
                <c:ptCount val="11"/>
                <c:pt idx="0">
                  <c:v>30</c:v>
                </c:pt>
                <c:pt idx="1">
                  <c:v>24</c:v>
                </c:pt>
                <c:pt idx="2">
                  <c:v>2</c:v>
                </c:pt>
                <c:pt idx="3">
                  <c:v>22</c:v>
                </c:pt>
                <c:pt idx="4">
                  <c:v>1</c:v>
                </c:pt>
                <c:pt idx="5">
                  <c:v>45</c:v>
                </c:pt>
                <c:pt idx="6">
                  <c:v>1</c:v>
                </c:pt>
                <c:pt idx="8">
                  <c:v>1</c:v>
                </c:pt>
                <c:pt idx="9">
                  <c:v>3</c:v>
                </c:pt>
                <c:pt idx="10">
                  <c:v>1</c:v>
                </c:pt>
              </c:numCache>
            </c:numRef>
          </c:val>
          <c:extLst>
            <c:ext xmlns:c16="http://schemas.microsoft.com/office/drawing/2014/chart" uri="{C3380CC4-5D6E-409C-BE32-E72D297353CC}">
              <c16:uniqueId val="{00000003-F406-468F-BD31-55BDB86E076B}"/>
            </c:ext>
          </c:extLst>
        </c:ser>
        <c:ser>
          <c:idx val="1"/>
          <c:order val="1"/>
          <c:tx>
            <c:strRef>
              <c:f>Feedback1!$AR$4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Feedback1!$AN$5:$AP$15</c:f>
              <c:multiLvlStrCache>
                <c:ptCount val="11"/>
                <c:lvl>
                  <c:pt idx="0">
                    <c:v>Chicago</c:v>
                  </c:pt>
                  <c:pt idx="1">
                    <c:v>Michigan</c:v>
                  </c:pt>
                  <c:pt idx="2">
                    <c:v>Milwaukee</c:v>
                  </c:pt>
                  <c:pt idx="3">
                    <c:v>Minneapolis</c:v>
                  </c:pt>
                  <c:pt idx="4">
                    <c:v>Missouri</c:v>
                  </c:pt>
                  <c:pt idx="5">
                    <c:v>OH and Western PA</c:v>
                  </c:pt>
                  <c:pt idx="6">
                    <c:v>Pittsburgh</c:v>
                  </c:pt>
                  <c:pt idx="8">
                    <c:v>Chicago</c:v>
                  </c:pt>
                  <c:pt idx="9">
                    <c:v>Minneapolis</c:v>
                  </c:pt>
                  <c:pt idx="10">
                    <c:v>OH and Western PA</c:v>
                  </c:pt>
                </c:lvl>
                <c:lvl>
                  <c:pt idx="0">
                    <c:v>Q1</c:v>
                  </c:pt>
                  <c:pt idx="8">
                    <c:v>Q2</c:v>
                  </c:pt>
                </c:lvl>
              </c:multiLvlStrCache>
            </c:multiLvlStrRef>
          </c:cat>
          <c:val>
            <c:numRef>
              <c:f>Feedback1!$AR$5:$AR$15</c:f>
              <c:numCache>
                <c:formatCode>General</c:formatCode>
                <c:ptCount val="11"/>
                <c:pt idx="0">
                  <c:v>12</c:v>
                </c:pt>
                <c:pt idx="1">
                  <c:v>3</c:v>
                </c:pt>
                <c:pt idx="2">
                  <c:v>3</c:v>
                </c:pt>
                <c:pt idx="3">
                  <c:v>10</c:v>
                </c:pt>
                <c:pt idx="4">
                  <c:v>2</c:v>
                </c:pt>
                <c:pt idx="5">
                  <c:v>10</c:v>
                </c:pt>
                <c:pt idx="6">
                  <c:v>0</c:v>
                </c:pt>
                <c:pt idx="8">
                  <c:v>0</c:v>
                </c:pt>
                <c:pt idx="9">
                  <c:v>2</c:v>
                </c:pt>
                <c:pt idx="10">
                  <c:v>0</c:v>
                </c:pt>
              </c:numCache>
            </c:numRef>
          </c:val>
          <c:extLst>
            <c:ext xmlns:c16="http://schemas.microsoft.com/office/drawing/2014/chart" uri="{C3380CC4-5D6E-409C-BE32-E72D297353CC}">
              <c16:uniqueId val="{00000006-F406-468F-BD31-55BDB86E076B}"/>
            </c:ext>
          </c:extLst>
        </c:ser>
        <c:dLbls>
          <c:showLegendKey val="0"/>
          <c:showVal val="0"/>
          <c:showCatName val="0"/>
          <c:showSerName val="0"/>
          <c:showPercent val="0"/>
          <c:showBubbleSize val="0"/>
        </c:dLbls>
        <c:gapWidth val="50"/>
        <c:overlap val="100"/>
        <c:axId val="889657344"/>
        <c:axId val="889656360"/>
      </c:barChart>
      <c:lineChart>
        <c:grouping val="standard"/>
        <c:varyColors val="0"/>
        <c:ser>
          <c:idx val="3"/>
          <c:order val="3"/>
          <c:tx>
            <c:strRef>
              <c:f>Feedback1!$AT$4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1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927-48CB-A44E-37904462A4D0}"/>
                </c:ext>
              </c:extLst>
            </c:dLbl>
            <c:dLbl>
              <c:idx val="1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927-48CB-A44E-37904462A4D0}"/>
                </c:ext>
              </c:extLst>
            </c:dLbl>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Feedback1!$AN$5:$AP$15</c:f>
              <c:multiLvlStrCache>
                <c:ptCount val="11"/>
                <c:lvl>
                  <c:pt idx="0">
                    <c:v>Chicago</c:v>
                  </c:pt>
                  <c:pt idx="1">
                    <c:v>Michigan</c:v>
                  </c:pt>
                  <c:pt idx="2">
                    <c:v>Milwaukee</c:v>
                  </c:pt>
                  <c:pt idx="3">
                    <c:v>Minneapolis</c:v>
                  </c:pt>
                  <c:pt idx="4">
                    <c:v>Missouri</c:v>
                  </c:pt>
                  <c:pt idx="5">
                    <c:v>OH and Western PA</c:v>
                  </c:pt>
                  <c:pt idx="6">
                    <c:v>Pittsburgh</c:v>
                  </c:pt>
                  <c:pt idx="8">
                    <c:v>Chicago</c:v>
                  </c:pt>
                  <c:pt idx="9">
                    <c:v>Minneapolis</c:v>
                  </c:pt>
                  <c:pt idx="10">
                    <c:v>OH and Western PA</c:v>
                  </c:pt>
                </c:lvl>
                <c:lvl>
                  <c:pt idx="0">
                    <c:v>Q1</c:v>
                  </c:pt>
                  <c:pt idx="8">
                    <c:v>Q2</c:v>
                  </c:pt>
                </c:lvl>
              </c:multiLvlStrCache>
            </c:multiLvlStrRef>
          </c:cat>
          <c:val>
            <c:numRef>
              <c:f>Feedback1!$AT$5:$AT$15</c:f>
              <c:numCache>
                <c:formatCode>0%</c:formatCode>
                <c:ptCount val="11"/>
                <c:pt idx="0">
                  <c:v>0.7142857142857143</c:v>
                </c:pt>
                <c:pt idx="1">
                  <c:v>0.88888888888888884</c:v>
                </c:pt>
                <c:pt idx="2">
                  <c:v>0.4</c:v>
                </c:pt>
                <c:pt idx="3">
                  <c:v>0.6875</c:v>
                </c:pt>
                <c:pt idx="4">
                  <c:v>0.33333333333333331</c:v>
                </c:pt>
                <c:pt idx="5">
                  <c:v>0.81818181818181823</c:v>
                </c:pt>
                <c:pt idx="6">
                  <c:v>1</c:v>
                </c:pt>
                <c:pt idx="8">
                  <c:v>1</c:v>
                </c:pt>
                <c:pt idx="9">
                  <c:v>0.6</c:v>
                </c:pt>
                <c:pt idx="10">
                  <c:v>1</c:v>
                </c:pt>
              </c:numCache>
            </c:numRef>
          </c:val>
          <c:smooth val="0"/>
          <c:extLst>
            <c:ext xmlns:c16="http://schemas.microsoft.com/office/drawing/2014/chart" uri="{C3380CC4-5D6E-409C-BE32-E72D297353CC}">
              <c16:uniqueId val="{0000000C-F406-468F-BD31-55BDB86E076B}"/>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Feedback1!$AS$4</c:f>
              <c:strCache>
                <c:ptCount val="1"/>
                <c:pt idx="0">
                  <c:v>Sum of Reports Sent to client</c:v>
                </c:pt>
              </c:strCache>
            </c:strRef>
          </c:tx>
          <c:spPr>
            <a:ln w="28575" cap="rnd">
              <a:solidFill>
                <a:schemeClr val="accent3"/>
              </a:solidFill>
              <a:round/>
            </a:ln>
            <a:effectLst/>
          </c:spPr>
          <c:marker>
            <c:symbol val="none"/>
          </c:marker>
          <c:dLbls>
            <c:dLbl>
              <c:idx val="7"/>
              <c:delete val="1"/>
              <c:extLst>
                <c:ext xmlns:c15="http://schemas.microsoft.com/office/drawing/2012/chart" uri="{CE6537A1-D6FC-4f65-9D91-7224C49458BB}"/>
                <c:ext xmlns:c16="http://schemas.microsoft.com/office/drawing/2014/chart" uri="{C3380CC4-5D6E-409C-BE32-E72D297353CC}">
                  <c16:uniqueId val="{0000000D-F406-468F-BD31-55BDB86E076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Feedback1!$AN$5:$AP$15</c:f>
              <c:multiLvlStrCache>
                <c:ptCount val="11"/>
                <c:lvl>
                  <c:pt idx="0">
                    <c:v>Chicago</c:v>
                  </c:pt>
                  <c:pt idx="1">
                    <c:v>Michigan</c:v>
                  </c:pt>
                  <c:pt idx="2">
                    <c:v>Milwaukee</c:v>
                  </c:pt>
                  <c:pt idx="3">
                    <c:v>Minneapolis</c:v>
                  </c:pt>
                  <c:pt idx="4">
                    <c:v>Missouri</c:v>
                  </c:pt>
                  <c:pt idx="5">
                    <c:v>OH and Western PA</c:v>
                  </c:pt>
                  <c:pt idx="6">
                    <c:v>Pittsburgh</c:v>
                  </c:pt>
                  <c:pt idx="8">
                    <c:v>Chicago</c:v>
                  </c:pt>
                  <c:pt idx="9">
                    <c:v>Minneapolis</c:v>
                  </c:pt>
                  <c:pt idx="10">
                    <c:v>OH and Western PA</c:v>
                  </c:pt>
                </c:lvl>
                <c:lvl>
                  <c:pt idx="0">
                    <c:v>Q1</c:v>
                  </c:pt>
                  <c:pt idx="8">
                    <c:v>Q2</c:v>
                  </c:pt>
                </c:lvl>
              </c:multiLvlStrCache>
            </c:multiLvlStrRef>
          </c:cat>
          <c:val>
            <c:numRef>
              <c:f>Feedback1!$AS$5:$AS$15</c:f>
              <c:numCache>
                <c:formatCode>General</c:formatCode>
                <c:ptCount val="11"/>
                <c:pt idx="0">
                  <c:v>42</c:v>
                </c:pt>
                <c:pt idx="1">
                  <c:v>27</c:v>
                </c:pt>
                <c:pt idx="2">
                  <c:v>5</c:v>
                </c:pt>
                <c:pt idx="3">
                  <c:v>32</c:v>
                </c:pt>
                <c:pt idx="4">
                  <c:v>3</c:v>
                </c:pt>
                <c:pt idx="5">
                  <c:v>55</c:v>
                </c:pt>
                <c:pt idx="6">
                  <c:v>1</c:v>
                </c:pt>
                <c:pt idx="7">
                  <c:v>100</c:v>
                </c:pt>
                <c:pt idx="8">
                  <c:v>1</c:v>
                </c:pt>
                <c:pt idx="9">
                  <c:v>5</c:v>
                </c:pt>
                <c:pt idx="10">
                  <c:v>1</c:v>
                </c:pt>
              </c:numCache>
            </c:numRef>
          </c:val>
          <c:smooth val="0"/>
          <c:extLst>
            <c:ext xmlns:c16="http://schemas.microsoft.com/office/drawing/2014/chart" uri="{C3380CC4-5D6E-409C-BE32-E72D297353CC}">
              <c16:uniqueId val="{00000010-F406-468F-BD31-55BDB86E076B}"/>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Feedback1!$AZ$4</c:f>
              <c:strCache>
                <c:ptCount val="1"/>
                <c:pt idx="0">
                  <c:v>Sum of TR Feedback</c:v>
                </c:pt>
              </c:strCache>
            </c:strRef>
          </c:tx>
          <c:spPr>
            <a:solidFill>
              <a:schemeClr val="accent1"/>
            </a:solidFill>
            <a:ln>
              <a:noFill/>
            </a:ln>
            <a:effectLst/>
          </c:spPr>
          <c:invertIfNegative val="0"/>
          <c:dLbls>
            <c:dLbl>
              <c:idx val="10"/>
              <c:delete val="1"/>
              <c:extLst>
                <c:ext xmlns:c15="http://schemas.microsoft.com/office/drawing/2012/chart" uri="{CE6537A1-D6FC-4f65-9D91-7224C49458BB}"/>
                <c:ext xmlns:c16="http://schemas.microsoft.com/office/drawing/2014/chart" uri="{C3380CC4-5D6E-409C-BE32-E72D297353CC}">
                  <c16:uniqueId val="{00000024-3B7F-454A-B03B-9D383BD2A496}"/>
                </c:ext>
              </c:extLst>
            </c:dLbl>
            <c:dLbl>
              <c:idx val="12"/>
              <c:delete val="1"/>
              <c:extLst>
                <c:ext xmlns:c15="http://schemas.microsoft.com/office/drawing/2012/chart" uri="{CE6537A1-D6FC-4f65-9D91-7224C49458BB}"/>
                <c:ext xmlns:c16="http://schemas.microsoft.com/office/drawing/2014/chart" uri="{C3380CC4-5D6E-409C-BE32-E72D297353CC}">
                  <c16:uniqueId val="{00000025-3B7F-454A-B03B-9D383BD2A49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Feedback1!$AW$5:$AY$16</c:f>
              <c:multiLvlStrCache>
                <c:ptCount val="12"/>
                <c:lvl>
                  <c:pt idx="0">
                    <c:v>Dallas</c:v>
                  </c:pt>
                  <c:pt idx="1">
                    <c:v>Denver</c:v>
                  </c:pt>
                  <c:pt idx="2">
                    <c:v>Houston</c:v>
                  </c:pt>
                  <c:pt idx="3">
                    <c:v>NorCal</c:v>
                  </c:pt>
                  <c:pt idx="4">
                    <c:v>Pacific Northwest</c:v>
                  </c:pt>
                  <c:pt idx="5">
                    <c:v>SoCal Phoenix</c:v>
                  </c:pt>
                  <c:pt idx="7">
                    <c:v>Dallas</c:v>
                  </c:pt>
                  <c:pt idx="8">
                    <c:v>Denver</c:v>
                  </c:pt>
                  <c:pt idx="9">
                    <c:v>Houston</c:v>
                  </c:pt>
                  <c:pt idx="10">
                    <c:v>NorCal</c:v>
                  </c:pt>
                  <c:pt idx="11">
                    <c:v>SoCal Phoenix</c:v>
                  </c:pt>
                </c:lvl>
                <c:lvl>
                  <c:pt idx="0">
                    <c:v>Q1</c:v>
                  </c:pt>
                  <c:pt idx="7">
                    <c:v>Q2</c:v>
                  </c:pt>
                </c:lvl>
              </c:multiLvlStrCache>
            </c:multiLvlStrRef>
          </c:cat>
          <c:val>
            <c:numRef>
              <c:f>Feedback1!$AZ$5:$AZ$16</c:f>
              <c:numCache>
                <c:formatCode>General</c:formatCode>
                <c:ptCount val="12"/>
                <c:pt idx="0">
                  <c:v>70</c:v>
                </c:pt>
                <c:pt idx="1">
                  <c:v>62</c:v>
                </c:pt>
                <c:pt idx="2">
                  <c:v>97</c:v>
                </c:pt>
                <c:pt idx="3">
                  <c:v>34</c:v>
                </c:pt>
                <c:pt idx="4">
                  <c:v>11</c:v>
                </c:pt>
                <c:pt idx="5">
                  <c:v>23</c:v>
                </c:pt>
                <c:pt idx="7">
                  <c:v>2</c:v>
                </c:pt>
                <c:pt idx="8">
                  <c:v>17</c:v>
                </c:pt>
                <c:pt idx="9">
                  <c:v>4</c:v>
                </c:pt>
                <c:pt idx="10">
                  <c:v>1</c:v>
                </c:pt>
                <c:pt idx="11">
                  <c:v>1</c:v>
                </c:pt>
              </c:numCache>
            </c:numRef>
          </c:val>
          <c:extLst>
            <c:ext xmlns:c16="http://schemas.microsoft.com/office/drawing/2014/chart" uri="{C3380CC4-5D6E-409C-BE32-E72D297353CC}">
              <c16:uniqueId val="{00000003-F406-468F-BD31-55BDB86E076B}"/>
            </c:ext>
          </c:extLst>
        </c:ser>
        <c:ser>
          <c:idx val="1"/>
          <c:order val="1"/>
          <c:tx>
            <c:strRef>
              <c:f>Feedback1!$BA$4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Feedback1!$AW$5:$AY$16</c:f>
              <c:multiLvlStrCache>
                <c:ptCount val="12"/>
                <c:lvl>
                  <c:pt idx="0">
                    <c:v>Dallas</c:v>
                  </c:pt>
                  <c:pt idx="1">
                    <c:v>Denver</c:v>
                  </c:pt>
                  <c:pt idx="2">
                    <c:v>Houston</c:v>
                  </c:pt>
                  <c:pt idx="3">
                    <c:v>NorCal</c:v>
                  </c:pt>
                  <c:pt idx="4">
                    <c:v>Pacific Northwest</c:v>
                  </c:pt>
                  <c:pt idx="5">
                    <c:v>SoCal Phoenix</c:v>
                  </c:pt>
                  <c:pt idx="7">
                    <c:v>Dallas</c:v>
                  </c:pt>
                  <c:pt idx="8">
                    <c:v>Denver</c:v>
                  </c:pt>
                  <c:pt idx="9">
                    <c:v>Houston</c:v>
                  </c:pt>
                  <c:pt idx="10">
                    <c:v>NorCal</c:v>
                  </c:pt>
                  <c:pt idx="11">
                    <c:v>SoCal Phoenix</c:v>
                  </c:pt>
                </c:lvl>
                <c:lvl>
                  <c:pt idx="0">
                    <c:v>Q1</c:v>
                  </c:pt>
                  <c:pt idx="7">
                    <c:v>Q2</c:v>
                  </c:pt>
                </c:lvl>
              </c:multiLvlStrCache>
            </c:multiLvlStrRef>
          </c:cat>
          <c:val>
            <c:numRef>
              <c:f>Feedback1!$BA$5:$BA$16</c:f>
              <c:numCache>
                <c:formatCode>General</c:formatCode>
                <c:ptCount val="12"/>
                <c:pt idx="0">
                  <c:v>22</c:v>
                </c:pt>
                <c:pt idx="1">
                  <c:v>18</c:v>
                </c:pt>
                <c:pt idx="2">
                  <c:v>11</c:v>
                </c:pt>
                <c:pt idx="3">
                  <c:v>20</c:v>
                </c:pt>
                <c:pt idx="4">
                  <c:v>2</c:v>
                </c:pt>
                <c:pt idx="5">
                  <c:v>11</c:v>
                </c:pt>
                <c:pt idx="7">
                  <c:v>3</c:v>
                </c:pt>
                <c:pt idx="8">
                  <c:v>3</c:v>
                </c:pt>
                <c:pt idx="9">
                  <c:v>2</c:v>
                </c:pt>
                <c:pt idx="10">
                  <c:v>0</c:v>
                </c:pt>
                <c:pt idx="11">
                  <c:v>0</c:v>
                </c:pt>
              </c:numCache>
            </c:numRef>
          </c:val>
          <c:extLst>
            <c:ext xmlns:c16="http://schemas.microsoft.com/office/drawing/2014/chart" uri="{C3380CC4-5D6E-409C-BE32-E72D297353CC}">
              <c16:uniqueId val="{00000006-F406-468F-BD31-55BDB86E076B}"/>
            </c:ext>
          </c:extLst>
        </c:ser>
        <c:dLbls>
          <c:showLegendKey val="0"/>
          <c:showVal val="0"/>
          <c:showCatName val="0"/>
          <c:showSerName val="0"/>
          <c:showPercent val="0"/>
          <c:showBubbleSize val="0"/>
        </c:dLbls>
        <c:gapWidth val="50"/>
        <c:overlap val="100"/>
        <c:axId val="889657344"/>
        <c:axId val="889656360"/>
      </c:barChart>
      <c:lineChart>
        <c:grouping val="standard"/>
        <c:varyColors val="0"/>
        <c:ser>
          <c:idx val="3"/>
          <c:order val="3"/>
          <c:tx>
            <c:strRef>
              <c:f>Feedback1!$BC$4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1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927-48CB-A44E-37904462A4D0}"/>
                </c:ext>
              </c:extLst>
            </c:dLbl>
            <c:dLbl>
              <c:idx val="1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927-48CB-A44E-37904462A4D0}"/>
                </c:ext>
              </c:extLst>
            </c:dLbl>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Feedback1!$AW$5:$AY$16</c:f>
              <c:multiLvlStrCache>
                <c:ptCount val="12"/>
                <c:lvl>
                  <c:pt idx="0">
                    <c:v>Dallas</c:v>
                  </c:pt>
                  <c:pt idx="1">
                    <c:v>Denver</c:v>
                  </c:pt>
                  <c:pt idx="2">
                    <c:v>Houston</c:v>
                  </c:pt>
                  <c:pt idx="3">
                    <c:v>NorCal</c:v>
                  </c:pt>
                  <c:pt idx="4">
                    <c:v>Pacific Northwest</c:v>
                  </c:pt>
                  <c:pt idx="5">
                    <c:v>SoCal Phoenix</c:v>
                  </c:pt>
                  <c:pt idx="7">
                    <c:v>Dallas</c:v>
                  </c:pt>
                  <c:pt idx="8">
                    <c:v>Denver</c:v>
                  </c:pt>
                  <c:pt idx="9">
                    <c:v>Houston</c:v>
                  </c:pt>
                  <c:pt idx="10">
                    <c:v>NorCal</c:v>
                  </c:pt>
                  <c:pt idx="11">
                    <c:v>SoCal Phoenix</c:v>
                  </c:pt>
                </c:lvl>
                <c:lvl>
                  <c:pt idx="0">
                    <c:v>Q1</c:v>
                  </c:pt>
                  <c:pt idx="7">
                    <c:v>Q2</c:v>
                  </c:pt>
                </c:lvl>
              </c:multiLvlStrCache>
            </c:multiLvlStrRef>
          </c:cat>
          <c:val>
            <c:numRef>
              <c:f>Feedback1!$BC$5:$BC$16</c:f>
              <c:numCache>
                <c:formatCode>0%</c:formatCode>
                <c:ptCount val="12"/>
                <c:pt idx="0">
                  <c:v>0.76086956521739135</c:v>
                </c:pt>
                <c:pt idx="1">
                  <c:v>0.77500000000000002</c:v>
                </c:pt>
                <c:pt idx="2">
                  <c:v>0.89814814814814814</c:v>
                </c:pt>
                <c:pt idx="3">
                  <c:v>0.62962962962962965</c:v>
                </c:pt>
                <c:pt idx="4">
                  <c:v>0.84615384615384615</c:v>
                </c:pt>
                <c:pt idx="5">
                  <c:v>0.67647058823529416</c:v>
                </c:pt>
                <c:pt idx="7">
                  <c:v>0.4</c:v>
                </c:pt>
                <c:pt idx="8">
                  <c:v>0.85</c:v>
                </c:pt>
                <c:pt idx="9">
                  <c:v>0.66666666666666663</c:v>
                </c:pt>
                <c:pt idx="10">
                  <c:v>1</c:v>
                </c:pt>
                <c:pt idx="11">
                  <c:v>1</c:v>
                </c:pt>
              </c:numCache>
            </c:numRef>
          </c:val>
          <c:smooth val="0"/>
          <c:extLst>
            <c:ext xmlns:c16="http://schemas.microsoft.com/office/drawing/2014/chart" uri="{C3380CC4-5D6E-409C-BE32-E72D297353CC}">
              <c16:uniqueId val="{0000000C-F406-468F-BD31-55BDB86E076B}"/>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Feedback1!$BB$4</c:f>
              <c:strCache>
                <c:ptCount val="1"/>
                <c:pt idx="0">
                  <c:v>Sum of Reports Sent to client</c:v>
                </c:pt>
              </c:strCache>
            </c:strRef>
          </c:tx>
          <c:spPr>
            <a:ln w="28575" cap="rnd">
              <a:solidFill>
                <a:schemeClr val="accent3"/>
              </a:solidFill>
              <a:round/>
            </a:ln>
            <a:effectLst/>
          </c:spPr>
          <c:marker>
            <c:symbol val="none"/>
          </c:marker>
          <c:dLbls>
            <c:dLbl>
              <c:idx val="7"/>
              <c:delete val="1"/>
              <c:extLst>
                <c:ext xmlns:c15="http://schemas.microsoft.com/office/drawing/2012/chart" uri="{CE6537A1-D6FC-4f65-9D91-7224C49458BB}"/>
                <c:ext xmlns:c16="http://schemas.microsoft.com/office/drawing/2014/chart" uri="{C3380CC4-5D6E-409C-BE32-E72D297353CC}">
                  <c16:uniqueId val="{0000000D-F406-468F-BD31-55BDB86E076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Feedback1!$AW$5:$AY$16</c:f>
              <c:multiLvlStrCache>
                <c:ptCount val="12"/>
                <c:lvl>
                  <c:pt idx="0">
                    <c:v>Dallas</c:v>
                  </c:pt>
                  <c:pt idx="1">
                    <c:v>Denver</c:v>
                  </c:pt>
                  <c:pt idx="2">
                    <c:v>Houston</c:v>
                  </c:pt>
                  <c:pt idx="3">
                    <c:v>NorCal</c:v>
                  </c:pt>
                  <c:pt idx="4">
                    <c:v>Pacific Northwest</c:v>
                  </c:pt>
                  <c:pt idx="5">
                    <c:v>SoCal Phoenix</c:v>
                  </c:pt>
                  <c:pt idx="7">
                    <c:v>Dallas</c:v>
                  </c:pt>
                  <c:pt idx="8">
                    <c:v>Denver</c:v>
                  </c:pt>
                  <c:pt idx="9">
                    <c:v>Houston</c:v>
                  </c:pt>
                  <c:pt idx="10">
                    <c:v>NorCal</c:v>
                  </c:pt>
                  <c:pt idx="11">
                    <c:v>SoCal Phoenix</c:v>
                  </c:pt>
                </c:lvl>
                <c:lvl>
                  <c:pt idx="0">
                    <c:v>Q1</c:v>
                  </c:pt>
                  <c:pt idx="7">
                    <c:v>Q2</c:v>
                  </c:pt>
                </c:lvl>
              </c:multiLvlStrCache>
            </c:multiLvlStrRef>
          </c:cat>
          <c:val>
            <c:numRef>
              <c:f>Feedback1!$BB$5:$BB$16</c:f>
              <c:numCache>
                <c:formatCode>General</c:formatCode>
                <c:ptCount val="12"/>
                <c:pt idx="0">
                  <c:v>92</c:v>
                </c:pt>
                <c:pt idx="1">
                  <c:v>80</c:v>
                </c:pt>
                <c:pt idx="2">
                  <c:v>108</c:v>
                </c:pt>
                <c:pt idx="3">
                  <c:v>54</c:v>
                </c:pt>
                <c:pt idx="4">
                  <c:v>13</c:v>
                </c:pt>
                <c:pt idx="5">
                  <c:v>34</c:v>
                </c:pt>
                <c:pt idx="6">
                  <c:v>100</c:v>
                </c:pt>
                <c:pt idx="7">
                  <c:v>5</c:v>
                </c:pt>
                <c:pt idx="8">
                  <c:v>20</c:v>
                </c:pt>
                <c:pt idx="9">
                  <c:v>6</c:v>
                </c:pt>
                <c:pt idx="10">
                  <c:v>1</c:v>
                </c:pt>
                <c:pt idx="11">
                  <c:v>1</c:v>
                </c:pt>
              </c:numCache>
            </c:numRef>
          </c:val>
          <c:smooth val="0"/>
          <c:extLst>
            <c:ext xmlns:c16="http://schemas.microsoft.com/office/drawing/2014/chart" uri="{C3380CC4-5D6E-409C-BE32-E72D297353CC}">
              <c16:uniqueId val="{00000010-F406-468F-BD31-55BDB86E076B}"/>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Feedback2!$AH$4</c:f>
              <c:strCache>
                <c:ptCount val="1"/>
                <c:pt idx="0">
                  <c:v>Sum of TR Feedback</c:v>
                </c:pt>
              </c:strCache>
            </c:strRef>
          </c:tx>
          <c:spPr>
            <a:solidFill>
              <a:schemeClr val="accent1"/>
            </a:solidFill>
            <a:ln>
              <a:noFill/>
            </a:ln>
            <a:effectLst/>
          </c:spPr>
          <c:invertIfNegative val="0"/>
          <c:dLbls>
            <c:dLbl>
              <c:idx val="10"/>
              <c:delete val="1"/>
              <c:extLst>
                <c:ext xmlns:c15="http://schemas.microsoft.com/office/drawing/2012/chart" uri="{CE6537A1-D6FC-4f65-9D91-7224C49458BB}"/>
                <c:ext xmlns:c16="http://schemas.microsoft.com/office/drawing/2014/chart" uri="{C3380CC4-5D6E-409C-BE32-E72D297353CC}">
                  <c16:uniqueId val="{00000000-7920-43E1-8F7E-E1C8EAEF9165}"/>
                </c:ext>
              </c:extLst>
            </c:dLbl>
            <c:dLbl>
              <c:idx val="12"/>
              <c:delete val="1"/>
              <c:extLst>
                <c:ext xmlns:c15="http://schemas.microsoft.com/office/drawing/2012/chart" uri="{CE6537A1-D6FC-4f65-9D91-7224C49458BB}"/>
                <c:ext xmlns:c16="http://schemas.microsoft.com/office/drawing/2014/chart" uri="{C3380CC4-5D6E-409C-BE32-E72D297353CC}">
                  <c16:uniqueId val="{00000001-7920-43E1-8F7E-E1C8EAEF916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Feedback2!$AE$5:$AG$20</c:f>
              <c:multiLvlStrCache>
                <c:ptCount val="16"/>
                <c:lvl>
                  <c:pt idx="0">
                    <c:v>Boston</c:v>
                  </c:pt>
                  <c:pt idx="1">
                    <c:v>Carolinas</c:v>
                  </c:pt>
                  <c:pt idx="2">
                    <c:v>DC_Chesapeake</c:v>
                  </c:pt>
                  <c:pt idx="3">
                    <c:v>Florida</c:v>
                  </c:pt>
                  <c:pt idx="4">
                    <c:v>Georgia_Alabama</c:v>
                  </c:pt>
                  <c:pt idx="5">
                    <c:v>NY Metro</c:v>
                  </c:pt>
                  <c:pt idx="6">
                    <c:v>Philadelphia</c:v>
                  </c:pt>
                  <c:pt idx="8">
                    <c:v>Boston</c:v>
                  </c:pt>
                  <c:pt idx="9">
                    <c:v>DC_Chesapeake</c:v>
                  </c:pt>
                  <c:pt idx="10">
                    <c:v>Georgia_Alabama</c:v>
                  </c:pt>
                  <c:pt idx="11">
                    <c:v>Hunt Valley, Maryland</c:v>
                  </c:pt>
                  <c:pt idx="12">
                    <c:v>NY Metro</c:v>
                  </c:pt>
                  <c:pt idx="13">
                    <c:v>Philadelphia</c:v>
                  </c:pt>
                  <c:pt idx="14">
                    <c:v>New York</c:v>
                  </c:pt>
                  <c:pt idx="15">
                    <c:v>Atlanta, Georgia</c:v>
                  </c:pt>
                </c:lvl>
                <c:lvl>
                  <c:pt idx="0">
                    <c:v>Q1</c:v>
                  </c:pt>
                  <c:pt idx="8">
                    <c:v>Q2</c:v>
                  </c:pt>
                </c:lvl>
              </c:multiLvlStrCache>
            </c:multiLvlStrRef>
          </c:cat>
          <c:val>
            <c:numRef>
              <c:f>Feedback2!$AH$5:$AH$20</c:f>
              <c:numCache>
                <c:formatCode>General</c:formatCode>
                <c:ptCount val="16"/>
                <c:pt idx="0">
                  <c:v>30</c:v>
                </c:pt>
                <c:pt idx="1">
                  <c:v>6</c:v>
                </c:pt>
                <c:pt idx="2">
                  <c:v>5</c:v>
                </c:pt>
                <c:pt idx="3">
                  <c:v>1</c:v>
                </c:pt>
                <c:pt idx="4">
                  <c:v>6</c:v>
                </c:pt>
                <c:pt idx="5">
                  <c:v>47</c:v>
                </c:pt>
                <c:pt idx="6">
                  <c:v>11</c:v>
                </c:pt>
                <c:pt idx="8">
                  <c:v>18</c:v>
                </c:pt>
                <c:pt idx="9">
                  <c:v>0</c:v>
                </c:pt>
                <c:pt idx="10">
                  <c:v>2</c:v>
                </c:pt>
                <c:pt idx="11">
                  <c:v>0</c:v>
                </c:pt>
                <c:pt idx="12">
                  <c:v>8</c:v>
                </c:pt>
                <c:pt idx="13">
                  <c:v>2</c:v>
                </c:pt>
                <c:pt idx="14">
                  <c:v>1</c:v>
                </c:pt>
                <c:pt idx="15">
                  <c:v>3</c:v>
                </c:pt>
              </c:numCache>
            </c:numRef>
          </c:val>
          <c:extLst>
            <c:ext xmlns:c16="http://schemas.microsoft.com/office/drawing/2014/chart" uri="{C3380CC4-5D6E-409C-BE32-E72D297353CC}">
              <c16:uniqueId val="{00000002-7920-43E1-8F7E-E1C8EAEF9165}"/>
            </c:ext>
          </c:extLst>
        </c:ser>
        <c:ser>
          <c:idx val="1"/>
          <c:order val="1"/>
          <c:tx>
            <c:strRef>
              <c:f>Feedback2!$AI$4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Feedback2!$AE$5:$AG$20</c:f>
              <c:multiLvlStrCache>
                <c:ptCount val="16"/>
                <c:lvl>
                  <c:pt idx="0">
                    <c:v>Boston</c:v>
                  </c:pt>
                  <c:pt idx="1">
                    <c:v>Carolinas</c:v>
                  </c:pt>
                  <c:pt idx="2">
                    <c:v>DC_Chesapeake</c:v>
                  </c:pt>
                  <c:pt idx="3">
                    <c:v>Florida</c:v>
                  </c:pt>
                  <c:pt idx="4">
                    <c:v>Georgia_Alabama</c:v>
                  </c:pt>
                  <c:pt idx="5">
                    <c:v>NY Metro</c:v>
                  </c:pt>
                  <c:pt idx="6">
                    <c:v>Philadelphia</c:v>
                  </c:pt>
                  <c:pt idx="8">
                    <c:v>Boston</c:v>
                  </c:pt>
                  <c:pt idx="9">
                    <c:v>DC_Chesapeake</c:v>
                  </c:pt>
                  <c:pt idx="10">
                    <c:v>Georgia_Alabama</c:v>
                  </c:pt>
                  <c:pt idx="11">
                    <c:v>Hunt Valley, Maryland</c:v>
                  </c:pt>
                  <c:pt idx="12">
                    <c:v>NY Metro</c:v>
                  </c:pt>
                  <c:pt idx="13">
                    <c:v>Philadelphia</c:v>
                  </c:pt>
                  <c:pt idx="14">
                    <c:v>New York</c:v>
                  </c:pt>
                  <c:pt idx="15">
                    <c:v>Atlanta, Georgia</c:v>
                  </c:pt>
                </c:lvl>
                <c:lvl>
                  <c:pt idx="0">
                    <c:v>Q1</c:v>
                  </c:pt>
                  <c:pt idx="8">
                    <c:v>Q2</c:v>
                  </c:pt>
                </c:lvl>
              </c:multiLvlStrCache>
            </c:multiLvlStrRef>
          </c:cat>
          <c:val>
            <c:numRef>
              <c:f>Feedback2!$AI$5:$AI$20</c:f>
              <c:numCache>
                <c:formatCode>General</c:formatCode>
                <c:ptCount val="16"/>
                <c:pt idx="0">
                  <c:v>15</c:v>
                </c:pt>
                <c:pt idx="1">
                  <c:v>3</c:v>
                </c:pt>
                <c:pt idx="2">
                  <c:v>30</c:v>
                </c:pt>
                <c:pt idx="3">
                  <c:v>9</c:v>
                </c:pt>
                <c:pt idx="4">
                  <c:v>18</c:v>
                </c:pt>
                <c:pt idx="5">
                  <c:v>27</c:v>
                </c:pt>
                <c:pt idx="6">
                  <c:v>8</c:v>
                </c:pt>
                <c:pt idx="8">
                  <c:v>0</c:v>
                </c:pt>
                <c:pt idx="9">
                  <c:v>6</c:v>
                </c:pt>
                <c:pt idx="10">
                  <c:v>5</c:v>
                </c:pt>
                <c:pt idx="11">
                  <c:v>1</c:v>
                </c:pt>
                <c:pt idx="12">
                  <c:v>0</c:v>
                </c:pt>
                <c:pt idx="13">
                  <c:v>2</c:v>
                </c:pt>
                <c:pt idx="14">
                  <c:v>0</c:v>
                </c:pt>
                <c:pt idx="15">
                  <c:v>0</c:v>
                </c:pt>
              </c:numCache>
            </c:numRef>
          </c:val>
          <c:extLst>
            <c:ext xmlns:c16="http://schemas.microsoft.com/office/drawing/2014/chart" uri="{C3380CC4-5D6E-409C-BE32-E72D297353CC}">
              <c16:uniqueId val="{00000003-7920-43E1-8F7E-E1C8EAEF9165}"/>
            </c:ext>
          </c:extLst>
        </c:ser>
        <c:dLbls>
          <c:showLegendKey val="0"/>
          <c:showVal val="0"/>
          <c:showCatName val="0"/>
          <c:showSerName val="0"/>
          <c:showPercent val="0"/>
          <c:showBubbleSize val="0"/>
        </c:dLbls>
        <c:gapWidth val="50"/>
        <c:overlap val="100"/>
        <c:axId val="889657344"/>
        <c:axId val="889656360"/>
      </c:barChart>
      <c:lineChart>
        <c:grouping val="standard"/>
        <c:varyColors val="0"/>
        <c:ser>
          <c:idx val="3"/>
          <c:order val="3"/>
          <c:tx>
            <c:strRef>
              <c:f>Feedback2!$AK$4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1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920-43E1-8F7E-E1C8EAEF9165}"/>
                </c:ext>
              </c:extLst>
            </c:dLbl>
            <c:dLbl>
              <c:idx val="1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920-43E1-8F7E-E1C8EAEF9165}"/>
                </c:ext>
              </c:extLst>
            </c:dLbl>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Feedback2!$AE$5:$AG$20</c:f>
              <c:multiLvlStrCache>
                <c:ptCount val="16"/>
                <c:lvl>
                  <c:pt idx="0">
                    <c:v>Boston</c:v>
                  </c:pt>
                  <c:pt idx="1">
                    <c:v>Carolinas</c:v>
                  </c:pt>
                  <c:pt idx="2">
                    <c:v>DC_Chesapeake</c:v>
                  </c:pt>
                  <c:pt idx="3">
                    <c:v>Florida</c:v>
                  </c:pt>
                  <c:pt idx="4">
                    <c:v>Georgia_Alabama</c:v>
                  </c:pt>
                  <c:pt idx="5">
                    <c:v>NY Metro</c:v>
                  </c:pt>
                  <c:pt idx="6">
                    <c:v>Philadelphia</c:v>
                  </c:pt>
                  <c:pt idx="8">
                    <c:v>Boston</c:v>
                  </c:pt>
                  <c:pt idx="9">
                    <c:v>DC_Chesapeake</c:v>
                  </c:pt>
                  <c:pt idx="10">
                    <c:v>Georgia_Alabama</c:v>
                  </c:pt>
                  <c:pt idx="11">
                    <c:v>Hunt Valley, Maryland</c:v>
                  </c:pt>
                  <c:pt idx="12">
                    <c:v>NY Metro</c:v>
                  </c:pt>
                  <c:pt idx="13">
                    <c:v>Philadelphia</c:v>
                  </c:pt>
                  <c:pt idx="14">
                    <c:v>New York</c:v>
                  </c:pt>
                  <c:pt idx="15">
                    <c:v>Atlanta, Georgia</c:v>
                  </c:pt>
                </c:lvl>
                <c:lvl>
                  <c:pt idx="0">
                    <c:v>Q1</c:v>
                  </c:pt>
                  <c:pt idx="8">
                    <c:v>Q2</c:v>
                  </c:pt>
                </c:lvl>
              </c:multiLvlStrCache>
            </c:multiLvlStrRef>
          </c:cat>
          <c:val>
            <c:numRef>
              <c:f>Feedback2!$AK$5:$AK$20</c:f>
              <c:numCache>
                <c:formatCode>0%</c:formatCode>
                <c:ptCount val="16"/>
                <c:pt idx="0">
                  <c:v>0.66666666666666663</c:v>
                </c:pt>
                <c:pt idx="1">
                  <c:v>0.66666666666666663</c:v>
                </c:pt>
                <c:pt idx="2">
                  <c:v>0.14285714285714285</c:v>
                </c:pt>
                <c:pt idx="3">
                  <c:v>0.1</c:v>
                </c:pt>
                <c:pt idx="4">
                  <c:v>0.25</c:v>
                </c:pt>
                <c:pt idx="5">
                  <c:v>0.63513513513513509</c:v>
                </c:pt>
                <c:pt idx="6">
                  <c:v>0.57894736842105265</c:v>
                </c:pt>
                <c:pt idx="8">
                  <c:v>1</c:v>
                </c:pt>
                <c:pt idx="9">
                  <c:v>0</c:v>
                </c:pt>
                <c:pt idx="10">
                  <c:v>0.2857142857142857</c:v>
                </c:pt>
                <c:pt idx="11">
                  <c:v>0</c:v>
                </c:pt>
                <c:pt idx="12">
                  <c:v>1</c:v>
                </c:pt>
                <c:pt idx="13">
                  <c:v>0.5</c:v>
                </c:pt>
                <c:pt idx="14">
                  <c:v>1</c:v>
                </c:pt>
                <c:pt idx="15">
                  <c:v>1</c:v>
                </c:pt>
              </c:numCache>
            </c:numRef>
          </c:val>
          <c:smooth val="0"/>
          <c:extLst>
            <c:ext xmlns:c16="http://schemas.microsoft.com/office/drawing/2014/chart" uri="{C3380CC4-5D6E-409C-BE32-E72D297353CC}">
              <c16:uniqueId val="{00000006-7920-43E1-8F7E-E1C8EAEF9165}"/>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Feedback2!$AJ$4</c:f>
              <c:strCache>
                <c:ptCount val="1"/>
                <c:pt idx="0">
                  <c:v>Sum of Reports Sent to client</c:v>
                </c:pt>
              </c:strCache>
            </c:strRef>
          </c:tx>
          <c:spPr>
            <a:ln w="28575" cap="rnd">
              <a:solidFill>
                <a:schemeClr val="accent3"/>
              </a:solidFill>
              <a:round/>
            </a:ln>
            <a:effectLst/>
          </c:spPr>
          <c:marker>
            <c:symbol val="none"/>
          </c:marker>
          <c:dLbls>
            <c:dLbl>
              <c:idx val="7"/>
              <c:delete val="1"/>
              <c:extLst>
                <c:ext xmlns:c15="http://schemas.microsoft.com/office/drawing/2012/chart" uri="{CE6537A1-D6FC-4f65-9D91-7224C49458BB}"/>
                <c:ext xmlns:c16="http://schemas.microsoft.com/office/drawing/2014/chart" uri="{C3380CC4-5D6E-409C-BE32-E72D297353CC}">
                  <c16:uniqueId val="{00000007-7920-43E1-8F7E-E1C8EAEF916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Feedback2!$AE$5:$AG$20</c:f>
              <c:multiLvlStrCache>
                <c:ptCount val="16"/>
                <c:lvl>
                  <c:pt idx="0">
                    <c:v>Boston</c:v>
                  </c:pt>
                  <c:pt idx="1">
                    <c:v>Carolinas</c:v>
                  </c:pt>
                  <c:pt idx="2">
                    <c:v>DC_Chesapeake</c:v>
                  </c:pt>
                  <c:pt idx="3">
                    <c:v>Florida</c:v>
                  </c:pt>
                  <c:pt idx="4">
                    <c:v>Georgia_Alabama</c:v>
                  </c:pt>
                  <c:pt idx="5">
                    <c:v>NY Metro</c:v>
                  </c:pt>
                  <c:pt idx="6">
                    <c:v>Philadelphia</c:v>
                  </c:pt>
                  <c:pt idx="8">
                    <c:v>Boston</c:v>
                  </c:pt>
                  <c:pt idx="9">
                    <c:v>DC_Chesapeake</c:v>
                  </c:pt>
                  <c:pt idx="10">
                    <c:v>Georgia_Alabama</c:v>
                  </c:pt>
                  <c:pt idx="11">
                    <c:v>Hunt Valley, Maryland</c:v>
                  </c:pt>
                  <c:pt idx="12">
                    <c:v>NY Metro</c:v>
                  </c:pt>
                  <c:pt idx="13">
                    <c:v>Philadelphia</c:v>
                  </c:pt>
                  <c:pt idx="14">
                    <c:v>New York</c:v>
                  </c:pt>
                  <c:pt idx="15">
                    <c:v>Atlanta, Georgia</c:v>
                  </c:pt>
                </c:lvl>
                <c:lvl>
                  <c:pt idx="0">
                    <c:v>Q1</c:v>
                  </c:pt>
                  <c:pt idx="8">
                    <c:v>Q2</c:v>
                  </c:pt>
                </c:lvl>
              </c:multiLvlStrCache>
            </c:multiLvlStrRef>
          </c:cat>
          <c:val>
            <c:numRef>
              <c:f>Feedback2!$AJ$5:$AJ$20</c:f>
              <c:numCache>
                <c:formatCode>General</c:formatCode>
                <c:ptCount val="16"/>
                <c:pt idx="0">
                  <c:v>45</c:v>
                </c:pt>
                <c:pt idx="1">
                  <c:v>9</c:v>
                </c:pt>
                <c:pt idx="2">
                  <c:v>35</c:v>
                </c:pt>
                <c:pt idx="3">
                  <c:v>10</c:v>
                </c:pt>
                <c:pt idx="4">
                  <c:v>24</c:v>
                </c:pt>
                <c:pt idx="5">
                  <c:v>74</c:v>
                </c:pt>
                <c:pt idx="6">
                  <c:v>19</c:v>
                </c:pt>
                <c:pt idx="7">
                  <c:v>100</c:v>
                </c:pt>
                <c:pt idx="8">
                  <c:v>18</c:v>
                </c:pt>
                <c:pt idx="9">
                  <c:v>6</c:v>
                </c:pt>
                <c:pt idx="10">
                  <c:v>7</c:v>
                </c:pt>
                <c:pt idx="11">
                  <c:v>1</c:v>
                </c:pt>
                <c:pt idx="12">
                  <c:v>8</c:v>
                </c:pt>
                <c:pt idx="13">
                  <c:v>4</c:v>
                </c:pt>
                <c:pt idx="14">
                  <c:v>1</c:v>
                </c:pt>
                <c:pt idx="15">
                  <c:v>3</c:v>
                </c:pt>
              </c:numCache>
            </c:numRef>
          </c:val>
          <c:smooth val="0"/>
          <c:extLst>
            <c:ext xmlns:c16="http://schemas.microsoft.com/office/drawing/2014/chart" uri="{C3380CC4-5D6E-409C-BE32-E72D297353CC}">
              <c16:uniqueId val="{00000008-7920-43E1-8F7E-E1C8EAEF9165}"/>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Feedback2!$AQ$4</c:f>
              <c:strCache>
                <c:ptCount val="1"/>
                <c:pt idx="0">
                  <c:v>Sum of TR Feedback</c:v>
                </c:pt>
              </c:strCache>
            </c:strRef>
          </c:tx>
          <c:spPr>
            <a:solidFill>
              <a:schemeClr val="accent1"/>
            </a:solidFill>
            <a:ln>
              <a:noFill/>
            </a:ln>
            <a:effectLst/>
          </c:spPr>
          <c:invertIfNegative val="0"/>
          <c:dLbls>
            <c:dLbl>
              <c:idx val="12"/>
              <c:delete val="1"/>
              <c:extLst>
                <c:ext xmlns:c15="http://schemas.microsoft.com/office/drawing/2012/chart" uri="{CE6537A1-D6FC-4f65-9D91-7224C49458BB}"/>
                <c:ext xmlns:c16="http://schemas.microsoft.com/office/drawing/2014/chart" uri="{C3380CC4-5D6E-409C-BE32-E72D297353CC}">
                  <c16:uniqueId val="{00000001-CD30-4E2D-8078-DEE8A3E07F0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Feedback2!$AN$5:$AP$14</c:f>
              <c:multiLvlStrCache>
                <c:ptCount val="10"/>
                <c:lvl>
                  <c:pt idx="0">
                    <c:v>Chicago</c:v>
                  </c:pt>
                  <c:pt idx="1">
                    <c:v>Michigan</c:v>
                  </c:pt>
                  <c:pt idx="2">
                    <c:v>Milwaukee</c:v>
                  </c:pt>
                  <c:pt idx="3">
                    <c:v>Minneapolis</c:v>
                  </c:pt>
                  <c:pt idx="4">
                    <c:v>Missouri</c:v>
                  </c:pt>
                  <c:pt idx="5">
                    <c:v>OH and Western PA</c:v>
                  </c:pt>
                  <c:pt idx="7">
                    <c:v>Chicago</c:v>
                  </c:pt>
                  <c:pt idx="8">
                    <c:v>Minneapolis</c:v>
                  </c:pt>
                  <c:pt idx="9">
                    <c:v>OH and Western PA</c:v>
                  </c:pt>
                </c:lvl>
                <c:lvl>
                  <c:pt idx="0">
                    <c:v>Q1</c:v>
                  </c:pt>
                  <c:pt idx="7">
                    <c:v>Q2</c:v>
                  </c:pt>
                </c:lvl>
              </c:multiLvlStrCache>
            </c:multiLvlStrRef>
          </c:cat>
          <c:val>
            <c:numRef>
              <c:f>Feedback2!$AQ$5:$AQ$14</c:f>
              <c:numCache>
                <c:formatCode>General</c:formatCode>
                <c:ptCount val="10"/>
                <c:pt idx="0">
                  <c:v>8</c:v>
                </c:pt>
                <c:pt idx="1">
                  <c:v>9</c:v>
                </c:pt>
                <c:pt idx="2">
                  <c:v>1</c:v>
                </c:pt>
                <c:pt idx="3">
                  <c:v>11</c:v>
                </c:pt>
                <c:pt idx="4">
                  <c:v>0</c:v>
                </c:pt>
                <c:pt idx="5">
                  <c:v>23</c:v>
                </c:pt>
                <c:pt idx="7">
                  <c:v>1</c:v>
                </c:pt>
                <c:pt idx="8">
                  <c:v>1</c:v>
                </c:pt>
                <c:pt idx="9">
                  <c:v>1</c:v>
                </c:pt>
              </c:numCache>
            </c:numRef>
          </c:val>
          <c:extLst>
            <c:ext xmlns:c16="http://schemas.microsoft.com/office/drawing/2014/chart" uri="{C3380CC4-5D6E-409C-BE32-E72D297353CC}">
              <c16:uniqueId val="{00000002-CD30-4E2D-8078-DEE8A3E07F07}"/>
            </c:ext>
          </c:extLst>
        </c:ser>
        <c:ser>
          <c:idx val="1"/>
          <c:order val="1"/>
          <c:tx>
            <c:strRef>
              <c:f>Feedback2!$AR$4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Feedback2!$AN$5:$AP$14</c:f>
              <c:multiLvlStrCache>
                <c:ptCount val="10"/>
                <c:lvl>
                  <c:pt idx="0">
                    <c:v>Chicago</c:v>
                  </c:pt>
                  <c:pt idx="1">
                    <c:v>Michigan</c:v>
                  </c:pt>
                  <c:pt idx="2">
                    <c:v>Milwaukee</c:v>
                  </c:pt>
                  <c:pt idx="3">
                    <c:v>Minneapolis</c:v>
                  </c:pt>
                  <c:pt idx="4">
                    <c:v>Missouri</c:v>
                  </c:pt>
                  <c:pt idx="5">
                    <c:v>OH and Western PA</c:v>
                  </c:pt>
                  <c:pt idx="7">
                    <c:v>Chicago</c:v>
                  </c:pt>
                  <c:pt idx="8">
                    <c:v>Minneapolis</c:v>
                  </c:pt>
                  <c:pt idx="9">
                    <c:v>OH and Western PA</c:v>
                  </c:pt>
                </c:lvl>
                <c:lvl>
                  <c:pt idx="0">
                    <c:v>Q1</c:v>
                  </c:pt>
                  <c:pt idx="7">
                    <c:v>Q2</c:v>
                  </c:pt>
                </c:lvl>
              </c:multiLvlStrCache>
            </c:multiLvlStrRef>
          </c:cat>
          <c:val>
            <c:numRef>
              <c:f>Feedback2!$AR$5:$AR$14</c:f>
              <c:numCache>
                <c:formatCode>General</c:formatCode>
                <c:ptCount val="10"/>
                <c:pt idx="0">
                  <c:v>12</c:v>
                </c:pt>
                <c:pt idx="1">
                  <c:v>3</c:v>
                </c:pt>
                <c:pt idx="2">
                  <c:v>3</c:v>
                </c:pt>
                <c:pt idx="3">
                  <c:v>9</c:v>
                </c:pt>
                <c:pt idx="4">
                  <c:v>2</c:v>
                </c:pt>
                <c:pt idx="5">
                  <c:v>9</c:v>
                </c:pt>
                <c:pt idx="7">
                  <c:v>0</c:v>
                </c:pt>
                <c:pt idx="8">
                  <c:v>2</c:v>
                </c:pt>
                <c:pt idx="9">
                  <c:v>0</c:v>
                </c:pt>
              </c:numCache>
            </c:numRef>
          </c:val>
          <c:extLst>
            <c:ext xmlns:c16="http://schemas.microsoft.com/office/drawing/2014/chart" uri="{C3380CC4-5D6E-409C-BE32-E72D297353CC}">
              <c16:uniqueId val="{00000003-CD30-4E2D-8078-DEE8A3E07F07}"/>
            </c:ext>
          </c:extLst>
        </c:ser>
        <c:dLbls>
          <c:showLegendKey val="0"/>
          <c:showVal val="0"/>
          <c:showCatName val="0"/>
          <c:showSerName val="0"/>
          <c:showPercent val="0"/>
          <c:showBubbleSize val="0"/>
        </c:dLbls>
        <c:gapWidth val="50"/>
        <c:overlap val="100"/>
        <c:axId val="889657344"/>
        <c:axId val="889656360"/>
      </c:barChart>
      <c:lineChart>
        <c:grouping val="standard"/>
        <c:varyColors val="0"/>
        <c:ser>
          <c:idx val="3"/>
          <c:order val="3"/>
          <c:tx>
            <c:strRef>
              <c:f>Feedback2!$AT$4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1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D30-4E2D-8078-DEE8A3E07F07}"/>
                </c:ext>
              </c:extLst>
            </c:dLbl>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Feedback2!$AN$5:$AP$14</c:f>
              <c:multiLvlStrCache>
                <c:ptCount val="10"/>
                <c:lvl>
                  <c:pt idx="0">
                    <c:v>Chicago</c:v>
                  </c:pt>
                  <c:pt idx="1">
                    <c:v>Michigan</c:v>
                  </c:pt>
                  <c:pt idx="2">
                    <c:v>Milwaukee</c:v>
                  </c:pt>
                  <c:pt idx="3">
                    <c:v>Minneapolis</c:v>
                  </c:pt>
                  <c:pt idx="4">
                    <c:v>Missouri</c:v>
                  </c:pt>
                  <c:pt idx="5">
                    <c:v>OH and Western PA</c:v>
                  </c:pt>
                  <c:pt idx="7">
                    <c:v>Chicago</c:v>
                  </c:pt>
                  <c:pt idx="8">
                    <c:v>Minneapolis</c:v>
                  </c:pt>
                  <c:pt idx="9">
                    <c:v>OH and Western PA</c:v>
                  </c:pt>
                </c:lvl>
                <c:lvl>
                  <c:pt idx="0">
                    <c:v>Q1</c:v>
                  </c:pt>
                  <c:pt idx="7">
                    <c:v>Q2</c:v>
                  </c:pt>
                </c:lvl>
              </c:multiLvlStrCache>
            </c:multiLvlStrRef>
          </c:cat>
          <c:val>
            <c:numRef>
              <c:f>Feedback2!$AT$5:$AT$14</c:f>
              <c:numCache>
                <c:formatCode>0%</c:formatCode>
                <c:ptCount val="10"/>
                <c:pt idx="0">
                  <c:v>0.4</c:v>
                </c:pt>
                <c:pt idx="1">
                  <c:v>0.75</c:v>
                </c:pt>
                <c:pt idx="2">
                  <c:v>0.25</c:v>
                </c:pt>
                <c:pt idx="3">
                  <c:v>0.55000000000000004</c:v>
                </c:pt>
                <c:pt idx="4">
                  <c:v>0</c:v>
                </c:pt>
                <c:pt idx="5">
                  <c:v>0.71875</c:v>
                </c:pt>
                <c:pt idx="7">
                  <c:v>1</c:v>
                </c:pt>
                <c:pt idx="8">
                  <c:v>0.33333333333333331</c:v>
                </c:pt>
                <c:pt idx="9">
                  <c:v>1</c:v>
                </c:pt>
              </c:numCache>
            </c:numRef>
          </c:val>
          <c:smooth val="0"/>
          <c:extLst>
            <c:ext xmlns:c16="http://schemas.microsoft.com/office/drawing/2014/chart" uri="{C3380CC4-5D6E-409C-BE32-E72D297353CC}">
              <c16:uniqueId val="{00000006-CD30-4E2D-8078-DEE8A3E07F07}"/>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Feedback2!$AS$4</c:f>
              <c:strCache>
                <c:ptCount val="1"/>
                <c:pt idx="0">
                  <c:v>Sum of Reports Sent to client</c:v>
                </c:pt>
              </c:strCache>
            </c:strRef>
          </c:tx>
          <c:spPr>
            <a:ln w="28575" cap="rnd">
              <a:solidFill>
                <a:schemeClr val="accent3"/>
              </a:solidFill>
              <a:round/>
            </a:ln>
            <a:effectLst/>
          </c:spPr>
          <c:marker>
            <c:symbol val="none"/>
          </c:marker>
          <c:dLbls>
            <c:dLbl>
              <c:idx val="7"/>
              <c:delete val="1"/>
              <c:extLst>
                <c:ext xmlns:c15="http://schemas.microsoft.com/office/drawing/2012/chart" uri="{CE6537A1-D6FC-4f65-9D91-7224C49458BB}"/>
                <c:ext xmlns:c16="http://schemas.microsoft.com/office/drawing/2014/chart" uri="{C3380CC4-5D6E-409C-BE32-E72D297353CC}">
                  <c16:uniqueId val="{00000007-CD30-4E2D-8078-DEE8A3E07F0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Feedback2!$AN$5:$AP$14</c:f>
              <c:multiLvlStrCache>
                <c:ptCount val="10"/>
                <c:lvl>
                  <c:pt idx="0">
                    <c:v>Chicago</c:v>
                  </c:pt>
                  <c:pt idx="1">
                    <c:v>Michigan</c:v>
                  </c:pt>
                  <c:pt idx="2">
                    <c:v>Milwaukee</c:v>
                  </c:pt>
                  <c:pt idx="3">
                    <c:v>Minneapolis</c:v>
                  </c:pt>
                  <c:pt idx="4">
                    <c:v>Missouri</c:v>
                  </c:pt>
                  <c:pt idx="5">
                    <c:v>OH and Western PA</c:v>
                  </c:pt>
                  <c:pt idx="7">
                    <c:v>Chicago</c:v>
                  </c:pt>
                  <c:pt idx="8">
                    <c:v>Minneapolis</c:v>
                  </c:pt>
                  <c:pt idx="9">
                    <c:v>OH and Western PA</c:v>
                  </c:pt>
                </c:lvl>
                <c:lvl>
                  <c:pt idx="0">
                    <c:v>Q1</c:v>
                  </c:pt>
                  <c:pt idx="7">
                    <c:v>Q2</c:v>
                  </c:pt>
                </c:lvl>
              </c:multiLvlStrCache>
            </c:multiLvlStrRef>
          </c:cat>
          <c:val>
            <c:numRef>
              <c:f>Feedback2!$AS$5:$AS$14</c:f>
              <c:numCache>
                <c:formatCode>General</c:formatCode>
                <c:ptCount val="10"/>
                <c:pt idx="0">
                  <c:v>20</c:v>
                </c:pt>
                <c:pt idx="1">
                  <c:v>12</c:v>
                </c:pt>
                <c:pt idx="2">
                  <c:v>4</c:v>
                </c:pt>
                <c:pt idx="3">
                  <c:v>20</c:v>
                </c:pt>
                <c:pt idx="4">
                  <c:v>2</c:v>
                </c:pt>
                <c:pt idx="5">
                  <c:v>32</c:v>
                </c:pt>
                <c:pt idx="6">
                  <c:v>100</c:v>
                </c:pt>
                <c:pt idx="7">
                  <c:v>1</c:v>
                </c:pt>
                <c:pt idx="8">
                  <c:v>3</c:v>
                </c:pt>
                <c:pt idx="9">
                  <c:v>1</c:v>
                </c:pt>
              </c:numCache>
            </c:numRef>
          </c:val>
          <c:smooth val="0"/>
          <c:extLst>
            <c:ext xmlns:c16="http://schemas.microsoft.com/office/drawing/2014/chart" uri="{C3380CC4-5D6E-409C-BE32-E72D297353CC}">
              <c16:uniqueId val="{00000008-CD30-4E2D-8078-DEE8A3E07F07}"/>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Feedback2!$AZ$4</c:f>
              <c:strCache>
                <c:ptCount val="1"/>
                <c:pt idx="0">
                  <c:v>Sum of TR Feedback</c:v>
                </c:pt>
              </c:strCache>
            </c:strRef>
          </c:tx>
          <c:spPr>
            <a:solidFill>
              <a:schemeClr val="accent1"/>
            </a:solidFill>
            <a:ln>
              <a:noFill/>
            </a:ln>
            <a:effectLst/>
          </c:spPr>
          <c:invertIfNegative val="0"/>
          <c:dLbls>
            <c:dLbl>
              <c:idx val="10"/>
              <c:delete val="1"/>
              <c:extLst>
                <c:ext xmlns:c15="http://schemas.microsoft.com/office/drawing/2012/chart" uri="{CE6537A1-D6FC-4f65-9D91-7224C49458BB}"/>
                <c:ext xmlns:c16="http://schemas.microsoft.com/office/drawing/2014/chart" uri="{C3380CC4-5D6E-409C-BE32-E72D297353CC}">
                  <c16:uniqueId val="{00000000-6CE1-4628-947E-D8C6244D04AF}"/>
                </c:ext>
              </c:extLst>
            </c:dLbl>
            <c:dLbl>
              <c:idx val="12"/>
              <c:delete val="1"/>
              <c:extLst>
                <c:ext xmlns:c15="http://schemas.microsoft.com/office/drawing/2012/chart" uri="{CE6537A1-D6FC-4f65-9D91-7224C49458BB}"/>
                <c:ext xmlns:c16="http://schemas.microsoft.com/office/drawing/2014/chart" uri="{C3380CC4-5D6E-409C-BE32-E72D297353CC}">
                  <c16:uniqueId val="{00000001-6CE1-4628-947E-D8C6244D04A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Feedback2!$AW$5:$AY$15</c:f>
              <c:multiLvlStrCache>
                <c:ptCount val="11"/>
                <c:lvl>
                  <c:pt idx="0">
                    <c:v>Dallas</c:v>
                  </c:pt>
                  <c:pt idx="1">
                    <c:v>Denver</c:v>
                  </c:pt>
                  <c:pt idx="2">
                    <c:v>Houston</c:v>
                  </c:pt>
                  <c:pt idx="3">
                    <c:v>NorCal</c:v>
                  </c:pt>
                  <c:pt idx="4">
                    <c:v>Pacific Northwest</c:v>
                  </c:pt>
                  <c:pt idx="5">
                    <c:v>SoCal Phoenix</c:v>
                  </c:pt>
                  <c:pt idx="7">
                    <c:v>Dallas</c:v>
                  </c:pt>
                  <c:pt idx="8">
                    <c:v>Denver</c:v>
                  </c:pt>
                  <c:pt idx="9">
                    <c:v>Houston</c:v>
                  </c:pt>
                  <c:pt idx="10">
                    <c:v>NorCal</c:v>
                  </c:pt>
                </c:lvl>
                <c:lvl>
                  <c:pt idx="0">
                    <c:v>Q1</c:v>
                  </c:pt>
                  <c:pt idx="7">
                    <c:v>Q2</c:v>
                  </c:pt>
                </c:lvl>
              </c:multiLvlStrCache>
            </c:multiLvlStrRef>
          </c:cat>
          <c:val>
            <c:numRef>
              <c:f>Feedback2!$AZ$5:$AZ$15</c:f>
              <c:numCache>
                <c:formatCode>General</c:formatCode>
                <c:ptCount val="11"/>
                <c:pt idx="0">
                  <c:v>29</c:v>
                </c:pt>
                <c:pt idx="1">
                  <c:v>28</c:v>
                </c:pt>
                <c:pt idx="2">
                  <c:v>44</c:v>
                </c:pt>
                <c:pt idx="3">
                  <c:v>9</c:v>
                </c:pt>
                <c:pt idx="4">
                  <c:v>6</c:v>
                </c:pt>
                <c:pt idx="5">
                  <c:v>10</c:v>
                </c:pt>
                <c:pt idx="7">
                  <c:v>2</c:v>
                </c:pt>
                <c:pt idx="8">
                  <c:v>2</c:v>
                </c:pt>
                <c:pt idx="9">
                  <c:v>3</c:v>
                </c:pt>
                <c:pt idx="10">
                  <c:v>1</c:v>
                </c:pt>
              </c:numCache>
            </c:numRef>
          </c:val>
          <c:extLst>
            <c:ext xmlns:c16="http://schemas.microsoft.com/office/drawing/2014/chart" uri="{C3380CC4-5D6E-409C-BE32-E72D297353CC}">
              <c16:uniqueId val="{00000002-6CE1-4628-947E-D8C6244D04AF}"/>
            </c:ext>
          </c:extLst>
        </c:ser>
        <c:ser>
          <c:idx val="1"/>
          <c:order val="1"/>
          <c:tx>
            <c:strRef>
              <c:f>Feedback2!$BA$4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Feedback2!$AW$5:$AY$15</c:f>
              <c:multiLvlStrCache>
                <c:ptCount val="11"/>
                <c:lvl>
                  <c:pt idx="0">
                    <c:v>Dallas</c:v>
                  </c:pt>
                  <c:pt idx="1">
                    <c:v>Denver</c:v>
                  </c:pt>
                  <c:pt idx="2">
                    <c:v>Houston</c:v>
                  </c:pt>
                  <c:pt idx="3">
                    <c:v>NorCal</c:v>
                  </c:pt>
                  <c:pt idx="4">
                    <c:v>Pacific Northwest</c:v>
                  </c:pt>
                  <c:pt idx="5">
                    <c:v>SoCal Phoenix</c:v>
                  </c:pt>
                  <c:pt idx="7">
                    <c:v>Dallas</c:v>
                  </c:pt>
                  <c:pt idx="8">
                    <c:v>Denver</c:v>
                  </c:pt>
                  <c:pt idx="9">
                    <c:v>Houston</c:v>
                  </c:pt>
                  <c:pt idx="10">
                    <c:v>NorCal</c:v>
                  </c:pt>
                </c:lvl>
                <c:lvl>
                  <c:pt idx="0">
                    <c:v>Q1</c:v>
                  </c:pt>
                  <c:pt idx="7">
                    <c:v>Q2</c:v>
                  </c:pt>
                </c:lvl>
              </c:multiLvlStrCache>
            </c:multiLvlStrRef>
          </c:cat>
          <c:val>
            <c:numRef>
              <c:f>Feedback2!$BA$5:$BA$15</c:f>
              <c:numCache>
                <c:formatCode>General</c:formatCode>
                <c:ptCount val="11"/>
                <c:pt idx="0">
                  <c:v>17</c:v>
                </c:pt>
                <c:pt idx="1">
                  <c:v>17</c:v>
                </c:pt>
                <c:pt idx="2">
                  <c:v>8</c:v>
                </c:pt>
                <c:pt idx="3">
                  <c:v>13</c:v>
                </c:pt>
                <c:pt idx="4">
                  <c:v>2</c:v>
                </c:pt>
                <c:pt idx="5">
                  <c:v>9</c:v>
                </c:pt>
                <c:pt idx="7">
                  <c:v>3</c:v>
                </c:pt>
                <c:pt idx="8">
                  <c:v>3</c:v>
                </c:pt>
                <c:pt idx="9">
                  <c:v>2</c:v>
                </c:pt>
                <c:pt idx="10">
                  <c:v>0</c:v>
                </c:pt>
              </c:numCache>
            </c:numRef>
          </c:val>
          <c:extLst>
            <c:ext xmlns:c16="http://schemas.microsoft.com/office/drawing/2014/chart" uri="{C3380CC4-5D6E-409C-BE32-E72D297353CC}">
              <c16:uniqueId val="{00000003-6CE1-4628-947E-D8C6244D04AF}"/>
            </c:ext>
          </c:extLst>
        </c:ser>
        <c:dLbls>
          <c:showLegendKey val="0"/>
          <c:showVal val="0"/>
          <c:showCatName val="0"/>
          <c:showSerName val="0"/>
          <c:showPercent val="0"/>
          <c:showBubbleSize val="0"/>
        </c:dLbls>
        <c:gapWidth val="50"/>
        <c:overlap val="100"/>
        <c:axId val="889657344"/>
        <c:axId val="889656360"/>
      </c:barChart>
      <c:lineChart>
        <c:grouping val="standard"/>
        <c:varyColors val="0"/>
        <c:ser>
          <c:idx val="3"/>
          <c:order val="3"/>
          <c:tx>
            <c:strRef>
              <c:f>Feedback2!$BC$4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1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CE1-4628-947E-D8C6244D04AF}"/>
                </c:ext>
              </c:extLst>
            </c:dLbl>
            <c:dLbl>
              <c:idx val="1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CE1-4628-947E-D8C6244D04AF}"/>
                </c:ext>
              </c:extLst>
            </c:dLbl>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Feedback2!$AW$5:$AY$15</c:f>
              <c:multiLvlStrCache>
                <c:ptCount val="11"/>
                <c:lvl>
                  <c:pt idx="0">
                    <c:v>Dallas</c:v>
                  </c:pt>
                  <c:pt idx="1">
                    <c:v>Denver</c:v>
                  </c:pt>
                  <c:pt idx="2">
                    <c:v>Houston</c:v>
                  </c:pt>
                  <c:pt idx="3">
                    <c:v>NorCal</c:v>
                  </c:pt>
                  <c:pt idx="4">
                    <c:v>Pacific Northwest</c:v>
                  </c:pt>
                  <c:pt idx="5">
                    <c:v>SoCal Phoenix</c:v>
                  </c:pt>
                  <c:pt idx="7">
                    <c:v>Dallas</c:v>
                  </c:pt>
                  <c:pt idx="8">
                    <c:v>Denver</c:v>
                  </c:pt>
                  <c:pt idx="9">
                    <c:v>Houston</c:v>
                  </c:pt>
                  <c:pt idx="10">
                    <c:v>NorCal</c:v>
                  </c:pt>
                </c:lvl>
                <c:lvl>
                  <c:pt idx="0">
                    <c:v>Q1</c:v>
                  </c:pt>
                  <c:pt idx="7">
                    <c:v>Q2</c:v>
                  </c:pt>
                </c:lvl>
              </c:multiLvlStrCache>
            </c:multiLvlStrRef>
          </c:cat>
          <c:val>
            <c:numRef>
              <c:f>Feedback2!$BC$5:$BC$15</c:f>
              <c:numCache>
                <c:formatCode>0%</c:formatCode>
                <c:ptCount val="11"/>
                <c:pt idx="0">
                  <c:v>0.63043478260869568</c:v>
                </c:pt>
                <c:pt idx="1">
                  <c:v>0.62222222222222223</c:v>
                </c:pt>
                <c:pt idx="2">
                  <c:v>0.84615384615384615</c:v>
                </c:pt>
                <c:pt idx="3">
                  <c:v>0.40909090909090912</c:v>
                </c:pt>
                <c:pt idx="4">
                  <c:v>0.75</c:v>
                </c:pt>
                <c:pt idx="5">
                  <c:v>0.52631578947368418</c:v>
                </c:pt>
                <c:pt idx="7">
                  <c:v>0.4</c:v>
                </c:pt>
                <c:pt idx="8">
                  <c:v>0.4</c:v>
                </c:pt>
                <c:pt idx="9">
                  <c:v>0.6</c:v>
                </c:pt>
                <c:pt idx="10">
                  <c:v>1</c:v>
                </c:pt>
              </c:numCache>
            </c:numRef>
          </c:val>
          <c:smooth val="0"/>
          <c:extLst>
            <c:ext xmlns:c16="http://schemas.microsoft.com/office/drawing/2014/chart" uri="{C3380CC4-5D6E-409C-BE32-E72D297353CC}">
              <c16:uniqueId val="{00000006-6CE1-4628-947E-D8C6244D04AF}"/>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Feedback2!$BB$4</c:f>
              <c:strCache>
                <c:ptCount val="1"/>
                <c:pt idx="0">
                  <c:v>Sum of Reports Sent to client</c:v>
                </c:pt>
              </c:strCache>
            </c:strRef>
          </c:tx>
          <c:spPr>
            <a:ln w="28575" cap="rnd">
              <a:solidFill>
                <a:schemeClr val="accent3"/>
              </a:solidFill>
              <a:round/>
            </a:ln>
            <a:effectLst/>
          </c:spPr>
          <c:marker>
            <c:symbol val="none"/>
          </c:marker>
          <c:dLbls>
            <c:dLbl>
              <c:idx val="7"/>
              <c:delete val="1"/>
              <c:extLst>
                <c:ext xmlns:c15="http://schemas.microsoft.com/office/drawing/2012/chart" uri="{CE6537A1-D6FC-4f65-9D91-7224C49458BB}"/>
                <c:ext xmlns:c16="http://schemas.microsoft.com/office/drawing/2014/chart" uri="{C3380CC4-5D6E-409C-BE32-E72D297353CC}">
                  <c16:uniqueId val="{00000007-6CE1-4628-947E-D8C6244D04A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Feedback2!$AW$5:$AY$15</c:f>
              <c:multiLvlStrCache>
                <c:ptCount val="11"/>
                <c:lvl>
                  <c:pt idx="0">
                    <c:v>Dallas</c:v>
                  </c:pt>
                  <c:pt idx="1">
                    <c:v>Denver</c:v>
                  </c:pt>
                  <c:pt idx="2">
                    <c:v>Houston</c:v>
                  </c:pt>
                  <c:pt idx="3">
                    <c:v>NorCal</c:v>
                  </c:pt>
                  <c:pt idx="4">
                    <c:v>Pacific Northwest</c:v>
                  </c:pt>
                  <c:pt idx="5">
                    <c:v>SoCal Phoenix</c:v>
                  </c:pt>
                  <c:pt idx="7">
                    <c:v>Dallas</c:v>
                  </c:pt>
                  <c:pt idx="8">
                    <c:v>Denver</c:v>
                  </c:pt>
                  <c:pt idx="9">
                    <c:v>Houston</c:v>
                  </c:pt>
                  <c:pt idx="10">
                    <c:v>NorCal</c:v>
                  </c:pt>
                </c:lvl>
                <c:lvl>
                  <c:pt idx="0">
                    <c:v>Q1</c:v>
                  </c:pt>
                  <c:pt idx="7">
                    <c:v>Q2</c:v>
                  </c:pt>
                </c:lvl>
              </c:multiLvlStrCache>
            </c:multiLvlStrRef>
          </c:cat>
          <c:val>
            <c:numRef>
              <c:f>Feedback2!$BB$5:$BB$15</c:f>
              <c:numCache>
                <c:formatCode>General</c:formatCode>
                <c:ptCount val="11"/>
                <c:pt idx="0">
                  <c:v>46</c:v>
                </c:pt>
                <c:pt idx="1">
                  <c:v>45</c:v>
                </c:pt>
                <c:pt idx="2">
                  <c:v>52</c:v>
                </c:pt>
                <c:pt idx="3">
                  <c:v>22</c:v>
                </c:pt>
                <c:pt idx="4">
                  <c:v>8</c:v>
                </c:pt>
                <c:pt idx="5">
                  <c:v>19</c:v>
                </c:pt>
                <c:pt idx="6">
                  <c:v>100</c:v>
                </c:pt>
                <c:pt idx="7">
                  <c:v>5</c:v>
                </c:pt>
                <c:pt idx="8">
                  <c:v>5</c:v>
                </c:pt>
                <c:pt idx="9">
                  <c:v>5</c:v>
                </c:pt>
                <c:pt idx="10">
                  <c:v>1</c:v>
                </c:pt>
              </c:numCache>
            </c:numRef>
          </c:val>
          <c:smooth val="0"/>
          <c:extLst>
            <c:ext xmlns:c16="http://schemas.microsoft.com/office/drawing/2014/chart" uri="{C3380CC4-5D6E-409C-BE32-E72D297353CC}">
              <c16:uniqueId val="{00000008-6CE1-4628-947E-D8C6244D04AF}"/>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Feedback3!$AH$4</c:f>
              <c:strCache>
                <c:ptCount val="1"/>
                <c:pt idx="0">
                  <c:v>Sum of TR Feedback</c:v>
                </c:pt>
              </c:strCache>
            </c:strRef>
          </c:tx>
          <c:spPr>
            <a:solidFill>
              <a:schemeClr val="accent1"/>
            </a:solidFill>
            <a:ln>
              <a:noFill/>
            </a:ln>
            <a:effectLst/>
          </c:spPr>
          <c:invertIfNegative val="0"/>
          <c:dLbls>
            <c:dLbl>
              <c:idx val="10"/>
              <c:delete val="1"/>
              <c:extLst>
                <c:ext xmlns:c15="http://schemas.microsoft.com/office/drawing/2012/chart" uri="{CE6537A1-D6FC-4f65-9D91-7224C49458BB}"/>
                <c:ext xmlns:c16="http://schemas.microsoft.com/office/drawing/2014/chart" uri="{C3380CC4-5D6E-409C-BE32-E72D297353CC}">
                  <c16:uniqueId val="{00000000-7AF8-4342-BB30-925952654E9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Feedback3!$AE$5:$AG$15</c:f>
              <c:multiLvlStrCache>
                <c:ptCount val="11"/>
                <c:lvl>
                  <c:pt idx="0">
                    <c:v>Boston</c:v>
                  </c:pt>
                  <c:pt idx="1">
                    <c:v>Carolinas</c:v>
                  </c:pt>
                  <c:pt idx="2">
                    <c:v>NY Metro</c:v>
                  </c:pt>
                  <c:pt idx="3">
                    <c:v>Philadelphia</c:v>
                  </c:pt>
                  <c:pt idx="5">
                    <c:v>Boston</c:v>
                  </c:pt>
                  <c:pt idx="6">
                    <c:v>Carolinas</c:v>
                  </c:pt>
                  <c:pt idx="7">
                    <c:v>DC_Chesapeake</c:v>
                  </c:pt>
                  <c:pt idx="8">
                    <c:v>Georgia_Alabama</c:v>
                  </c:pt>
                  <c:pt idx="9">
                    <c:v>NY Metro</c:v>
                  </c:pt>
                  <c:pt idx="10">
                    <c:v>Philadelphia</c:v>
                  </c:pt>
                </c:lvl>
                <c:lvl>
                  <c:pt idx="0">
                    <c:v>Q1</c:v>
                  </c:pt>
                  <c:pt idx="5">
                    <c:v>Q2</c:v>
                  </c:pt>
                </c:lvl>
              </c:multiLvlStrCache>
            </c:multiLvlStrRef>
          </c:cat>
          <c:val>
            <c:numRef>
              <c:f>Feedback3!$AH$5:$AH$15</c:f>
              <c:numCache>
                <c:formatCode>General</c:formatCode>
                <c:ptCount val="11"/>
                <c:pt idx="0">
                  <c:v>3</c:v>
                </c:pt>
                <c:pt idx="1">
                  <c:v>0</c:v>
                </c:pt>
                <c:pt idx="2">
                  <c:v>10</c:v>
                </c:pt>
                <c:pt idx="3">
                  <c:v>1</c:v>
                </c:pt>
                <c:pt idx="5">
                  <c:v>6</c:v>
                </c:pt>
                <c:pt idx="6">
                  <c:v>1</c:v>
                </c:pt>
                <c:pt idx="7">
                  <c:v>0</c:v>
                </c:pt>
                <c:pt idx="8">
                  <c:v>1</c:v>
                </c:pt>
                <c:pt idx="9">
                  <c:v>2</c:v>
                </c:pt>
                <c:pt idx="10">
                  <c:v>0</c:v>
                </c:pt>
              </c:numCache>
            </c:numRef>
          </c:val>
          <c:extLst>
            <c:ext xmlns:c16="http://schemas.microsoft.com/office/drawing/2014/chart" uri="{C3380CC4-5D6E-409C-BE32-E72D297353CC}">
              <c16:uniqueId val="{00000002-7AF8-4342-BB30-925952654E92}"/>
            </c:ext>
          </c:extLst>
        </c:ser>
        <c:ser>
          <c:idx val="1"/>
          <c:order val="1"/>
          <c:tx>
            <c:strRef>
              <c:f>Feedback3!$AI$4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Feedback3!$AE$5:$AG$15</c:f>
              <c:multiLvlStrCache>
                <c:ptCount val="11"/>
                <c:lvl>
                  <c:pt idx="0">
                    <c:v>Boston</c:v>
                  </c:pt>
                  <c:pt idx="1">
                    <c:v>Carolinas</c:v>
                  </c:pt>
                  <c:pt idx="2">
                    <c:v>NY Metro</c:v>
                  </c:pt>
                  <c:pt idx="3">
                    <c:v>Philadelphia</c:v>
                  </c:pt>
                  <c:pt idx="5">
                    <c:v>Boston</c:v>
                  </c:pt>
                  <c:pt idx="6">
                    <c:v>Carolinas</c:v>
                  </c:pt>
                  <c:pt idx="7">
                    <c:v>DC_Chesapeake</c:v>
                  </c:pt>
                  <c:pt idx="8">
                    <c:v>Georgia_Alabama</c:v>
                  </c:pt>
                  <c:pt idx="9">
                    <c:v>NY Metro</c:v>
                  </c:pt>
                  <c:pt idx="10">
                    <c:v>Philadelphia</c:v>
                  </c:pt>
                </c:lvl>
                <c:lvl>
                  <c:pt idx="0">
                    <c:v>Q1</c:v>
                  </c:pt>
                  <c:pt idx="5">
                    <c:v>Q2</c:v>
                  </c:pt>
                </c:lvl>
              </c:multiLvlStrCache>
            </c:multiLvlStrRef>
          </c:cat>
          <c:val>
            <c:numRef>
              <c:f>Feedback3!$AI$5:$AI$15</c:f>
              <c:numCache>
                <c:formatCode>General</c:formatCode>
                <c:ptCount val="11"/>
                <c:pt idx="0">
                  <c:v>2</c:v>
                </c:pt>
                <c:pt idx="1">
                  <c:v>2</c:v>
                </c:pt>
                <c:pt idx="2">
                  <c:v>4</c:v>
                </c:pt>
                <c:pt idx="3">
                  <c:v>2</c:v>
                </c:pt>
                <c:pt idx="5">
                  <c:v>0</c:v>
                </c:pt>
                <c:pt idx="6">
                  <c:v>0</c:v>
                </c:pt>
                <c:pt idx="7">
                  <c:v>1</c:v>
                </c:pt>
                <c:pt idx="8">
                  <c:v>0</c:v>
                </c:pt>
                <c:pt idx="9">
                  <c:v>1</c:v>
                </c:pt>
                <c:pt idx="10">
                  <c:v>1</c:v>
                </c:pt>
              </c:numCache>
            </c:numRef>
          </c:val>
          <c:extLst>
            <c:ext xmlns:c16="http://schemas.microsoft.com/office/drawing/2014/chart" uri="{C3380CC4-5D6E-409C-BE32-E72D297353CC}">
              <c16:uniqueId val="{00000003-7AF8-4342-BB30-925952654E92}"/>
            </c:ext>
          </c:extLst>
        </c:ser>
        <c:dLbls>
          <c:showLegendKey val="0"/>
          <c:showVal val="0"/>
          <c:showCatName val="0"/>
          <c:showSerName val="0"/>
          <c:showPercent val="0"/>
          <c:showBubbleSize val="0"/>
        </c:dLbls>
        <c:gapWidth val="50"/>
        <c:overlap val="100"/>
        <c:axId val="889657344"/>
        <c:axId val="889656360"/>
      </c:barChart>
      <c:lineChart>
        <c:grouping val="standard"/>
        <c:varyColors val="0"/>
        <c:ser>
          <c:idx val="3"/>
          <c:order val="3"/>
          <c:tx>
            <c:strRef>
              <c:f>Feedback3!$AK$4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1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AF8-4342-BB30-925952654E92}"/>
                </c:ext>
              </c:extLst>
            </c:dLbl>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Feedback3!$AE$5:$AG$15</c:f>
              <c:multiLvlStrCache>
                <c:ptCount val="11"/>
                <c:lvl>
                  <c:pt idx="0">
                    <c:v>Boston</c:v>
                  </c:pt>
                  <c:pt idx="1">
                    <c:v>Carolinas</c:v>
                  </c:pt>
                  <c:pt idx="2">
                    <c:v>NY Metro</c:v>
                  </c:pt>
                  <c:pt idx="3">
                    <c:v>Philadelphia</c:v>
                  </c:pt>
                  <c:pt idx="5">
                    <c:v>Boston</c:v>
                  </c:pt>
                  <c:pt idx="6">
                    <c:v>Carolinas</c:v>
                  </c:pt>
                  <c:pt idx="7">
                    <c:v>DC_Chesapeake</c:v>
                  </c:pt>
                  <c:pt idx="8">
                    <c:v>Georgia_Alabama</c:v>
                  </c:pt>
                  <c:pt idx="9">
                    <c:v>NY Metro</c:v>
                  </c:pt>
                  <c:pt idx="10">
                    <c:v>Philadelphia</c:v>
                  </c:pt>
                </c:lvl>
                <c:lvl>
                  <c:pt idx="0">
                    <c:v>Q1</c:v>
                  </c:pt>
                  <c:pt idx="5">
                    <c:v>Q2</c:v>
                  </c:pt>
                </c:lvl>
              </c:multiLvlStrCache>
            </c:multiLvlStrRef>
          </c:cat>
          <c:val>
            <c:numRef>
              <c:f>Feedback3!$AK$5:$AK$15</c:f>
              <c:numCache>
                <c:formatCode>0%</c:formatCode>
                <c:ptCount val="11"/>
                <c:pt idx="0">
                  <c:v>0.66666666666666663</c:v>
                </c:pt>
                <c:pt idx="1">
                  <c:v>0</c:v>
                </c:pt>
                <c:pt idx="2">
                  <c:v>0.7142857142857143</c:v>
                </c:pt>
                <c:pt idx="3">
                  <c:v>0.33333333333333331</c:v>
                </c:pt>
                <c:pt idx="5">
                  <c:v>1</c:v>
                </c:pt>
                <c:pt idx="6">
                  <c:v>1</c:v>
                </c:pt>
                <c:pt idx="7">
                  <c:v>0</c:v>
                </c:pt>
                <c:pt idx="8">
                  <c:v>1</c:v>
                </c:pt>
                <c:pt idx="9">
                  <c:v>0.66666666666666663</c:v>
                </c:pt>
                <c:pt idx="10">
                  <c:v>0</c:v>
                </c:pt>
              </c:numCache>
            </c:numRef>
          </c:val>
          <c:smooth val="0"/>
          <c:extLst>
            <c:ext xmlns:c16="http://schemas.microsoft.com/office/drawing/2014/chart" uri="{C3380CC4-5D6E-409C-BE32-E72D297353CC}">
              <c16:uniqueId val="{00000006-7AF8-4342-BB30-925952654E92}"/>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Feedback3!$AJ$4</c:f>
              <c:strCache>
                <c:ptCount val="1"/>
                <c:pt idx="0">
                  <c:v>Sum of Reports Sent to client</c:v>
                </c:pt>
              </c:strCache>
            </c:strRef>
          </c:tx>
          <c:spPr>
            <a:ln w="28575" cap="rnd">
              <a:solidFill>
                <a:schemeClr val="accent3"/>
              </a:solidFill>
              <a:round/>
            </a:ln>
            <a:effectLst/>
          </c:spPr>
          <c:marker>
            <c:symbol val="none"/>
          </c:marker>
          <c:dLbls>
            <c:dLbl>
              <c:idx val="7"/>
              <c:delete val="1"/>
              <c:extLst>
                <c:ext xmlns:c15="http://schemas.microsoft.com/office/drawing/2012/chart" uri="{CE6537A1-D6FC-4f65-9D91-7224C49458BB}"/>
                <c:ext xmlns:c16="http://schemas.microsoft.com/office/drawing/2014/chart" uri="{C3380CC4-5D6E-409C-BE32-E72D297353CC}">
                  <c16:uniqueId val="{00000007-7AF8-4342-BB30-925952654E9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Feedback3!$AE$5:$AG$15</c:f>
              <c:multiLvlStrCache>
                <c:ptCount val="11"/>
                <c:lvl>
                  <c:pt idx="0">
                    <c:v>Boston</c:v>
                  </c:pt>
                  <c:pt idx="1">
                    <c:v>Carolinas</c:v>
                  </c:pt>
                  <c:pt idx="2">
                    <c:v>NY Metro</c:v>
                  </c:pt>
                  <c:pt idx="3">
                    <c:v>Philadelphia</c:v>
                  </c:pt>
                  <c:pt idx="5">
                    <c:v>Boston</c:v>
                  </c:pt>
                  <c:pt idx="6">
                    <c:v>Carolinas</c:v>
                  </c:pt>
                  <c:pt idx="7">
                    <c:v>DC_Chesapeake</c:v>
                  </c:pt>
                  <c:pt idx="8">
                    <c:v>Georgia_Alabama</c:v>
                  </c:pt>
                  <c:pt idx="9">
                    <c:v>NY Metro</c:v>
                  </c:pt>
                  <c:pt idx="10">
                    <c:v>Philadelphia</c:v>
                  </c:pt>
                </c:lvl>
                <c:lvl>
                  <c:pt idx="0">
                    <c:v>Q1</c:v>
                  </c:pt>
                  <c:pt idx="5">
                    <c:v>Q2</c:v>
                  </c:pt>
                </c:lvl>
              </c:multiLvlStrCache>
            </c:multiLvlStrRef>
          </c:cat>
          <c:val>
            <c:numRef>
              <c:f>Feedback3!$AJ$5:$AJ$15</c:f>
              <c:numCache>
                <c:formatCode>General</c:formatCode>
                <c:ptCount val="11"/>
                <c:pt idx="0">
                  <c:v>6</c:v>
                </c:pt>
                <c:pt idx="1">
                  <c:v>2</c:v>
                </c:pt>
                <c:pt idx="2">
                  <c:v>14</c:v>
                </c:pt>
                <c:pt idx="3">
                  <c:v>3</c:v>
                </c:pt>
                <c:pt idx="4">
                  <c:v>100</c:v>
                </c:pt>
                <c:pt idx="5">
                  <c:v>6</c:v>
                </c:pt>
                <c:pt idx="6">
                  <c:v>1</c:v>
                </c:pt>
                <c:pt idx="7">
                  <c:v>1</c:v>
                </c:pt>
                <c:pt idx="8">
                  <c:v>1</c:v>
                </c:pt>
                <c:pt idx="9">
                  <c:v>3</c:v>
                </c:pt>
                <c:pt idx="10">
                  <c:v>1</c:v>
                </c:pt>
              </c:numCache>
            </c:numRef>
          </c:val>
          <c:smooth val="0"/>
          <c:extLst>
            <c:ext xmlns:c16="http://schemas.microsoft.com/office/drawing/2014/chart" uri="{C3380CC4-5D6E-409C-BE32-E72D297353CC}">
              <c16:uniqueId val="{00000008-7AF8-4342-BB30-925952654E92}"/>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Feedback3!$AQ$4</c:f>
              <c:strCache>
                <c:ptCount val="1"/>
                <c:pt idx="0">
                  <c:v>Sum of TR Feedback</c:v>
                </c:pt>
              </c:strCache>
            </c:strRef>
          </c:tx>
          <c:spPr>
            <a:solidFill>
              <a:schemeClr val="accent1"/>
            </a:solidFill>
            <a:ln>
              <a:noFill/>
            </a:ln>
            <a:effectLst/>
          </c:spPr>
          <c:invertIfNegative val="0"/>
          <c:dLbls>
            <c:dLbl>
              <c:idx val="12"/>
              <c:delete val="1"/>
              <c:extLst>
                <c:ext xmlns:c15="http://schemas.microsoft.com/office/drawing/2012/chart" uri="{CE6537A1-D6FC-4f65-9D91-7224C49458BB}"/>
                <c:ext xmlns:c16="http://schemas.microsoft.com/office/drawing/2014/chart" uri="{C3380CC4-5D6E-409C-BE32-E72D297353CC}">
                  <c16:uniqueId val="{00000000-4A8D-4BAA-BC2E-74A21AE65A8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Feedback3!$AN$5:$AP$10</c:f>
              <c:multiLvlStrCache>
                <c:ptCount val="6"/>
                <c:lvl>
                  <c:pt idx="0">
                    <c:v>Chicago</c:v>
                  </c:pt>
                  <c:pt idx="1">
                    <c:v>Michigan</c:v>
                  </c:pt>
                  <c:pt idx="2">
                    <c:v>Minneapolis</c:v>
                  </c:pt>
                  <c:pt idx="3">
                    <c:v>OH and Western PA</c:v>
                  </c:pt>
                  <c:pt idx="5">
                    <c:v>Minneapolis</c:v>
                  </c:pt>
                </c:lvl>
                <c:lvl>
                  <c:pt idx="0">
                    <c:v>Q1</c:v>
                  </c:pt>
                  <c:pt idx="5">
                    <c:v>Q2</c:v>
                  </c:pt>
                </c:lvl>
              </c:multiLvlStrCache>
            </c:multiLvlStrRef>
          </c:cat>
          <c:val>
            <c:numRef>
              <c:f>Feedback3!$AQ$5:$AQ$10</c:f>
              <c:numCache>
                <c:formatCode>General</c:formatCode>
                <c:ptCount val="6"/>
                <c:pt idx="0">
                  <c:v>1</c:v>
                </c:pt>
                <c:pt idx="1">
                  <c:v>1</c:v>
                </c:pt>
                <c:pt idx="2">
                  <c:v>0</c:v>
                </c:pt>
                <c:pt idx="3">
                  <c:v>1</c:v>
                </c:pt>
                <c:pt idx="5">
                  <c:v>1</c:v>
                </c:pt>
              </c:numCache>
            </c:numRef>
          </c:val>
          <c:extLst>
            <c:ext xmlns:c16="http://schemas.microsoft.com/office/drawing/2014/chart" uri="{C3380CC4-5D6E-409C-BE32-E72D297353CC}">
              <c16:uniqueId val="{00000001-4A8D-4BAA-BC2E-74A21AE65A8A}"/>
            </c:ext>
          </c:extLst>
        </c:ser>
        <c:ser>
          <c:idx val="1"/>
          <c:order val="1"/>
          <c:tx>
            <c:strRef>
              <c:f>Feedback3!$AR$4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Feedback3!$AN$5:$AP$10</c:f>
              <c:multiLvlStrCache>
                <c:ptCount val="6"/>
                <c:lvl>
                  <c:pt idx="0">
                    <c:v>Chicago</c:v>
                  </c:pt>
                  <c:pt idx="1">
                    <c:v>Michigan</c:v>
                  </c:pt>
                  <c:pt idx="2">
                    <c:v>Minneapolis</c:v>
                  </c:pt>
                  <c:pt idx="3">
                    <c:v>OH and Western PA</c:v>
                  </c:pt>
                  <c:pt idx="5">
                    <c:v>Minneapolis</c:v>
                  </c:pt>
                </c:lvl>
                <c:lvl>
                  <c:pt idx="0">
                    <c:v>Q1</c:v>
                  </c:pt>
                  <c:pt idx="5">
                    <c:v>Q2</c:v>
                  </c:pt>
                </c:lvl>
              </c:multiLvlStrCache>
            </c:multiLvlStrRef>
          </c:cat>
          <c:val>
            <c:numRef>
              <c:f>Feedback3!$AR$5:$AR$10</c:f>
              <c:numCache>
                <c:formatCode>General</c:formatCode>
                <c:ptCount val="6"/>
                <c:pt idx="0">
                  <c:v>0</c:v>
                </c:pt>
                <c:pt idx="1">
                  <c:v>0</c:v>
                </c:pt>
                <c:pt idx="2">
                  <c:v>1</c:v>
                </c:pt>
                <c:pt idx="3">
                  <c:v>0</c:v>
                </c:pt>
                <c:pt idx="5">
                  <c:v>0</c:v>
                </c:pt>
              </c:numCache>
            </c:numRef>
          </c:val>
          <c:extLst>
            <c:ext xmlns:c16="http://schemas.microsoft.com/office/drawing/2014/chart" uri="{C3380CC4-5D6E-409C-BE32-E72D297353CC}">
              <c16:uniqueId val="{00000002-4A8D-4BAA-BC2E-74A21AE65A8A}"/>
            </c:ext>
          </c:extLst>
        </c:ser>
        <c:dLbls>
          <c:showLegendKey val="0"/>
          <c:showVal val="0"/>
          <c:showCatName val="0"/>
          <c:showSerName val="0"/>
          <c:showPercent val="0"/>
          <c:showBubbleSize val="0"/>
        </c:dLbls>
        <c:gapWidth val="50"/>
        <c:overlap val="100"/>
        <c:axId val="889657344"/>
        <c:axId val="889656360"/>
      </c:barChart>
      <c:lineChart>
        <c:grouping val="standard"/>
        <c:varyColors val="0"/>
        <c:ser>
          <c:idx val="3"/>
          <c:order val="3"/>
          <c:tx>
            <c:strRef>
              <c:f>Feedback3!$AT$4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1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A8D-4BAA-BC2E-74A21AE65A8A}"/>
                </c:ext>
              </c:extLst>
            </c:dLbl>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Feedback3!$AN$5:$AP$10</c:f>
              <c:multiLvlStrCache>
                <c:ptCount val="6"/>
                <c:lvl>
                  <c:pt idx="0">
                    <c:v>Chicago</c:v>
                  </c:pt>
                  <c:pt idx="1">
                    <c:v>Michigan</c:v>
                  </c:pt>
                  <c:pt idx="2">
                    <c:v>Minneapolis</c:v>
                  </c:pt>
                  <c:pt idx="3">
                    <c:v>OH and Western PA</c:v>
                  </c:pt>
                  <c:pt idx="5">
                    <c:v>Minneapolis</c:v>
                  </c:pt>
                </c:lvl>
                <c:lvl>
                  <c:pt idx="0">
                    <c:v>Q1</c:v>
                  </c:pt>
                  <c:pt idx="5">
                    <c:v>Q2</c:v>
                  </c:pt>
                </c:lvl>
              </c:multiLvlStrCache>
            </c:multiLvlStrRef>
          </c:cat>
          <c:val>
            <c:numRef>
              <c:f>Feedback3!$AT$5:$AT$10</c:f>
              <c:numCache>
                <c:formatCode>0%</c:formatCode>
                <c:ptCount val="6"/>
                <c:pt idx="0">
                  <c:v>1</c:v>
                </c:pt>
                <c:pt idx="1">
                  <c:v>1</c:v>
                </c:pt>
                <c:pt idx="2">
                  <c:v>0</c:v>
                </c:pt>
                <c:pt idx="3">
                  <c:v>1</c:v>
                </c:pt>
                <c:pt idx="5">
                  <c:v>1</c:v>
                </c:pt>
              </c:numCache>
            </c:numRef>
          </c:val>
          <c:smooth val="0"/>
          <c:extLst>
            <c:ext xmlns:c16="http://schemas.microsoft.com/office/drawing/2014/chart" uri="{C3380CC4-5D6E-409C-BE32-E72D297353CC}">
              <c16:uniqueId val="{00000004-4A8D-4BAA-BC2E-74A21AE65A8A}"/>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Feedback3!$AS$4</c:f>
              <c:strCache>
                <c:ptCount val="1"/>
                <c:pt idx="0">
                  <c:v>Sum of Reports Sent to client</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Feedback3!$AN$5:$AP$10</c:f>
              <c:multiLvlStrCache>
                <c:ptCount val="6"/>
                <c:lvl>
                  <c:pt idx="0">
                    <c:v>Chicago</c:v>
                  </c:pt>
                  <c:pt idx="1">
                    <c:v>Michigan</c:v>
                  </c:pt>
                  <c:pt idx="2">
                    <c:v>Minneapolis</c:v>
                  </c:pt>
                  <c:pt idx="3">
                    <c:v>OH and Western PA</c:v>
                  </c:pt>
                  <c:pt idx="5">
                    <c:v>Minneapolis</c:v>
                  </c:pt>
                </c:lvl>
                <c:lvl>
                  <c:pt idx="0">
                    <c:v>Q1</c:v>
                  </c:pt>
                  <c:pt idx="5">
                    <c:v>Q2</c:v>
                  </c:pt>
                </c:lvl>
              </c:multiLvlStrCache>
            </c:multiLvlStrRef>
          </c:cat>
          <c:val>
            <c:numRef>
              <c:f>Feedback3!$AS$5:$AS$10</c:f>
              <c:numCache>
                <c:formatCode>General</c:formatCode>
                <c:ptCount val="6"/>
                <c:pt idx="0">
                  <c:v>1</c:v>
                </c:pt>
                <c:pt idx="1">
                  <c:v>1</c:v>
                </c:pt>
                <c:pt idx="2">
                  <c:v>1</c:v>
                </c:pt>
                <c:pt idx="3">
                  <c:v>1</c:v>
                </c:pt>
                <c:pt idx="4">
                  <c:v>100</c:v>
                </c:pt>
                <c:pt idx="5">
                  <c:v>1</c:v>
                </c:pt>
              </c:numCache>
            </c:numRef>
          </c:val>
          <c:smooth val="0"/>
          <c:extLst>
            <c:ext xmlns:c16="http://schemas.microsoft.com/office/drawing/2014/chart" uri="{C3380CC4-5D6E-409C-BE32-E72D297353CC}">
              <c16:uniqueId val="{00000006-4A8D-4BAA-BC2E-74A21AE65A8A}"/>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Feedback3!$AZ$4</c:f>
              <c:strCache>
                <c:ptCount val="1"/>
                <c:pt idx="0">
                  <c:v>Sum of TR Feedback</c:v>
                </c:pt>
              </c:strCache>
            </c:strRef>
          </c:tx>
          <c:spPr>
            <a:solidFill>
              <a:schemeClr val="accent1"/>
            </a:solidFill>
            <a:ln>
              <a:noFill/>
            </a:ln>
            <a:effectLst/>
          </c:spPr>
          <c:invertIfNegative val="0"/>
          <c:dLbls>
            <c:dLbl>
              <c:idx val="12"/>
              <c:delete val="1"/>
              <c:extLst>
                <c:ext xmlns:c15="http://schemas.microsoft.com/office/drawing/2012/chart" uri="{CE6537A1-D6FC-4f65-9D91-7224C49458BB}"/>
                <c:ext xmlns:c16="http://schemas.microsoft.com/office/drawing/2014/chart" uri="{C3380CC4-5D6E-409C-BE32-E72D297353CC}">
                  <c16:uniqueId val="{00000001-B9A3-4BE1-BF69-F9AE2C66F22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Feedback3!$AW$5:$AY$11</c:f>
              <c:multiLvlStrCache>
                <c:ptCount val="7"/>
                <c:lvl>
                  <c:pt idx="0">
                    <c:v>Dallas</c:v>
                  </c:pt>
                  <c:pt idx="1">
                    <c:v>Denver</c:v>
                  </c:pt>
                  <c:pt idx="2">
                    <c:v>Houston</c:v>
                  </c:pt>
                  <c:pt idx="3">
                    <c:v>NorCal</c:v>
                  </c:pt>
                  <c:pt idx="5">
                    <c:v>Denver</c:v>
                  </c:pt>
                  <c:pt idx="6">
                    <c:v>Houston</c:v>
                  </c:pt>
                </c:lvl>
                <c:lvl>
                  <c:pt idx="0">
                    <c:v>Q1</c:v>
                  </c:pt>
                  <c:pt idx="5">
                    <c:v>Q2</c:v>
                  </c:pt>
                </c:lvl>
              </c:multiLvlStrCache>
            </c:multiLvlStrRef>
          </c:cat>
          <c:val>
            <c:numRef>
              <c:f>Feedback3!$AZ$5:$AZ$11</c:f>
              <c:numCache>
                <c:formatCode>General</c:formatCode>
                <c:ptCount val="7"/>
                <c:pt idx="0">
                  <c:v>3</c:v>
                </c:pt>
                <c:pt idx="1">
                  <c:v>2</c:v>
                </c:pt>
                <c:pt idx="2">
                  <c:v>7</c:v>
                </c:pt>
                <c:pt idx="3">
                  <c:v>0</c:v>
                </c:pt>
                <c:pt idx="5">
                  <c:v>6</c:v>
                </c:pt>
                <c:pt idx="6">
                  <c:v>1</c:v>
                </c:pt>
              </c:numCache>
            </c:numRef>
          </c:val>
          <c:extLst>
            <c:ext xmlns:c16="http://schemas.microsoft.com/office/drawing/2014/chart" uri="{C3380CC4-5D6E-409C-BE32-E72D297353CC}">
              <c16:uniqueId val="{00000002-B9A3-4BE1-BF69-F9AE2C66F227}"/>
            </c:ext>
          </c:extLst>
        </c:ser>
        <c:ser>
          <c:idx val="1"/>
          <c:order val="1"/>
          <c:tx>
            <c:strRef>
              <c:f>Feedback3!$BA$4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Feedback3!$AW$5:$AY$11</c:f>
              <c:multiLvlStrCache>
                <c:ptCount val="7"/>
                <c:lvl>
                  <c:pt idx="0">
                    <c:v>Dallas</c:v>
                  </c:pt>
                  <c:pt idx="1">
                    <c:v>Denver</c:v>
                  </c:pt>
                  <c:pt idx="2">
                    <c:v>Houston</c:v>
                  </c:pt>
                  <c:pt idx="3">
                    <c:v>NorCal</c:v>
                  </c:pt>
                  <c:pt idx="5">
                    <c:v>Denver</c:v>
                  </c:pt>
                  <c:pt idx="6">
                    <c:v>Houston</c:v>
                  </c:pt>
                </c:lvl>
                <c:lvl>
                  <c:pt idx="0">
                    <c:v>Q1</c:v>
                  </c:pt>
                  <c:pt idx="5">
                    <c:v>Q2</c:v>
                  </c:pt>
                </c:lvl>
              </c:multiLvlStrCache>
            </c:multiLvlStrRef>
          </c:cat>
          <c:val>
            <c:numRef>
              <c:f>Feedback3!$BA$5:$BA$11</c:f>
              <c:numCache>
                <c:formatCode>General</c:formatCode>
                <c:ptCount val="7"/>
                <c:pt idx="0">
                  <c:v>0</c:v>
                </c:pt>
                <c:pt idx="1">
                  <c:v>0</c:v>
                </c:pt>
                <c:pt idx="2">
                  <c:v>1</c:v>
                </c:pt>
                <c:pt idx="3">
                  <c:v>2</c:v>
                </c:pt>
                <c:pt idx="5">
                  <c:v>0</c:v>
                </c:pt>
                <c:pt idx="6">
                  <c:v>0</c:v>
                </c:pt>
              </c:numCache>
            </c:numRef>
          </c:val>
          <c:extLst>
            <c:ext xmlns:c16="http://schemas.microsoft.com/office/drawing/2014/chart" uri="{C3380CC4-5D6E-409C-BE32-E72D297353CC}">
              <c16:uniqueId val="{00000003-B9A3-4BE1-BF69-F9AE2C66F227}"/>
            </c:ext>
          </c:extLst>
        </c:ser>
        <c:dLbls>
          <c:showLegendKey val="0"/>
          <c:showVal val="0"/>
          <c:showCatName val="0"/>
          <c:showSerName val="0"/>
          <c:showPercent val="0"/>
          <c:showBubbleSize val="0"/>
        </c:dLbls>
        <c:gapWidth val="50"/>
        <c:overlap val="100"/>
        <c:axId val="889657344"/>
        <c:axId val="889656360"/>
      </c:barChart>
      <c:lineChart>
        <c:grouping val="standard"/>
        <c:varyColors val="0"/>
        <c:ser>
          <c:idx val="3"/>
          <c:order val="3"/>
          <c:tx>
            <c:strRef>
              <c:f>Feedback3!$BC$4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1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9A3-4BE1-BF69-F9AE2C66F227}"/>
                </c:ext>
              </c:extLst>
            </c:dLbl>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Feedback3!$AW$5:$AY$11</c:f>
              <c:multiLvlStrCache>
                <c:ptCount val="7"/>
                <c:lvl>
                  <c:pt idx="0">
                    <c:v>Dallas</c:v>
                  </c:pt>
                  <c:pt idx="1">
                    <c:v>Denver</c:v>
                  </c:pt>
                  <c:pt idx="2">
                    <c:v>Houston</c:v>
                  </c:pt>
                  <c:pt idx="3">
                    <c:v>NorCal</c:v>
                  </c:pt>
                  <c:pt idx="5">
                    <c:v>Denver</c:v>
                  </c:pt>
                  <c:pt idx="6">
                    <c:v>Houston</c:v>
                  </c:pt>
                </c:lvl>
                <c:lvl>
                  <c:pt idx="0">
                    <c:v>Q1</c:v>
                  </c:pt>
                  <c:pt idx="5">
                    <c:v>Q2</c:v>
                  </c:pt>
                </c:lvl>
              </c:multiLvlStrCache>
            </c:multiLvlStrRef>
          </c:cat>
          <c:val>
            <c:numRef>
              <c:f>Feedback3!$BC$5:$BC$11</c:f>
              <c:numCache>
                <c:formatCode>0%</c:formatCode>
                <c:ptCount val="7"/>
                <c:pt idx="0">
                  <c:v>1</c:v>
                </c:pt>
                <c:pt idx="1">
                  <c:v>1</c:v>
                </c:pt>
                <c:pt idx="2">
                  <c:v>0.875</c:v>
                </c:pt>
                <c:pt idx="3">
                  <c:v>0</c:v>
                </c:pt>
                <c:pt idx="5">
                  <c:v>1</c:v>
                </c:pt>
                <c:pt idx="6">
                  <c:v>1</c:v>
                </c:pt>
              </c:numCache>
            </c:numRef>
          </c:val>
          <c:smooth val="0"/>
          <c:extLst>
            <c:ext xmlns:c16="http://schemas.microsoft.com/office/drawing/2014/chart" uri="{C3380CC4-5D6E-409C-BE32-E72D297353CC}">
              <c16:uniqueId val="{00000006-B9A3-4BE1-BF69-F9AE2C66F227}"/>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Feedback3!$BB$4</c:f>
              <c:strCache>
                <c:ptCount val="1"/>
                <c:pt idx="0">
                  <c:v>Sum of Reports Sent to client</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Feedback3!$AW$5:$AY$11</c:f>
              <c:multiLvlStrCache>
                <c:ptCount val="7"/>
                <c:lvl>
                  <c:pt idx="0">
                    <c:v>Dallas</c:v>
                  </c:pt>
                  <c:pt idx="1">
                    <c:v>Denver</c:v>
                  </c:pt>
                  <c:pt idx="2">
                    <c:v>Houston</c:v>
                  </c:pt>
                  <c:pt idx="3">
                    <c:v>NorCal</c:v>
                  </c:pt>
                  <c:pt idx="5">
                    <c:v>Denver</c:v>
                  </c:pt>
                  <c:pt idx="6">
                    <c:v>Houston</c:v>
                  </c:pt>
                </c:lvl>
                <c:lvl>
                  <c:pt idx="0">
                    <c:v>Q1</c:v>
                  </c:pt>
                  <c:pt idx="5">
                    <c:v>Q2</c:v>
                  </c:pt>
                </c:lvl>
              </c:multiLvlStrCache>
            </c:multiLvlStrRef>
          </c:cat>
          <c:val>
            <c:numRef>
              <c:f>Feedback3!$BB$5:$BB$11</c:f>
              <c:numCache>
                <c:formatCode>General</c:formatCode>
                <c:ptCount val="7"/>
                <c:pt idx="0">
                  <c:v>3</c:v>
                </c:pt>
                <c:pt idx="1">
                  <c:v>2</c:v>
                </c:pt>
                <c:pt idx="2">
                  <c:v>8</c:v>
                </c:pt>
                <c:pt idx="3">
                  <c:v>2</c:v>
                </c:pt>
                <c:pt idx="4">
                  <c:v>100</c:v>
                </c:pt>
                <c:pt idx="5">
                  <c:v>6</c:v>
                </c:pt>
                <c:pt idx="6">
                  <c:v>1</c:v>
                </c:pt>
              </c:numCache>
            </c:numRef>
          </c:val>
          <c:smooth val="0"/>
          <c:extLst>
            <c:ext xmlns:c16="http://schemas.microsoft.com/office/drawing/2014/chart" uri="{C3380CC4-5D6E-409C-BE32-E72D297353CC}">
              <c16:uniqueId val="{00000008-B9A3-4BE1-BF69-F9AE2C66F227}"/>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Feedback4!$AH$4</c:f>
              <c:strCache>
                <c:ptCount val="1"/>
                <c:pt idx="0">
                  <c:v>Sum of TR Feedback</c:v>
                </c:pt>
              </c:strCache>
            </c:strRef>
          </c:tx>
          <c:spPr>
            <a:solidFill>
              <a:schemeClr val="accent1"/>
            </a:solidFill>
            <a:ln>
              <a:noFill/>
            </a:ln>
            <a:effectLst/>
          </c:spPr>
          <c:invertIfNegative val="0"/>
          <c:dLbls>
            <c:dLbl>
              <c:idx val="10"/>
              <c:delete val="1"/>
              <c:extLst>
                <c:ext xmlns:c15="http://schemas.microsoft.com/office/drawing/2012/chart" uri="{CE6537A1-D6FC-4f65-9D91-7224C49458BB}"/>
                <c:ext xmlns:c16="http://schemas.microsoft.com/office/drawing/2014/chart" uri="{C3380CC4-5D6E-409C-BE32-E72D297353CC}">
                  <c16:uniqueId val="{00000000-70EF-4F85-B47A-D74D0025240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Feedback4!$AE$5:$AG$16</c:f>
              <c:multiLvlStrCache>
                <c:ptCount val="12"/>
                <c:lvl>
                  <c:pt idx="0">
                    <c:v>Boston</c:v>
                  </c:pt>
                  <c:pt idx="1">
                    <c:v>Carolinas</c:v>
                  </c:pt>
                  <c:pt idx="2">
                    <c:v>DC_Chesapeake</c:v>
                  </c:pt>
                  <c:pt idx="3">
                    <c:v>Florida</c:v>
                  </c:pt>
                  <c:pt idx="4">
                    <c:v>Georgia_Alabama</c:v>
                  </c:pt>
                  <c:pt idx="5">
                    <c:v>NY Metro</c:v>
                  </c:pt>
                  <c:pt idx="6">
                    <c:v>Philadelphia</c:v>
                  </c:pt>
                  <c:pt idx="8">
                    <c:v>Boston</c:v>
                  </c:pt>
                  <c:pt idx="9">
                    <c:v>Carolinas</c:v>
                  </c:pt>
                  <c:pt idx="10">
                    <c:v>Hunt Valley, Maryland</c:v>
                  </c:pt>
                  <c:pt idx="11">
                    <c:v>Atlanta, Georgia</c:v>
                  </c:pt>
                </c:lvl>
                <c:lvl>
                  <c:pt idx="0">
                    <c:v>Q1</c:v>
                  </c:pt>
                  <c:pt idx="8">
                    <c:v>Q2</c:v>
                  </c:pt>
                </c:lvl>
              </c:multiLvlStrCache>
            </c:multiLvlStrRef>
          </c:cat>
          <c:val>
            <c:numRef>
              <c:f>Feedback4!$AH$5:$AH$16</c:f>
              <c:numCache>
                <c:formatCode>General</c:formatCode>
                <c:ptCount val="12"/>
                <c:pt idx="0">
                  <c:v>5</c:v>
                </c:pt>
                <c:pt idx="1">
                  <c:v>1</c:v>
                </c:pt>
                <c:pt idx="2">
                  <c:v>1</c:v>
                </c:pt>
                <c:pt idx="3">
                  <c:v>0</c:v>
                </c:pt>
                <c:pt idx="4">
                  <c:v>1</c:v>
                </c:pt>
                <c:pt idx="5">
                  <c:v>10</c:v>
                </c:pt>
                <c:pt idx="6">
                  <c:v>2</c:v>
                </c:pt>
                <c:pt idx="8">
                  <c:v>2</c:v>
                </c:pt>
                <c:pt idx="9">
                  <c:v>1</c:v>
                </c:pt>
                <c:pt idx="10">
                  <c:v>0</c:v>
                </c:pt>
                <c:pt idx="11">
                  <c:v>1</c:v>
                </c:pt>
              </c:numCache>
            </c:numRef>
          </c:val>
          <c:extLst>
            <c:ext xmlns:c16="http://schemas.microsoft.com/office/drawing/2014/chart" uri="{C3380CC4-5D6E-409C-BE32-E72D297353CC}">
              <c16:uniqueId val="{00000001-70EF-4F85-B47A-D74D00252402}"/>
            </c:ext>
          </c:extLst>
        </c:ser>
        <c:ser>
          <c:idx val="1"/>
          <c:order val="1"/>
          <c:tx>
            <c:strRef>
              <c:f>Feedback4!$AI$4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Feedback4!$AE$5:$AG$16</c:f>
              <c:multiLvlStrCache>
                <c:ptCount val="12"/>
                <c:lvl>
                  <c:pt idx="0">
                    <c:v>Boston</c:v>
                  </c:pt>
                  <c:pt idx="1">
                    <c:v>Carolinas</c:v>
                  </c:pt>
                  <c:pt idx="2">
                    <c:v>DC_Chesapeake</c:v>
                  </c:pt>
                  <c:pt idx="3">
                    <c:v>Florida</c:v>
                  </c:pt>
                  <c:pt idx="4">
                    <c:v>Georgia_Alabama</c:v>
                  </c:pt>
                  <c:pt idx="5">
                    <c:v>NY Metro</c:v>
                  </c:pt>
                  <c:pt idx="6">
                    <c:v>Philadelphia</c:v>
                  </c:pt>
                  <c:pt idx="8">
                    <c:v>Boston</c:v>
                  </c:pt>
                  <c:pt idx="9">
                    <c:v>Carolinas</c:v>
                  </c:pt>
                  <c:pt idx="10">
                    <c:v>Hunt Valley, Maryland</c:v>
                  </c:pt>
                  <c:pt idx="11">
                    <c:v>Atlanta, Georgia</c:v>
                  </c:pt>
                </c:lvl>
                <c:lvl>
                  <c:pt idx="0">
                    <c:v>Q1</c:v>
                  </c:pt>
                  <c:pt idx="8">
                    <c:v>Q2</c:v>
                  </c:pt>
                </c:lvl>
              </c:multiLvlStrCache>
            </c:multiLvlStrRef>
          </c:cat>
          <c:val>
            <c:numRef>
              <c:f>Feedback4!$AI$5:$AI$16</c:f>
              <c:numCache>
                <c:formatCode>General</c:formatCode>
                <c:ptCount val="12"/>
                <c:pt idx="0">
                  <c:v>2</c:v>
                </c:pt>
                <c:pt idx="1">
                  <c:v>0</c:v>
                </c:pt>
                <c:pt idx="2">
                  <c:v>3</c:v>
                </c:pt>
                <c:pt idx="3">
                  <c:v>2</c:v>
                </c:pt>
                <c:pt idx="4">
                  <c:v>1</c:v>
                </c:pt>
                <c:pt idx="5">
                  <c:v>8</c:v>
                </c:pt>
                <c:pt idx="6">
                  <c:v>0</c:v>
                </c:pt>
                <c:pt idx="8">
                  <c:v>0</c:v>
                </c:pt>
                <c:pt idx="9">
                  <c:v>0</c:v>
                </c:pt>
                <c:pt idx="10">
                  <c:v>1</c:v>
                </c:pt>
                <c:pt idx="11">
                  <c:v>0</c:v>
                </c:pt>
              </c:numCache>
            </c:numRef>
          </c:val>
          <c:extLst>
            <c:ext xmlns:c16="http://schemas.microsoft.com/office/drawing/2014/chart" uri="{C3380CC4-5D6E-409C-BE32-E72D297353CC}">
              <c16:uniqueId val="{00000002-70EF-4F85-B47A-D74D00252402}"/>
            </c:ext>
          </c:extLst>
        </c:ser>
        <c:dLbls>
          <c:showLegendKey val="0"/>
          <c:showVal val="0"/>
          <c:showCatName val="0"/>
          <c:showSerName val="0"/>
          <c:showPercent val="0"/>
          <c:showBubbleSize val="0"/>
        </c:dLbls>
        <c:gapWidth val="50"/>
        <c:overlap val="100"/>
        <c:axId val="889657344"/>
        <c:axId val="889656360"/>
      </c:barChart>
      <c:lineChart>
        <c:grouping val="standard"/>
        <c:varyColors val="0"/>
        <c:ser>
          <c:idx val="3"/>
          <c:order val="3"/>
          <c:tx>
            <c:strRef>
              <c:f>Feedback4!$AK$4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1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0EF-4F85-B47A-D74D00252402}"/>
                </c:ext>
              </c:extLst>
            </c:dLbl>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Feedback4!$AE$5:$AG$16</c:f>
              <c:multiLvlStrCache>
                <c:ptCount val="12"/>
                <c:lvl>
                  <c:pt idx="0">
                    <c:v>Boston</c:v>
                  </c:pt>
                  <c:pt idx="1">
                    <c:v>Carolinas</c:v>
                  </c:pt>
                  <c:pt idx="2">
                    <c:v>DC_Chesapeake</c:v>
                  </c:pt>
                  <c:pt idx="3">
                    <c:v>Florida</c:v>
                  </c:pt>
                  <c:pt idx="4">
                    <c:v>Georgia_Alabama</c:v>
                  </c:pt>
                  <c:pt idx="5">
                    <c:v>NY Metro</c:v>
                  </c:pt>
                  <c:pt idx="6">
                    <c:v>Philadelphia</c:v>
                  </c:pt>
                  <c:pt idx="8">
                    <c:v>Boston</c:v>
                  </c:pt>
                  <c:pt idx="9">
                    <c:v>Carolinas</c:v>
                  </c:pt>
                  <c:pt idx="10">
                    <c:v>Hunt Valley, Maryland</c:v>
                  </c:pt>
                  <c:pt idx="11">
                    <c:v>Atlanta, Georgia</c:v>
                  </c:pt>
                </c:lvl>
                <c:lvl>
                  <c:pt idx="0">
                    <c:v>Q1</c:v>
                  </c:pt>
                  <c:pt idx="8">
                    <c:v>Q2</c:v>
                  </c:pt>
                </c:lvl>
              </c:multiLvlStrCache>
            </c:multiLvlStrRef>
          </c:cat>
          <c:val>
            <c:numRef>
              <c:f>Feedback4!$AK$5:$AK$16</c:f>
              <c:numCache>
                <c:formatCode>0%</c:formatCode>
                <c:ptCount val="12"/>
                <c:pt idx="0">
                  <c:v>0.7142857142857143</c:v>
                </c:pt>
                <c:pt idx="1">
                  <c:v>1</c:v>
                </c:pt>
                <c:pt idx="2">
                  <c:v>0.25</c:v>
                </c:pt>
                <c:pt idx="3">
                  <c:v>0</c:v>
                </c:pt>
                <c:pt idx="4">
                  <c:v>0.5</c:v>
                </c:pt>
                <c:pt idx="5">
                  <c:v>0.55555555555555558</c:v>
                </c:pt>
                <c:pt idx="6">
                  <c:v>1</c:v>
                </c:pt>
                <c:pt idx="8">
                  <c:v>1</c:v>
                </c:pt>
                <c:pt idx="9">
                  <c:v>1</c:v>
                </c:pt>
                <c:pt idx="10">
                  <c:v>0</c:v>
                </c:pt>
                <c:pt idx="11">
                  <c:v>1</c:v>
                </c:pt>
              </c:numCache>
            </c:numRef>
          </c:val>
          <c:smooth val="0"/>
          <c:extLst>
            <c:ext xmlns:c16="http://schemas.microsoft.com/office/drawing/2014/chart" uri="{C3380CC4-5D6E-409C-BE32-E72D297353CC}">
              <c16:uniqueId val="{00000004-70EF-4F85-B47A-D74D00252402}"/>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Feedback4!$AJ$4</c:f>
              <c:strCache>
                <c:ptCount val="1"/>
                <c:pt idx="0">
                  <c:v>Sum of Reports Sent to client</c:v>
                </c:pt>
              </c:strCache>
            </c:strRef>
          </c:tx>
          <c:spPr>
            <a:ln w="28575" cap="rnd">
              <a:solidFill>
                <a:schemeClr val="accent3"/>
              </a:solidFill>
              <a:round/>
            </a:ln>
            <a:effectLst/>
          </c:spPr>
          <c:marker>
            <c:symbol val="none"/>
          </c:marker>
          <c:dLbls>
            <c:dLbl>
              <c:idx val="7"/>
              <c:delete val="1"/>
              <c:extLst>
                <c:ext xmlns:c15="http://schemas.microsoft.com/office/drawing/2012/chart" uri="{CE6537A1-D6FC-4f65-9D91-7224C49458BB}"/>
                <c:ext xmlns:c16="http://schemas.microsoft.com/office/drawing/2014/chart" uri="{C3380CC4-5D6E-409C-BE32-E72D297353CC}">
                  <c16:uniqueId val="{00000005-70EF-4F85-B47A-D74D0025240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Feedback4!$AE$5:$AG$16</c:f>
              <c:multiLvlStrCache>
                <c:ptCount val="12"/>
                <c:lvl>
                  <c:pt idx="0">
                    <c:v>Boston</c:v>
                  </c:pt>
                  <c:pt idx="1">
                    <c:v>Carolinas</c:v>
                  </c:pt>
                  <c:pt idx="2">
                    <c:v>DC_Chesapeake</c:v>
                  </c:pt>
                  <c:pt idx="3">
                    <c:v>Florida</c:v>
                  </c:pt>
                  <c:pt idx="4">
                    <c:v>Georgia_Alabama</c:v>
                  </c:pt>
                  <c:pt idx="5">
                    <c:v>NY Metro</c:v>
                  </c:pt>
                  <c:pt idx="6">
                    <c:v>Philadelphia</c:v>
                  </c:pt>
                  <c:pt idx="8">
                    <c:v>Boston</c:v>
                  </c:pt>
                  <c:pt idx="9">
                    <c:v>Carolinas</c:v>
                  </c:pt>
                  <c:pt idx="10">
                    <c:v>Hunt Valley, Maryland</c:v>
                  </c:pt>
                  <c:pt idx="11">
                    <c:v>Atlanta, Georgia</c:v>
                  </c:pt>
                </c:lvl>
                <c:lvl>
                  <c:pt idx="0">
                    <c:v>Q1</c:v>
                  </c:pt>
                  <c:pt idx="8">
                    <c:v>Q2</c:v>
                  </c:pt>
                </c:lvl>
              </c:multiLvlStrCache>
            </c:multiLvlStrRef>
          </c:cat>
          <c:val>
            <c:numRef>
              <c:f>Feedback4!$AJ$5:$AJ$16</c:f>
              <c:numCache>
                <c:formatCode>General</c:formatCode>
                <c:ptCount val="12"/>
                <c:pt idx="0">
                  <c:v>7</c:v>
                </c:pt>
                <c:pt idx="1">
                  <c:v>1</c:v>
                </c:pt>
                <c:pt idx="2">
                  <c:v>4</c:v>
                </c:pt>
                <c:pt idx="3">
                  <c:v>2</c:v>
                </c:pt>
                <c:pt idx="4">
                  <c:v>2</c:v>
                </c:pt>
                <c:pt idx="5">
                  <c:v>18</c:v>
                </c:pt>
                <c:pt idx="6">
                  <c:v>2</c:v>
                </c:pt>
                <c:pt idx="7">
                  <c:v>100</c:v>
                </c:pt>
                <c:pt idx="8">
                  <c:v>2</c:v>
                </c:pt>
                <c:pt idx="9">
                  <c:v>1</c:v>
                </c:pt>
                <c:pt idx="10">
                  <c:v>1</c:v>
                </c:pt>
                <c:pt idx="11">
                  <c:v>1</c:v>
                </c:pt>
              </c:numCache>
            </c:numRef>
          </c:val>
          <c:smooth val="0"/>
          <c:extLst>
            <c:ext xmlns:c16="http://schemas.microsoft.com/office/drawing/2014/chart" uri="{C3380CC4-5D6E-409C-BE32-E72D297353CC}">
              <c16:uniqueId val="{00000006-70EF-4F85-B47A-D74D00252402}"/>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Feedback4!$AQ$4</c:f>
              <c:strCache>
                <c:ptCount val="1"/>
                <c:pt idx="0">
                  <c:v>Sum of TR Feedback</c:v>
                </c:pt>
              </c:strCache>
            </c:strRef>
          </c:tx>
          <c:spPr>
            <a:solidFill>
              <a:schemeClr val="accent1"/>
            </a:solidFill>
            <a:ln>
              <a:noFill/>
            </a:ln>
            <a:effectLst/>
          </c:spPr>
          <c:invertIfNegative val="0"/>
          <c:dLbls>
            <c:dLbl>
              <c:idx val="12"/>
              <c:delete val="1"/>
              <c:extLst>
                <c:ext xmlns:c15="http://schemas.microsoft.com/office/drawing/2012/chart" uri="{CE6537A1-D6FC-4f65-9D91-7224C49458BB}"/>
                <c:ext xmlns:c16="http://schemas.microsoft.com/office/drawing/2014/chart" uri="{C3380CC4-5D6E-409C-BE32-E72D297353CC}">
                  <c16:uniqueId val="{00000000-C1BA-444D-A5F1-FA8EE2C20FE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Feedback4!$AN$5:$AP$10</c:f>
              <c:multiLvlStrCache>
                <c:ptCount val="6"/>
                <c:lvl>
                  <c:pt idx="0">
                    <c:v>Chicago</c:v>
                  </c:pt>
                  <c:pt idx="1">
                    <c:v>Michigan</c:v>
                  </c:pt>
                  <c:pt idx="2">
                    <c:v>Minneapolis</c:v>
                  </c:pt>
                  <c:pt idx="3">
                    <c:v>OH and Western PA</c:v>
                  </c:pt>
                  <c:pt idx="5">
                    <c:v>Minneapolis</c:v>
                  </c:pt>
                </c:lvl>
                <c:lvl>
                  <c:pt idx="0">
                    <c:v>Q1</c:v>
                  </c:pt>
                  <c:pt idx="5">
                    <c:v>Q2</c:v>
                  </c:pt>
                </c:lvl>
              </c:multiLvlStrCache>
            </c:multiLvlStrRef>
          </c:cat>
          <c:val>
            <c:numRef>
              <c:f>Feedback4!$AQ$5:$AQ$10</c:f>
              <c:numCache>
                <c:formatCode>General</c:formatCode>
                <c:ptCount val="6"/>
                <c:pt idx="0">
                  <c:v>2</c:v>
                </c:pt>
                <c:pt idx="1">
                  <c:v>1</c:v>
                </c:pt>
                <c:pt idx="2">
                  <c:v>1</c:v>
                </c:pt>
                <c:pt idx="3">
                  <c:v>1</c:v>
                </c:pt>
                <c:pt idx="5">
                  <c:v>1</c:v>
                </c:pt>
              </c:numCache>
            </c:numRef>
          </c:val>
          <c:extLst>
            <c:ext xmlns:c16="http://schemas.microsoft.com/office/drawing/2014/chart" uri="{C3380CC4-5D6E-409C-BE32-E72D297353CC}">
              <c16:uniqueId val="{00000001-C1BA-444D-A5F1-FA8EE2C20FE5}"/>
            </c:ext>
          </c:extLst>
        </c:ser>
        <c:ser>
          <c:idx val="1"/>
          <c:order val="1"/>
          <c:tx>
            <c:strRef>
              <c:f>Feedback4!$AR$4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Feedback4!$AN$5:$AP$10</c:f>
              <c:multiLvlStrCache>
                <c:ptCount val="6"/>
                <c:lvl>
                  <c:pt idx="0">
                    <c:v>Chicago</c:v>
                  </c:pt>
                  <c:pt idx="1">
                    <c:v>Michigan</c:v>
                  </c:pt>
                  <c:pt idx="2">
                    <c:v>Minneapolis</c:v>
                  </c:pt>
                  <c:pt idx="3">
                    <c:v>OH and Western PA</c:v>
                  </c:pt>
                  <c:pt idx="5">
                    <c:v>Minneapolis</c:v>
                  </c:pt>
                </c:lvl>
                <c:lvl>
                  <c:pt idx="0">
                    <c:v>Q1</c:v>
                  </c:pt>
                  <c:pt idx="5">
                    <c:v>Q2</c:v>
                  </c:pt>
                </c:lvl>
              </c:multiLvlStrCache>
            </c:multiLvlStrRef>
          </c:cat>
          <c:val>
            <c:numRef>
              <c:f>Feedback4!$AR$5:$AR$10</c:f>
              <c:numCache>
                <c:formatCode>General</c:formatCode>
                <c:ptCount val="6"/>
                <c:pt idx="0">
                  <c:v>0</c:v>
                </c:pt>
                <c:pt idx="1">
                  <c:v>0</c:v>
                </c:pt>
                <c:pt idx="2">
                  <c:v>0</c:v>
                </c:pt>
                <c:pt idx="3">
                  <c:v>0</c:v>
                </c:pt>
                <c:pt idx="5">
                  <c:v>0</c:v>
                </c:pt>
              </c:numCache>
            </c:numRef>
          </c:val>
          <c:extLst>
            <c:ext xmlns:c16="http://schemas.microsoft.com/office/drawing/2014/chart" uri="{C3380CC4-5D6E-409C-BE32-E72D297353CC}">
              <c16:uniqueId val="{00000002-C1BA-444D-A5F1-FA8EE2C20FE5}"/>
            </c:ext>
          </c:extLst>
        </c:ser>
        <c:dLbls>
          <c:showLegendKey val="0"/>
          <c:showVal val="0"/>
          <c:showCatName val="0"/>
          <c:showSerName val="0"/>
          <c:showPercent val="0"/>
          <c:showBubbleSize val="0"/>
        </c:dLbls>
        <c:gapWidth val="50"/>
        <c:overlap val="100"/>
        <c:axId val="889657344"/>
        <c:axId val="889656360"/>
      </c:barChart>
      <c:lineChart>
        <c:grouping val="standard"/>
        <c:varyColors val="0"/>
        <c:ser>
          <c:idx val="3"/>
          <c:order val="3"/>
          <c:tx>
            <c:strRef>
              <c:f>Feedback4!$AT$4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1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1BA-444D-A5F1-FA8EE2C20FE5}"/>
                </c:ext>
              </c:extLst>
            </c:dLbl>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Feedback4!$AN$5:$AP$10</c:f>
              <c:multiLvlStrCache>
                <c:ptCount val="6"/>
                <c:lvl>
                  <c:pt idx="0">
                    <c:v>Chicago</c:v>
                  </c:pt>
                  <c:pt idx="1">
                    <c:v>Michigan</c:v>
                  </c:pt>
                  <c:pt idx="2">
                    <c:v>Minneapolis</c:v>
                  </c:pt>
                  <c:pt idx="3">
                    <c:v>OH and Western PA</c:v>
                  </c:pt>
                  <c:pt idx="5">
                    <c:v>Minneapolis</c:v>
                  </c:pt>
                </c:lvl>
                <c:lvl>
                  <c:pt idx="0">
                    <c:v>Q1</c:v>
                  </c:pt>
                  <c:pt idx="5">
                    <c:v>Q2</c:v>
                  </c:pt>
                </c:lvl>
              </c:multiLvlStrCache>
            </c:multiLvlStrRef>
          </c:cat>
          <c:val>
            <c:numRef>
              <c:f>Feedback4!$AT$5:$AT$10</c:f>
              <c:numCache>
                <c:formatCode>0%</c:formatCode>
                <c:ptCount val="6"/>
                <c:pt idx="0">
                  <c:v>1</c:v>
                </c:pt>
                <c:pt idx="1">
                  <c:v>1</c:v>
                </c:pt>
                <c:pt idx="2">
                  <c:v>1</c:v>
                </c:pt>
                <c:pt idx="3">
                  <c:v>1</c:v>
                </c:pt>
                <c:pt idx="5">
                  <c:v>1</c:v>
                </c:pt>
              </c:numCache>
            </c:numRef>
          </c:val>
          <c:smooth val="0"/>
          <c:extLst>
            <c:ext xmlns:c16="http://schemas.microsoft.com/office/drawing/2014/chart" uri="{C3380CC4-5D6E-409C-BE32-E72D297353CC}">
              <c16:uniqueId val="{00000004-C1BA-444D-A5F1-FA8EE2C20FE5}"/>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Feedback4!$AS$4</c:f>
              <c:strCache>
                <c:ptCount val="1"/>
                <c:pt idx="0">
                  <c:v>Sum of Reports Sent to client</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Feedback4!$AN$5:$AP$10</c:f>
              <c:multiLvlStrCache>
                <c:ptCount val="6"/>
                <c:lvl>
                  <c:pt idx="0">
                    <c:v>Chicago</c:v>
                  </c:pt>
                  <c:pt idx="1">
                    <c:v>Michigan</c:v>
                  </c:pt>
                  <c:pt idx="2">
                    <c:v>Minneapolis</c:v>
                  </c:pt>
                  <c:pt idx="3">
                    <c:v>OH and Western PA</c:v>
                  </c:pt>
                  <c:pt idx="5">
                    <c:v>Minneapolis</c:v>
                  </c:pt>
                </c:lvl>
                <c:lvl>
                  <c:pt idx="0">
                    <c:v>Q1</c:v>
                  </c:pt>
                  <c:pt idx="5">
                    <c:v>Q2</c:v>
                  </c:pt>
                </c:lvl>
              </c:multiLvlStrCache>
            </c:multiLvlStrRef>
          </c:cat>
          <c:val>
            <c:numRef>
              <c:f>Feedback4!$AS$5:$AS$10</c:f>
              <c:numCache>
                <c:formatCode>General</c:formatCode>
                <c:ptCount val="6"/>
                <c:pt idx="0">
                  <c:v>2</c:v>
                </c:pt>
                <c:pt idx="1">
                  <c:v>1</c:v>
                </c:pt>
                <c:pt idx="2">
                  <c:v>1</c:v>
                </c:pt>
                <c:pt idx="3">
                  <c:v>1</c:v>
                </c:pt>
                <c:pt idx="4">
                  <c:v>100</c:v>
                </c:pt>
                <c:pt idx="5">
                  <c:v>1</c:v>
                </c:pt>
              </c:numCache>
            </c:numRef>
          </c:val>
          <c:smooth val="0"/>
          <c:extLst>
            <c:ext xmlns:c16="http://schemas.microsoft.com/office/drawing/2014/chart" uri="{C3380CC4-5D6E-409C-BE32-E72D297353CC}">
              <c16:uniqueId val="{00000005-C1BA-444D-A5F1-FA8EE2C20FE5}"/>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Feedback4!$AZ$4</c:f>
              <c:strCache>
                <c:ptCount val="1"/>
                <c:pt idx="0">
                  <c:v>Sum of TR Feedback</c:v>
                </c:pt>
              </c:strCache>
            </c:strRef>
          </c:tx>
          <c:spPr>
            <a:solidFill>
              <a:schemeClr val="accent1"/>
            </a:solidFill>
            <a:ln>
              <a:noFill/>
            </a:ln>
            <a:effectLst/>
          </c:spPr>
          <c:invertIfNegative val="0"/>
          <c:dLbls>
            <c:dLbl>
              <c:idx val="12"/>
              <c:delete val="1"/>
              <c:extLst>
                <c:ext xmlns:c15="http://schemas.microsoft.com/office/drawing/2012/chart" uri="{CE6537A1-D6FC-4f65-9D91-7224C49458BB}"/>
                <c:ext xmlns:c16="http://schemas.microsoft.com/office/drawing/2014/chart" uri="{C3380CC4-5D6E-409C-BE32-E72D297353CC}">
                  <c16:uniqueId val="{00000000-8421-4422-902F-A61C9A10745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Feedback4!$AW$5:$AY$12</c:f>
              <c:multiLvlStrCache>
                <c:ptCount val="8"/>
                <c:lvl>
                  <c:pt idx="0">
                    <c:v>Dallas</c:v>
                  </c:pt>
                  <c:pt idx="1">
                    <c:v>Denver</c:v>
                  </c:pt>
                  <c:pt idx="2">
                    <c:v>Houston</c:v>
                  </c:pt>
                  <c:pt idx="3">
                    <c:v>NorCal</c:v>
                  </c:pt>
                  <c:pt idx="4">
                    <c:v>Pacific Northwest</c:v>
                  </c:pt>
                  <c:pt idx="5">
                    <c:v>SoCal Phoenix</c:v>
                  </c:pt>
                  <c:pt idx="7">
                    <c:v>Denver</c:v>
                  </c:pt>
                </c:lvl>
                <c:lvl>
                  <c:pt idx="0">
                    <c:v>Q1</c:v>
                  </c:pt>
                  <c:pt idx="7">
                    <c:v>Q2</c:v>
                  </c:pt>
                </c:lvl>
              </c:multiLvlStrCache>
            </c:multiLvlStrRef>
          </c:cat>
          <c:val>
            <c:numRef>
              <c:f>Feedback4!$AZ$5:$AZ$12</c:f>
              <c:numCache>
                <c:formatCode>General</c:formatCode>
                <c:ptCount val="8"/>
                <c:pt idx="0">
                  <c:v>15</c:v>
                </c:pt>
                <c:pt idx="1">
                  <c:v>12</c:v>
                </c:pt>
                <c:pt idx="2">
                  <c:v>15</c:v>
                </c:pt>
                <c:pt idx="3">
                  <c:v>5</c:v>
                </c:pt>
                <c:pt idx="4">
                  <c:v>2</c:v>
                </c:pt>
                <c:pt idx="5">
                  <c:v>2</c:v>
                </c:pt>
                <c:pt idx="7">
                  <c:v>3</c:v>
                </c:pt>
              </c:numCache>
            </c:numRef>
          </c:val>
          <c:extLst>
            <c:ext xmlns:c16="http://schemas.microsoft.com/office/drawing/2014/chart" uri="{C3380CC4-5D6E-409C-BE32-E72D297353CC}">
              <c16:uniqueId val="{00000001-8421-4422-902F-A61C9A107452}"/>
            </c:ext>
          </c:extLst>
        </c:ser>
        <c:ser>
          <c:idx val="1"/>
          <c:order val="1"/>
          <c:tx>
            <c:strRef>
              <c:f>Feedback4!$BA$4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Feedback4!$AW$5:$AY$12</c:f>
              <c:multiLvlStrCache>
                <c:ptCount val="8"/>
                <c:lvl>
                  <c:pt idx="0">
                    <c:v>Dallas</c:v>
                  </c:pt>
                  <c:pt idx="1">
                    <c:v>Denver</c:v>
                  </c:pt>
                  <c:pt idx="2">
                    <c:v>Houston</c:v>
                  </c:pt>
                  <c:pt idx="3">
                    <c:v>NorCal</c:v>
                  </c:pt>
                  <c:pt idx="4">
                    <c:v>Pacific Northwest</c:v>
                  </c:pt>
                  <c:pt idx="5">
                    <c:v>SoCal Phoenix</c:v>
                  </c:pt>
                  <c:pt idx="7">
                    <c:v>Denver</c:v>
                  </c:pt>
                </c:lvl>
                <c:lvl>
                  <c:pt idx="0">
                    <c:v>Q1</c:v>
                  </c:pt>
                  <c:pt idx="7">
                    <c:v>Q2</c:v>
                  </c:pt>
                </c:lvl>
              </c:multiLvlStrCache>
            </c:multiLvlStrRef>
          </c:cat>
          <c:val>
            <c:numRef>
              <c:f>Feedback4!$BA$5:$BA$12</c:f>
              <c:numCache>
                <c:formatCode>General</c:formatCode>
                <c:ptCount val="8"/>
                <c:pt idx="0">
                  <c:v>1</c:v>
                </c:pt>
                <c:pt idx="1">
                  <c:v>1</c:v>
                </c:pt>
                <c:pt idx="2">
                  <c:v>1</c:v>
                </c:pt>
                <c:pt idx="3">
                  <c:v>1</c:v>
                </c:pt>
                <c:pt idx="4">
                  <c:v>0</c:v>
                </c:pt>
                <c:pt idx="5">
                  <c:v>1</c:v>
                </c:pt>
                <c:pt idx="7">
                  <c:v>0</c:v>
                </c:pt>
              </c:numCache>
            </c:numRef>
          </c:val>
          <c:extLst>
            <c:ext xmlns:c16="http://schemas.microsoft.com/office/drawing/2014/chart" uri="{C3380CC4-5D6E-409C-BE32-E72D297353CC}">
              <c16:uniqueId val="{00000002-8421-4422-902F-A61C9A107452}"/>
            </c:ext>
          </c:extLst>
        </c:ser>
        <c:dLbls>
          <c:showLegendKey val="0"/>
          <c:showVal val="0"/>
          <c:showCatName val="0"/>
          <c:showSerName val="0"/>
          <c:showPercent val="0"/>
          <c:showBubbleSize val="0"/>
        </c:dLbls>
        <c:gapWidth val="50"/>
        <c:overlap val="100"/>
        <c:axId val="889657344"/>
        <c:axId val="889656360"/>
      </c:barChart>
      <c:lineChart>
        <c:grouping val="standard"/>
        <c:varyColors val="0"/>
        <c:ser>
          <c:idx val="3"/>
          <c:order val="3"/>
          <c:tx>
            <c:strRef>
              <c:f>Feedback4!$BC$4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1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421-4422-902F-A61C9A107452}"/>
                </c:ext>
              </c:extLst>
            </c:dLbl>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Feedback4!$AW$5:$AY$12</c:f>
              <c:multiLvlStrCache>
                <c:ptCount val="8"/>
                <c:lvl>
                  <c:pt idx="0">
                    <c:v>Dallas</c:v>
                  </c:pt>
                  <c:pt idx="1">
                    <c:v>Denver</c:v>
                  </c:pt>
                  <c:pt idx="2">
                    <c:v>Houston</c:v>
                  </c:pt>
                  <c:pt idx="3">
                    <c:v>NorCal</c:v>
                  </c:pt>
                  <c:pt idx="4">
                    <c:v>Pacific Northwest</c:v>
                  </c:pt>
                  <c:pt idx="5">
                    <c:v>SoCal Phoenix</c:v>
                  </c:pt>
                  <c:pt idx="7">
                    <c:v>Denver</c:v>
                  </c:pt>
                </c:lvl>
                <c:lvl>
                  <c:pt idx="0">
                    <c:v>Q1</c:v>
                  </c:pt>
                  <c:pt idx="7">
                    <c:v>Q2</c:v>
                  </c:pt>
                </c:lvl>
              </c:multiLvlStrCache>
            </c:multiLvlStrRef>
          </c:cat>
          <c:val>
            <c:numRef>
              <c:f>Feedback4!$BC$5:$BC$12</c:f>
              <c:numCache>
                <c:formatCode>0%</c:formatCode>
                <c:ptCount val="8"/>
                <c:pt idx="0">
                  <c:v>0.9375</c:v>
                </c:pt>
                <c:pt idx="1">
                  <c:v>0.92307692307692313</c:v>
                </c:pt>
                <c:pt idx="2">
                  <c:v>0.9375</c:v>
                </c:pt>
                <c:pt idx="3">
                  <c:v>0.83333333333333337</c:v>
                </c:pt>
                <c:pt idx="4">
                  <c:v>1</c:v>
                </c:pt>
                <c:pt idx="5">
                  <c:v>0.66666666666666663</c:v>
                </c:pt>
                <c:pt idx="7">
                  <c:v>1</c:v>
                </c:pt>
              </c:numCache>
            </c:numRef>
          </c:val>
          <c:smooth val="0"/>
          <c:extLst>
            <c:ext xmlns:c16="http://schemas.microsoft.com/office/drawing/2014/chart" uri="{C3380CC4-5D6E-409C-BE32-E72D297353CC}">
              <c16:uniqueId val="{00000004-8421-4422-902F-A61C9A107452}"/>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Feedback4!$BB$4</c:f>
              <c:strCache>
                <c:ptCount val="1"/>
                <c:pt idx="0">
                  <c:v>Sum of Reports Sent to client</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Feedback4!$AW$5:$AY$12</c:f>
              <c:multiLvlStrCache>
                <c:ptCount val="8"/>
                <c:lvl>
                  <c:pt idx="0">
                    <c:v>Dallas</c:v>
                  </c:pt>
                  <c:pt idx="1">
                    <c:v>Denver</c:v>
                  </c:pt>
                  <c:pt idx="2">
                    <c:v>Houston</c:v>
                  </c:pt>
                  <c:pt idx="3">
                    <c:v>NorCal</c:v>
                  </c:pt>
                  <c:pt idx="4">
                    <c:v>Pacific Northwest</c:v>
                  </c:pt>
                  <c:pt idx="5">
                    <c:v>SoCal Phoenix</c:v>
                  </c:pt>
                  <c:pt idx="7">
                    <c:v>Denver</c:v>
                  </c:pt>
                </c:lvl>
                <c:lvl>
                  <c:pt idx="0">
                    <c:v>Q1</c:v>
                  </c:pt>
                  <c:pt idx="7">
                    <c:v>Q2</c:v>
                  </c:pt>
                </c:lvl>
              </c:multiLvlStrCache>
            </c:multiLvlStrRef>
          </c:cat>
          <c:val>
            <c:numRef>
              <c:f>Feedback4!$BB$5:$BB$12</c:f>
              <c:numCache>
                <c:formatCode>General</c:formatCode>
                <c:ptCount val="8"/>
                <c:pt idx="0">
                  <c:v>16</c:v>
                </c:pt>
                <c:pt idx="1">
                  <c:v>13</c:v>
                </c:pt>
                <c:pt idx="2">
                  <c:v>16</c:v>
                </c:pt>
                <c:pt idx="3">
                  <c:v>6</c:v>
                </c:pt>
                <c:pt idx="4">
                  <c:v>2</c:v>
                </c:pt>
                <c:pt idx="5">
                  <c:v>3</c:v>
                </c:pt>
                <c:pt idx="6">
                  <c:v>100</c:v>
                </c:pt>
                <c:pt idx="7">
                  <c:v>3</c:v>
                </c:pt>
              </c:numCache>
            </c:numRef>
          </c:val>
          <c:smooth val="0"/>
          <c:extLst>
            <c:ext xmlns:c16="http://schemas.microsoft.com/office/drawing/2014/chart" uri="{C3380CC4-5D6E-409C-BE32-E72D297353CC}">
              <c16:uniqueId val="{00000005-8421-4422-902F-A61C9A107452}"/>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Feedback5!$AH$4</c:f>
              <c:strCache>
                <c:ptCount val="1"/>
                <c:pt idx="0">
                  <c:v>Sum of TR Feedback</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Feedback5!$AE$5:$AG$13</c:f>
              <c:multiLvlStrCache>
                <c:ptCount val="9"/>
                <c:lvl>
                  <c:pt idx="0">
                    <c:v>Boston</c:v>
                  </c:pt>
                  <c:pt idx="1">
                    <c:v>Carolinas</c:v>
                  </c:pt>
                  <c:pt idx="2">
                    <c:v>DC_Chesapeake</c:v>
                  </c:pt>
                  <c:pt idx="3">
                    <c:v>Florida</c:v>
                  </c:pt>
                  <c:pt idx="4">
                    <c:v>Georgia_Alabama</c:v>
                  </c:pt>
                  <c:pt idx="5">
                    <c:v>NY Metro</c:v>
                  </c:pt>
                  <c:pt idx="6">
                    <c:v>Philadelphia</c:v>
                  </c:pt>
                  <c:pt idx="8">
                    <c:v>DC_Chesapeake</c:v>
                  </c:pt>
                </c:lvl>
                <c:lvl>
                  <c:pt idx="0">
                    <c:v>Q1</c:v>
                  </c:pt>
                  <c:pt idx="8">
                    <c:v>Q2</c:v>
                  </c:pt>
                </c:lvl>
              </c:multiLvlStrCache>
            </c:multiLvlStrRef>
          </c:cat>
          <c:val>
            <c:numRef>
              <c:f>Feedback5!$AH$5:$AH$13</c:f>
              <c:numCache>
                <c:formatCode>General</c:formatCode>
                <c:ptCount val="9"/>
                <c:pt idx="0">
                  <c:v>23</c:v>
                </c:pt>
                <c:pt idx="1">
                  <c:v>6</c:v>
                </c:pt>
                <c:pt idx="2">
                  <c:v>6</c:v>
                </c:pt>
                <c:pt idx="3">
                  <c:v>4</c:v>
                </c:pt>
                <c:pt idx="4">
                  <c:v>6</c:v>
                </c:pt>
                <c:pt idx="5">
                  <c:v>42</c:v>
                </c:pt>
                <c:pt idx="6">
                  <c:v>9</c:v>
                </c:pt>
                <c:pt idx="8">
                  <c:v>0</c:v>
                </c:pt>
              </c:numCache>
            </c:numRef>
          </c:val>
          <c:extLst>
            <c:ext xmlns:c16="http://schemas.microsoft.com/office/drawing/2014/chart" uri="{C3380CC4-5D6E-409C-BE32-E72D297353CC}">
              <c16:uniqueId val="{00000001-4ECA-4487-BC89-78C6FFCA99A7}"/>
            </c:ext>
          </c:extLst>
        </c:ser>
        <c:ser>
          <c:idx val="1"/>
          <c:order val="1"/>
          <c:tx>
            <c:strRef>
              <c:f>Feedback5!$AI$4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Feedback5!$AE$5:$AG$13</c:f>
              <c:multiLvlStrCache>
                <c:ptCount val="9"/>
                <c:lvl>
                  <c:pt idx="0">
                    <c:v>Boston</c:v>
                  </c:pt>
                  <c:pt idx="1">
                    <c:v>Carolinas</c:v>
                  </c:pt>
                  <c:pt idx="2">
                    <c:v>DC_Chesapeake</c:v>
                  </c:pt>
                  <c:pt idx="3">
                    <c:v>Florida</c:v>
                  </c:pt>
                  <c:pt idx="4">
                    <c:v>Georgia_Alabama</c:v>
                  </c:pt>
                  <c:pt idx="5">
                    <c:v>NY Metro</c:v>
                  </c:pt>
                  <c:pt idx="6">
                    <c:v>Philadelphia</c:v>
                  </c:pt>
                  <c:pt idx="8">
                    <c:v>DC_Chesapeake</c:v>
                  </c:pt>
                </c:lvl>
                <c:lvl>
                  <c:pt idx="0">
                    <c:v>Q1</c:v>
                  </c:pt>
                  <c:pt idx="8">
                    <c:v>Q2</c:v>
                  </c:pt>
                </c:lvl>
              </c:multiLvlStrCache>
            </c:multiLvlStrRef>
          </c:cat>
          <c:val>
            <c:numRef>
              <c:f>Feedback5!$AI$5:$AI$13</c:f>
              <c:numCache>
                <c:formatCode>General</c:formatCode>
                <c:ptCount val="9"/>
                <c:pt idx="0">
                  <c:v>1</c:v>
                </c:pt>
                <c:pt idx="1">
                  <c:v>0</c:v>
                </c:pt>
                <c:pt idx="2">
                  <c:v>3</c:v>
                </c:pt>
                <c:pt idx="3">
                  <c:v>0</c:v>
                </c:pt>
                <c:pt idx="4">
                  <c:v>0</c:v>
                </c:pt>
                <c:pt idx="5">
                  <c:v>1</c:v>
                </c:pt>
                <c:pt idx="6">
                  <c:v>2</c:v>
                </c:pt>
                <c:pt idx="8">
                  <c:v>1</c:v>
                </c:pt>
              </c:numCache>
            </c:numRef>
          </c:val>
          <c:extLst>
            <c:ext xmlns:c16="http://schemas.microsoft.com/office/drawing/2014/chart" uri="{C3380CC4-5D6E-409C-BE32-E72D297353CC}">
              <c16:uniqueId val="{00000002-4ECA-4487-BC89-78C6FFCA99A7}"/>
            </c:ext>
          </c:extLst>
        </c:ser>
        <c:dLbls>
          <c:showLegendKey val="0"/>
          <c:showVal val="0"/>
          <c:showCatName val="0"/>
          <c:showSerName val="0"/>
          <c:showPercent val="0"/>
          <c:showBubbleSize val="0"/>
        </c:dLbls>
        <c:gapWidth val="50"/>
        <c:overlap val="100"/>
        <c:axId val="889657344"/>
        <c:axId val="889656360"/>
      </c:barChart>
      <c:lineChart>
        <c:grouping val="standard"/>
        <c:varyColors val="0"/>
        <c:ser>
          <c:idx val="3"/>
          <c:order val="3"/>
          <c:tx>
            <c:strRef>
              <c:f>Feedback5!$AK$4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Feedback5!$AE$5:$AG$13</c:f>
              <c:multiLvlStrCache>
                <c:ptCount val="9"/>
                <c:lvl>
                  <c:pt idx="0">
                    <c:v>Boston</c:v>
                  </c:pt>
                  <c:pt idx="1">
                    <c:v>Carolinas</c:v>
                  </c:pt>
                  <c:pt idx="2">
                    <c:v>DC_Chesapeake</c:v>
                  </c:pt>
                  <c:pt idx="3">
                    <c:v>Florida</c:v>
                  </c:pt>
                  <c:pt idx="4">
                    <c:v>Georgia_Alabama</c:v>
                  </c:pt>
                  <c:pt idx="5">
                    <c:v>NY Metro</c:v>
                  </c:pt>
                  <c:pt idx="6">
                    <c:v>Philadelphia</c:v>
                  </c:pt>
                  <c:pt idx="8">
                    <c:v>DC_Chesapeake</c:v>
                  </c:pt>
                </c:lvl>
                <c:lvl>
                  <c:pt idx="0">
                    <c:v>Q1</c:v>
                  </c:pt>
                  <c:pt idx="8">
                    <c:v>Q2</c:v>
                  </c:pt>
                </c:lvl>
              </c:multiLvlStrCache>
            </c:multiLvlStrRef>
          </c:cat>
          <c:val>
            <c:numRef>
              <c:f>Feedback5!$AK$5:$AK$13</c:f>
              <c:numCache>
                <c:formatCode>0%</c:formatCode>
                <c:ptCount val="9"/>
                <c:pt idx="0">
                  <c:v>0.95833333333333337</c:v>
                </c:pt>
                <c:pt idx="1">
                  <c:v>1</c:v>
                </c:pt>
                <c:pt idx="2">
                  <c:v>0.66666666666666663</c:v>
                </c:pt>
                <c:pt idx="3">
                  <c:v>1</c:v>
                </c:pt>
                <c:pt idx="4">
                  <c:v>1</c:v>
                </c:pt>
                <c:pt idx="5">
                  <c:v>0.97674418604651159</c:v>
                </c:pt>
                <c:pt idx="6">
                  <c:v>0.81818181818181823</c:v>
                </c:pt>
                <c:pt idx="8">
                  <c:v>0</c:v>
                </c:pt>
              </c:numCache>
            </c:numRef>
          </c:val>
          <c:smooth val="0"/>
          <c:extLst>
            <c:ext xmlns:c16="http://schemas.microsoft.com/office/drawing/2014/chart" uri="{C3380CC4-5D6E-409C-BE32-E72D297353CC}">
              <c16:uniqueId val="{00000004-4ECA-4487-BC89-78C6FFCA99A7}"/>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Feedback5!$AJ$4</c:f>
              <c:strCache>
                <c:ptCount val="1"/>
                <c:pt idx="0">
                  <c:v>Sum of Reports Sent to client</c:v>
                </c:pt>
              </c:strCache>
            </c:strRef>
          </c:tx>
          <c:spPr>
            <a:ln w="28575" cap="rnd">
              <a:solidFill>
                <a:schemeClr val="accent3"/>
              </a:solidFill>
              <a:round/>
            </a:ln>
            <a:effectLst/>
          </c:spPr>
          <c:marker>
            <c:symbol val="none"/>
          </c:marker>
          <c:dLbls>
            <c:dLbl>
              <c:idx val="7"/>
              <c:delete val="1"/>
              <c:extLst>
                <c:ext xmlns:c15="http://schemas.microsoft.com/office/drawing/2012/chart" uri="{CE6537A1-D6FC-4f65-9D91-7224C49458BB}"/>
                <c:ext xmlns:c16="http://schemas.microsoft.com/office/drawing/2014/chart" uri="{C3380CC4-5D6E-409C-BE32-E72D297353CC}">
                  <c16:uniqueId val="{00000005-4ECA-4487-BC89-78C6FFCA99A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Feedback5!$AE$5:$AG$13</c:f>
              <c:multiLvlStrCache>
                <c:ptCount val="9"/>
                <c:lvl>
                  <c:pt idx="0">
                    <c:v>Boston</c:v>
                  </c:pt>
                  <c:pt idx="1">
                    <c:v>Carolinas</c:v>
                  </c:pt>
                  <c:pt idx="2">
                    <c:v>DC_Chesapeake</c:v>
                  </c:pt>
                  <c:pt idx="3">
                    <c:v>Florida</c:v>
                  </c:pt>
                  <c:pt idx="4">
                    <c:v>Georgia_Alabama</c:v>
                  </c:pt>
                  <c:pt idx="5">
                    <c:v>NY Metro</c:v>
                  </c:pt>
                  <c:pt idx="6">
                    <c:v>Philadelphia</c:v>
                  </c:pt>
                  <c:pt idx="8">
                    <c:v>DC_Chesapeake</c:v>
                  </c:pt>
                </c:lvl>
                <c:lvl>
                  <c:pt idx="0">
                    <c:v>Q1</c:v>
                  </c:pt>
                  <c:pt idx="8">
                    <c:v>Q2</c:v>
                  </c:pt>
                </c:lvl>
              </c:multiLvlStrCache>
            </c:multiLvlStrRef>
          </c:cat>
          <c:val>
            <c:numRef>
              <c:f>Feedback5!$AJ$5:$AJ$13</c:f>
              <c:numCache>
                <c:formatCode>General</c:formatCode>
                <c:ptCount val="9"/>
                <c:pt idx="0">
                  <c:v>24</c:v>
                </c:pt>
                <c:pt idx="1">
                  <c:v>6</c:v>
                </c:pt>
                <c:pt idx="2">
                  <c:v>9</c:v>
                </c:pt>
                <c:pt idx="3">
                  <c:v>4</c:v>
                </c:pt>
                <c:pt idx="4">
                  <c:v>6</c:v>
                </c:pt>
                <c:pt idx="5">
                  <c:v>43</c:v>
                </c:pt>
                <c:pt idx="6">
                  <c:v>11</c:v>
                </c:pt>
                <c:pt idx="7">
                  <c:v>100</c:v>
                </c:pt>
                <c:pt idx="8">
                  <c:v>1</c:v>
                </c:pt>
              </c:numCache>
            </c:numRef>
          </c:val>
          <c:smooth val="0"/>
          <c:extLst>
            <c:ext xmlns:c16="http://schemas.microsoft.com/office/drawing/2014/chart" uri="{C3380CC4-5D6E-409C-BE32-E72D297353CC}">
              <c16:uniqueId val="{00000006-4ECA-4487-BC89-78C6FFCA99A7}"/>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Feedback5!$AQ$4</c:f>
              <c:strCache>
                <c:ptCount val="1"/>
                <c:pt idx="0">
                  <c:v>Sum of TR Feedback</c:v>
                </c:pt>
              </c:strCache>
            </c:strRef>
          </c:tx>
          <c:spPr>
            <a:solidFill>
              <a:schemeClr val="accent1"/>
            </a:solidFill>
            <a:ln>
              <a:noFill/>
            </a:ln>
            <a:effectLst/>
          </c:spPr>
          <c:invertIfNegative val="0"/>
          <c:dLbls>
            <c:dLbl>
              <c:idx val="12"/>
              <c:delete val="1"/>
              <c:extLst>
                <c:ext xmlns:c15="http://schemas.microsoft.com/office/drawing/2012/chart" uri="{CE6537A1-D6FC-4f65-9D91-7224C49458BB}"/>
                <c:ext xmlns:c16="http://schemas.microsoft.com/office/drawing/2014/chart" uri="{C3380CC4-5D6E-409C-BE32-E72D297353CC}">
                  <c16:uniqueId val="{00000000-881E-40DE-87D6-40A8CC87DCF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Feedback5!$AN$5:$AP$11</c:f>
              <c:multiLvlStrCache>
                <c:ptCount val="7"/>
                <c:lvl>
                  <c:pt idx="0">
                    <c:v>Chicago</c:v>
                  </c:pt>
                  <c:pt idx="1">
                    <c:v>Michigan</c:v>
                  </c:pt>
                  <c:pt idx="2">
                    <c:v>Milwaukee</c:v>
                  </c:pt>
                  <c:pt idx="3">
                    <c:v>Minneapolis</c:v>
                  </c:pt>
                  <c:pt idx="4">
                    <c:v>Missouri</c:v>
                  </c:pt>
                  <c:pt idx="5">
                    <c:v>OH and Western PA</c:v>
                  </c:pt>
                  <c:pt idx="6">
                    <c:v>Pittsburgh</c:v>
                  </c:pt>
                </c:lvl>
                <c:lvl>
                  <c:pt idx="0">
                    <c:v>Q1</c:v>
                  </c:pt>
                </c:lvl>
              </c:multiLvlStrCache>
            </c:multiLvlStrRef>
          </c:cat>
          <c:val>
            <c:numRef>
              <c:f>Feedback5!$AQ$5:$AQ$11</c:f>
              <c:numCache>
                <c:formatCode>General</c:formatCode>
                <c:ptCount val="7"/>
                <c:pt idx="0">
                  <c:v>19</c:v>
                </c:pt>
                <c:pt idx="1">
                  <c:v>13</c:v>
                </c:pt>
                <c:pt idx="2">
                  <c:v>1</c:v>
                </c:pt>
                <c:pt idx="3">
                  <c:v>10</c:v>
                </c:pt>
                <c:pt idx="4">
                  <c:v>1</c:v>
                </c:pt>
                <c:pt idx="5">
                  <c:v>19</c:v>
                </c:pt>
                <c:pt idx="6">
                  <c:v>1</c:v>
                </c:pt>
              </c:numCache>
            </c:numRef>
          </c:val>
          <c:extLst>
            <c:ext xmlns:c16="http://schemas.microsoft.com/office/drawing/2014/chart" uri="{C3380CC4-5D6E-409C-BE32-E72D297353CC}">
              <c16:uniqueId val="{00000001-881E-40DE-87D6-40A8CC87DCFF}"/>
            </c:ext>
          </c:extLst>
        </c:ser>
        <c:ser>
          <c:idx val="1"/>
          <c:order val="1"/>
          <c:tx>
            <c:strRef>
              <c:f>Feedback5!$AR$4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Feedback5!$AN$5:$AP$11</c:f>
              <c:multiLvlStrCache>
                <c:ptCount val="7"/>
                <c:lvl>
                  <c:pt idx="0">
                    <c:v>Chicago</c:v>
                  </c:pt>
                  <c:pt idx="1">
                    <c:v>Michigan</c:v>
                  </c:pt>
                  <c:pt idx="2">
                    <c:v>Milwaukee</c:v>
                  </c:pt>
                  <c:pt idx="3">
                    <c:v>Minneapolis</c:v>
                  </c:pt>
                  <c:pt idx="4">
                    <c:v>Missouri</c:v>
                  </c:pt>
                  <c:pt idx="5">
                    <c:v>OH and Western PA</c:v>
                  </c:pt>
                  <c:pt idx="6">
                    <c:v>Pittsburgh</c:v>
                  </c:pt>
                </c:lvl>
                <c:lvl>
                  <c:pt idx="0">
                    <c:v>Q1</c:v>
                  </c:pt>
                </c:lvl>
              </c:multiLvlStrCache>
            </c:multiLvlStrRef>
          </c:cat>
          <c:val>
            <c:numRef>
              <c:f>Feedback5!$AR$5:$AR$11</c:f>
              <c:numCache>
                <c:formatCode>General</c:formatCode>
                <c:ptCount val="7"/>
                <c:pt idx="0">
                  <c:v>0</c:v>
                </c:pt>
                <c:pt idx="1">
                  <c:v>0</c:v>
                </c:pt>
                <c:pt idx="2">
                  <c:v>0</c:v>
                </c:pt>
                <c:pt idx="3">
                  <c:v>0</c:v>
                </c:pt>
                <c:pt idx="4">
                  <c:v>0</c:v>
                </c:pt>
                <c:pt idx="5">
                  <c:v>1</c:v>
                </c:pt>
                <c:pt idx="6">
                  <c:v>0</c:v>
                </c:pt>
              </c:numCache>
            </c:numRef>
          </c:val>
          <c:extLst>
            <c:ext xmlns:c16="http://schemas.microsoft.com/office/drawing/2014/chart" uri="{C3380CC4-5D6E-409C-BE32-E72D297353CC}">
              <c16:uniqueId val="{00000002-881E-40DE-87D6-40A8CC87DCFF}"/>
            </c:ext>
          </c:extLst>
        </c:ser>
        <c:dLbls>
          <c:showLegendKey val="0"/>
          <c:showVal val="0"/>
          <c:showCatName val="0"/>
          <c:showSerName val="0"/>
          <c:showPercent val="0"/>
          <c:showBubbleSize val="0"/>
        </c:dLbls>
        <c:gapWidth val="50"/>
        <c:overlap val="100"/>
        <c:axId val="889657344"/>
        <c:axId val="889656360"/>
      </c:barChart>
      <c:lineChart>
        <c:grouping val="standard"/>
        <c:varyColors val="0"/>
        <c:ser>
          <c:idx val="3"/>
          <c:order val="3"/>
          <c:tx>
            <c:strRef>
              <c:f>Feedback5!$AT$4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1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81E-40DE-87D6-40A8CC87DCFF}"/>
                </c:ext>
              </c:extLst>
            </c:dLbl>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Feedback5!$AN$5:$AP$11</c:f>
              <c:multiLvlStrCache>
                <c:ptCount val="7"/>
                <c:lvl>
                  <c:pt idx="0">
                    <c:v>Chicago</c:v>
                  </c:pt>
                  <c:pt idx="1">
                    <c:v>Michigan</c:v>
                  </c:pt>
                  <c:pt idx="2">
                    <c:v>Milwaukee</c:v>
                  </c:pt>
                  <c:pt idx="3">
                    <c:v>Minneapolis</c:v>
                  </c:pt>
                  <c:pt idx="4">
                    <c:v>Missouri</c:v>
                  </c:pt>
                  <c:pt idx="5">
                    <c:v>OH and Western PA</c:v>
                  </c:pt>
                  <c:pt idx="6">
                    <c:v>Pittsburgh</c:v>
                  </c:pt>
                </c:lvl>
                <c:lvl>
                  <c:pt idx="0">
                    <c:v>Q1</c:v>
                  </c:pt>
                </c:lvl>
              </c:multiLvlStrCache>
            </c:multiLvlStrRef>
          </c:cat>
          <c:val>
            <c:numRef>
              <c:f>Feedback5!$AT$5:$AT$11</c:f>
              <c:numCache>
                <c:formatCode>0%</c:formatCode>
                <c:ptCount val="7"/>
                <c:pt idx="0">
                  <c:v>1</c:v>
                </c:pt>
                <c:pt idx="1">
                  <c:v>1</c:v>
                </c:pt>
                <c:pt idx="2">
                  <c:v>1</c:v>
                </c:pt>
                <c:pt idx="3">
                  <c:v>1</c:v>
                </c:pt>
                <c:pt idx="4">
                  <c:v>1</c:v>
                </c:pt>
                <c:pt idx="5">
                  <c:v>0.95</c:v>
                </c:pt>
                <c:pt idx="6">
                  <c:v>1</c:v>
                </c:pt>
              </c:numCache>
            </c:numRef>
          </c:val>
          <c:smooth val="0"/>
          <c:extLst>
            <c:ext xmlns:c16="http://schemas.microsoft.com/office/drawing/2014/chart" uri="{C3380CC4-5D6E-409C-BE32-E72D297353CC}">
              <c16:uniqueId val="{00000004-881E-40DE-87D6-40A8CC87DCFF}"/>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Feedback5!$AS$4</c:f>
              <c:strCache>
                <c:ptCount val="1"/>
                <c:pt idx="0">
                  <c:v>Sum of Reports Sent to client</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Feedback5!$AN$5:$AP$11</c:f>
              <c:multiLvlStrCache>
                <c:ptCount val="7"/>
                <c:lvl>
                  <c:pt idx="0">
                    <c:v>Chicago</c:v>
                  </c:pt>
                  <c:pt idx="1">
                    <c:v>Michigan</c:v>
                  </c:pt>
                  <c:pt idx="2">
                    <c:v>Milwaukee</c:v>
                  </c:pt>
                  <c:pt idx="3">
                    <c:v>Minneapolis</c:v>
                  </c:pt>
                  <c:pt idx="4">
                    <c:v>Missouri</c:v>
                  </c:pt>
                  <c:pt idx="5">
                    <c:v>OH and Western PA</c:v>
                  </c:pt>
                  <c:pt idx="6">
                    <c:v>Pittsburgh</c:v>
                  </c:pt>
                </c:lvl>
                <c:lvl>
                  <c:pt idx="0">
                    <c:v>Q1</c:v>
                  </c:pt>
                </c:lvl>
              </c:multiLvlStrCache>
            </c:multiLvlStrRef>
          </c:cat>
          <c:val>
            <c:numRef>
              <c:f>Feedback5!$AS$5:$AS$11</c:f>
              <c:numCache>
                <c:formatCode>General</c:formatCode>
                <c:ptCount val="7"/>
                <c:pt idx="0">
                  <c:v>19</c:v>
                </c:pt>
                <c:pt idx="1">
                  <c:v>13</c:v>
                </c:pt>
                <c:pt idx="2">
                  <c:v>1</c:v>
                </c:pt>
                <c:pt idx="3">
                  <c:v>10</c:v>
                </c:pt>
                <c:pt idx="4">
                  <c:v>1</c:v>
                </c:pt>
                <c:pt idx="5">
                  <c:v>20</c:v>
                </c:pt>
                <c:pt idx="6">
                  <c:v>1</c:v>
                </c:pt>
              </c:numCache>
            </c:numRef>
          </c:val>
          <c:smooth val="0"/>
          <c:extLst>
            <c:ext xmlns:c16="http://schemas.microsoft.com/office/drawing/2014/chart" uri="{C3380CC4-5D6E-409C-BE32-E72D297353CC}">
              <c16:uniqueId val="{00000005-881E-40DE-87D6-40A8CC87DCFF}"/>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Feedback5!$AZ$4</c:f>
              <c:strCache>
                <c:ptCount val="1"/>
                <c:pt idx="0">
                  <c:v>Sum of TR Feedback</c:v>
                </c:pt>
              </c:strCache>
            </c:strRef>
          </c:tx>
          <c:spPr>
            <a:solidFill>
              <a:schemeClr val="accent1"/>
            </a:solidFill>
            <a:ln>
              <a:noFill/>
            </a:ln>
            <a:effectLst/>
          </c:spPr>
          <c:invertIfNegative val="0"/>
          <c:dLbls>
            <c:dLbl>
              <c:idx val="12"/>
              <c:delete val="1"/>
              <c:extLst>
                <c:ext xmlns:c15="http://schemas.microsoft.com/office/drawing/2012/chart" uri="{CE6537A1-D6FC-4f65-9D91-7224C49458BB}"/>
                <c:ext xmlns:c16="http://schemas.microsoft.com/office/drawing/2014/chart" uri="{C3380CC4-5D6E-409C-BE32-E72D297353CC}">
                  <c16:uniqueId val="{00000000-D4E2-4A55-BA44-D7AE5117126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Feedback5!$AW$5:$AY$12</c:f>
              <c:multiLvlStrCache>
                <c:ptCount val="8"/>
                <c:lvl>
                  <c:pt idx="0">
                    <c:v>Dallas</c:v>
                  </c:pt>
                  <c:pt idx="1">
                    <c:v>Denver</c:v>
                  </c:pt>
                  <c:pt idx="2">
                    <c:v>Houston</c:v>
                  </c:pt>
                  <c:pt idx="3">
                    <c:v>NorCal</c:v>
                  </c:pt>
                  <c:pt idx="4">
                    <c:v>Pacific Northwest</c:v>
                  </c:pt>
                  <c:pt idx="5">
                    <c:v>SoCal Phoenix</c:v>
                  </c:pt>
                  <c:pt idx="7">
                    <c:v>SoCal Phoenix</c:v>
                  </c:pt>
                </c:lvl>
                <c:lvl>
                  <c:pt idx="0">
                    <c:v>Q1</c:v>
                  </c:pt>
                  <c:pt idx="7">
                    <c:v>Q2</c:v>
                  </c:pt>
                </c:lvl>
              </c:multiLvlStrCache>
            </c:multiLvlStrRef>
          </c:cat>
          <c:val>
            <c:numRef>
              <c:f>Feedback5!$AZ$5:$AZ$12</c:f>
              <c:numCache>
                <c:formatCode>General</c:formatCode>
                <c:ptCount val="8"/>
                <c:pt idx="0">
                  <c:v>20</c:v>
                </c:pt>
                <c:pt idx="1">
                  <c:v>19</c:v>
                </c:pt>
                <c:pt idx="2">
                  <c:v>31</c:v>
                </c:pt>
                <c:pt idx="3">
                  <c:v>20</c:v>
                </c:pt>
                <c:pt idx="4">
                  <c:v>3</c:v>
                </c:pt>
                <c:pt idx="5">
                  <c:v>11</c:v>
                </c:pt>
                <c:pt idx="7">
                  <c:v>1</c:v>
                </c:pt>
              </c:numCache>
            </c:numRef>
          </c:val>
          <c:extLst>
            <c:ext xmlns:c16="http://schemas.microsoft.com/office/drawing/2014/chart" uri="{C3380CC4-5D6E-409C-BE32-E72D297353CC}">
              <c16:uniqueId val="{00000001-D4E2-4A55-BA44-D7AE51171264}"/>
            </c:ext>
          </c:extLst>
        </c:ser>
        <c:ser>
          <c:idx val="1"/>
          <c:order val="1"/>
          <c:tx>
            <c:strRef>
              <c:f>Feedback5!$BA$4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Feedback5!$AW$5:$AY$12</c:f>
              <c:multiLvlStrCache>
                <c:ptCount val="8"/>
                <c:lvl>
                  <c:pt idx="0">
                    <c:v>Dallas</c:v>
                  </c:pt>
                  <c:pt idx="1">
                    <c:v>Denver</c:v>
                  </c:pt>
                  <c:pt idx="2">
                    <c:v>Houston</c:v>
                  </c:pt>
                  <c:pt idx="3">
                    <c:v>NorCal</c:v>
                  </c:pt>
                  <c:pt idx="4">
                    <c:v>Pacific Northwest</c:v>
                  </c:pt>
                  <c:pt idx="5">
                    <c:v>SoCal Phoenix</c:v>
                  </c:pt>
                  <c:pt idx="7">
                    <c:v>SoCal Phoenix</c:v>
                  </c:pt>
                </c:lvl>
                <c:lvl>
                  <c:pt idx="0">
                    <c:v>Q1</c:v>
                  </c:pt>
                  <c:pt idx="7">
                    <c:v>Q2</c:v>
                  </c:pt>
                </c:lvl>
              </c:multiLvlStrCache>
            </c:multiLvlStrRef>
          </c:cat>
          <c:val>
            <c:numRef>
              <c:f>Feedback5!$BA$5:$BA$12</c:f>
              <c:numCache>
                <c:formatCode>General</c:formatCode>
                <c:ptCount val="8"/>
                <c:pt idx="0">
                  <c:v>2</c:v>
                </c:pt>
                <c:pt idx="1">
                  <c:v>0</c:v>
                </c:pt>
                <c:pt idx="2">
                  <c:v>1</c:v>
                </c:pt>
                <c:pt idx="3">
                  <c:v>4</c:v>
                </c:pt>
                <c:pt idx="4">
                  <c:v>0</c:v>
                </c:pt>
                <c:pt idx="5">
                  <c:v>1</c:v>
                </c:pt>
                <c:pt idx="7">
                  <c:v>0</c:v>
                </c:pt>
              </c:numCache>
            </c:numRef>
          </c:val>
          <c:extLst>
            <c:ext xmlns:c16="http://schemas.microsoft.com/office/drawing/2014/chart" uri="{C3380CC4-5D6E-409C-BE32-E72D297353CC}">
              <c16:uniqueId val="{00000002-D4E2-4A55-BA44-D7AE51171264}"/>
            </c:ext>
          </c:extLst>
        </c:ser>
        <c:dLbls>
          <c:showLegendKey val="0"/>
          <c:showVal val="0"/>
          <c:showCatName val="0"/>
          <c:showSerName val="0"/>
          <c:showPercent val="0"/>
          <c:showBubbleSize val="0"/>
        </c:dLbls>
        <c:gapWidth val="50"/>
        <c:overlap val="100"/>
        <c:axId val="889657344"/>
        <c:axId val="889656360"/>
      </c:barChart>
      <c:lineChart>
        <c:grouping val="standard"/>
        <c:varyColors val="0"/>
        <c:ser>
          <c:idx val="3"/>
          <c:order val="3"/>
          <c:tx>
            <c:strRef>
              <c:f>Feedback5!$BC$4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1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4E2-4A55-BA44-D7AE51171264}"/>
                </c:ext>
              </c:extLst>
            </c:dLbl>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Feedback5!$AW$5:$AY$12</c:f>
              <c:multiLvlStrCache>
                <c:ptCount val="8"/>
                <c:lvl>
                  <c:pt idx="0">
                    <c:v>Dallas</c:v>
                  </c:pt>
                  <c:pt idx="1">
                    <c:v>Denver</c:v>
                  </c:pt>
                  <c:pt idx="2">
                    <c:v>Houston</c:v>
                  </c:pt>
                  <c:pt idx="3">
                    <c:v>NorCal</c:v>
                  </c:pt>
                  <c:pt idx="4">
                    <c:v>Pacific Northwest</c:v>
                  </c:pt>
                  <c:pt idx="5">
                    <c:v>SoCal Phoenix</c:v>
                  </c:pt>
                  <c:pt idx="7">
                    <c:v>SoCal Phoenix</c:v>
                  </c:pt>
                </c:lvl>
                <c:lvl>
                  <c:pt idx="0">
                    <c:v>Q1</c:v>
                  </c:pt>
                  <c:pt idx="7">
                    <c:v>Q2</c:v>
                  </c:pt>
                </c:lvl>
              </c:multiLvlStrCache>
            </c:multiLvlStrRef>
          </c:cat>
          <c:val>
            <c:numRef>
              <c:f>Feedback5!$BC$5:$BC$12</c:f>
              <c:numCache>
                <c:formatCode>0%</c:formatCode>
                <c:ptCount val="8"/>
                <c:pt idx="0">
                  <c:v>0.90909090909090906</c:v>
                </c:pt>
                <c:pt idx="1">
                  <c:v>1</c:v>
                </c:pt>
                <c:pt idx="2">
                  <c:v>0.96875</c:v>
                </c:pt>
                <c:pt idx="3">
                  <c:v>0.83333333333333337</c:v>
                </c:pt>
                <c:pt idx="4">
                  <c:v>1</c:v>
                </c:pt>
                <c:pt idx="5">
                  <c:v>0.91666666666666663</c:v>
                </c:pt>
                <c:pt idx="7">
                  <c:v>1</c:v>
                </c:pt>
              </c:numCache>
            </c:numRef>
          </c:val>
          <c:smooth val="0"/>
          <c:extLst>
            <c:ext xmlns:c16="http://schemas.microsoft.com/office/drawing/2014/chart" uri="{C3380CC4-5D6E-409C-BE32-E72D297353CC}">
              <c16:uniqueId val="{00000004-D4E2-4A55-BA44-D7AE51171264}"/>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Feedback5!$BB$4</c:f>
              <c:strCache>
                <c:ptCount val="1"/>
                <c:pt idx="0">
                  <c:v>Sum of Reports Sent to client</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Feedback5!$AW$5:$AY$12</c:f>
              <c:multiLvlStrCache>
                <c:ptCount val="8"/>
                <c:lvl>
                  <c:pt idx="0">
                    <c:v>Dallas</c:v>
                  </c:pt>
                  <c:pt idx="1">
                    <c:v>Denver</c:v>
                  </c:pt>
                  <c:pt idx="2">
                    <c:v>Houston</c:v>
                  </c:pt>
                  <c:pt idx="3">
                    <c:v>NorCal</c:v>
                  </c:pt>
                  <c:pt idx="4">
                    <c:v>Pacific Northwest</c:v>
                  </c:pt>
                  <c:pt idx="5">
                    <c:v>SoCal Phoenix</c:v>
                  </c:pt>
                  <c:pt idx="7">
                    <c:v>SoCal Phoenix</c:v>
                  </c:pt>
                </c:lvl>
                <c:lvl>
                  <c:pt idx="0">
                    <c:v>Q1</c:v>
                  </c:pt>
                  <c:pt idx="7">
                    <c:v>Q2</c:v>
                  </c:pt>
                </c:lvl>
              </c:multiLvlStrCache>
            </c:multiLvlStrRef>
          </c:cat>
          <c:val>
            <c:numRef>
              <c:f>Feedback5!$BB$5:$BB$12</c:f>
              <c:numCache>
                <c:formatCode>General</c:formatCode>
                <c:ptCount val="8"/>
                <c:pt idx="0">
                  <c:v>22</c:v>
                </c:pt>
                <c:pt idx="1">
                  <c:v>19</c:v>
                </c:pt>
                <c:pt idx="2">
                  <c:v>32</c:v>
                </c:pt>
                <c:pt idx="3">
                  <c:v>24</c:v>
                </c:pt>
                <c:pt idx="4">
                  <c:v>3</c:v>
                </c:pt>
                <c:pt idx="5">
                  <c:v>12</c:v>
                </c:pt>
                <c:pt idx="6">
                  <c:v>100</c:v>
                </c:pt>
                <c:pt idx="7">
                  <c:v>1</c:v>
                </c:pt>
              </c:numCache>
            </c:numRef>
          </c:val>
          <c:smooth val="0"/>
          <c:extLst>
            <c:ext xmlns:c16="http://schemas.microsoft.com/office/drawing/2014/chart" uri="{C3380CC4-5D6E-409C-BE32-E72D297353CC}">
              <c16:uniqueId val="{00000005-D4E2-4A55-BA44-D7AE51171264}"/>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Feedback6!$AH$4</c:f>
              <c:strCache>
                <c:ptCount val="1"/>
                <c:pt idx="0">
                  <c:v>Sum of TR Feedback</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Feedback6!$AE$5:$AG$10</c:f>
              <c:multiLvlStrCache>
                <c:ptCount val="6"/>
                <c:lvl>
                  <c:pt idx="0">
                    <c:v>Boston</c:v>
                  </c:pt>
                  <c:pt idx="1">
                    <c:v>Carolinas</c:v>
                  </c:pt>
                  <c:pt idx="2">
                    <c:v>NY Metro</c:v>
                  </c:pt>
                  <c:pt idx="4">
                    <c:v>Boston</c:v>
                  </c:pt>
                  <c:pt idx="5">
                    <c:v>DC_Chesapeake</c:v>
                  </c:pt>
                </c:lvl>
                <c:lvl>
                  <c:pt idx="0">
                    <c:v>Q1</c:v>
                  </c:pt>
                  <c:pt idx="4">
                    <c:v>Q2</c:v>
                  </c:pt>
                </c:lvl>
              </c:multiLvlStrCache>
            </c:multiLvlStrRef>
          </c:cat>
          <c:val>
            <c:numRef>
              <c:f>Feedback6!$AH$5:$AH$10</c:f>
              <c:numCache>
                <c:formatCode>General</c:formatCode>
                <c:ptCount val="6"/>
                <c:pt idx="0">
                  <c:v>1</c:v>
                </c:pt>
                <c:pt idx="1">
                  <c:v>0</c:v>
                </c:pt>
                <c:pt idx="2">
                  <c:v>4</c:v>
                </c:pt>
                <c:pt idx="4">
                  <c:v>4</c:v>
                </c:pt>
                <c:pt idx="5">
                  <c:v>0</c:v>
                </c:pt>
              </c:numCache>
            </c:numRef>
          </c:val>
          <c:extLst>
            <c:ext xmlns:c16="http://schemas.microsoft.com/office/drawing/2014/chart" uri="{C3380CC4-5D6E-409C-BE32-E72D297353CC}">
              <c16:uniqueId val="{00000000-8E20-4D7F-965D-48E08B4D06E2}"/>
            </c:ext>
          </c:extLst>
        </c:ser>
        <c:ser>
          <c:idx val="1"/>
          <c:order val="1"/>
          <c:tx>
            <c:strRef>
              <c:f>Feedback6!$AI$4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Feedback6!$AE$5:$AG$10</c:f>
              <c:multiLvlStrCache>
                <c:ptCount val="6"/>
                <c:lvl>
                  <c:pt idx="0">
                    <c:v>Boston</c:v>
                  </c:pt>
                  <c:pt idx="1">
                    <c:v>Carolinas</c:v>
                  </c:pt>
                  <c:pt idx="2">
                    <c:v>NY Metro</c:v>
                  </c:pt>
                  <c:pt idx="4">
                    <c:v>Boston</c:v>
                  </c:pt>
                  <c:pt idx="5">
                    <c:v>DC_Chesapeake</c:v>
                  </c:pt>
                </c:lvl>
                <c:lvl>
                  <c:pt idx="0">
                    <c:v>Q1</c:v>
                  </c:pt>
                  <c:pt idx="4">
                    <c:v>Q2</c:v>
                  </c:pt>
                </c:lvl>
              </c:multiLvlStrCache>
            </c:multiLvlStrRef>
          </c:cat>
          <c:val>
            <c:numRef>
              <c:f>Feedback6!$AI$5:$AI$10</c:f>
              <c:numCache>
                <c:formatCode>General</c:formatCode>
                <c:ptCount val="6"/>
                <c:pt idx="0">
                  <c:v>1</c:v>
                </c:pt>
                <c:pt idx="1">
                  <c:v>1</c:v>
                </c:pt>
                <c:pt idx="2">
                  <c:v>1</c:v>
                </c:pt>
                <c:pt idx="4">
                  <c:v>0</c:v>
                </c:pt>
                <c:pt idx="5">
                  <c:v>1</c:v>
                </c:pt>
              </c:numCache>
            </c:numRef>
          </c:val>
          <c:extLst>
            <c:ext xmlns:c16="http://schemas.microsoft.com/office/drawing/2014/chart" uri="{C3380CC4-5D6E-409C-BE32-E72D297353CC}">
              <c16:uniqueId val="{00000001-8E20-4D7F-965D-48E08B4D06E2}"/>
            </c:ext>
          </c:extLst>
        </c:ser>
        <c:dLbls>
          <c:showLegendKey val="0"/>
          <c:showVal val="0"/>
          <c:showCatName val="0"/>
          <c:showSerName val="0"/>
          <c:showPercent val="0"/>
          <c:showBubbleSize val="0"/>
        </c:dLbls>
        <c:gapWidth val="50"/>
        <c:overlap val="100"/>
        <c:axId val="889657344"/>
        <c:axId val="889656360"/>
      </c:barChart>
      <c:lineChart>
        <c:grouping val="standard"/>
        <c:varyColors val="0"/>
        <c:ser>
          <c:idx val="3"/>
          <c:order val="3"/>
          <c:tx>
            <c:strRef>
              <c:f>Feedback6!$AK$4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Feedback6!$AE$5:$AG$10</c:f>
              <c:multiLvlStrCache>
                <c:ptCount val="6"/>
                <c:lvl>
                  <c:pt idx="0">
                    <c:v>Boston</c:v>
                  </c:pt>
                  <c:pt idx="1">
                    <c:v>Carolinas</c:v>
                  </c:pt>
                  <c:pt idx="2">
                    <c:v>NY Metro</c:v>
                  </c:pt>
                  <c:pt idx="4">
                    <c:v>Boston</c:v>
                  </c:pt>
                  <c:pt idx="5">
                    <c:v>DC_Chesapeake</c:v>
                  </c:pt>
                </c:lvl>
                <c:lvl>
                  <c:pt idx="0">
                    <c:v>Q1</c:v>
                  </c:pt>
                  <c:pt idx="4">
                    <c:v>Q2</c:v>
                  </c:pt>
                </c:lvl>
              </c:multiLvlStrCache>
            </c:multiLvlStrRef>
          </c:cat>
          <c:val>
            <c:numRef>
              <c:f>Feedback6!$AK$5:$AK$10</c:f>
              <c:numCache>
                <c:formatCode>0%</c:formatCode>
                <c:ptCount val="6"/>
                <c:pt idx="0">
                  <c:v>0.5</c:v>
                </c:pt>
                <c:pt idx="1">
                  <c:v>0</c:v>
                </c:pt>
                <c:pt idx="2">
                  <c:v>0.8</c:v>
                </c:pt>
                <c:pt idx="4">
                  <c:v>1</c:v>
                </c:pt>
                <c:pt idx="5">
                  <c:v>0</c:v>
                </c:pt>
              </c:numCache>
            </c:numRef>
          </c:val>
          <c:smooth val="0"/>
          <c:extLst>
            <c:ext xmlns:c16="http://schemas.microsoft.com/office/drawing/2014/chart" uri="{C3380CC4-5D6E-409C-BE32-E72D297353CC}">
              <c16:uniqueId val="{00000002-8E20-4D7F-965D-48E08B4D06E2}"/>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Feedback6!$AJ$4</c:f>
              <c:strCache>
                <c:ptCount val="1"/>
                <c:pt idx="0">
                  <c:v>Sum of Reports Sent to client</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Feedback6!$AE$5:$AG$10</c:f>
              <c:multiLvlStrCache>
                <c:ptCount val="6"/>
                <c:lvl>
                  <c:pt idx="0">
                    <c:v>Boston</c:v>
                  </c:pt>
                  <c:pt idx="1">
                    <c:v>Carolinas</c:v>
                  </c:pt>
                  <c:pt idx="2">
                    <c:v>NY Metro</c:v>
                  </c:pt>
                  <c:pt idx="4">
                    <c:v>Boston</c:v>
                  </c:pt>
                  <c:pt idx="5">
                    <c:v>DC_Chesapeake</c:v>
                  </c:pt>
                </c:lvl>
                <c:lvl>
                  <c:pt idx="0">
                    <c:v>Q1</c:v>
                  </c:pt>
                  <c:pt idx="4">
                    <c:v>Q2</c:v>
                  </c:pt>
                </c:lvl>
              </c:multiLvlStrCache>
            </c:multiLvlStrRef>
          </c:cat>
          <c:val>
            <c:numRef>
              <c:f>Feedback6!$AJ$5:$AJ$10</c:f>
              <c:numCache>
                <c:formatCode>General</c:formatCode>
                <c:ptCount val="6"/>
                <c:pt idx="0">
                  <c:v>2</c:v>
                </c:pt>
                <c:pt idx="1">
                  <c:v>1</c:v>
                </c:pt>
                <c:pt idx="2">
                  <c:v>5</c:v>
                </c:pt>
                <c:pt idx="3">
                  <c:v>100</c:v>
                </c:pt>
                <c:pt idx="4">
                  <c:v>4</c:v>
                </c:pt>
                <c:pt idx="5">
                  <c:v>1</c:v>
                </c:pt>
              </c:numCache>
            </c:numRef>
          </c:val>
          <c:smooth val="0"/>
          <c:extLst>
            <c:ext xmlns:c16="http://schemas.microsoft.com/office/drawing/2014/chart" uri="{C3380CC4-5D6E-409C-BE32-E72D297353CC}">
              <c16:uniqueId val="{00000004-8E20-4D7F-965D-48E08B4D06E2}"/>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Feedback6!$AQ$4</c:f>
              <c:strCache>
                <c:ptCount val="1"/>
                <c:pt idx="0">
                  <c:v>Sum of TR Feedback</c:v>
                </c:pt>
              </c:strCache>
            </c:strRef>
          </c:tx>
          <c:spPr>
            <a:solidFill>
              <a:schemeClr val="accent1"/>
            </a:solidFill>
            <a:ln>
              <a:noFill/>
            </a:ln>
            <a:effectLst/>
          </c:spPr>
          <c:invertIfNegative val="0"/>
          <c:cat>
            <c:strRef>
              <c:f>Feedback6!$AN$5:$AP$5</c:f>
              <c:strCache>
                <c:ptCount val="3"/>
                <c:pt idx="0">
                  <c:v>OH and Western PA
Q1</c:v>
                </c:pt>
                <c:pt idx="1">
                  <c:v>Q1</c:v>
                </c:pt>
                <c:pt idx="2">
                  <c:v>OH and Western PA</c:v>
                </c:pt>
              </c:strCache>
            </c:strRef>
          </c:cat>
          <c:val>
            <c:numRef>
              <c:f>Feedback6!$AQ$5</c:f>
              <c:numCache>
                <c:formatCode>General</c:formatCode>
                <c:ptCount val="1"/>
                <c:pt idx="0">
                  <c:v>1</c:v>
                </c:pt>
              </c:numCache>
            </c:numRef>
          </c:val>
          <c:extLst>
            <c:ext xmlns:c16="http://schemas.microsoft.com/office/drawing/2014/chart" uri="{C3380CC4-5D6E-409C-BE32-E72D297353CC}">
              <c16:uniqueId val="{00000001-4441-41E9-B890-1DE6E07029FD}"/>
            </c:ext>
          </c:extLst>
        </c:ser>
        <c:ser>
          <c:idx val="1"/>
          <c:order val="1"/>
          <c:tx>
            <c:strRef>
              <c:f>Feedback6!$AR$4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Feedback6!$AN$5:$AP$5</c:f>
              <c:strCache>
                <c:ptCount val="3"/>
                <c:pt idx="0">
                  <c:v>OH and Western PA
Q1</c:v>
                </c:pt>
                <c:pt idx="1">
                  <c:v>Q1</c:v>
                </c:pt>
                <c:pt idx="2">
                  <c:v>OH and Western PA</c:v>
                </c:pt>
              </c:strCache>
            </c:strRef>
          </c:cat>
          <c:val>
            <c:numRef>
              <c:f>Feedback6!$AR$5</c:f>
              <c:numCache>
                <c:formatCode>General</c:formatCode>
                <c:ptCount val="1"/>
                <c:pt idx="0">
                  <c:v>0</c:v>
                </c:pt>
              </c:numCache>
            </c:numRef>
          </c:val>
          <c:extLst>
            <c:ext xmlns:c16="http://schemas.microsoft.com/office/drawing/2014/chart" uri="{C3380CC4-5D6E-409C-BE32-E72D297353CC}">
              <c16:uniqueId val="{00000002-4441-41E9-B890-1DE6E07029FD}"/>
            </c:ext>
          </c:extLst>
        </c:ser>
        <c:dLbls>
          <c:showLegendKey val="0"/>
          <c:showVal val="0"/>
          <c:showCatName val="0"/>
          <c:showSerName val="0"/>
          <c:showPercent val="0"/>
          <c:showBubbleSize val="0"/>
        </c:dLbls>
        <c:gapWidth val="350"/>
        <c:overlap val="100"/>
        <c:axId val="889657344"/>
        <c:axId val="889656360"/>
      </c:barChart>
      <c:lineChart>
        <c:grouping val="standard"/>
        <c:varyColors val="0"/>
        <c:ser>
          <c:idx val="3"/>
          <c:order val="3"/>
          <c:tx>
            <c:strRef>
              <c:f>Feedback6!$AT$4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1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441-41E9-B890-1DE6E07029FD}"/>
                </c:ext>
              </c:extLst>
            </c:dLbl>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Feedback6!$AN$5:$AP$5</c:f>
              <c:strCache>
                <c:ptCount val="3"/>
                <c:pt idx="0">
                  <c:v>OH and Western PA
Q1</c:v>
                </c:pt>
                <c:pt idx="1">
                  <c:v>Q1</c:v>
                </c:pt>
                <c:pt idx="2">
                  <c:v>OH and Western PA</c:v>
                </c:pt>
              </c:strCache>
            </c:strRef>
          </c:cat>
          <c:val>
            <c:numRef>
              <c:f>Feedback6!$AT$5</c:f>
              <c:numCache>
                <c:formatCode>0%</c:formatCode>
                <c:ptCount val="1"/>
                <c:pt idx="0">
                  <c:v>1</c:v>
                </c:pt>
              </c:numCache>
            </c:numRef>
          </c:val>
          <c:smooth val="0"/>
          <c:extLst>
            <c:ext xmlns:c16="http://schemas.microsoft.com/office/drawing/2014/chart" uri="{C3380CC4-5D6E-409C-BE32-E72D297353CC}">
              <c16:uniqueId val="{00000004-4441-41E9-B890-1DE6E07029FD}"/>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Feedback6!$AS$4</c:f>
              <c:strCache>
                <c:ptCount val="1"/>
                <c:pt idx="0">
                  <c:v>Sum of Reports Sent to client</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Feedback6!$AN$5:$AP$5</c:f>
              <c:strCache>
                <c:ptCount val="3"/>
                <c:pt idx="0">
                  <c:v>OH and Western PA
Q1</c:v>
                </c:pt>
                <c:pt idx="1">
                  <c:v>Q1</c:v>
                </c:pt>
                <c:pt idx="2">
                  <c:v>OH and Western PA</c:v>
                </c:pt>
              </c:strCache>
            </c:strRef>
          </c:cat>
          <c:val>
            <c:numRef>
              <c:f>Feedback6!$AS$5</c:f>
              <c:numCache>
                <c:formatCode>General</c:formatCode>
                <c:ptCount val="1"/>
                <c:pt idx="0">
                  <c:v>1</c:v>
                </c:pt>
              </c:numCache>
            </c:numRef>
          </c:val>
          <c:smooth val="0"/>
          <c:extLst>
            <c:ext xmlns:c16="http://schemas.microsoft.com/office/drawing/2014/chart" uri="{C3380CC4-5D6E-409C-BE32-E72D297353CC}">
              <c16:uniqueId val="{00000005-4441-41E9-B890-1DE6E07029FD}"/>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Feedback6!$AZ$4</c:f>
              <c:strCache>
                <c:ptCount val="1"/>
                <c:pt idx="0">
                  <c:v>Sum of TR Feedback</c:v>
                </c:pt>
              </c:strCache>
            </c:strRef>
          </c:tx>
          <c:spPr>
            <a:solidFill>
              <a:schemeClr val="accent1"/>
            </a:solidFill>
            <a:ln>
              <a:noFill/>
            </a:ln>
            <a:effectLst/>
          </c:spPr>
          <c:invertIfNegative val="0"/>
          <c:dLbls>
            <c:dLbl>
              <c:idx val="12"/>
              <c:delete val="1"/>
              <c:extLst>
                <c:ext xmlns:c15="http://schemas.microsoft.com/office/drawing/2012/chart" uri="{CE6537A1-D6FC-4f65-9D91-7224C49458BB}"/>
                <c:ext xmlns:c16="http://schemas.microsoft.com/office/drawing/2014/chart" uri="{C3380CC4-5D6E-409C-BE32-E72D297353CC}">
                  <c16:uniqueId val="{00000000-B130-4A0A-A0F6-0BE8BD6CE01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Feedback6!$AW$5:$AY$8</c:f>
              <c:multiLvlStrCache>
                <c:ptCount val="4"/>
                <c:lvl>
                  <c:pt idx="0">
                    <c:v>Dallas</c:v>
                  </c:pt>
                  <c:pt idx="1">
                    <c:v>Denver</c:v>
                  </c:pt>
                  <c:pt idx="3">
                    <c:v>Denver</c:v>
                  </c:pt>
                </c:lvl>
                <c:lvl>
                  <c:pt idx="0">
                    <c:v>Q1</c:v>
                  </c:pt>
                  <c:pt idx="3">
                    <c:v>Q2</c:v>
                  </c:pt>
                </c:lvl>
              </c:multiLvlStrCache>
            </c:multiLvlStrRef>
          </c:cat>
          <c:val>
            <c:numRef>
              <c:f>Feedback6!$AZ$5:$AZ$8</c:f>
              <c:numCache>
                <c:formatCode>General</c:formatCode>
                <c:ptCount val="4"/>
                <c:pt idx="0">
                  <c:v>3</c:v>
                </c:pt>
                <c:pt idx="1">
                  <c:v>1</c:v>
                </c:pt>
                <c:pt idx="3">
                  <c:v>3</c:v>
                </c:pt>
              </c:numCache>
            </c:numRef>
          </c:val>
          <c:extLst>
            <c:ext xmlns:c16="http://schemas.microsoft.com/office/drawing/2014/chart" uri="{C3380CC4-5D6E-409C-BE32-E72D297353CC}">
              <c16:uniqueId val="{00000001-B130-4A0A-A0F6-0BE8BD6CE010}"/>
            </c:ext>
          </c:extLst>
        </c:ser>
        <c:ser>
          <c:idx val="1"/>
          <c:order val="1"/>
          <c:tx>
            <c:strRef>
              <c:f>Feedback6!$BA$4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Feedback6!$AW$5:$AY$8</c:f>
              <c:multiLvlStrCache>
                <c:ptCount val="4"/>
                <c:lvl>
                  <c:pt idx="0">
                    <c:v>Dallas</c:v>
                  </c:pt>
                  <c:pt idx="1">
                    <c:v>Denver</c:v>
                  </c:pt>
                  <c:pt idx="3">
                    <c:v>Denver</c:v>
                  </c:pt>
                </c:lvl>
                <c:lvl>
                  <c:pt idx="0">
                    <c:v>Q1</c:v>
                  </c:pt>
                  <c:pt idx="3">
                    <c:v>Q2</c:v>
                  </c:pt>
                </c:lvl>
              </c:multiLvlStrCache>
            </c:multiLvlStrRef>
          </c:cat>
          <c:val>
            <c:numRef>
              <c:f>Feedback6!$BA$5:$BA$8</c:f>
              <c:numCache>
                <c:formatCode>General</c:formatCode>
                <c:ptCount val="4"/>
                <c:pt idx="0">
                  <c:v>2</c:v>
                </c:pt>
                <c:pt idx="1">
                  <c:v>0</c:v>
                </c:pt>
                <c:pt idx="3">
                  <c:v>0</c:v>
                </c:pt>
              </c:numCache>
            </c:numRef>
          </c:val>
          <c:extLst>
            <c:ext xmlns:c16="http://schemas.microsoft.com/office/drawing/2014/chart" uri="{C3380CC4-5D6E-409C-BE32-E72D297353CC}">
              <c16:uniqueId val="{00000002-B130-4A0A-A0F6-0BE8BD6CE010}"/>
            </c:ext>
          </c:extLst>
        </c:ser>
        <c:dLbls>
          <c:showLegendKey val="0"/>
          <c:showVal val="0"/>
          <c:showCatName val="0"/>
          <c:showSerName val="0"/>
          <c:showPercent val="0"/>
          <c:showBubbleSize val="0"/>
        </c:dLbls>
        <c:gapWidth val="50"/>
        <c:overlap val="100"/>
        <c:axId val="889657344"/>
        <c:axId val="889656360"/>
      </c:barChart>
      <c:lineChart>
        <c:grouping val="standard"/>
        <c:varyColors val="0"/>
        <c:ser>
          <c:idx val="3"/>
          <c:order val="3"/>
          <c:tx>
            <c:strRef>
              <c:f>Feedback6!$BC$4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1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130-4A0A-A0F6-0BE8BD6CE010}"/>
                </c:ext>
              </c:extLst>
            </c:dLbl>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Feedback6!$AW$5:$AY$8</c:f>
              <c:multiLvlStrCache>
                <c:ptCount val="4"/>
                <c:lvl>
                  <c:pt idx="0">
                    <c:v>Dallas</c:v>
                  </c:pt>
                  <c:pt idx="1">
                    <c:v>Denver</c:v>
                  </c:pt>
                  <c:pt idx="3">
                    <c:v>Denver</c:v>
                  </c:pt>
                </c:lvl>
                <c:lvl>
                  <c:pt idx="0">
                    <c:v>Q1</c:v>
                  </c:pt>
                  <c:pt idx="3">
                    <c:v>Q2</c:v>
                  </c:pt>
                </c:lvl>
              </c:multiLvlStrCache>
            </c:multiLvlStrRef>
          </c:cat>
          <c:val>
            <c:numRef>
              <c:f>Feedback6!$BC$5:$BC$8</c:f>
              <c:numCache>
                <c:formatCode>0%</c:formatCode>
                <c:ptCount val="4"/>
                <c:pt idx="0">
                  <c:v>0.6</c:v>
                </c:pt>
                <c:pt idx="1">
                  <c:v>1</c:v>
                </c:pt>
                <c:pt idx="3">
                  <c:v>1</c:v>
                </c:pt>
              </c:numCache>
            </c:numRef>
          </c:val>
          <c:smooth val="0"/>
          <c:extLst>
            <c:ext xmlns:c16="http://schemas.microsoft.com/office/drawing/2014/chart" uri="{C3380CC4-5D6E-409C-BE32-E72D297353CC}">
              <c16:uniqueId val="{00000004-B130-4A0A-A0F6-0BE8BD6CE010}"/>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Feedback6!$BB$4</c:f>
              <c:strCache>
                <c:ptCount val="1"/>
                <c:pt idx="0">
                  <c:v>Sum of Reports Sent to client</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Feedback6!$AW$5:$AY$8</c:f>
              <c:multiLvlStrCache>
                <c:ptCount val="4"/>
                <c:lvl>
                  <c:pt idx="0">
                    <c:v>Dallas</c:v>
                  </c:pt>
                  <c:pt idx="1">
                    <c:v>Denver</c:v>
                  </c:pt>
                  <c:pt idx="3">
                    <c:v>Denver</c:v>
                  </c:pt>
                </c:lvl>
                <c:lvl>
                  <c:pt idx="0">
                    <c:v>Q1</c:v>
                  </c:pt>
                  <c:pt idx="3">
                    <c:v>Q2</c:v>
                  </c:pt>
                </c:lvl>
              </c:multiLvlStrCache>
            </c:multiLvlStrRef>
          </c:cat>
          <c:val>
            <c:numRef>
              <c:f>Feedback6!$BB$5:$BB$8</c:f>
              <c:numCache>
                <c:formatCode>General</c:formatCode>
                <c:ptCount val="4"/>
                <c:pt idx="0">
                  <c:v>5</c:v>
                </c:pt>
                <c:pt idx="1">
                  <c:v>1</c:v>
                </c:pt>
                <c:pt idx="2">
                  <c:v>100</c:v>
                </c:pt>
                <c:pt idx="3">
                  <c:v>3</c:v>
                </c:pt>
              </c:numCache>
            </c:numRef>
          </c:val>
          <c:smooth val="0"/>
          <c:extLst>
            <c:ext xmlns:c16="http://schemas.microsoft.com/office/drawing/2014/chart" uri="{C3380CC4-5D6E-409C-BE32-E72D297353CC}">
              <c16:uniqueId val="{00000005-B130-4A0A-A0F6-0BE8BD6CE010}"/>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Feedback7!$AG$4</c:f>
              <c:strCache>
                <c:ptCount val="1"/>
                <c:pt idx="0">
                  <c:v>Sum of TR Feedback</c:v>
                </c:pt>
              </c:strCache>
            </c:strRef>
          </c:tx>
          <c:spPr>
            <a:solidFill>
              <a:schemeClr val="accent1"/>
            </a:solidFill>
            <a:ln>
              <a:noFill/>
            </a:ln>
            <a:effectLst/>
          </c:spPr>
          <c:invertIfNegative val="0"/>
          <c:cat>
            <c:multiLvlStrRef>
              <c:f>Feedback7!$AD$5:$AF$8</c:f>
              <c:multiLvlStrCache>
                <c:ptCount val="4"/>
                <c:lvl>
                  <c:pt idx="0">
                    <c:v>NY Metro</c:v>
                  </c:pt>
                  <c:pt idx="2">
                    <c:v>Boston</c:v>
                  </c:pt>
                  <c:pt idx="3">
                    <c:v>Atlanta, Georgia</c:v>
                  </c:pt>
                </c:lvl>
                <c:lvl>
                  <c:pt idx="0">
                    <c:v>Q1</c:v>
                  </c:pt>
                  <c:pt idx="2">
                    <c:v>Q2</c:v>
                  </c:pt>
                </c:lvl>
              </c:multiLvlStrCache>
            </c:multiLvlStrRef>
          </c:cat>
          <c:val>
            <c:numRef>
              <c:f>Feedback7!$AG$5:$AG$8</c:f>
              <c:numCache>
                <c:formatCode>General</c:formatCode>
                <c:ptCount val="4"/>
                <c:pt idx="0">
                  <c:v>2</c:v>
                </c:pt>
                <c:pt idx="2">
                  <c:v>2</c:v>
                </c:pt>
                <c:pt idx="3">
                  <c:v>1</c:v>
                </c:pt>
              </c:numCache>
            </c:numRef>
          </c:val>
          <c:extLst>
            <c:ext xmlns:c16="http://schemas.microsoft.com/office/drawing/2014/chart" uri="{C3380CC4-5D6E-409C-BE32-E72D297353CC}">
              <c16:uniqueId val="{00000000-BD7C-458B-9977-EA406CB21874}"/>
            </c:ext>
          </c:extLst>
        </c:ser>
        <c:ser>
          <c:idx val="1"/>
          <c:order val="1"/>
          <c:tx>
            <c:strRef>
              <c:f>Feedback7!$AH$4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Feedback7!$AD$5:$AF$8</c:f>
              <c:multiLvlStrCache>
                <c:ptCount val="4"/>
                <c:lvl>
                  <c:pt idx="0">
                    <c:v>NY Metro</c:v>
                  </c:pt>
                  <c:pt idx="2">
                    <c:v>Boston</c:v>
                  </c:pt>
                  <c:pt idx="3">
                    <c:v>Atlanta, Georgia</c:v>
                  </c:pt>
                </c:lvl>
                <c:lvl>
                  <c:pt idx="0">
                    <c:v>Q1</c:v>
                  </c:pt>
                  <c:pt idx="2">
                    <c:v>Q2</c:v>
                  </c:pt>
                </c:lvl>
              </c:multiLvlStrCache>
            </c:multiLvlStrRef>
          </c:cat>
          <c:val>
            <c:numRef>
              <c:f>Feedback7!$AH$5:$AH$8</c:f>
              <c:numCache>
                <c:formatCode>General</c:formatCode>
                <c:ptCount val="4"/>
                <c:pt idx="0">
                  <c:v>0</c:v>
                </c:pt>
                <c:pt idx="2">
                  <c:v>0</c:v>
                </c:pt>
                <c:pt idx="3">
                  <c:v>0</c:v>
                </c:pt>
              </c:numCache>
            </c:numRef>
          </c:val>
          <c:extLst>
            <c:ext xmlns:c16="http://schemas.microsoft.com/office/drawing/2014/chart" uri="{C3380CC4-5D6E-409C-BE32-E72D297353CC}">
              <c16:uniqueId val="{00000001-BD7C-458B-9977-EA406CB21874}"/>
            </c:ext>
          </c:extLst>
        </c:ser>
        <c:dLbls>
          <c:showLegendKey val="0"/>
          <c:showVal val="0"/>
          <c:showCatName val="0"/>
          <c:showSerName val="0"/>
          <c:showPercent val="0"/>
          <c:showBubbleSize val="0"/>
        </c:dLbls>
        <c:gapWidth val="50"/>
        <c:overlap val="100"/>
        <c:axId val="889657344"/>
        <c:axId val="889656360"/>
      </c:barChart>
      <c:lineChart>
        <c:grouping val="standard"/>
        <c:varyColors val="0"/>
        <c:ser>
          <c:idx val="3"/>
          <c:order val="3"/>
          <c:tx>
            <c:strRef>
              <c:f>Feedback7!$AJ$4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1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D7C-458B-9977-EA406CB21874}"/>
                </c:ext>
              </c:extLst>
            </c:dLbl>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Feedback7!$AD$5:$AF$8</c:f>
              <c:multiLvlStrCache>
                <c:ptCount val="4"/>
                <c:lvl>
                  <c:pt idx="0">
                    <c:v>NY Metro</c:v>
                  </c:pt>
                  <c:pt idx="2">
                    <c:v>Boston</c:v>
                  </c:pt>
                  <c:pt idx="3">
                    <c:v>Atlanta, Georgia</c:v>
                  </c:pt>
                </c:lvl>
                <c:lvl>
                  <c:pt idx="0">
                    <c:v>Q1</c:v>
                  </c:pt>
                  <c:pt idx="2">
                    <c:v>Q2</c:v>
                  </c:pt>
                </c:lvl>
              </c:multiLvlStrCache>
            </c:multiLvlStrRef>
          </c:cat>
          <c:val>
            <c:numRef>
              <c:f>Feedback7!$AJ$5:$AJ$8</c:f>
              <c:numCache>
                <c:formatCode>0%</c:formatCode>
                <c:ptCount val="4"/>
                <c:pt idx="0">
                  <c:v>1</c:v>
                </c:pt>
                <c:pt idx="2">
                  <c:v>1</c:v>
                </c:pt>
                <c:pt idx="3">
                  <c:v>1</c:v>
                </c:pt>
              </c:numCache>
            </c:numRef>
          </c:val>
          <c:smooth val="0"/>
          <c:extLst>
            <c:ext xmlns:c16="http://schemas.microsoft.com/office/drawing/2014/chart" uri="{C3380CC4-5D6E-409C-BE32-E72D297353CC}">
              <c16:uniqueId val="{00000003-BD7C-458B-9977-EA406CB21874}"/>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Feedback7!$AI$4</c:f>
              <c:strCache>
                <c:ptCount val="1"/>
                <c:pt idx="0">
                  <c:v>Sum of Reports Sent to client</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Feedback7!$AD$5:$AF$8</c:f>
              <c:multiLvlStrCache>
                <c:ptCount val="4"/>
                <c:lvl>
                  <c:pt idx="0">
                    <c:v>NY Metro</c:v>
                  </c:pt>
                  <c:pt idx="2">
                    <c:v>Boston</c:v>
                  </c:pt>
                  <c:pt idx="3">
                    <c:v>Atlanta, Georgia</c:v>
                  </c:pt>
                </c:lvl>
                <c:lvl>
                  <c:pt idx="0">
                    <c:v>Q1</c:v>
                  </c:pt>
                  <c:pt idx="2">
                    <c:v>Q2</c:v>
                  </c:pt>
                </c:lvl>
              </c:multiLvlStrCache>
            </c:multiLvlStrRef>
          </c:cat>
          <c:val>
            <c:numRef>
              <c:f>Feedback7!$AI$5:$AI$8</c:f>
              <c:numCache>
                <c:formatCode>General</c:formatCode>
                <c:ptCount val="4"/>
                <c:pt idx="0">
                  <c:v>2</c:v>
                </c:pt>
                <c:pt idx="1">
                  <c:v>100</c:v>
                </c:pt>
                <c:pt idx="2">
                  <c:v>2</c:v>
                </c:pt>
                <c:pt idx="3">
                  <c:v>1</c:v>
                </c:pt>
              </c:numCache>
            </c:numRef>
          </c:val>
          <c:smooth val="0"/>
          <c:extLst>
            <c:ext xmlns:c16="http://schemas.microsoft.com/office/drawing/2014/chart" uri="{C3380CC4-5D6E-409C-BE32-E72D297353CC}">
              <c16:uniqueId val="{00000004-BD7C-458B-9977-EA406CB21874}"/>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058398076472718E-2"/>
          <c:y val="0.18020325671233228"/>
          <c:w val="0.93985680284370809"/>
          <c:h val="0.5576151226032986"/>
        </c:manualLayout>
      </c:layout>
      <c:barChart>
        <c:barDir val="col"/>
        <c:grouping val="percentStacked"/>
        <c:varyColors val="0"/>
        <c:ser>
          <c:idx val="0"/>
          <c:order val="0"/>
          <c:tx>
            <c:strRef>
              <c:f>Feedback7!$AP$4</c:f>
              <c:strCache>
                <c:ptCount val="1"/>
                <c:pt idx="0">
                  <c:v>Sum of TR Feedback</c:v>
                </c:pt>
              </c:strCache>
            </c:strRef>
          </c:tx>
          <c:spPr>
            <a:solidFill>
              <a:schemeClr val="accent1"/>
            </a:solidFill>
            <a:ln>
              <a:noFill/>
            </a:ln>
            <a:effectLst/>
          </c:spPr>
          <c:invertIfNegative val="0"/>
          <c:cat>
            <c:strRef>
              <c:f>Feedback7!$AM$5:$AO$5</c:f>
              <c:strCache>
                <c:ptCount val="3"/>
                <c:pt idx="0">
                  <c:v>Denver
Q2</c:v>
                </c:pt>
                <c:pt idx="1">
                  <c:v>Q2</c:v>
                </c:pt>
                <c:pt idx="2">
                  <c:v>Denver</c:v>
                </c:pt>
              </c:strCache>
            </c:strRef>
          </c:cat>
          <c:val>
            <c:numRef>
              <c:f>Feedback7!$AP$5</c:f>
              <c:numCache>
                <c:formatCode>General</c:formatCode>
                <c:ptCount val="1"/>
                <c:pt idx="0">
                  <c:v>3</c:v>
                </c:pt>
              </c:numCache>
            </c:numRef>
          </c:val>
          <c:extLst>
            <c:ext xmlns:c16="http://schemas.microsoft.com/office/drawing/2014/chart" uri="{C3380CC4-5D6E-409C-BE32-E72D297353CC}">
              <c16:uniqueId val="{00000001-129D-46FA-BE5D-152C8C764C27}"/>
            </c:ext>
          </c:extLst>
        </c:ser>
        <c:ser>
          <c:idx val="1"/>
          <c:order val="1"/>
          <c:tx>
            <c:strRef>
              <c:f>Feedback7!$AQ$4</c:f>
              <c:strCache>
                <c:ptCount val="1"/>
                <c:pt idx="0">
                  <c:v>Sum of No TR Feedback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Feedback7!$AM$5:$AO$5</c:f>
              <c:strCache>
                <c:ptCount val="3"/>
                <c:pt idx="0">
                  <c:v>Denver
Q2</c:v>
                </c:pt>
                <c:pt idx="1">
                  <c:v>Q2</c:v>
                </c:pt>
                <c:pt idx="2">
                  <c:v>Denver</c:v>
                </c:pt>
              </c:strCache>
            </c:strRef>
          </c:cat>
          <c:val>
            <c:numRef>
              <c:f>Feedback7!$AQ$5</c:f>
              <c:numCache>
                <c:formatCode>General</c:formatCode>
                <c:ptCount val="1"/>
                <c:pt idx="0">
                  <c:v>0</c:v>
                </c:pt>
              </c:numCache>
            </c:numRef>
          </c:val>
          <c:extLst>
            <c:ext xmlns:c16="http://schemas.microsoft.com/office/drawing/2014/chart" uri="{C3380CC4-5D6E-409C-BE32-E72D297353CC}">
              <c16:uniqueId val="{00000002-129D-46FA-BE5D-152C8C764C27}"/>
            </c:ext>
          </c:extLst>
        </c:ser>
        <c:dLbls>
          <c:showLegendKey val="0"/>
          <c:showVal val="0"/>
          <c:showCatName val="0"/>
          <c:showSerName val="0"/>
          <c:showPercent val="0"/>
          <c:showBubbleSize val="0"/>
        </c:dLbls>
        <c:gapWidth val="398"/>
        <c:overlap val="100"/>
        <c:axId val="889657344"/>
        <c:axId val="889656360"/>
      </c:barChart>
      <c:lineChart>
        <c:grouping val="standard"/>
        <c:varyColors val="0"/>
        <c:ser>
          <c:idx val="3"/>
          <c:order val="3"/>
          <c:tx>
            <c:strRef>
              <c:f>Feedback7!$AS$4</c:f>
              <c:strCache>
                <c:ptCount val="1"/>
                <c:pt idx="0">
                  <c:v>Average of Response Rate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dLbl>
              <c:idx val="1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29D-46FA-BE5D-152C8C764C27}"/>
                </c:ext>
              </c:extLst>
            </c:dLbl>
            <c:spPr>
              <a:solidFill>
                <a:schemeClr val="accent2">
                  <a:lumMod val="20000"/>
                  <a:lumOff val="80000"/>
                </a:schemeClr>
              </a:solidFill>
              <a:ln>
                <a:noFill/>
              </a:ln>
              <a:effectLst/>
            </c:spPr>
            <c:txPr>
              <a:bodyPr rot="0" spcFirstLastPara="1" vertOverflow="ellipsis" vert="horz" wrap="square" anchor="ctr" anchorCtr="1"/>
              <a:lstStyle/>
              <a:p>
                <a:pPr>
                  <a:defRPr sz="800" b="1" i="0" u="none" strike="noStrike" kern="1200" baseline="0">
                    <a:solidFill>
                      <a:schemeClr val="accent4"/>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Feedback7!$AM$5:$AO$5</c:f>
              <c:strCache>
                <c:ptCount val="3"/>
                <c:pt idx="0">
                  <c:v>Denver
Q2</c:v>
                </c:pt>
                <c:pt idx="1">
                  <c:v>Q2</c:v>
                </c:pt>
                <c:pt idx="2">
                  <c:v>Denver</c:v>
                </c:pt>
              </c:strCache>
            </c:strRef>
          </c:cat>
          <c:val>
            <c:numRef>
              <c:f>Feedback7!$AS$5</c:f>
              <c:numCache>
                <c:formatCode>0%</c:formatCode>
                <c:ptCount val="1"/>
                <c:pt idx="0">
                  <c:v>1</c:v>
                </c:pt>
              </c:numCache>
            </c:numRef>
          </c:val>
          <c:smooth val="0"/>
          <c:extLst>
            <c:ext xmlns:c16="http://schemas.microsoft.com/office/drawing/2014/chart" uri="{C3380CC4-5D6E-409C-BE32-E72D297353CC}">
              <c16:uniqueId val="{00000004-129D-46FA-BE5D-152C8C764C27}"/>
            </c:ext>
          </c:extLst>
        </c:ser>
        <c:dLbls>
          <c:showLegendKey val="0"/>
          <c:showVal val="0"/>
          <c:showCatName val="0"/>
          <c:showSerName val="0"/>
          <c:showPercent val="0"/>
          <c:showBubbleSize val="0"/>
        </c:dLbls>
        <c:marker val="1"/>
        <c:smooth val="0"/>
        <c:axId val="889657344"/>
        <c:axId val="889656360"/>
      </c:lineChart>
      <c:lineChart>
        <c:grouping val="percentStacked"/>
        <c:varyColors val="0"/>
        <c:ser>
          <c:idx val="2"/>
          <c:order val="2"/>
          <c:tx>
            <c:strRef>
              <c:f>Feedback7!$AR$4</c:f>
              <c:strCache>
                <c:ptCount val="1"/>
                <c:pt idx="0">
                  <c:v>Sum of Reports Sent to client</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Feedback7!$AM$5:$AO$5</c:f>
              <c:strCache>
                <c:ptCount val="3"/>
                <c:pt idx="0">
                  <c:v>Denver
Q2</c:v>
                </c:pt>
                <c:pt idx="1">
                  <c:v>Q2</c:v>
                </c:pt>
                <c:pt idx="2">
                  <c:v>Denver</c:v>
                </c:pt>
              </c:strCache>
            </c:strRef>
          </c:cat>
          <c:val>
            <c:numRef>
              <c:f>Feedback7!$AR$5</c:f>
              <c:numCache>
                <c:formatCode>General</c:formatCode>
                <c:ptCount val="1"/>
                <c:pt idx="0">
                  <c:v>3</c:v>
                </c:pt>
              </c:numCache>
            </c:numRef>
          </c:val>
          <c:smooth val="0"/>
          <c:extLst>
            <c:ext xmlns:c16="http://schemas.microsoft.com/office/drawing/2014/chart" uri="{C3380CC4-5D6E-409C-BE32-E72D297353CC}">
              <c16:uniqueId val="{00000005-129D-46FA-BE5D-152C8C764C27}"/>
            </c:ext>
          </c:extLst>
        </c:ser>
        <c:dLbls>
          <c:showLegendKey val="0"/>
          <c:showVal val="0"/>
          <c:showCatName val="0"/>
          <c:showSerName val="0"/>
          <c:showPercent val="0"/>
          <c:showBubbleSize val="0"/>
        </c:dLbls>
        <c:marker val="1"/>
        <c:smooth val="0"/>
        <c:axId val="1548677488"/>
        <c:axId val="1548681096"/>
      </c:lineChart>
      <c:catAx>
        <c:axId val="889657344"/>
        <c:scaling>
          <c:orientation val="minMax"/>
        </c:scaling>
        <c:delete val="0"/>
        <c:axPos val="b"/>
        <c:numFmt formatCode="General" sourceLinked="1"/>
        <c:majorTickMark val="none"/>
        <c:minorTickMark val="none"/>
        <c:tickLblPos val="nextTo"/>
        <c:spPr>
          <a:noFill/>
          <a:ln w="9525" cap="flat" cmpd="sng" algn="ctr">
            <a:no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889656360"/>
        <c:crosses val="autoZero"/>
        <c:auto val="1"/>
        <c:lblAlgn val="ctr"/>
        <c:lblOffset val="100"/>
        <c:noMultiLvlLbl val="0"/>
      </c:catAx>
      <c:valAx>
        <c:axId val="889656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89657344"/>
        <c:crosses val="autoZero"/>
        <c:crossBetween val="between"/>
      </c:valAx>
      <c:valAx>
        <c:axId val="1548681096"/>
        <c:scaling>
          <c:orientation val="minMax"/>
        </c:scaling>
        <c:delete val="1"/>
        <c:axPos val="r"/>
        <c:numFmt formatCode="0%" sourceLinked="1"/>
        <c:majorTickMark val="out"/>
        <c:minorTickMark val="none"/>
        <c:tickLblPos val="nextTo"/>
        <c:crossAx val="1548677488"/>
        <c:crosses val="max"/>
        <c:crossBetween val="between"/>
      </c:valAx>
      <c:catAx>
        <c:axId val="1548677488"/>
        <c:scaling>
          <c:orientation val="minMax"/>
        </c:scaling>
        <c:delete val="1"/>
        <c:axPos val="b"/>
        <c:numFmt formatCode="General" sourceLinked="1"/>
        <c:majorTickMark val="out"/>
        <c:minorTickMark val="none"/>
        <c:tickLblPos val="nextTo"/>
        <c:crossAx val="15486810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38100" cap="flat" cmpd="sng" algn="ctr">
      <a:no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4"/>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9.3427650528806555E-2"/>
          <c:y val="0.18659928829927486"/>
          <c:w val="0.88082769881154432"/>
          <c:h val="0.6148235316011289"/>
        </c:manualLayout>
      </c:layout>
      <c:barChart>
        <c:barDir val="col"/>
        <c:grouping val="clustered"/>
        <c:varyColors val="1"/>
        <c:ser>
          <c:idx val="0"/>
          <c:order val="0"/>
          <c:tx>
            <c:strRef>
              <c:f>'TQS1'!$AI$4</c:f>
              <c:strCache>
                <c:ptCount val="1"/>
                <c:pt idx="0">
                  <c:v>TQS</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D6A3-4B9C-B74C-4772ADD26082}"/>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D6A3-4B9C-B74C-4772ADD26082}"/>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D6A3-4B9C-B74C-4772ADD26082}"/>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D6A3-4B9C-B74C-4772ADD26082}"/>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D6A3-4B9C-B74C-4772ADD26082}"/>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D6A3-4B9C-B74C-4772ADD2608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'TQS1'!$AH$5:$AH$10</c:f>
              <c:strCache>
                <c:ptCount val="6"/>
                <c:pt idx="0">
                  <c:v>Financial Benchmark Survey</c:v>
                </c:pt>
                <c:pt idx="1">
                  <c:v>Financial Performance Analysis</c:v>
                </c:pt>
                <c:pt idx="2">
                  <c:v>HealthMaps</c:v>
                </c:pt>
                <c:pt idx="3">
                  <c:v>Incurred But Not Reported</c:v>
                </c:pt>
                <c:pt idx="4">
                  <c:v>PCORI</c:v>
                </c:pt>
                <c:pt idx="5">
                  <c:v>Pricing Underwriting Tool</c:v>
                </c:pt>
              </c:strCache>
            </c:strRef>
          </c:cat>
          <c:val>
            <c:numRef>
              <c:f>'TQS1'!$AI$5:$AI$10</c:f>
              <c:numCache>
                <c:formatCode>0.00</c:formatCode>
                <c:ptCount val="6"/>
                <c:pt idx="0">
                  <c:v>97.816667924528289</c:v>
                </c:pt>
                <c:pt idx="1">
                  <c:v>98.368310030395193</c:v>
                </c:pt>
                <c:pt idx="2">
                  <c:v>100</c:v>
                </c:pt>
                <c:pt idx="3">
                  <c:v>99.1854880952381</c:v>
                </c:pt>
                <c:pt idx="4">
                  <c:v>100</c:v>
                </c:pt>
                <c:pt idx="5">
                  <c:v>98.200854166666659</c:v>
                </c:pt>
              </c:numCache>
            </c:numRef>
          </c:val>
          <c:extLst>
            <c:ext xmlns:c16="http://schemas.microsoft.com/office/drawing/2014/chart" uri="{C3380CC4-5D6E-409C-BE32-E72D297353CC}">
              <c16:uniqueId val="{00000000-FF01-47BC-B69C-84F0B5331EF7}"/>
            </c:ext>
          </c:extLst>
        </c:ser>
        <c:dLbls>
          <c:showLegendKey val="0"/>
          <c:showVal val="0"/>
          <c:showCatName val="0"/>
          <c:showSerName val="0"/>
          <c:showPercent val="0"/>
          <c:showBubbleSize val="0"/>
        </c:dLbls>
        <c:gapWidth val="60"/>
        <c:overlap val="-27"/>
        <c:axId val="1108225432"/>
        <c:axId val="1108221168"/>
      </c:barChart>
      <c:catAx>
        <c:axId val="1108225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108221168"/>
        <c:crosses val="autoZero"/>
        <c:auto val="1"/>
        <c:lblAlgn val="ctr"/>
        <c:lblOffset val="100"/>
        <c:noMultiLvlLbl val="0"/>
      </c:catAx>
      <c:valAx>
        <c:axId val="1108221168"/>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225432"/>
        <c:crosses val="autoZero"/>
        <c:crossBetween val="between"/>
      </c:valAx>
      <c:spPr>
        <a:noFill/>
        <a:ln>
          <a:noFill/>
        </a:ln>
        <a:effectLst/>
      </c:spPr>
    </c:plotArea>
    <c:plotVisOnly val="1"/>
    <c:dispBlanksAs val="gap"/>
    <c:showDLblsOverMax val="0"/>
    <c:extLst/>
  </c:chart>
  <c:spPr>
    <a:solidFill>
      <a:schemeClr val="bg1"/>
    </a:solidFill>
    <a:ln w="38100" cap="flat" cmpd="sng" algn="ctr">
      <a:no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userShapes r:id="rId4"/>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9.4854833504062416E-2"/>
          <c:y val="0.16907340674055074"/>
          <c:w val="0.87900724546164677"/>
          <c:h val="0.68589560000171668"/>
        </c:manualLayout>
      </c:layout>
      <c:barChart>
        <c:barDir val="col"/>
        <c:grouping val="clustered"/>
        <c:varyColors val="0"/>
        <c:ser>
          <c:idx val="0"/>
          <c:order val="0"/>
          <c:tx>
            <c:strRef>
              <c:f>'TQS1'!$AE$4</c:f>
              <c:strCache>
                <c:ptCount val="1"/>
                <c:pt idx="0">
                  <c:v>TQS</c:v>
                </c:pt>
              </c:strCache>
            </c:strRef>
          </c:tx>
          <c:spPr>
            <a:solidFill>
              <a:schemeClr val="accent1"/>
            </a:solidFill>
            <a:ln>
              <a:noFill/>
            </a:ln>
            <a:effectLst/>
          </c:spPr>
          <c:invertIfNegative val="0"/>
          <c:dPt>
            <c:idx val="0"/>
            <c:invertIfNegative val="0"/>
            <c:bubble3D val="0"/>
            <c:spPr>
              <a:solidFill>
                <a:srgbClr val="FF6699"/>
              </a:solidFill>
              <a:ln>
                <a:noFill/>
              </a:ln>
              <a:effectLst/>
            </c:spPr>
            <c:extLst>
              <c:ext xmlns:c16="http://schemas.microsoft.com/office/drawing/2014/chart" uri="{C3380CC4-5D6E-409C-BE32-E72D297353CC}">
                <c16:uniqueId val="{00000003-2EF8-47C7-A22B-10909827DE10}"/>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1-2EF8-47C7-A22B-10909827DE10}"/>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2-2EF8-47C7-A22B-10909827DE1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'TQS1'!$AD$5:$AD$7</c:f>
              <c:strCache>
                <c:ptCount val="3"/>
                <c:pt idx="0">
                  <c:v>East</c:v>
                </c:pt>
                <c:pt idx="1">
                  <c:v>Midwest</c:v>
                </c:pt>
                <c:pt idx="2">
                  <c:v>West</c:v>
                </c:pt>
              </c:strCache>
            </c:strRef>
          </c:cat>
          <c:val>
            <c:numRef>
              <c:f>'TQS1'!$AE$5:$AE$7</c:f>
              <c:numCache>
                <c:formatCode>0.00</c:formatCode>
                <c:ptCount val="3"/>
                <c:pt idx="0">
                  <c:v>98.328581939799392</c:v>
                </c:pt>
                <c:pt idx="1">
                  <c:v>97.920746153846125</c:v>
                </c:pt>
                <c:pt idx="2">
                  <c:v>98.446801242236077</c:v>
                </c:pt>
              </c:numCache>
            </c:numRef>
          </c:val>
          <c:extLst>
            <c:ext xmlns:c16="http://schemas.microsoft.com/office/drawing/2014/chart" uri="{C3380CC4-5D6E-409C-BE32-E72D297353CC}">
              <c16:uniqueId val="{00000000-2EF8-47C7-A22B-10909827DE10}"/>
            </c:ext>
          </c:extLst>
        </c:ser>
        <c:dLbls>
          <c:showLegendKey val="0"/>
          <c:showVal val="0"/>
          <c:showCatName val="0"/>
          <c:showSerName val="0"/>
          <c:showPercent val="0"/>
          <c:showBubbleSize val="0"/>
        </c:dLbls>
        <c:gapWidth val="60"/>
        <c:overlap val="-27"/>
        <c:axId val="1108243800"/>
        <c:axId val="1108248720"/>
      </c:barChart>
      <c:catAx>
        <c:axId val="1108243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108248720"/>
        <c:crosses val="autoZero"/>
        <c:auto val="1"/>
        <c:lblAlgn val="ctr"/>
        <c:lblOffset val="100"/>
        <c:noMultiLvlLbl val="0"/>
      </c:catAx>
      <c:valAx>
        <c:axId val="1108248720"/>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243800"/>
        <c:crosses val="autoZero"/>
        <c:crossBetween val="between"/>
      </c:valAx>
      <c:spPr>
        <a:noFill/>
        <a:ln>
          <a:noFill/>
        </a:ln>
        <a:effectLst/>
      </c:spPr>
    </c:plotArea>
    <c:plotVisOnly val="1"/>
    <c:dispBlanksAs val="gap"/>
    <c:showDLblsOverMax val="0"/>
    <c:extLst/>
  </c:chart>
  <c:spPr>
    <a:solidFill>
      <a:schemeClr val="bg1"/>
    </a:solidFill>
    <a:ln w="38100" cap="flat" cmpd="sng" algn="ctr">
      <a:no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userShapes r:id="rId4"/>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8.4515389288279175E-2"/>
          <c:y val="0.16605403090539239"/>
          <c:w val="0.82338460317661422"/>
          <c:h val="0.64204152847119444"/>
        </c:manualLayout>
      </c:layout>
      <c:barChart>
        <c:barDir val="col"/>
        <c:grouping val="clustered"/>
        <c:varyColors val="1"/>
        <c:ser>
          <c:idx val="0"/>
          <c:order val="0"/>
          <c:tx>
            <c:strRef>
              <c:f>'TQS2'!$AL$4</c:f>
              <c:strCache>
                <c:ptCount val="1"/>
                <c:pt idx="0">
                  <c:v>Q1</c:v>
                </c:pt>
              </c:strCache>
            </c:strRef>
          </c:tx>
          <c:spPr>
            <a:solidFill>
              <a:srgbClr val="FF6699"/>
            </a:solidFill>
            <a:ln>
              <a:noFill/>
            </a:ln>
            <a:effectLst/>
          </c:spPr>
          <c:invertIfNegative val="0"/>
          <c:dPt>
            <c:idx val="0"/>
            <c:invertIfNegative val="0"/>
            <c:bubble3D val="0"/>
            <c:spPr>
              <a:solidFill>
                <a:srgbClr val="FF6699"/>
              </a:solidFill>
              <a:ln>
                <a:noFill/>
              </a:ln>
              <a:effectLst/>
            </c:spPr>
            <c:extLst>
              <c:ext xmlns:c16="http://schemas.microsoft.com/office/drawing/2014/chart" uri="{C3380CC4-5D6E-409C-BE32-E72D297353CC}">
                <c16:uniqueId val="{00000001-96F9-4022-9FA8-84AA11CBC0CD}"/>
              </c:ext>
            </c:extLst>
          </c:dPt>
          <c:dPt>
            <c:idx val="1"/>
            <c:invertIfNegative val="0"/>
            <c:bubble3D val="0"/>
            <c:spPr>
              <a:solidFill>
                <a:srgbClr val="FF6699"/>
              </a:solidFill>
              <a:ln>
                <a:noFill/>
              </a:ln>
              <a:effectLst/>
            </c:spPr>
            <c:extLst>
              <c:ext xmlns:c16="http://schemas.microsoft.com/office/drawing/2014/chart" uri="{C3380CC4-5D6E-409C-BE32-E72D297353CC}">
                <c16:uniqueId val="{00000003-96F9-4022-9FA8-84AA11CBC0CD}"/>
              </c:ext>
            </c:extLst>
          </c:dPt>
          <c:dPt>
            <c:idx val="2"/>
            <c:invertIfNegative val="0"/>
            <c:bubble3D val="0"/>
            <c:spPr>
              <a:solidFill>
                <a:srgbClr val="FF6699"/>
              </a:solidFill>
              <a:ln>
                <a:noFill/>
              </a:ln>
              <a:effectLst/>
            </c:spPr>
            <c:extLst>
              <c:ext xmlns:c16="http://schemas.microsoft.com/office/drawing/2014/chart" uri="{C3380CC4-5D6E-409C-BE32-E72D297353CC}">
                <c16:uniqueId val="{00000005-96F9-4022-9FA8-84AA11CBC0CD}"/>
              </c:ext>
            </c:extLst>
          </c:dPt>
          <c:dPt>
            <c:idx val="3"/>
            <c:invertIfNegative val="0"/>
            <c:bubble3D val="0"/>
            <c:spPr>
              <a:solidFill>
                <a:srgbClr val="FF6699"/>
              </a:solidFill>
              <a:ln>
                <a:noFill/>
              </a:ln>
              <a:effectLst/>
            </c:spPr>
            <c:extLst>
              <c:ext xmlns:c16="http://schemas.microsoft.com/office/drawing/2014/chart" uri="{C3380CC4-5D6E-409C-BE32-E72D297353CC}">
                <c16:uniqueId val="{00000007-96F9-4022-9FA8-84AA11CBC0CD}"/>
              </c:ext>
            </c:extLst>
          </c:dPt>
          <c:dPt>
            <c:idx val="4"/>
            <c:invertIfNegative val="0"/>
            <c:bubble3D val="0"/>
            <c:spPr>
              <a:solidFill>
                <a:srgbClr val="FF6699"/>
              </a:solidFill>
              <a:ln>
                <a:noFill/>
              </a:ln>
              <a:effectLst/>
            </c:spPr>
            <c:extLst>
              <c:ext xmlns:c16="http://schemas.microsoft.com/office/drawing/2014/chart" uri="{C3380CC4-5D6E-409C-BE32-E72D297353CC}">
                <c16:uniqueId val="{00000009-96F9-4022-9FA8-84AA11CBC0CD}"/>
              </c:ext>
            </c:extLst>
          </c:dPt>
          <c:dPt>
            <c:idx val="5"/>
            <c:invertIfNegative val="0"/>
            <c:bubble3D val="0"/>
            <c:spPr>
              <a:solidFill>
                <a:srgbClr val="FF6699"/>
              </a:solidFill>
              <a:ln>
                <a:noFill/>
              </a:ln>
              <a:effectLst/>
            </c:spPr>
            <c:extLst>
              <c:ext xmlns:c16="http://schemas.microsoft.com/office/drawing/2014/chart" uri="{C3380CC4-5D6E-409C-BE32-E72D297353CC}">
                <c16:uniqueId val="{0000000B-96F9-4022-9FA8-84AA11CBC0C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'TQS2'!$AK$5:$AK$10</c:f>
              <c:strCache>
                <c:ptCount val="6"/>
                <c:pt idx="0">
                  <c:v>Financial Benchmark Survey</c:v>
                </c:pt>
                <c:pt idx="1">
                  <c:v>Financial Performance Analysis</c:v>
                </c:pt>
                <c:pt idx="2">
                  <c:v>HealthMaps</c:v>
                </c:pt>
                <c:pt idx="3">
                  <c:v>Incurred But Not Reported</c:v>
                </c:pt>
                <c:pt idx="4">
                  <c:v>PCORI</c:v>
                </c:pt>
                <c:pt idx="5">
                  <c:v>Pricing Underwriting Tool</c:v>
                </c:pt>
              </c:strCache>
            </c:strRef>
          </c:cat>
          <c:val>
            <c:numRef>
              <c:f>'TQS2'!$AL$5:$AL$10</c:f>
              <c:numCache>
                <c:formatCode>0.00</c:formatCode>
                <c:ptCount val="6"/>
                <c:pt idx="0">
                  <c:v>97.80839772727272</c:v>
                </c:pt>
                <c:pt idx="1">
                  <c:v>98.295084507042276</c:v>
                </c:pt>
                <c:pt idx="2">
                  <c:v>100</c:v>
                </c:pt>
                <c:pt idx="3">
                  <c:v>99.09975</c:v>
                </c:pt>
                <c:pt idx="4">
                  <c:v>100</c:v>
                </c:pt>
                <c:pt idx="5">
                  <c:v>97.575900000000004</c:v>
                </c:pt>
              </c:numCache>
            </c:numRef>
          </c:val>
          <c:extLst>
            <c:ext xmlns:c16="http://schemas.microsoft.com/office/drawing/2014/chart" uri="{C3380CC4-5D6E-409C-BE32-E72D297353CC}">
              <c16:uniqueId val="{0000000C-96F9-4022-9FA8-84AA11CBC0CD}"/>
            </c:ext>
          </c:extLst>
        </c:ser>
        <c:ser>
          <c:idx val="1"/>
          <c:order val="1"/>
          <c:tx>
            <c:strRef>
              <c:f>'TQS2'!$AM$4</c:f>
              <c:strCache>
                <c:ptCount val="1"/>
                <c:pt idx="0">
                  <c:v>Q2</c:v>
                </c:pt>
              </c:strCache>
            </c:strRef>
          </c:tx>
          <c:spPr>
            <a:solidFill>
              <a:schemeClr val="accent5"/>
            </a:solidFill>
            <a:ln>
              <a:noFill/>
            </a:ln>
            <a:effectLst/>
          </c:spPr>
          <c:invertIfNegative val="0"/>
          <c:cat>
            <c:strRef>
              <c:f>'TQS2'!$AK$5:$AK$10</c:f>
              <c:strCache>
                <c:ptCount val="6"/>
                <c:pt idx="0">
                  <c:v>Financial Benchmark Survey</c:v>
                </c:pt>
                <c:pt idx="1">
                  <c:v>Financial Performance Analysis</c:v>
                </c:pt>
                <c:pt idx="2">
                  <c:v>HealthMaps</c:v>
                </c:pt>
                <c:pt idx="3">
                  <c:v>Incurred But Not Reported</c:v>
                </c:pt>
                <c:pt idx="4">
                  <c:v>PCORI</c:v>
                </c:pt>
                <c:pt idx="5">
                  <c:v>Pricing Underwriting Tool</c:v>
                </c:pt>
              </c:strCache>
            </c:strRef>
          </c:cat>
          <c:val>
            <c:numRef>
              <c:f>'TQS2'!$AM$5:$AM$10</c:f>
              <c:numCache>
                <c:formatCode>General</c:formatCode>
                <c:ptCount val="6"/>
                <c:pt idx="0">
                  <c:v>100</c:v>
                </c:pt>
                <c:pt idx="1">
                  <c:v>98.830444444444467</c:v>
                </c:pt>
                <c:pt idx="2">
                  <c:v>100</c:v>
                </c:pt>
                <c:pt idx="3">
                  <c:v>100</c:v>
                </c:pt>
                <c:pt idx="4">
                  <c:v>100</c:v>
                </c:pt>
                <c:pt idx="5">
                  <c:v>99.242444444444445</c:v>
                </c:pt>
              </c:numCache>
            </c:numRef>
          </c:val>
          <c:extLst>
            <c:ext xmlns:c16="http://schemas.microsoft.com/office/drawing/2014/chart" uri="{C3380CC4-5D6E-409C-BE32-E72D297353CC}">
              <c16:uniqueId val="{0000000D-96F9-4022-9FA8-84AA11CBC0CD}"/>
            </c:ext>
          </c:extLst>
        </c:ser>
        <c:dLbls>
          <c:showLegendKey val="0"/>
          <c:showVal val="0"/>
          <c:showCatName val="0"/>
          <c:showSerName val="0"/>
          <c:showPercent val="0"/>
          <c:showBubbleSize val="0"/>
        </c:dLbls>
        <c:gapWidth val="60"/>
        <c:overlap val="-27"/>
        <c:axId val="1108225432"/>
        <c:axId val="1108221168"/>
      </c:barChart>
      <c:catAx>
        <c:axId val="1108225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108221168"/>
        <c:crosses val="autoZero"/>
        <c:auto val="1"/>
        <c:lblAlgn val="ctr"/>
        <c:lblOffset val="100"/>
        <c:noMultiLvlLbl val="0"/>
      </c:catAx>
      <c:valAx>
        <c:axId val="1108221168"/>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225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38100" cap="flat" cmpd="sng" algn="ctr">
      <a:no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userShapes r:id="rId4"/>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9.4798022710851748E-2"/>
          <c:y val="0.16497986072437212"/>
          <c:w val="0.87907971087120096"/>
          <c:h val="0.64159003278703841"/>
        </c:manualLayout>
      </c:layout>
      <c:barChart>
        <c:barDir val="col"/>
        <c:grouping val="clustered"/>
        <c:varyColors val="0"/>
        <c:ser>
          <c:idx val="0"/>
          <c:order val="0"/>
          <c:tx>
            <c:strRef>
              <c:f>'TQS2'!$AE$4</c:f>
              <c:strCache>
                <c:ptCount val="1"/>
                <c:pt idx="0">
                  <c:v>Q1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'TQS2'!$AD$5:$AD$7</c:f>
              <c:strCache>
                <c:ptCount val="3"/>
                <c:pt idx="0">
                  <c:v>East</c:v>
                </c:pt>
                <c:pt idx="1">
                  <c:v>Midwest</c:v>
                </c:pt>
                <c:pt idx="2">
                  <c:v>West</c:v>
                </c:pt>
              </c:strCache>
            </c:strRef>
          </c:cat>
          <c:val>
            <c:numRef>
              <c:f>'TQS2'!$AE$5:$AE$7</c:f>
              <c:numCache>
                <c:formatCode>0.00</c:formatCode>
                <c:ptCount val="3"/>
                <c:pt idx="0">
                  <c:v>98.158700819672163</c:v>
                </c:pt>
                <c:pt idx="1">
                  <c:v>97.83757599999997</c:v>
                </c:pt>
                <c:pt idx="2">
                  <c:v>98.369222222222277</c:v>
                </c:pt>
              </c:numCache>
            </c:numRef>
          </c:val>
          <c:extLst>
            <c:ext xmlns:c16="http://schemas.microsoft.com/office/drawing/2014/chart" uri="{C3380CC4-5D6E-409C-BE32-E72D297353CC}">
              <c16:uniqueId val="{00000000-02B7-424B-AF8B-31180D0461A9}"/>
            </c:ext>
          </c:extLst>
        </c:ser>
        <c:ser>
          <c:idx val="1"/>
          <c:order val="1"/>
          <c:tx>
            <c:strRef>
              <c:f>'TQS2'!$AF$4</c:f>
              <c:strCache>
                <c:ptCount val="1"/>
                <c:pt idx="0">
                  <c:v>Q2</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'TQS2'!$AD$5:$AD$7</c:f>
              <c:strCache>
                <c:ptCount val="3"/>
                <c:pt idx="0">
                  <c:v>East</c:v>
                </c:pt>
                <c:pt idx="1">
                  <c:v>Midwest</c:v>
                </c:pt>
                <c:pt idx="2">
                  <c:v>West</c:v>
                </c:pt>
              </c:strCache>
            </c:strRef>
          </c:cat>
          <c:val>
            <c:numRef>
              <c:f>'TQS2'!$AF$5:$AF$7</c:f>
              <c:numCache>
                <c:formatCode>0.00</c:formatCode>
                <c:ptCount val="3"/>
                <c:pt idx="0">
                  <c:v>99.082236363636369</c:v>
                </c:pt>
                <c:pt idx="1">
                  <c:v>100</c:v>
                </c:pt>
                <c:pt idx="2">
                  <c:v>99.368440000000007</c:v>
                </c:pt>
              </c:numCache>
            </c:numRef>
          </c:val>
          <c:extLst>
            <c:ext xmlns:c16="http://schemas.microsoft.com/office/drawing/2014/chart" uri="{C3380CC4-5D6E-409C-BE32-E72D297353CC}">
              <c16:uniqueId val="{00000001-02B7-424B-AF8B-31180D0461A9}"/>
            </c:ext>
          </c:extLst>
        </c:ser>
        <c:dLbls>
          <c:showLegendKey val="0"/>
          <c:showVal val="0"/>
          <c:showCatName val="0"/>
          <c:showSerName val="0"/>
          <c:showPercent val="0"/>
          <c:showBubbleSize val="0"/>
        </c:dLbls>
        <c:gapWidth val="60"/>
        <c:overlap val="-27"/>
        <c:axId val="1108239536"/>
        <c:axId val="1108241504"/>
      </c:barChart>
      <c:catAx>
        <c:axId val="1108239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108241504"/>
        <c:crosses val="autoZero"/>
        <c:auto val="1"/>
        <c:lblAlgn val="ctr"/>
        <c:lblOffset val="100"/>
        <c:noMultiLvlLbl val="0"/>
      </c:catAx>
      <c:valAx>
        <c:axId val="1108241504"/>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239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38100" cap="flat" cmpd="sng" algn="ctr">
      <a:no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userShapes r:id="rId4"/>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5.6552105557058981E-2"/>
          <c:y val="0.19533328450611562"/>
          <c:w val="0.92786456131411332"/>
          <c:h val="0.38062832630213067"/>
        </c:manualLayout>
      </c:layout>
      <c:barChart>
        <c:barDir val="col"/>
        <c:grouping val="clustered"/>
        <c:varyColors val="1"/>
        <c:ser>
          <c:idx val="0"/>
          <c:order val="0"/>
          <c:tx>
            <c:strRef>
              <c:f>'TQS3'!$AF$4</c:f>
              <c:strCache>
                <c:ptCount val="1"/>
                <c:pt idx="0">
                  <c:v>TQS</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A2E4-4FC3-A320-A48770021C91}"/>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A2E4-4FC3-A320-A48770021C91}"/>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A2E4-4FC3-A320-A48770021C91}"/>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A2E4-4FC3-A320-A48770021C91}"/>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A2E4-4FC3-A320-A48770021C91}"/>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A2E4-4FC3-A320-A48770021C91}"/>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AC43-42B7-9EA8-A77C30945127}"/>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AC43-42B7-9EA8-A77C30945127}"/>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AC43-42B7-9EA8-A77C30945127}"/>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AC43-42B7-9EA8-A77C30945127}"/>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AC43-42B7-9EA8-A77C30945127}"/>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AC43-42B7-9EA8-A77C30945127}"/>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AC43-42B7-9EA8-A77C30945127}"/>
              </c:ext>
            </c:extLst>
          </c:dPt>
          <c:dPt>
            <c:idx val="13"/>
            <c:invertIfNegative val="0"/>
            <c:bubble3D val="0"/>
            <c:spPr>
              <a:solidFill>
                <a:schemeClr val="accent2">
                  <a:lumMod val="80000"/>
                  <a:lumOff val="20000"/>
                </a:schemeClr>
              </a:solidFill>
              <a:ln>
                <a:noFill/>
              </a:ln>
              <a:effectLst/>
            </c:spPr>
            <c:extLst>
              <c:ext xmlns:c16="http://schemas.microsoft.com/office/drawing/2014/chart" uri="{C3380CC4-5D6E-409C-BE32-E72D297353CC}">
                <c16:uniqueId val="{0000001B-AC43-42B7-9EA8-A77C30945127}"/>
              </c:ext>
            </c:extLst>
          </c:dPt>
          <c:dPt>
            <c:idx val="14"/>
            <c:invertIfNegative val="0"/>
            <c:bubble3D val="0"/>
            <c:spPr>
              <a:solidFill>
                <a:schemeClr val="accent3">
                  <a:lumMod val="80000"/>
                  <a:lumOff val="20000"/>
                </a:schemeClr>
              </a:solidFill>
              <a:ln>
                <a:noFill/>
              </a:ln>
              <a:effectLst/>
            </c:spPr>
            <c:extLst>
              <c:ext xmlns:c16="http://schemas.microsoft.com/office/drawing/2014/chart" uri="{C3380CC4-5D6E-409C-BE32-E72D297353CC}">
                <c16:uniqueId val="{0000001D-AC43-42B7-9EA8-A77C30945127}"/>
              </c:ext>
            </c:extLst>
          </c:dPt>
          <c:dPt>
            <c:idx val="15"/>
            <c:invertIfNegative val="0"/>
            <c:bubble3D val="0"/>
            <c:spPr>
              <a:solidFill>
                <a:schemeClr val="accent4">
                  <a:lumMod val="80000"/>
                  <a:lumOff val="20000"/>
                </a:schemeClr>
              </a:solidFill>
              <a:ln>
                <a:noFill/>
              </a:ln>
              <a:effectLst/>
            </c:spPr>
            <c:extLst>
              <c:ext xmlns:c16="http://schemas.microsoft.com/office/drawing/2014/chart" uri="{C3380CC4-5D6E-409C-BE32-E72D297353CC}">
                <c16:uniqueId val="{0000001F-AC43-42B7-9EA8-A77C30945127}"/>
              </c:ext>
            </c:extLst>
          </c:dPt>
          <c:dPt>
            <c:idx val="16"/>
            <c:invertIfNegative val="0"/>
            <c:bubble3D val="0"/>
            <c:spPr>
              <a:solidFill>
                <a:schemeClr val="accent5">
                  <a:lumMod val="80000"/>
                  <a:lumOff val="20000"/>
                </a:schemeClr>
              </a:solidFill>
              <a:ln>
                <a:noFill/>
              </a:ln>
              <a:effectLst/>
            </c:spPr>
            <c:extLst>
              <c:ext xmlns:c16="http://schemas.microsoft.com/office/drawing/2014/chart" uri="{C3380CC4-5D6E-409C-BE32-E72D297353CC}">
                <c16:uniqueId val="{00000021-AC43-42B7-9EA8-A77C30945127}"/>
              </c:ext>
            </c:extLst>
          </c:dPt>
          <c:dPt>
            <c:idx val="17"/>
            <c:invertIfNegative val="0"/>
            <c:bubble3D val="0"/>
            <c:spPr>
              <a:solidFill>
                <a:schemeClr val="accent6">
                  <a:lumMod val="80000"/>
                  <a:lumOff val="20000"/>
                </a:schemeClr>
              </a:solidFill>
              <a:ln>
                <a:noFill/>
              </a:ln>
              <a:effectLst/>
            </c:spPr>
            <c:extLst>
              <c:ext xmlns:c16="http://schemas.microsoft.com/office/drawing/2014/chart" uri="{C3380CC4-5D6E-409C-BE32-E72D297353CC}">
                <c16:uniqueId val="{00000023-AC43-42B7-9EA8-A77C30945127}"/>
              </c:ext>
            </c:extLst>
          </c:dPt>
          <c:dPt>
            <c:idx val="18"/>
            <c:invertIfNegative val="0"/>
            <c:bubble3D val="0"/>
            <c:spPr>
              <a:solidFill>
                <a:schemeClr val="accent1">
                  <a:lumMod val="80000"/>
                </a:schemeClr>
              </a:solidFill>
              <a:ln>
                <a:noFill/>
              </a:ln>
              <a:effectLst/>
            </c:spPr>
            <c:extLst>
              <c:ext xmlns:c16="http://schemas.microsoft.com/office/drawing/2014/chart" uri="{C3380CC4-5D6E-409C-BE32-E72D297353CC}">
                <c16:uniqueId val="{00000025-AC43-42B7-9EA8-A77C30945127}"/>
              </c:ext>
            </c:extLst>
          </c:dPt>
          <c:dPt>
            <c:idx val="19"/>
            <c:invertIfNegative val="0"/>
            <c:bubble3D val="0"/>
            <c:spPr>
              <a:solidFill>
                <a:schemeClr val="accent2">
                  <a:lumMod val="80000"/>
                </a:schemeClr>
              </a:solidFill>
              <a:ln>
                <a:noFill/>
              </a:ln>
              <a:effectLst/>
            </c:spPr>
            <c:extLst>
              <c:ext xmlns:c16="http://schemas.microsoft.com/office/drawing/2014/chart" uri="{C3380CC4-5D6E-409C-BE32-E72D297353CC}">
                <c16:uniqueId val="{00000027-AC43-42B7-9EA8-A77C30945127}"/>
              </c:ext>
            </c:extLst>
          </c:dPt>
          <c:dPt>
            <c:idx val="20"/>
            <c:invertIfNegative val="0"/>
            <c:bubble3D val="0"/>
            <c:spPr>
              <a:solidFill>
                <a:schemeClr val="accent3">
                  <a:lumMod val="80000"/>
                </a:schemeClr>
              </a:solidFill>
              <a:ln>
                <a:noFill/>
              </a:ln>
              <a:effectLst/>
            </c:spPr>
            <c:extLst>
              <c:ext xmlns:c16="http://schemas.microsoft.com/office/drawing/2014/chart" uri="{C3380CC4-5D6E-409C-BE32-E72D297353CC}">
                <c16:uniqueId val="{00000029-AC43-42B7-9EA8-A77C30945127}"/>
              </c:ext>
            </c:extLst>
          </c:dPt>
          <c:dPt>
            <c:idx val="21"/>
            <c:invertIfNegative val="0"/>
            <c:bubble3D val="0"/>
            <c:spPr>
              <a:solidFill>
                <a:schemeClr val="accent4">
                  <a:lumMod val="80000"/>
                </a:schemeClr>
              </a:solidFill>
              <a:ln>
                <a:noFill/>
              </a:ln>
              <a:effectLst/>
            </c:spPr>
            <c:extLst>
              <c:ext xmlns:c16="http://schemas.microsoft.com/office/drawing/2014/chart" uri="{C3380CC4-5D6E-409C-BE32-E72D297353CC}">
                <c16:uniqueId val="{0000002B-AC43-42B7-9EA8-A77C3094512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'TQS3'!$AD$5:$AE$26</c:f>
              <c:multiLvlStrCache>
                <c:ptCount val="22"/>
                <c:lvl>
                  <c:pt idx="0">
                    <c:v>Atlanta, Georgia</c:v>
                  </c:pt>
                  <c:pt idx="1">
                    <c:v>Boston</c:v>
                  </c:pt>
                  <c:pt idx="2">
                    <c:v>Carolinas</c:v>
                  </c:pt>
                  <c:pt idx="3">
                    <c:v>DC_Chesapeake</c:v>
                  </c:pt>
                  <c:pt idx="4">
                    <c:v>Florida</c:v>
                  </c:pt>
                  <c:pt idx="5">
                    <c:v>Georgia_Alabama</c:v>
                  </c:pt>
                  <c:pt idx="6">
                    <c:v>New York</c:v>
                  </c:pt>
                  <c:pt idx="7">
                    <c:v>NY Metro</c:v>
                  </c:pt>
                  <c:pt idx="8">
                    <c:v>Philadelphia</c:v>
                  </c:pt>
                  <c:pt idx="9">
                    <c:v>Chicago</c:v>
                  </c:pt>
                  <c:pt idx="10">
                    <c:v>Michigan</c:v>
                  </c:pt>
                  <c:pt idx="11">
                    <c:v>Milwaukee</c:v>
                  </c:pt>
                  <c:pt idx="12">
                    <c:v>Minneapolis</c:v>
                  </c:pt>
                  <c:pt idx="13">
                    <c:v>Missouri</c:v>
                  </c:pt>
                  <c:pt idx="14">
                    <c:v>OH and Western PA</c:v>
                  </c:pt>
                  <c:pt idx="15">
                    <c:v>Pittsburgh</c:v>
                  </c:pt>
                  <c:pt idx="16">
                    <c:v>Dallas</c:v>
                  </c:pt>
                  <c:pt idx="17">
                    <c:v>Denver</c:v>
                  </c:pt>
                  <c:pt idx="18">
                    <c:v>Houston</c:v>
                  </c:pt>
                  <c:pt idx="19">
                    <c:v>NorCal</c:v>
                  </c:pt>
                  <c:pt idx="20">
                    <c:v>Pacific Northwest</c:v>
                  </c:pt>
                  <c:pt idx="21">
                    <c:v>SoCal Phoenix</c:v>
                  </c:pt>
                </c:lvl>
                <c:lvl>
                  <c:pt idx="0">
                    <c:v>East</c:v>
                  </c:pt>
                  <c:pt idx="9">
                    <c:v>Midwest</c:v>
                  </c:pt>
                  <c:pt idx="16">
                    <c:v>West</c:v>
                  </c:pt>
                </c:lvl>
              </c:multiLvlStrCache>
            </c:multiLvlStrRef>
          </c:cat>
          <c:val>
            <c:numRef>
              <c:f>'TQS3'!$AF$5:$AF$26</c:f>
              <c:numCache>
                <c:formatCode>0.00</c:formatCode>
                <c:ptCount val="22"/>
                <c:pt idx="0">
                  <c:v>100</c:v>
                </c:pt>
                <c:pt idx="1">
                  <c:v>98.395894736842095</c:v>
                </c:pt>
                <c:pt idx="2">
                  <c:v>98.571399999999997</c:v>
                </c:pt>
                <c:pt idx="3">
                  <c:v>100</c:v>
                </c:pt>
                <c:pt idx="4">
                  <c:v>95.714200000000005</c:v>
                </c:pt>
                <c:pt idx="5">
                  <c:v>98.778187500000001</c:v>
                </c:pt>
                <c:pt idx="6">
                  <c:v>100</c:v>
                </c:pt>
                <c:pt idx="7">
                  <c:v>97.940159999999921</c:v>
                </c:pt>
                <c:pt idx="8">
                  <c:v>98.900919999999999</c:v>
                </c:pt>
                <c:pt idx="9">
                  <c:v>97.234967741935478</c:v>
                </c:pt>
                <c:pt idx="10">
                  <c:v>97.274458333333357</c:v>
                </c:pt>
                <c:pt idx="11">
                  <c:v>97.368499999999997</c:v>
                </c:pt>
                <c:pt idx="12">
                  <c:v>99.142839999999993</c:v>
                </c:pt>
                <c:pt idx="13">
                  <c:v>100</c:v>
                </c:pt>
                <c:pt idx="14">
                  <c:v>98.144804347826081</c:v>
                </c:pt>
                <c:pt idx="15">
                  <c:v>92.856999999999999</c:v>
                </c:pt>
                <c:pt idx="16">
                  <c:v>99.190694444444446</c:v>
                </c:pt>
                <c:pt idx="17">
                  <c:v>98.700873417721525</c:v>
                </c:pt>
                <c:pt idx="18">
                  <c:v>97.813772277227699</c:v>
                </c:pt>
                <c:pt idx="19">
                  <c:v>97.980685714285713</c:v>
                </c:pt>
                <c:pt idx="20">
                  <c:v>100</c:v>
                </c:pt>
                <c:pt idx="21">
                  <c:v>98.01066666666668</c:v>
                </c:pt>
              </c:numCache>
            </c:numRef>
          </c:val>
          <c:extLst>
            <c:ext xmlns:c16="http://schemas.microsoft.com/office/drawing/2014/chart" uri="{C3380CC4-5D6E-409C-BE32-E72D297353CC}">
              <c16:uniqueId val="{0000000C-A2E4-4FC3-A320-A48770021C91}"/>
            </c:ext>
          </c:extLst>
        </c:ser>
        <c:dLbls>
          <c:showLegendKey val="0"/>
          <c:showVal val="0"/>
          <c:showCatName val="0"/>
          <c:showSerName val="0"/>
          <c:showPercent val="0"/>
          <c:showBubbleSize val="0"/>
        </c:dLbls>
        <c:gapWidth val="60"/>
        <c:overlap val="-27"/>
        <c:axId val="1108225432"/>
        <c:axId val="1108221168"/>
      </c:barChart>
      <c:catAx>
        <c:axId val="1108225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108221168"/>
        <c:crosses val="autoZero"/>
        <c:auto val="1"/>
        <c:lblAlgn val="ctr"/>
        <c:lblOffset val="100"/>
        <c:noMultiLvlLbl val="0"/>
      </c:catAx>
      <c:valAx>
        <c:axId val="1108221168"/>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225432"/>
        <c:crosses val="autoZero"/>
        <c:crossBetween val="between"/>
      </c:valAx>
      <c:spPr>
        <a:noFill/>
        <a:ln>
          <a:noFill/>
        </a:ln>
        <a:effectLst/>
      </c:spPr>
    </c:plotArea>
    <c:plotVisOnly val="1"/>
    <c:dispBlanksAs val="gap"/>
    <c:showDLblsOverMax val="0"/>
    <c:extLst/>
  </c:chart>
  <c:spPr>
    <a:solidFill>
      <a:schemeClr val="bg1"/>
    </a:solidFill>
    <a:ln w="38100" cap="flat" cmpd="sng" algn="ctr">
      <a:no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userShapes r:id="rId4"/>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5.2157801905846755E-2"/>
          <c:y val="0.15675976082723642"/>
          <c:w val="0.89100362716646442"/>
          <c:h val="0.39323519893040754"/>
        </c:manualLayout>
      </c:layout>
      <c:barChart>
        <c:barDir val="col"/>
        <c:grouping val="clustered"/>
        <c:varyColors val="1"/>
        <c:ser>
          <c:idx val="0"/>
          <c:order val="0"/>
          <c:tx>
            <c:strRef>
              <c:f>'TQS3'!$AM$4</c:f>
              <c:strCache>
                <c:ptCount val="1"/>
                <c:pt idx="0">
                  <c:v>Q1</c:v>
                </c:pt>
              </c:strCache>
            </c:strRef>
          </c:tx>
          <c:spPr>
            <a:solidFill>
              <a:schemeClr val="accent5"/>
            </a:solidFill>
            <a:ln>
              <a:noFill/>
            </a:ln>
            <a:effectLst/>
          </c:spPr>
          <c:invertIfNegative val="0"/>
          <c:dPt>
            <c:idx val="0"/>
            <c:invertIfNegative val="0"/>
            <c:bubble3D val="0"/>
            <c:extLst>
              <c:ext xmlns:c16="http://schemas.microsoft.com/office/drawing/2014/chart" uri="{C3380CC4-5D6E-409C-BE32-E72D297353CC}">
                <c16:uniqueId val="{00000001-60F4-4EC2-B6AF-C12CBB9F7280}"/>
              </c:ext>
            </c:extLst>
          </c:dPt>
          <c:dPt>
            <c:idx val="1"/>
            <c:invertIfNegative val="0"/>
            <c:bubble3D val="0"/>
            <c:extLst>
              <c:ext xmlns:c16="http://schemas.microsoft.com/office/drawing/2014/chart" uri="{C3380CC4-5D6E-409C-BE32-E72D297353CC}">
                <c16:uniqueId val="{00000003-60F4-4EC2-B6AF-C12CBB9F7280}"/>
              </c:ext>
            </c:extLst>
          </c:dPt>
          <c:dPt>
            <c:idx val="2"/>
            <c:invertIfNegative val="0"/>
            <c:bubble3D val="0"/>
            <c:extLst>
              <c:ext xmlns:c16="http://schemas.microsoft.com/office/drawing/2014/chart" uri="{C3380CC4-5D6E-409C-BE32-E72D297353CC}">
                <c16:uniqueId val="{00000005-60F4-4EC2-B6AF-C12CBB9F7280}"/>
              </c:ext>
            </c:extLst>
          </c:dPt>
          <c:dPt>
            <c:idx val="3"/>
            <c:invertIfNegative val="0"/>
            <c:bubble3D val="0"/>
            <c:extLst>
              <c:ext xmlns:c16="http://schemas.microsoft.com/office/drawing/2014/chart" uri="{C3380CC4-5D6E-409C-BE32-E72D297353CC}">
                <c16:uniqueId val="{00000007-60F4-4EC2-B6AF-C12CBB9F7280}"/>
              </c:ext>
            </c:extLst>
          </c:dPt>
          <c:dPt>
            <c:idx val="4"/>
            <c:invertIfNegative val="0"/>
            <c:bubble3D val="0"/>
            <c:extLst>
              <c:ext xmlns:c16="http://schemas.microsoft.com/office/drawing/2014/chart" uri="{C3380CC4-5D6E-409C-BE32-E72D297353CC}">
                <c16:uniqueId val="{00000009-60F4-4EC2-B6AF-C12CBB9F7280}"/>
              </c:ext>
            </c:extLst>
          </c:dPt>
          <c:dPt>
            <c:idx val="5"/>
            <c:invertIfNegative val="0"/>
            <c:bubble3D val="0"/>
            <c:extLst>
              <c:ext xmlns:c16="http://schemas.microsoft.com/office/drawing/2014/chart" uri="{C3380CC4-5D6E-409C-BE32-E72D297353CC}">
                <c16:uniqueId val="{0000000B-60F4-4EC2-B6AF-C12CBB9F7280}"/>
              </c:ext>
            </c:extLst>
          </c:dPt>
          <c:dLbls>
            <c:dLbl>
              <c:idx val="3"/>
              <c:layout>
                <c:manualLayout>
                  <c:x val="1.2723713086204007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0F4-4EC2-B6AF-C12CBB9F7280}"/>
                </c:ext>
              </c:extLst>
            </c:dLbl>
            <c:dLbl>
              <c:idx val="13"/>
              <c:layout>
                <c:manualLayout>
                  <c:x val="9.1461055902972675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EFC5-44AA-B3E7-E7D1AFBDCB2F}"/>
                </c:ext>
              </c:extLst>
            </c:dLbl>
            <c:dLbl>
              <c:idx val="21"/>
              <c:layout>
                <c:manualLayout>
                  <c:x val="-2.6131730257994111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EFC5-44AA-B3E7-E7D1AFBDCB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'TQS3'!$AK$5:$AL$26</c:f>
              <c:multiLvlStrCache>
                <c:ptCount val="22"/>
                <c:lvl>
                  <c:pt idx="0">
                    <c:v>Atlanta, Georgia</c:v>
                  </c:pt>
                  <c:pt idx="1">
                    <c:v>Boston</c:v>
                  </c:pt>
                  <c:pt idx="2">
                    <c:v>Carolinas</c:v>
                  </c:pt>
                  <c:pt idx="3">
                    <c:v>DC_Chesapeake</c:v>
                  </c:pt>
                  <c:pt idx="4">
                    <c:v>Florida</c:v>
                  </c:pt>
                  <c:pt idx="5">
                    <c:v>Georgia_Alabama</c:v>
                  </c:pt>
                  <c:pt idx="6">
                    <c:v>New York</c:v>
                  </c:pt>
                  <c:pt idx="7">
                    <c:v>NY Metro</c:v>
                  </c:pt>
                  <c:pt idx="8">
                    <c:v>Philadelphia</c:v>
                  </c:pt>
                  <c:pt idx="9">
                    <c:v>Chicago</c:v>
                  </c:pt>
                  <c:pt idx="10">
                    <c:v>Michigan</c:v>
                  </c:pt>
                  <c:pt idx="11">
                    <c:v>Milwaukee</c:v>
                  </c:pt>
                  <c:pt idx="12">
                    <c:v>Minneapolis</c:v>
                  </c:pt>
                  <c:pt idx="13">
                    <c:v>Missouri</c:v>
                  </c:pt>
                  <c:pt idx="14">
                    <c:v>OH and Western PA</c:v>
                  </c:pt>
                  <c:pt idx="15">
                    <c:v>Pittsburgh</c:v>
                  </c:pt>
                  <c:pt idx="16">
                    <c:v>Dallas</c:v>
                  </c:pt>
                  <c:pt idx="17">
                    <c:v>Denver</c:v>
                  </c:pt>
                  <c:pt idx="18">
                    <c:v>Houston</c:v>
                  </c:pt>
                  <c:pt idx="19">
                    <c:v>NorCal</c:v>
                  </c:pt>
                  <c:pt idx="20">
                    <c:v>Pacific Northwest</c:v>
                  </c:pt>
                  <c:pt idx="21">
                    <c:v>SoCal Phoenix</c:v>
                  </c:pt>
                </c:lvl>
                <c:lvl>
                  <c:pt idx="0">
                    <c:v>East</c:v>
                  </c:pt>
                  <c:pt idx="9">
                    <c:v>Midwest</c:v>
                  </c:pt>
                  <c:pt idx="16">
                    <c:v>West</c:v>
                  </c:pt>
                </c:lvl>
              </c:multiLvlStrCache>
            </c:multiLvlStrRef>
          </c:cat>
          <c:val>
            <c:numRef>
              <c:f>'TQS3'!$AM$5:$AM$26</c:f>
              <c:numCache>
                <c:formatCode>0.00</c:formatCode>
                <c:ptCount val="22"/>
                <c:pt idx="1">
                  <c:v>97.903873015873017</c:v>
                </c:pt>
                <c:pt idx="2">
                  <c:v>98.351615384615371</c:v>
                </c:pt>
                <c:pt idx="3">
                  <c:v>100</c:v>
                </c:pt>
                <c:pt idx="4">
                  <c:v>95.714200000000005</c:v>
                </c:pt>
                <c:pt idx="5">
                  <c:v>98.496230769230777</c:v>
                </c:pt>
                <c:pt idx="7">
                  <c:v>98.023156521739068</c:v>
                </c:pt>
                <c:pt idx="8">
                  <c:v>98.805347826086958</c:v>
                </c:pt>
                <c:pt idx="9">
                  <c:v>97.142799999999994</c:v>
                </c:pt>
                <c:pt idx="10">
                  <c:v>97.274458333333357</c:v>
                </c:pt>
                <c:pt idx="11">
                  <c:v>97.368499999999997</c:v>
                </c:pt>
                <c:pt idx="12">
                  <c:v>99.025954545454539</c:v>
                </c:pt>
                <c:pt idx="13">
                  <c:v>100</c:v>
                </c:pt>
                <c:pt idx="14">
                  <c:v>98.103577777777772</c:v>
                </c:pt>
                <c:pt idx="15">
                  <c:v>92.856999999999999</c:v>
                </c:pt>
                <c:pt idx="16">
                  <c:v>99.167571428571435</c:v>
                </c:pt>
                <c:pt idx="17">
                  <c:v>98.344661290322591</c:v>
                </c:pt>
                <c:pt idx="18">
                  <c:v>97.83213402061854</c:v>
                </c:pt>
                <c:pt idx="19">
                  <c:v>98.076088235294122</c:v>
                </c:pt>
                <c:pt idx="20">
                  <c:v>100</c:v>
                </c:pt>
                <c:pt idx="21">
                  <c:v>97.924173913043489</c:v>
                </c:pt>
              </c:numCache>
            </c:numRef>
          </c:val>
          <c:extLst>
            <c:ext xmlns:c16="http://schemas.microsoft.com/office/drawing/2014/chart" uri="{C3380CC4-5D6E-409C-BE32-E72D297353CC}">
              <c16:uniqueId val="{0000000C-60F4-4EC2-B6AF-C12CBB9F7280}"/>
            </c:ext>
          </c:extLst>
        </c:ser>
        <c:ser>
          <c:idx val="1"/>
          <c:order val="1"/>
          <c:tx>
            <c:strRef>
              <c:f>'TQS3'!$AN$4</c:f>
              <c:strCache>
                <c:ptCount val="1"/>
                <c:pt idx="0">
                  <c:v>Q2</c:v>
                </c:pt>
              </c:strCache>
            </c:strRef>
          </c:tx>
          <c:spPr>
            <a:solidFill>
              <a:schemeClr val="accent4"/>
            </a:solidFill>
            <a:ln>
              <a:noFill/>
            </a:ln>
            <a:effectLst/>
          </c:spPr>
          <c:invertIfNegative val="0"/>
          <c:dLbls>
            <c:dLbl>
              <c:idx val="12"/>
              <c:layout>
                <c:manualLayout>
                  <c:x val="-5.2263460515985342E-3"/>
                  <c:y val="-6.7380082023312448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EFC5-44AA-B3E7-E7D1AFBDCB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'TQS3'!$AK$5:$AL$26</c:f>
              <c:multiLvlStrCache>
                <c:ptCount val="22"/>
                <c:lvl>
                  <c:pt idx="0">
                    <c:v>Atlanta, Georgia</c:v>
                  </c:pt>
                  <c:pt idx="1">
                    <c:v>Boston</c:v>
                  </c:pt>
                  <c:pt idx="2">
                    <c:v>Carolinas</c:v>
                  </c:pt>
                  <c:pt idx="3">
                    <c:v>DC_Chesapeake</c:v>
                  </c:pt>
                  <c:pt idx="4">
                    <c:v>Florida</c:v>
                  </c:pt>
                  <c:pt idx="5">
                    <c:v>Georgia_Alabama</c:v>
                  </c:pt>
                  <c:pt idx="6">
                    <c:v>New York</c:v>
                  </c:pt>
                  <c:pt idx="7">
                    <c:v>NY Metro</c:v>
                  </c:pt>
                  <c:pt idx="8">
                    <c:v>Philadelphia</c:v>
                  </c:pt>
                  <c:pt idx="9">
                    <c:v>Chicago</c:v>
                  </c:pt>
                  <c:pt idx="10">
                    <c:v>Michigan</c:v>
                  </c:pt>
                  <c:pt idx="11">
                    <c:v>Milwaukee</c:v>
                  </c:pt>
                  <c:pt idx="12">
                    <c:v>Minneapolis</c:v>
                  </c:pt>
                  <c:pt idx="13">
                    <c:v>Missouri</c:v>
                  </c:pt>
                  <c:pt idx="14">
                    <c:v>OH and Western PA</c:v>
                  </c:pt>
                  <c:pt idx="15">
                    <c:v>Pittsburgh</c:v>
                  </c:pt>
                  <c:pt idx="16">
                    <c:v>Dallas</c:v>
                  </c:pt>
                  <c:pt idx="17">
                    <c:v>Denver</c:v>
                  </c:pt>
                  <c:pt idx="18">
                    <c:v>Houston</c:v>
                  </c:pt>
                  <c:pt idx="19">
                    <c:v>NorCal</c:v>
                  </c:pt>
                  <c:pt idx="20">
                    <c:v>Pacific Northwest</c:v>
                  </c:pt>
                  <c:pt idx="21">
                    <c:v>SoCal Phoenix</c:v>
                  </c:pt>
                </c:lvl>
                <c:lvl>
                  <c:pt idx="0">
                    <c:v>East</c:v>
                  </c:pt>
                  <c:pt idx="9">
                    <c:v>Midwest</c:v>
                  </c:pt>
                  <c:pt idx="16">
                    <c:v>West</c:v>
                  </c:pt>
                </c:lvl>
              </c:multiLvlStrCache>
            </c:multiLvlStrRef>
          </c:cat>
          <c:val>
            <c:numRef>
              <c:f>'TQS3'!$AN$5:$AN$26</c:f>
              <c:numCache>
                <c:formatCode>0.00</c:formatCode>
                <c:ptCount val="22"/>
                <c:pt idx="0">
                  <c:v>100</c:v>
                </c:pt>
                <c:pt idx="1">
                  <c:v>99.364562500000005</c:v>
                </c:pt>
                <c:pt idx="2">
                  <c:v>100</c:v>
                </c:pt>
                <c:pt idx="5">
                  <c:v>100</c:v>
                </c:pt>
                <c:pt idx="6">
                  <c:v>100</c:v>
                </c:pt>
                <c:pt idx="7">
                  <c:v>96.98569999999998</c:v>
                </c:pt>
                <c:pt idx="8">
                  <c:v>100</c:v>
                </c:pt>
                <c:pt idx="9">
                  <c:v>100</c:v>
                </c:pt>
                <c:pt idx="12">
                  <c:v>100</c:v>
                </c:pt>
                <c:pt idx="14">
                  <c:v>100</c:v>
                </c:pt>
                <c:pt idx="16">
                  <c:v>100</c:v>
                </c:pt>
                <c:pt idx="17">
                  <c:v>100</c:v>
                </c:pt>
                <c:pt idx="18">
                  <c:v>97.368499999999997</c:v>
                </c:pt>
                <c:pt idx="19">
                  <c:v>94.736999999999995</c:v>
                </c:pt>
                <c:pt idx="21">
                  <c:v>100</c:v>
                </c:pt>
              </c:numCache>
            </c:numRef>
          </c:val>
          <c:extLst>
            <c:ext xmlns:c16="http://schemas.microsoft.com/office/drawing/2014/chart" uri="{C3380CC4-5D6E-409C-BE32-E72D297353CC}">
              <c16:uniqueId val="{0000000D-60F4-4EC2-B6AF-C12CBB9F7280}"/>
            </c:ext>
          </c:extLst>
        </c:ser>
        <c:dLbls>
          <c:showLegendKey val="0"/>
          <c:showVal val="0"/>
          <c:showCatName val="0"/>
          <c:showSerName val="0"/>
          <c:showPercent val="0"/>
          <c:showBubbleSize val="0"/>
        </c:dLbls>
        <c:gapWidth val="60"/>
        <c:overlap val="-27"/>
        <c:axId val="1108225432"/>
        <c:axId val="1108221168"/>
      </c:barChart>
      <c:catAx>
        <c:axId val="1108225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108221168"/>
        <c:crosses val="autoZero"/>
        <c:auto val="1"/>
        <c:lblAlgn val="ctr"/>
        <c:lblOffset val="100"/>
        <c:noMultiLvlLbl val="0"/>
      </c:catAx>
      <c:valAx>
        <c:axId val="1108221168"/>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225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38100" cap="flat" cmpd="sng" algn="ctr">
      <a:no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userShapes r:id="rId2"/>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0273527478894072"/>
          <c:y val="0.16054609433496814"/>
          <c:w val="0.86895529277971673"/>
          <c:h val="0.74659254783528162"/>
        </c:manualLayout>
      </c:layout>
      <c:barChart>
        <c:barDir val="col"/>
        <c:grouping val="clustered"/>
        <c:varyColors val="1"/>
        <c:ser>
          <c:idx val="0"/>
          <c:order val="0"/>
          <c:tx>
            <c:strRef>
              <c:f>'TQS4'!$AF$4</c:f>
              <c:strCache>
                <c:ptCount val="1"/>
                <c:pt idx="0">
                  <c:v>TQS</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C932-4D7F-92FF-088314BC916B}"/>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C932-4D7F-92FF-088314BC916B}"/>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C932-4D7F-92FF-088314BC916B}"/>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C932-4D7F-92FF-088314BC916B}"/>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C932-4D7F-92FF-088314BC916B}"/>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C932-4D7F-92FF-088314BC916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'TQS4'!$AE$5:$AE$6</c:f>
              <c:strCache>
                <c:ptCount val="2"/>
                <c:pt idx="0">
                  <c:v>W1</c:v>
                </c:pt>
                <c:pt idx="1">
                  <c:v>W2</c:v>
                </c:pt>
              </c:strCache>
            </c:strRef>
          </c:cat>
          <c:val>
            <c:numRef>
              <c:f>'TQS4'!$AF$5:$AF$6</c:f>
              <c:numCache>
                <c:formatCode>0.00</c:formatCode>
                <c:ptCount val="2"/>
                <c:pt idx="0">
                  <c:v>98.424629294756002</c:v>
                </c:pt>
                <c:pt idx="1">
                  <c:v>97.984813131313103</c:v>
                </c:pt>
              </c:numCache>
            </c:numRef>
          </c:val>
          <c:extLst>
            <c:ext xmlns:c16="http://schemas.microsoft.com/office/drawing/2014/chart" uri="{C3380CC4-5D6E-409C-BE32-E72D297353CC}">
              <c16:uniqueId val="{0000000C-C932-4D7F-92FF-088314BC916B}"/>
            </c:ext>
          </c:extLst>
        </c:ser>
        <c:dLbls>
          <c:showLegendKey val="0"/>
          <c:showVal val="0"/>
          <c:showCatName val="0"/>
          <c:showSerName val="0"/>
          <c:showPercent val="0"/>
          <c:showBubbleSize val="0"/>
        </c:dLbls>
        <c:gapWidth val="93"/>
        <c:overlap val="-27"/>
        <c:axId val="1108225432"/>
        <c:axId val="1108221168"/>
      </c:barChart>
      <c:catAx>
        <c:axId val="1108225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108221168"/>
        <c:crosses val="autoZero"/>
        <c:auto val="1"/>
        <c:lblAlgn val="ctr"/>
        <c:lblOffset val="100"/>
        <c:noMultiLvlLbl val="0"/>
      </c:catAx>
      <c:valAx>
        <c:axId val="1108221168"/>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225432"/>
        <c:crosses val="autoZero"/>
        <c:crossBetween val="between"/>
      </c:valAx>
      <c:spPr>
        <a:noFill/>
        <a:ln>
          <a:noFill/>
        </a:ln>
        <a:effectLst/>
      </c:spPr>
    </c:plotArea>
    <c:plotVisOnly val="1"/>
    <c:dispBlanksAs val="gap"/>
    <c:showDLblsOverMax val="0"/>
    <c:extLst/>
  </c:chart>
  <c:spPr>
    <a:solidFill>
      <a:schemeClr val="bg1"/>
    </a:solidFill>
    <a:ln w="38100" cap="flat" cmpd="sng" algn="ctr">
      <a:no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userShapes r:id="rId4"/>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0273442122788559"/>
          <c:y val="0.15709567352585352"/>
          <c:w val="0.86895638154556465"/>
          <c:h val="0.70370415650910945"/>
        </c:manualLayout>
      </c:layout>
      <c:barChart>
        <c:barDir val="col"/>
        <c:grouping val="clustered"/>
        <c:varyColors val="1"/>
        <c:ser>
          <c:idx val="0"/>
          <c:order val="0"/>
          <c:tx>
            <c:strRef>
              <c:f>'TQS4'!$AU$4</c:f>
              <c:strCache>
                <c:ptCount val="1"/>
                <c:pt idx="0">
                  <c:v>TQS</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88E5-4A61-B519-A0258F782AE2}"/>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88E5-4A61-B519-A0258F782AE2}"/>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88E5-4A61-B519-A0258F782AE2}"/>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88E5-4A61-B519-A0258F782AE2}"/>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88E5-4A61-B519-A0258F782AE2}"/>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88E5-4A61-B519-A0258F782AE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'TQS4'!$AT$5:$AT$10</c:f>
              <c:strCache>
                <c:ptCount val="6"/>
                <c:pt idx="0">
                  <c:v>Special Project</c:v>
                </c:pt>
                <c:pt idx="1">
                  <c:v>W1</c:v>
                </c:pt>
                <c:pt idx="2">
                  <c:v>W2</c:v>
                </c:pt>
                <c:pt idx="3">
                  <c:v>W3</c:v>
                </c:pt>
                <c:pt idx="4">
                  <c:v>W4</c:v>
                </c:pt>
                <c:pt idx="5">
                  <c:v>W5</c:v>
                </c:pt>
              </c:strCache>
            </c:strRef>
          </c:cat>
          <c:val>
            <c:numRef>
              <c:f>'TQS4'!$AU$5:$AU$10</c:f>
              <c:numCache>
                <c:formatCode>0.00</c:formatCode>
                <c:ptCount val="6"/>
                <c:pt idx="0">
                  <c:v>99.107124999999996</c:v>
                </c:pt>
                <c:pt idx="1">
                  <c:v>98.517738461538571</c:v>
                </c:pt>
                <c:pt idx="2">
                  <c:v>97.832187499999947</c:v>
                </c:pt>
                <c:pt idx="3">
                  <c:v>98.305462686567168</c:v>
                </c:pt>
                <c:pt idx="4">
                  <c:v>97.798432432432449</c:v>
                </c:pt>
                <c:pt idx="5">
                  <c:v>100</c:v>
                </c:pt>
              </c:numCache>
            </c:numRef>
          </c:val>
          <c:extLst>
            <c:ext xmlns:c16="http://schemas.microsoft.com/office/drawing/2014/chart" uri="{C3380CC4-5D6E-409C-BE32-E72D297353CC}">
              <c16:uniqueId val="{0000000C-88E5-4A61-B519-A0258F782AE2}"/>
            </c:ext>
          </c:extLst>
        </c:ser>
        <c:dLbls>
          <c:showLegendKey val="0"/>
          <c:showVal val="0"/>
          <c:showCatName val="0"/>
          <c:showSerName val="0"/>
          <c:showPercent val="0"/>
          <c:showBubbleSize val="0"/>
        </c:dLbls>
        <c:gapWidth val="60"/>
        <c:overlap val="-27"/>
        <c:axId val="1108225432"/>
        <c:axId val="1108221168"/>
      </c:barChart>
      <c:catAx>
        <c:axId val="1108225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108221168"/>
        <c:crosses val="autoZero"/>
        <c:auto val="1"/>
        <c:lblAlgn val="ctr"/>
        <c:lblOffset val="100"/>
        <c:noMultiLvlLbl val="0"/>
      </c:catAx>
      <c:valAx>
        <c:axId val="1108221168"/>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225432"/>
        <c:crosses val="autoZero"/>
        <c:crossBetween val="between"/>
      </c:valAx>
      <c:spPr>
        <a:noFill/>
        <a:ln>
          <a:noFill/>
        </a:ln>
        <a:effectLst/>
      </c:spPr>
    </c:plotArea>
    <c:plotVisOnly val="1"/>
    <c:dispBlanksAs val="gap"/>
    <c:showDLblsOverMax val="0"/>
    <c:extLst/>
  </c:chart>
  <c:spPr>
    <a:solidFill>
      <a:schemeClr val="bg1"/>
    </a:solidFill>
    <a:ln w="38100" cap="flat" cmpd="sng" algn="ctr">
      <a:no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userShapes r:id="rId4"/>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8.4515389288279175E-2"/>
          <c:y val="0.16054609433496814"/>
          <c:w val="0.82338460317661422"/>
          <c:h val="0.74659254783528162"/>
        </c:manualLayout>
      </c:layout>
      <c:barChart>
        <c:barDir val="col"/>
        <c:grouping val="clustered"/>
        <c:varyColors val="1"/>
        <c:ser>
          <c:idx val="0"/>
          <c:order val="0"/>
          <c:tx>
            <c:strRef>
              <c:f>'TQS4'!$AM$4</c:f>
              <c:strCache>
                <c:ptCount val="1"/>
                <c:pt idx="0">
                  <c:v>Q1</c:v>
                </c:pt>
              </c:strCache>
            </c:strRef>
          </c:tx>
          <c:spPr>
            <a:solidFill>
              <a:schemeClr val="accent4"/>
            </a:solidFill>
            <a:ln>
              <a:noFill/>
            </a:ln>
            <a:effectLst/>
          </c:spPr>
          <c:invertIfNegative val="0"/>
          <c:dPt>
            <c:idx val="0"/>
            <c:invertIfNegative val="0"/>
            <c:bubble3D val="0"/>
            <c:spPr>
              <a:solidFill>
                <a:schemeClr val="accent4"/>
              </a:solidFill>
              <a:ln>
                <a:noFill/>
              </a:ln>
              <a:effectLst/>
            </c:spPr>
            <c:extLst>
              <c:ext xmlns:c16="http://schemas.microsoft.com/office/drawing/2014/chart" uri="{C3380CC4-5D6E-409C-BE32-E72D297353CC}">
                <c16:uniqueId val="{00000001-D5A9-498D-BE08-816CA95F6900}"/>
              </c:ext>
            </c:extLst>
          </c:dPt>
          <c:dPt>
            <c:idx val="1"/>
            <c:invertIfNegative val="0"/>
            <c:bubble3D val="0"/>
            <c:spPr>
              <a:solidFill>
                <a:schemeClr val="accent4"/>
              </a:solidFill>
              <a:ln>
                <a:noFill/>
              </a:ln>
              <a:effectLst/>
            </c:spPr>
            <c:extLst>
              <c:ext xmlns:c16="http://schemas.microsoft.com/office/drawing/2014/chart" uri="{C3380CC4-5D6E-409C-BE32-E72D297353CC}">
                <c16:uniqueId val="{00000003-D5A9-498D-BE08-816CA95F6900}"/>
              </c:ext>
            </c:extLst>
          </c:dPt>
          <c:dPt>
            <c:idx val="2"/>
            <c:invertIfNegative val="0"/>
            <c:bubble3D val="0"/>
            <c:spPr>
              <a:solidFill>
                <a:schemeClr val="accent4"/>
              </a:solidFill>
              <a:ln>
                <a:noFill/>
              </a:ln>
              <a:effectLst/>
            </c:spPr>
            <c:extLst>
              <c:ext xmlns:c16="http://schemas.microsoft.com/office/drawing/2014/chart" uri="{C3380CC4-5D6E-409C-BE32-E72D297353CC}">
                <c16:uniqueId val="{00000005-D5A9-498D-BE08-816CA95F6900}"/>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7-D5A9-498D-BE08-816CA95F6900}"/>
              </c:ext>
            </c:extLst>
          </c:dPt>
          <c:dPt>
            <c:idx val="4"/>
            <c:invertIfNegative val="0"/>
            <c:bubble3D val="0"/>
            <c:spPr>
              <a:solidFill>
                <a:schemeClr val="accent4"/>
              </a:solidFill>
              <a:ln>
                <a:noFill/>
              </a:ln>
              <a:effectLst/>
            </c:spPr>
            <c:extLst>
              <c:ext xmlns:c16="http://schemas.microsoft.com/office/drawing/2014/chart" uri="{C3380CC4-5D6E-409C-BE32-E72D297353CC}">
                <c16:uniqueId val="{00000009-D5A9-498D-BE08-816CA95F6900}"/>
              </c:ext>
            </c:extLst>
          </c:dPt>
          <c:dPt>
            <c:idx val="5"/>
            <c:invertIfNegative val="0"/>
            <c:bubble3D val="0"/>
            <c:spPr>
              <a:solidFill>
                <a:schemeClr val="accent4"/>
              </a:solidFill>
              <a:ln>
                <a:noFill/>
              </a:ln>
              <a:effectLst/>
            </c:spPr>
            <c:extLst>
              <c:ext xmlns:c16="http://schemas.microsoft.com/office/drawing/2014/chart" uri="{C3380CC4-5D6E-409C-BE32-E72D297353CC}">
                <c16:uniqueId val="{0000000B-D5A9-498D-BE08-816CA95F690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'TQS4'!$AL$5:$AL$6</c:f>
              <c:strCache>
                <c:ptCount val="2"/>
                <c:pt idx="0">
                  <c:v>W1</c:v>
                </c:pt>
                <c:pt idx="1">
                  <c:v>W2</c:v>
                </c:pt>
              </c:strCache>
            </c:strRef>
          </c:cat>
          <c:val>
            <c:numRef>
              <c:f>'TQS4'!$AM$5:$AM$6</c:f>
              <c:numCache>
                <c:formatCode>0.00</c:formatCode>
                <c:ptCount val="2"/>
                <c:pt idx="0">
                  <c:v>98.29927291242376</c:v>
                </c:pt>
                <c:pt idx="1">
                  <c:v>97.892205714285666</c:v>
                </c:pt>
              </c:numCache>
            </c:numRef>
          </c:val>
          <c:extLst>
            <c:ext xmlns:c16="http://schemas.microsoft.com/office/drawing/2014/chart" uri="{C3380CC4-5D6E-409C-BE32-E72D297353CC}">
              <c16:uniqueId val="{0000000C-D5A9-498D-BE08-816CA95F6900}"/>
            </c:ext>
          </c:extLst>
        </c:ser>
        <c:ser>
          <c:idx val="1"/>
          <c:order val="1"/>
          <c:tx>
            <c:strRef>
              <c:f>'TQS4'!$AN$4</c:f>
              <c:strCache>
                <c:ptCount val="1"/>
                <c:pt idx="0">
                  <c:v>Q2</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'TQS4'!$AL$5:$AL$6</c:f>
              <c:strCache>
                <c:ptCount val="2"/>
                <c:pt idx="0">
                  <c:v>W1</c:v>
                </c:pt>
                <c:pt idx="1">
                  <c:v>W2</c:v>
                </c:pt>
              </c:strCache>
            </c:strRef>
          </c:cat>
          <c:val>
            <c:numRef>
              <c:f>'TQS4'!$AN$5:$AN$6</c:f>
              <c:numCache>
                <c:formatCode>0.00</c:formatCode>
                <c:ptCount val="2"/>
                <c:pt idx="0">
                  <c:v>99.417370967741945</c:v>
                </c:pt>
                <c:pt idx="1">
                  <c:v>98.6894347826087</c:v>
                </c:pt>
              </c:numCache>
            </c:numRef>
          </c:val>
          <c:extLst>
            <c:ext xmlns:c16="http://schemas.microsoft.com/office/drawing/2014/chart" uri="{C3380CC4-5D6E-409C-BE32-E72D297353CC}">
              <c16:uniqueId val="{0000000D-D5A9-498D-BE08-816CA95F6900}"/>
            </c:ext>
          </c:extLst>
        </c:ser>
        <c:dLbls>
          <c:showLegendKey val="0"/>
          <c:showVal val="0"/>
          <c:showCatName val="0"/>
          <c:showSerName val="0"/>
          <c:showPercent val="0"/>
          <c:showBubbleSize val="0"/>
        </c:dLbls>
        <c:gapWidth val="60"/>
        <c:overlap val="-27"/>
        <c:axId val="1108225432"/>
        <c:axId val="1108221168"/>
      </c:barChart>
      <c:catAx>
        <c:axId val="1108225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108221168"/>
        <c:crosses val="autoZero"/>
        <c:auto val="1"/>
        <c:lblAlgn val="ctr"/>
        <c:lblOffset val="100"/>
        <c:noMultiLvlLbl val="0"/>
      </c:catAx>
      <c:valAx>
        <c:axId val="1108221168"/>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225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38100" cap="flat" cmpd="sng" algn="ctr">
      <a:no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userShapes r:id="rId4"/>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8.4517136386915048E-2"/>
          <c:y val="0.15346705266060104"/>
          <c:w val="0.8233809521904274"/>
          <c:h val="0.7074942632791249"/>
        </c:manualLayout>
      </c:layout>
      <c:barChart>
        <c:barDir val="col"/>
        <c:grouping val="clustered"/>
        <c:varyColors val="1"/>
        <c:ser>
          <c:idx val="0"/>
          <c:order val="0"/>
          <c:tx>
            <c:strRef>
              <c:f>'TQS4'!$BB$4</c:f>
              <c:strCache>
                <c:ptCount val="1"/>
                <c:pt idx="0">
                  <c:v>Q1</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8313-4CC5-AAFF-FA833FD1FFFC}"/>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3-8313-4CC5-AAFF-FA833FD1FFFC}"/>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5-8313-4CC5-AAFF-FA833FD1FFFC}"/>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7-8313-4CC5-AAFF-FA833FD1FFFC}"/>
              </c:ext>
            </c:extLst>
          </c:dPt>
          <c:dPt>
            <c:idx val="4"/>
            <c:invertIfNegative val="0"/>
            <c:bubble3D val="0"/>
            <c:spPr>
              <a:solidFill>
                <a:schemeClr val="accent1"/>
              </a:solidFill>
              <a:ln>
                <a:noFill/>
              </a:ln>
              <a:effectLst/>
            </c:spPr>
            <c:extLst>
              <c:ext xmlns:c16="http://schemas.microsoft.com/office/drawing/2014/chart" uri="{C3380CC4-5D6E-409C-BE32-E72D297353CC}">
                <c16:uniqueId val="{00000009-8313-4CC5-AAFF-FA833FD1FFFC}"/>
              </c:ext>
            </c:extLst>
          </c:dPt>
          <c:dPt>
            <c:idx val="5"/>
            <c:invertIfNegative val="0"/>
            <c:bubble3D val="0"/>
            <c:spPr>
              <a:solidFill>
                <a:schemeClr val="accent1"/>
              </a:solidFill>
              <a:ln>
                <a:noFill/>
              </a:ln>
              <a:effectLst/>
            </c:spPr>
            <c:extLst>
              <c:ext xmlns:c16="http://schemas.microsoft.com/office/drawing/2014/chart" uri="{C3380CC4-5D6E-409C-BE32-E72D297353CC}">
                <c16:uniqueId val="{0000000B-8313-4CC5-AAFF-FA833FD1FFF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'TQS4'!$BA$5:$BA$10</c:f>
              <c:strCache>
                <c:ptCount val="6"/>
                <c:pt idx="0">
                  <c:v>Special Project</c:v>
                </c:pt>
                <c:pt idx="1">
                  <c:v>W1</c:v>
                </c:pt>
                <c:pt idx="2">
                  <c:v>W2</c:v>
                </c:pt>
                <c:pt idx="3">
                  <c:v>W3</c:v>
                </c:pt>
                <c:pt idx="4">
                  <c:v>W4</c:v>
                </c:pt>
                <c:pt idx="5">
                  <c:v>W5</c:v>
                </c:pt>
              </c:strCache>
            </c:strRef>
          </c:cat>
          <c:val>
            <c:numRef>
              <c:f>'TQS4'!$BB$5:$BB$10</c:f>
              <c:numCache>
                <c:formatCode>0.00</c:formatCode>
                <c:ptCount val="6"/>
                <c:pt idx="0">
                  <c:v>99.107124999999996</c:v>
                </c:pt>
                <c:pt idx="1">
                  <c:v>98.387045112782062</c:v>
                </c:pt>
                <c:pt idx="2">
                  <c:v>97.709146153846106</c:v>
                </c:pt>
                <c:pt idx="3">
                  <c:v>98.008175438596496</c:v>
                </c:pt>
                <c:pt idx="4">
                  <c:v>97.944000000000003</c:v>
                </c:pt>
                <c:pt idx="5">
                  <c:v>100</c:v>
                </c:pt>
              </c:numCache>
            </c:numRef>
          </c:val>
          <c:extLst>
            <c:ext xmlns:c16="http://schemas.microsoft.com/office/drawing/2014/chart" uri="{C3380CC4-5D6E-409C-BE32-E72D297353CC}">
              <c16:uniqueId val="{0000000C-8313-4CC5-AAFF-FA833FD1FFFC}"/>
            </c:ext>
          </c:extLst>
        </c:ser>
        <c:ser>
          <c:idx val="1"/>
          <c:order val="1"/>
          <c:tx>
            <c:strRef>
              <c:f>'TQS4'!$BC$4</c:f>
              <c:strCache>
                <c:ptCount val="1"/>
                <c:pt idx="0">
                  <c:v>Q2</c:v>
                </c:pt>
              </c:strCache>
            </c:strRef>
          </c:tx>
          <c:spPr>
            <a:solidFill>
              <a:schemeClr val="accent2"/>
            </a:solidFill>
            <a:ln>
              <a:noFill/>
            </a:ln>
            <a:effectLst/>
          </c:spPr>
          <c:invertIfNegative val="0"/>
          <c:cat>
            <c:strRef>
              <c:f>'TQS4'!$BA$5:$BA$10</c:f>
              <c:strCache>
                <c:ptCount val="6"/>
                <c:pt idx="0">
                  <c:v>Special Project</c:v>
                </c:pt>
                <c:pt idx="1">
                  <c:v>W1</c:v>
                </c:pt>
                <c:pt idx="2">
                  <c:v>W2</c:v>
                </c:pt>
                <c:pt idx="3">
                  <c:v>W3</c:v>
                </c:pt>
                <c:pt idx="4">
                  <c:v>W4</c:v>
                </c:pt>
                <c:pt idx="5">
                  <c:v>W5</c:v>
                </c:pt>
              </c:strCache>
            </c:strRef>
          </c:cat>
          <c:val>
            <c:numRef>
              <c:f>'TQS4'!$BC$5:$BC$10</c:f>
              <c:numCache>
                <c:formatCode>0.00</c:formatCode>
                <c:ptCount val="6"/>
                <c:pt idx="1">
                  <c:v>99.448928571428581</c:v>
                </c:pt>
                <c:pt idx="2">
                  <c:v>98.974714285714285</c:v>
                </c:pt>
                <c:pt idx="3">
                  <c:v>100</c:v>
                </c:pt>
                <c:pt idx="4">
                  <c:v>95.789599999999993</c:v>
                </c:pt>
              </c:numCache>
            </c:numRef>
          </c:val>
          <c:extLst>
            <c:ext xmlns:c16="http://schemas.microsoft.com/office/drawing/2014/chart" uri="{C3380CC4-5D6E-409C-BE32-E72D297353CC}">
              <c16:uniqueId val="{0000000D-8313-4CC5-AAFF-FA833FD1FFFC}"/>
            </c:ext>
          </c:extLst>
        </c:ser>
        <c:dLbls>
          <c:showLegendKey val="0"/>
          <c:showVal val="0"/>
          <c:showCatName val="0"/>
          <c:showSerName val="0"/>
          <c:showPercent val="0"/>
          <c:showBubbleSize val="0"/>
        </c:dLbls>
        <c:gapWidth val="60"/>
        <c:overlap val="-27"/>
        <c:axId val="1108225432"/>
        <c:axId val="1108221168"/>
      </c:barChart>
      <c:catAx>
        <c:axId val="1108225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108221168"/>
        <c:crosses val="autoZero"/>
        <c:auto val="1"/>
        <c:lblAlgn val="ctr"/>
        <c:lblOffset val="100"/>
        <c:noMultiLvlLbl val="0"/>
      </c:catAx>
      <c:valAx>
        <c:axId val="1108221168"/>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225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38100" cap="flat" cmpd="sng" algn="ctr">
      <a:noFill/>
      <a:round/>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userShapes r:id="rId4"/>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3">
  <a:schemeClr val="accent3"/>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7">
  <a:schemeClr val="accent4"/>
</cs:colorStyle>
</file>

<file path=xl/charts/colors9.xml><?xml version="1.0" encoding="utf-8"?>
<cs:colorStyle xmlns:cs="http://schemas.microsoft.com/office/drawing/2012/chartStyle" xmlns:a="http://schemas.openxmlformats.org/drawingml/2006/main" meth="withinLinear" id="17">
  <a:schemeClr val="accent4"/>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7">
  <a:schemeClr val="accent4"/>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33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1197"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330" kern="1200"/>
  </cs:chartArea>
  <cs:dataLabel>
    <cs:lnRef idx="0"/>
    <cs:fillRef idx="0"/>
    <cs:effectRef idx="0"/>
    <cs:fontRef idx="minor">
      <a:schemeClr val="tx1">
        <a:lumMod val="75000"/>
        <a:lumOff val="25000"/>
      </a:schemeClr>
    </cs:fontRef>
    <cs:defRPr sz="1197"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197"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1197"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1197"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1197"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62"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1197"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1197"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33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1197"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330" kern="1200"/>
  </cs:chartArea>
  <cs:dataLabel>
    <cs:lnRef idx="0"/>
    <cs:fillRef idx="0"/>
    <cs:effectRef idx="0"/>
    <cs:fontRef idx="minor">
      <a:schemeClr val="tx1">
        <a:lumMod val="75000"/>
        <a:lumOff val="25000"/>
      </a:schemeClr>
    </cs:fontRef>
    <cs:defRPr sz="1197"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197"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1197"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1197"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1197"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62"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1197"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1197"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33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1197"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330" kern="1200"/>
  </cs:chartArea>
  <cs:dataLabel>
    <cs:lnRef idx="0"/>
    <cs:fillRef idx="0"/>
    <cs:effectRef idx="0"/>
    <cs:fontRef idx="minor">
      <a:schemeClr val="tx1">
        <a:lumMod val="75000"/>
        <a:lumOff val="25000"/>
      </a:schemeClr>
    </cs:fontRef>
    <cs:defRPr sz="1197"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197"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1197"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1197"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1197"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62"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1197"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1197"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1197"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1197"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1197" kern="1200"/>
  </cs:chartArea>
  <cs:dataLabel>
    <cs:lnRef idx="0"/>
    <cs:fillRef idx="0"/>
    <cs:effectRef idx="0"/>
    <cs:fontRef idx="minor">
      <a:schemeClr val="tx1">
        <a:lumMod val="75000"/>
        <a:lumOff val="25000"/>
      </a:schemeClr>
    </cs:fontRef>
    <cs:defRPr sz="1197" kern="1200"/>
  </cs:dataLabel>
  <cs:dataLabelCallout>
    <cs:lnRef idx="0"/>
    <cs:fillRef idx="0"/>
    <cs:effectRef idx="0"/>
    <cs:fontRef idx="minor">
      <a:schemeClr val="bg1"/>
    </cs:fontRef>
    <cs:spPr>
      <a:solidFill>
        <a:schemeClr val="tx1">
          <a:lumMod val="50000"/>
          <a:lumOff val="50000"/>
        </a:schemeClr>
      </a:solidFill>
    </cs:spPr>
    <cs:defRPr sz="1197"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1197"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1197"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1197"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128"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1197"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1197" kern="1200" spc="20" baseline="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1197"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1197"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1197" kern="1200"/>
  </cs:chartArea>
  <cs:dataLabel>
    <cs:lnRef idx="0"/>
    <cs:fillRef idx="0"/>
    <cs:effectRef idx="0"/>
    <cs:fontRef idx="minor">
      <a:schemeClr val="tx1">
        <a:lumMod val="75000"/>
        <a:lumOff val="25000"/>
      </a:schemeClr>
    </cs:fontRef>
    <cs:defRPr sz="1197"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1197"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1197"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1197"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1197"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2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1197"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1197"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1197"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197"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1197" kern="1200"/>
  </cs:chartArea>
  <cs:dataLabel>
    <cs:lnRef idx="0"/>
    <cs:fillRef idx="0"/>
    <cs:effectRef idx="0"/>
    <cs:fontRef idx="minor">
      <a:schemeClr val="dk1">
        <a:lumMod val="75000"/>
        <a:lumOff val="25000"/>
      </a:schemeClr>
    </cs:fontRef>
    <cs:defRPr sz="1197"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197"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64"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1197"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1197"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2128"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1197"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1197"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1197"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1197"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1197" kern="1200"/>
  </cs:chartArea>
  <cs:dataLabel>
    <cs:lnRef idx="0"/>
    <cs:fillRef idx="0"/>
    <cs:effectRef idx="0"/>
    <cs:fontRef idx="minor">
      <a:schemeClr val="tx1">
        <a:lumMod val="75000"/>
        <a:lumOff val="25000"/>
      </a:schemeClr>
    </cs:fontRef>
    <cs:defRPr sz="1197"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1197"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1197"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1197"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1197"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2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1197"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1197"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1197"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1197"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1197" kern="1200"/>
  </cs:chartArea>
  <cs:dataLabel>
    <cs:lnRef idx="0"/>
    <cs:fillRef idx="0"/>
    <cs:effectRef idx="0"/>
    <cs:fontRef idx="minor">
      <a:schemeClr val="tx1">
        <a:lumMod val="75000"/>
        <a:lumOff val="25000"/>
      </a:schemeClr>
    </cs:fontRef>
    <cs:defRPr sz="1197"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1197"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1197"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1197"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1197"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2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1197"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1197" kern="120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1197"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1197"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1197" kern="1200"/>
  </cs:chartArea>
  <cs:dataLabel>
    <cs:lnRef idx="0"/>
    <cs:fillRef idx="0"/>
    <cs:effectRef idx="0"/>
    <cs:fontRef idx="minor">
      <a:schemeClr val="tx1">
        <a:lumMod val="75000"/>
        <a:lumOff val="25000"/>
      </a:schemeClr>
    </cs:fontRef>
    <cs:defRPr sz="1197" kern="1200"/>
  </cs:dataLabel>
  <cs:dataLabelCallout>
    <cs:lnRef idx="0"/>
    <cs:fillRef idx="0"/>
    <cs:effectRef idx="0"/>
    <cs:fontRef idx="minor">
      <a:schemeClr val="bg1"/>
    </cs:fontRef>
    <cs:spPr>
      <a:solidFill>
        <a:schemeClr val="tx1">
          <a:lumMod val="50000"/>
          <a:lumOff val="50000"/>
        </a:schemeClr>
      </a:solidFill>
    </cs:spPr>
    <cs:defRPr sz="1197"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1197"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1197"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1197"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22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1197"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1197"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1197"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1197"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1197" kern="1200"/>
  </cs:chartArea>
  <cs:dataLabel>
    <cs:lnRef idx="0"/>
    <cs:fillRef idx="0"/>
    <cs:effectRef idx="0"/>
    <cs:fontRef idx="minor">
      <a:schemeClr val="tx1">
        <a:lumMod val="75000"/>
        <a:lumOff val="25000"/>
      </a:schemeClr>
    </cs:fontRef>
    <cs:defRPr sz="1197" kern="1200"/>
  </cs:dataLabel>
  <cs:dataLabelCallout>
    <cs:lnRef idx="0"/>
    <cs:fillRef idx="0"/>
    <cs:effectRef idx="0"/>
    <cs:fontRef idx="minor">
      <a:schemeClr val="bg1"/>
    </cs:fontRef>
    <cs:spPr>
      <a:solidFill>
        <a:schemeClr val="tx1">
          <a:lumMod val="50000"/>
          <a:lumOff val="50000"/>
        </a:schemeClr>
      </a:solidFill>
    </cs:spPr>
    <cs:defRPr sz="1197"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1197"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1197"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1197"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22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1197"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1197" kern="1200"/>
  </cs:valueAxis>
  <cs:wall>
    <cs:lnRef idx="0"/>
    <cs:fillRef idx="0"/>
    <cs:effectRef idx="0"/>
    <cs:fontRef idx="minor">
      <a:schemeClr val="dk1"/>
    </cs:fontRef>
  </cs:wall>
</cs:chartStyle>
</file>

<file path=xl/charts/style22.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1197"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1197"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1197" kern="1200"/>
  </cs:chartArea>
  <cs:dataLabel>
    <cs:lnRef idx="0"/>
    <cs:fillRef idx="0"/>
    <cs:effectRef idx="0"/>
    <cs:fontRef idx="minor">
      <a:schemeClr val="tx1">
        <a:lumMod val="75000"/>
        <a:lumOff val="25000"/>
      </a:schemeClr>
    </cs:fontRef>
    <cs:defRPr sz="1197" kern="1200"/>
  </cs:dataLabel>
  <cs:dataLabelCallout>
    <cs:lnRef idx="0"/>
    <cs:fillRef idx="0"/>
    <cs:effectRef idx="0"/>
    <cs:fontRef idx="minor">
      <a:schemeClr val="bg1"/>
    </cs:fontRef>
    <cs:spPr>
      <a:solidFill>
        <a:schemeClr val="tx1">
          <a:lumMod val="50000"/>
          <a:lumOff val="50000"/>
        </a:schemeClr>
      </a:solidFill>
    </cs:spPr>
    <cs:defRPr sz="1197"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1197"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1197"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1197"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22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1197"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1197" kern="1200"/>
  </cs:valueAxis>
  <cs:wall>
    <cs:lnRef idx="0"/>
    <cs:fillRef idx="0"/>
    <cs:effectRef idx="0"/>
    <cs:fontRef idx="minor">
      <a:schemeClr val="dk1"/>
    </cs:fontRef>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518B19F8-90B1-409E-BB42-6BEDB1C8BFCC}" type="doc">
      <dgm:prSet loTypeId="urn:microsoft.com/office/officeart/2008/layout/SquareAccentList" loCatId="list" qsTypeId="urn:microsoft.com/office/officeart/2005/8/quickstyle/simple1" qsCatId="simple" csTypeId="urn:microsoft.com/office/officeart/2005/8/colors/colorful4" csCatId="colorful" phldr="1"/>
      <dgm:spPr/>
      <dgm:t>
        <a:bodyPr/>
        <a:lstStyle/>
        <a:p>
          <a:endParaRPr lang="en-US"/>
        </a:p>
      </dgm:t>
    </dgm:pt>
    <dgm:pt modelId="{C4567F79-E8E1-4BEA-B736-1A5968C7845D}">
      <dgm:prSet phldrT="[Text]" custT="1"/>
      <dgm:spPr/>
      <dgm:t>
        <a:bodyPr/>
        <a:lstStyle/>
        <a:p>
          <a:r>
            <a:rPr lang="en-US" sz="1400" b="1" dirty="0"/>
            <a:t>Financial Data Management</a:t>
          </a:r>
        </a:p>
      </dgm:t>
    </dgm:pt>
    <dgm:pt modelId="{2B46F448-5806-42C8-8277-50F6BBFBDB23}" type="parTrans" cxnId="{717DB362-1CE1-4282-A0DD-7962F1510CC7}">
      <dgm:prSet/>
      <dgm:spPr/>
      <dgm:t>
        <a:bodyPr/>
        <a:lstStyle/>
        <a:p>
          <a:endParaRPr lang="en-US"/>
        </a:p>
      </dgm:t>
    </dgm:pt>
    <dgm:pt modelId="{BFFCC130-6FEF-4D59-AE49-8261B5455E1B}" type="sibTrans" cxnId="{717DB362-1CE1-4282-A0DD-7962F1510CC7}">
      <dgm:prSet/>
      <dgm:spPr/>
      <dgm:t>
        <a:bodyPr/>
        <a:lstStyle/>
        <a:p>
          <a:endParaRPr lang="en-US"/>
        </a:p>
      </dgm:t>
    </dgm:pt>
    <dgm:pt modelId="{4F931680-4CFF-45C8-ACF3-EB80A64272A0}">
      <dgm:prSet phldrT="[Text]" custT="1"/>
      <dgm:spPr/>
      <dgm:t>
        <a:bodyPr/>
        <a:lstStyle/>
        <a:p>
          <a:r>
            <a:rPr lang="en-US" sz="1400" dirty="0"/>
            <a:t>FPA</a:t>
          </a:r>
        </a:p>
      </dgm:t>
    </dgm:pt>
    <dgm:pt modelId="{BD85D274-A670-4B99-9FB0-BA10DD1A5CF2}" type="parTrans" cxnId="{82111EC3-5E78-423E-BCAD-5003F8713770}">
      <dgm:prSet/>
      <dgm:spPr/>
      <dgm:t>
        <a:bodyPr/>
        <a:lstStyle/>
        <a:p>
          <a:endParaRPr lang="en-US"/>
        </a:p>
      </dgm:t>
    </dgm:pt>
    <dgm:pt modelId="{D12A309B-7061-432C-B436-0F2F5814A53B}" type="sibTrans" cxnId="{82111EC3-5E78-423E-BCAD-5003F8713770}">
      <dgm:prSet/>
      <dgm:spPr/>
      <dgm:t>
        <a:bodyPr/>
        <a:lstStyle/>
        <a:p>
          <a:endParaRPr lang="en-US"/>
        </a:p>
      </dgm:t>
    </dgm:pt>
    <dgm:pt modelId="{4F56561F-BB52-45D1-99A3-F163CCC76A5C}">
      <dgm:prSet phldrT="[Text]" custT="1"/>
      <dgm:spPr/>
      <dgm:t>
        <a:bodyPr/>
        <a:lstStyle/>
        <a:p>
          <a:r>
            <a:rPr lang="en-US" sz="1400" b="1" dirty="0"/>
            <a:t>Central Data</a:t>
          </a:r>
        </a:p>
      </dgm:t>
    </dgm:pt>
    <dgm:pt modelId="{AAF8C8C7-776C-473D-AF14-BD6C4E954115}" type="parTrans" cxnId="{E73C488F-64C2-4FA6-A099-9E26AFA69A5A}">
      <dgm:prSet/>
      <dgm:spPr/>
      <dgm:t>
        <a:bodyPr/>
        <a:lstStyle/>
        <a:p>
          <a:endParaRPr lang="en-US"/>
        </a:p>
      </dgm:t>
    </dgm:pt>
    <dgm:pt modelId="{ADDAF77D-B938-4EDD-8938-FA72B6AC49B9}" type="sibTrans" cxnId="{E73C488F-64C2-4FA6-A099-9E26AFA69A5A}">
      <dgm:prSet/>
      <dgm:spPr/>
      <dgm:t>
        <a:bodyPr/>
        <a:lstStyle/>
        <a:p>
          <a:endParaRPr lang="en-US"/>
        </a:p>
      </dgm:t>
    </dgm:pt>
    <dgm:pt modelId="{BBDB1841-BD88-4E2D-85FA-080E272D1DB7}">
      <dgm:prSet phldrT="[Text]" custT="1"/>
      <dgm:spPr/>
      <dgm:t>
        <a:bodyPr/>
        <a:lstStyle/>
        <a:p>
          <a:r>
            <a:rPr lang="en-US" sz="1400" dirty="0"/>
            <a:t>NetRPM</a:t>
          </a:r>
        </a:p>
      </dgm:t>
    </dgm:pt>
    <dgm:pt modelId="{DF2E907F-5B95-479E-A33B-416ADED8217F}" type="parTrans" cxnId="{9650FCC3-0C33-4613-9F1E-3A834747BE1E}">
      <dgm:prSet/>
      <dgm:spPr/>
      <dgm:t>
        <a:bodyPr/>
        <a:lstStyle/>
        <a:p>
          <a:endParaRPr lang="en-US"/>
        </a:p>
      </dgm:t>
    </dgm:pt>
    <dgm:pt modelId="{E2B0B009-08A8-4F13-AC27-1494EC45C9AB}" type="sibTrans" cxnId="{9650FCC3-0C33-4613-9F1E-3A834747BE1E}">
      <dgm:prSet/>
      <dgm:spPr/>
      <dgm:t>
        <a:bodyPr/>
        <a:lstStyle/>
        <a:p>
          <a:endParaRPr lang="en-US"/>
        </a:p>
      </dgm:t>
    </dgm:pt>
    <dgm:pt modelId="{61524C63-5379-4217-AA56-30726EC7D713}">
      <dgm:prSet phldrT="[Text]" custT="1"/>
      <dgm:spPr/>
      <dgm:t>
        <a:bodyPr/>
        <a:lstStyle/>
        <a:p>
          <a:r>
            <a:rPr lang="en-US" sz="1400" dirty="0"/>
            <a:t>Non Discrimination Testing</a:t>
          </a:r>
        </a:p>
      </dgm:t>
    </dgm:pt>
    <dgm:pt modelId="{1665234D-CB82-462A-865A-941F31CC6FA8}" type="parTrans" cxnId="{69814DB5-6223-451A-9688-6EB07FD6896E}">
      <dgm:prSet/>
      <dgm:spPr/>
      <dgm:t>
        <a:bodyPr/>
        <a:lstStyle/>
        <a:p>
          <a:endParaRPr lang="en-US"/>
        </a:p>
      </dgm:t>
    </dgm:pt>
    <dgm:pt modelId="{27A33EB7-9ABB-4645-A097-071AF93C95CB}" type="sibTrans" cxnId="{69814DB5-6223-451A-9688-6EB07FD6896E}">
      <dgm:prSet/>
      <dgm:spPr/>
      <dgm:t>
        <a:bodyPr/>
        <a:lstStyle/>
        <a:p>
          <a:endParaRPr lang="en-US"/>
        </a:p>
      </dgm:t>
    </dgm:pt>
    <dgm:pt modelId="{DEB8DDC0-8CF4-424F-A0E2-8F7BAC0EBAFD}">
      <dgm:prSet phldrT="[Text]" custT="1"/>
      <dgm:spPr/>
      <dgm:t>
        <a:bodyPr/>
        <a:lstStyle/>
        <a:p>
          <a:r>
            <a:rPr lang="en-US" sz="1400" b="1" dirty="0"/>
            <a:t>Carrier Operations</a:t>
          </a:r>
        </a:p>
      </dgm:t>
    </dgm:pt>
    <dgm:pt modelId="{E5C5E73F-6368-4B54-A48C-F7BF6E1F734D}" type="parTrans" cxnId="{DDDFFD52-0525-4189-8AB1-4071D9C7B0CD}">
      <dgm:prSet/>
      <dgm:spPr/>
      <dgm:t>
        <a:bodyPr/>
        <a:lstStyle/>
        <a:p>
          <a:endParaRPr lang="en-US"/>
        </a:p>
      </dgm:t>
    </dgm:pt>
    <dgm:pt modelId="{499A5AEF-D120-4A05-AEB3-304AB4285CC0}" type="sibTrans" cxnId="{DDDFFD52-0525-4189-8AB1-4071D9C7B0CD}">
      <dgm:prSet/>
      <dgm:spPr/>
      <dgm:t>
        <a:bodyPr/>
        <a:lstStyle/>
        <a:p>
          <a:endParaRPr lang="en-US"/>
        </a:p>
      </dgm:t>
    </dgm:pt>
    <dgm:pt modelId="{2AF31390-09A5-48AC-8435-9EC1388B5162}">
      <dgm:prSet phldrT="[Text]" custT="1"/>
      <dgm:spPr/>
      <dgm:t>
        <a:bodyPr/>
        <a:lstStyle/>
        <a:p>
          <a:r>
            <a:rPr lang="en-US" sz="1400" b="1" dirty="0"/>
            <a:t>Rx  Collaborative</a:t>
          </a:r>
        </a:p>
      </dgm:t>
    </dgm:pt>
    <dgm:pt modelId="{8F3A23FD-E326-4F69-963B-9A3EAC52E42D}" type="parTrans" cxnId="{722B5C79-C15F-4705-945F-B1132C6CED18}">
      <dgm:prSet/>
      <dgm:spPr/>
      <dgm:t>
        <a:bodyPr/>
        <a:lstStyle/>
        <a:p>
          <a:endParaRPr lang="en-US"/>
        </a:p>
      </dgm:t>
    </dgm:pt>
    <dgm:pt modelId="{5F9A8694-73B8-46B8-9D7C-E42742F65C78}" type="sibTrans" cxnId="{722B5C79-C15F-4705-945F-B1132C6CED18}">
      <dgm:prSet/>
      <dgm:spPr/>
      <dgm:t>
        <a:bodyPr/>
        <a:lstStyle/>
        <a:p>
          <a:endParaRPr lang="en-US"/>
        </a:p>
      </dgm:t>
    </dgm:pt>
    <dgm:pt modelId="{4C5D95B1-E1E9-4C33-9A6F-196C6C4B35A9}">
      <dgm:prSet phldrT="[Text]" custT="1"/>
      <dgm:spPr/>
      <dgm:t>
        <a:bodyPr/>
        <a:lstStyle/>
        <a:p>
          <a:r>
            <a:rPr lang="en-US" sz="1400" b="1" dirty="0"/>
            <a:t>RFP</a:t>
          </a:r>
        </a:p>
      </dgm:t>
    </dgm:pt>
    <dgm:pt modelId="{D60525D3-8F57-4A66-9B91-E9A1991D10F1}" type="parTrans" cxnId="{DBF6F38E-DE11-494D-9882-4A9F2A6E33CC}">
      <dgm:prSet/>
      <dgm:spPr/>
      <dgm:t>
        <a:bodyPr/>
        <a:lstStyle/>
        <a:p>
          <a:endParaRPr lang="en-US"/>
        </a:p>
      </dgm:t>
    </dgm:pt>
    <dgm:pt modelId="{EB575605-4141-43AD-A421-D67E18B82D9E}" type="sibTrans" cxnId="{DBF6F38E-DE11-494D-9882-4A9F2A6E33CC}">
      <dgm:prSet/>
      <dgm:spPr/>
      <dgm:t>
        <a:bodyPr/>
        <a:lstStyle/>
        <a:p>
          <a:endParaRPr lang="en-US"/>
        </a:p>
      </dgm:t>
    </dgm:pt>
    <dgm:pt modelId="{3BA9B449-8FDA-41EB-B8C7-DAA651717CB8}">
      <dgm:prSet phldrT="[Text]" custT="1"/>
      <dgm:spPr/>
      <dgm:t>
        <a:bodyPr/>
        <a:lstStyle/>
        <a:p>
          <a:r>
            <a:rPr lang="en-US" sz="1400" dirty="0"/>
            <a:t>IBNR</a:t>
          </a:r>
        </a:p>
      </dgm:t>
    </dgm:pt>
    <dgm:pt modelId="{154CDC84-72D3-4E3D-9397-98C825FA92A1}" type="parTrans" cxnId="{D83831C2-91B5-4DE8-A73F-D97FA301D8A2}">
      <dgm:prSet/>
      <dgm:spPr/>
      <dgm:t>
        <a:bodyPr/>
        <a:lstStyle/>
        <a:p>
          <a:endParaRPr lang="en-US"/>
        </a:p>
      </dgm:t>
    </dgm:pt>
    <dgm:pt modelId="{35CB954A-5197-4416-84A1-571773CB4452}" type="sibTrans" cxnId="{D83831C2-91B5-4DE8-A73F-D97FA301D8A2}">
      <dgm:prSet/>
      <dgm:spPr/>
      <dgm:t>
        <a:bodyPr/>
        <a:lstStyle/>
        <a:p>
          <a:endParaRPr lang="en-US"/>
        </a:p>
      </dgm:t>
    </dgm:pt>
    <dgm:pt modelId="{D05F8602-20DD-41F1-87DC-E1BB657E48A6}">
      <dgm:prSet phldrT="[Text]" custT="1"/>
      <dgm:spPr/>
      <dgm:t>
        <a:bodyPr/>
        <a:lstStyle/>
        <a:p>
          <a:r>
            <a:rPr lang="en-US" sz="1400" dirty="0"/>
            <a:t>PUT</a:t>
          </a:r>
        </a:p>
      </dgm:t>
    </dgm:pt>
    <dgm:pt modelId="{2BAEA1FF-E388-4E54-B242-16F23F11C25F}" type="parTrans" cxnId="{D7E2C173-498F-4FFE-B418-6DD859F01D13}">
      <dgm:prSet/>
      <dgm:spPr/>
      <dgm:t>
        <a:bodyPr/>
        <a:lstStyle/>
        <a:p>
          <a:endParaRPr lang="en-US"/>
        </a:p>
      </dgm:t>
    </dgm:pt>
    <dgm:pt modelId="{180279E3-33A8-458A-90E5-473BFAE6433F}" type="sibTrans" cxnId="{D7E2C173-498F-4FFE-B418-6DD859F01D13}">
      <dgm:prSet/>
      <dgm:spPr/>
      <dgm:t>
        <a:bodyPr/>
        <a:lstStyle/>
        <a:p>
          <a:endParaRPr lang="en-US"/>
        </a:p>
      </dgm:t>
    </dgm:pt>
    <dgm:pt modelId="{DE969BE8-F037-484B-A41C-5AFFBA250EFC}">
      <dgm:prSet phldrT="[Text]" custT="1"/>
      <dgm:spPr/>
      <dgm:t>
        <a:bodyPr/>
        <a:lstStyle/>
        <a:p>
          <a:r>
            <a:rPr lang="en-US" sz="1400" dirty="0"/>
            <a:t>FBS</a:t>
          </a:r>
        </a:p>
      </dgm:t>
    </dgm:pt>
    <dgm:pt modelId="{E0380484-435B-4AFA-A473-31314442184D}" type="parTrans" cxnId="{F5F6FCCB-459B-4834-882B-1DA8079A7218}">
      <dgm:prSet/>
      <dgm:spPr/>
      <dgm:t>
        <a:bodyPr/>
        <a:lstStyle/>
        <a:p>
          <a:endParaRPr lang="en-US"/>
        </a:p>
      </dgm:t>
    </dgm:pt>
    <dgm:pt modelId="{484DA7F4-8177-46EB-8842-D9F85CDAD3A2}" type="sibTrans" cxnId="{F5F6FCCB-459B-4834-882B-1DA8079A7218}">
      <dgm:prSet/>
      <dgm:spPr/>
      <dgm:t>
        <a:bodyPr/>
        <a:lstStyle/>
        <a:p>
          <a:endParaRPr lang="en-US"/>
        </a:p>
      </dgm:t>
    </dgm:pt>
    <dgm:pt modelId="{560D81DD-241B-4B8C-9D2F-1F66534515C8}">
      <dgm:prSet phldrT="[Text]" custT="1"/>
      <dgm:spPr/>
      <dgm:t>
        <a:bodyPr/>
        <a:lstStyle/>
        <a:p>
          <a:r>
            <a:rPr lang="en-US" sz="1400" dirty="0" err="1"/>
            <a:t>HealthMaps</a:t>
          </a:r>
          <a:r>
            <a:rPr lang="en-US" sz="1400" dirty="0"/>
            <a:t> </a:t>
          </a:r>
        </a:p>
      </dgm:t>
    </dgm:pt>
    <dgm:pt modelId="{862455C2-A395-406F-BD8B-AC7E65F9824C}" type="parTrans" cxnId="{3A5B4173-37AD-4C20-930A-3B0F7DB57867}">
      <dgm:prSet/>
      <dgm:spPr/>
      <dgm:t>
        <a:bodyPr/>
        <a:lstStyle/>
        <a:p>
          <a:endParaRPr lang="en-US"/>
        </a:p>
      </dgm:t>
    </dgm:pt>
    <dgm:pt modelId="{F6ABB387-7AAF-42FB-BCBC-1EAAFDE4DE2F}" type="sibTrans" cxnId="{3A5B4173-37AD-4C20-930A-3B0F7DB57867}">
      <dgm:prSet/>
      <dgm:spPr/>
      <dgm:t>
        <a:bodyPr/>
        <a:lstStyle/>
        <a:p>
          <a:endParaRPr lang="en-US"/>
        </a:p>
      </dgm:t>
    </dgm:pt>
    <dgm:pt modelId="{04EDA9A8-DDA2-4656-98DF-B3ADCE17F903}">
      <dgm:prSet phldrT="[Text]" custT="1"/>
      <dgm:spPr/>
      <dgm:t>
        <a:bodyPr/>
        <a:lstStyle/>
        <a:p>
          <a:r>
            <a:rPr lang="en-US" sz="1400" dirty="0"/>
            <a:t>PCORI Fee </a:t>
          </a:r>
        </a:p>
      </dgm:t>
    </dgm:pt>
    <dgm:pt modelId="{B7C2EB48-D1CA-4374-A1F0-6AFB44501B4E}" type="parTrans" cxnId="{11416A01-66D4-4C21-A5A8-89BB8A3EE507}">
      <dgm:prSet/>
      <dgm:spPr/>
      <dgm:t>
        <a:bodyPr/>
        <a:lstStyle/>
        <a:p>
          <a:endParaRPr lang="en-US"/>
        </a:p>
      </dgm:t>
    </dgm:pt>
    <dgm:pt modelId="{8A08EA01-D2B6-4D68-AAC5-FBB1B1D61CF7}" type="sibTrans" cxnId="{11416A01-66D4-4C21-A5A8-89BB8A3EE507}">
      <dgm:prSet/>
      <dgm:spPr/>
      <dgm:t>
        <a:bodyPr/>
        <a:lstStyle/>
        <a:p>
          <a:endParaRPr lang="en-US"/>
        </a:p>
      </dgm:t>
    </dgm:pt>
    <dgm:pt modelId="{3128943C-E845-48AF-9FAD-1DE4BE44B48B}">
      <dgm:prSet phldrT="[Text]" custT="1"/>
      <dgm:spPr/>
      <dgm:t>
        <a:bodyPr/>
        <a:lstStyle/>
        <a:p>
          <a:r>
            <a:rPr lang="en-US" sz="1400" dirty="0"/>
            <a:t>CCMU (Billing, Reporting, Vetting)</a:t>
          </a:r>
        </a:p>
      </dgm:t>
    </dgm:pt>
    <dgm:pt modelId="{B4467AC0-FFA9-433A-95C4-8A359D18005F}" type="parTrans" cxnId="{F3EE0984-8551-41EB-8D95-2CDA1D75BE3C}">
      <dgm:prSet/>
      <dgm:spPr/>
      <dgm:t>
        <a:bodyPr/>
        <a:lstStyle/>
        <a:p>
          <a:endParaRPr lang="en-US"/>
        </a:p>
      </dgm:t>
    </dgm:pt>
    <dgm:pt modelId="{9A80C9C0-C1B5-4C2D-9DD3-50EE2283EAA3}" type="sibTrans" cxnId="{F3EE0984-8551-41EB-8D95-2CDA1D75BE3C}">
      <dgm:prSet/>
      <dgm:spPr/>
      <dgm:t>
        <a:bodyPr/>
        <a:lstStyle/>
        <a:p>
          <a:endParaRPr lang="en-US"/>
        </a:p>
      </dgm:t>
    </dgm:pt>
    <dgm:pt modelId="{F90B1A83-A64E-4816-A045-06DAC8348871}">
      <dgm:prSet phldrT="[Text]" custT="1"/>
      <dgm:spPr/>
      <dgm:t>
        <a:bodyPr/>
        <a:lstStyle/>
        <a:p>
          <a:r>
            <a:rPr lang="en-US" sz="1400" dirty="0"/>
            <a:t>Client Profiling</a:t>
          </a:r>
        </a:p>
      </dgm:t>
    </dgm:pt>
    <dgm:pt modelId="{78305F19-7923-49AA-8C31-E919B20B7497}" type="parTrans" cxnId="{7510EF54-2F39-4C4F-8F73-5767F3E23CD5}">
      <dgm:prSet/>
      <dgm:spPr/>
      <dgm:t>
        <a:bodyPr/>
        <a:lstStyle/>
        <a:p>
          <a:endParaRPr lang="en-US"/>
        </a:p>
      </dgm:t>
    </dgm:pt>
    <dgm:pt modelId="{4765057F-FA04-4741-B459-17DAACE229C9}" type="sibTrans" cxnId="{7510EF54-2F39-4C4F-8F73-5767F3E23CD5}">
      <dgm:prSet/>
      <dgm:spPr/>
      <dgm:t>
        <a:bodyPr/>
        <a:lstStyle/>
        <a:p>
          <a:endParaRPr lang="en-US"/>
        </a:p>
      </dgm:t>
    </dgm:pt>
    <dgm:pt modelId="{1A9883DD-3F2C-4353-80E7-9044ED330618}">
      <dgm:prSet phldrT="[Text]" custT="1"/>
      <dgm:spPr/>
      <dgm:t>
        <a:bodyPr/>
        <a:lstStyle/>
        <a:p>
          <a:r>
            <a:rPr lang="en-US" sz="1400" dirty="0"/>
            <a:t>Priority Email Assistance</a:t>
          </a:r>
        </a:p>
      </dgm:t>
    </dgm:pt>
    <dgm:pt modelId="{FB779813-567B-4F00-93E7-35D1B5D9B0F9}" type="parTrans" cxnId="{05848EAD-D2D6-4341-8ACA-B1C341D00161}">
      <dgm:prSet/>
      <dgm:spPr/>
      <dgm:t>
        <a:bodyPr/>
        <a:lstStyle/>
        <a:p>
          <a:endParaRPr lang="en-US"/>
        </a:p>
      </dgm:t>
    </dgm:pt>
    <dgm:pt modelId="{7DAFF038-58AD-4B9F-9468-F16D4D76943A}" type="sibTrans" cxnId="{05848EAD-D2D6-4341-8ACA-B1C341D00161}">
      <dgm:prSet/>
      <dgm:spPr/>
      <dgm:t>
        <a:bodyPr/>
        <a:lstStyle/>
        <a:p>
          <a:endParaRPr lang="en-US"/>
        </a:p>
      </dgm:t>
    </dgm:pt>
    <dgm:pt modelId="{8F327AE3-658B-41DB-A3DF-BB5B20E42D1E}">
      <dgm:prSet phldrT="[Text]" custT="1"/>
      <dgm:spPr/>
      <dgm:t>
        <a:bodyPr/>
        <a:lstStyle/>
        <a:p>
          <a:r>
            <a:rPr lang="en-US" sz="1400" dirty="0"/>
            <a:t>Record Keeping</a:t>
          </a:r>
        </a:p>
      </dgm:t>
    </dgm:pt>
    <dgm:pt modelId="{457A12F4-F61C-416E-873F-D25DB67619A0}" type="parTrans" cxnId="{7DACFD10-32E1-4916-9A41-90FA0FEF768B}">
      <dgm:prSet/>
      <dgm:spPr/>
      <dgm:t>
        <a:bodyPr/>
        <a:lstStyle/>
        <a:p>
          <a:endParaRPr lang="en-US"/>
        </a:p>
      </dgm:t>
    </dgm:pt>
    <dgm:pt modelId="{1E7837E0-371B-42FD-83CB-865110572702}" type="sibTrans" cxnId="{7DACFD10-32E1-4916-9A41-90FA0FEF768B}">
      <dgm:prSet/>
      <dgm:spPr/>
      <dgm:t>
        <a:bodyPr/>
        <a:lstStyle/>
        <a:p>
          <a:endParaRPr lang="en-US"/>
        </a:p>
      </dgm:t>
    </dgm:pt>
    <dgm:pt modelId="{931ABBAB-8FAF-4A89-81CD-A5D2CECCE52F}">
      <dgm:prSet phldrT="[Text]" custT="1"/>
      <dgm:spPr/>
      <dgm:t>
        <a:bodyPr/>
        <a:lstStyle/>
        <a:p>
          <a:r>
            <a:rPr lang="en-US" sz="1400" dirty="0"/>
            <a:t>High Performing &amp; Alternative Zip Code</a:t>
          </a:r>
        </a:p>
      </dgm:t>
    </dgm:pt>
    <dgm:pt modelId="{0F7E1BC2-354F-4C01-A5B5-1EE830274989}" type="parTrans" cxnId="{0A7600E3-7483-43FC-B862-81B201CBAC86}">
      <dgm:prSet/>
      <dgm:spPr/>
      <dgm:t>
        <a:bodyPr/>
        <a:lstStyle/>
        <a:p>
          <a:endParaRPr lang="en-US"/>
        </a:p>
      </dgm:t>
    </dgm:pt>
    <dgm:pt modelId="{1BC7E31B-8519-4CED-B82E-FAA2F5340082}" type="sibTrans" cxnId="{0A7600E3-7483-43FC-B862-81B201CBAC86}">
      <dgm:prSet/>
      <dgm:spPr/>
      <dgm:t>
        <a:bodyPr/>
        <a:lstStyle/>
        <a:p>
          <a:endParaRPr lang="en-US"/>
        </a:p>
      </dgm:t>
    </dgm:pt>
    <dgm:pt modelId="{32B3955E-9A28-4955-BCFB-65F3B9C805D6}">
      <dgm:prSet phldrT="[Text]" custT="1"/>
      <dgm:spPr/>
      <dgm:t>
        <a:bodyPr/>
        <a:lstStyle/>
        <a:p>
          <a:r>
            <a:rPr lang="en-US" sz="1400" dirty="0"/>
            <a:t>Summary of Benefits &amp; Coverage</a:t>
          </a:r>
        </a:p>
      </dgm:t>
    </dgm:pt>
    <dgm:pt modelId="{99510252-8FF9-4AA8-BACB-9381AE838EDC}" type="parTrans" cxnId="{A6D7A414-E877-4340-A28A-9224EC33CC0C}">
      <dgm:prSet/>
      <dgm:spPr/>
      <dgm:t>
        <a:bodyPr/>
        <a:lstStyle/>
        <a:p>
          <a:endParaRPr lang="en-US"/>
        </a:p>
      </dgm:t>
    </dgm:pt>
    <dgm:pt modelId="{EC6404C4-3061-41F3-82BF-BEB76D801F4A}" type="sibTrans" cxnId="{A6D7A414-E877-4340-A28A-9224EC33CC0C}">
      <dgm:prSet/>
      <dgm:spPr/>
      <dgm:t>
        <a:bodyPr/>
        <a:lstStyle/>
        <a:p>
          <a:endParaRPr lang="en-US"/>
        </a:p>
      </dgm:t>
    </dgm:pt>
    <dgm:pt modelId="{E9EE8D40-4C98-4056-9A48-8B5F9A78AF07}">
      <dgm:prSet phldrT="[Text]" custT="1"/>
      <dgm:spPr/>
      <dgm:t>
        <a:bodyPr/>
        <a:lstStyle/>
        <a:p>
          <a:r>
            <a:rPr lang="en-US" sz="1400" dirty="0"/>
            <a:t>API Letters</a:t>
          </a:r>
        </a:p>
      </dgm:t>
    </dgm:pt>
    <dgm:pt modelId="{A3FF3329-7A64-4A83-8DF1-8D48A7F8E352}" type="parTrans" cxnId="{F5891EA7-242D-49FF-9EE3-AFFAEFD7E31A}">
      <dgm:prSet/>
      <dgm:spPr/>
      <dgm:t>
        <a:bodyPr/>
        <a:lstStyle/>
        <a:p>
          <a:endParaRPr lang="en-US"/>
        </a:p>
      </dgm:t>
    </dgm:pt>
    <dgm:pt modelId="{513B8D8C-425A-4334-886F-ED2C7F9A87A9}" type="sibTrans" cxnId="{F5891EA7-242D-49FF-9EE3-AFFAEFD7E31A}">
      <dgm:prSet/>
      <dgm:spPr/>
      <dgm:t>
        <a:bodyPr/>
        <a:lstStyle/>
        <a:p>
          <a:endParaRPr lang="en-US"/>
        </a:p>
      </dgm:t>
    </dgm:pt>
    <dgm:pt modelId="{ED7525C4-98A4-4282-B9E2-87AAF45E02EC}">
      <dgm:prSet phldrT="[Text]" custT="1"/>
      <dgm:spPr/>
      <dgm:t>
        <a:bodyPr/>
        <a:lstStyle/>
        <a:p>
          <a:r>
            <a:rPr lang="en-US" sz="1400" dirty="0"/>
            <a:t>Population of Price Grid for letters</a:t>
          </a:r>
        </a:p>
      </dgm:t>
    </dgm:pt>
    <dgm:pt modelId="{2E880961-BF13-4CC0-BB4D-7FDBFE344A20}" type="parTrans" cxnId="{62B1B1E7-7517-4214-8209-A13C7FED3C00}">
      <dgm:prSet/>
      <dgm:spPr/>
      <dgm:t>
        <a:bodyPr/>
        <a:lstStyle/>
        <a:p>
          <a:endParaRPr lang="en-US"/>
        </a:p>
      </dgm:t>
    </dgm:pt>
    <dgm:pt modelId="{CFA4EB02-C432-48DB-BCA0-4CFCA054CDB4}" type="sibTrans" cxnId="{62B1B1E7-7517-4214-8209-A13C7FED3C00}">
      <dgm:prSet/>
      <dgm:spPr/>
      <dgm:t>
        <a:bodyPr/>
        <a:lstStyle/>
        <a:p>
          <a:endParaRPr lang="en-US"/>
        </a:p>
      </dgm:t>
    </dgm:pt>
    <dgm:pt modelId="{0423EB27-09F7-494F-A9A2-F8E064170723}">
      <dgm:prSet phldrT="[Text]" custT="1"/>
      <dgm:spPr/>
      <dgm:t>
        <a:bodyPr/>
        <a:lstStyle/>
        <a:p>
          <a:r>
            <a:rPr lang="en-US" sz="1400" dirty="0"/>
            <a:t>Reconciliation Results Aggregation</a:t>
          </a:r>
        </a:p>
      </dgm:t>
    </dgm:pt>
    <dgm:pt modelId="{EA0085D4-67FB-4CF9-B4C1-F68D74AC377C}" type="parTrans" cxnId="{7A5C8B17-9BCC-46D9-8550-6C0E76B293EF}">
      <dgm:prSet/>
      <dgm:spPr/>
      <dgm:t>
        <a:bodyPr/>
        <a:lstStyle/>
        <a:p>
          <a:endParaRPr lang="en-US"/>
        </a:p>
      </dgm:t>
    </dgm:pt>
    <dgm:pt modelId="{563C9E57-3EE3-4C88-8233-605DAC5CBC0B}" type="sibTrans" cxnId="{7A5C8B17-9BCC-46D9-8550-6C0E76B293EF}">
      <dgm:prSet/>
      <dgm:spPr/>
      <dgm:t>
        <a:bodyPr/>
        <a:lstStyle/>
        <a:p>
          <a:endParaRPr lang="en-US"/>
        </a:p>
      </dgm:t>
    </dgm:pt>
    <dgm:pt modelId="{3F351C7A-D0E1-42D4-9012-73833E697C66}">
      <dgm:prSet phldrT="[Text]" custT="1"/>
      <dgm:spPr/>
      <dgm:t>
        <a:bodyPr/>
        <a:lstStyle/>
        <a:p>
          <a:r>
            <a:rPr lang="en-US" sz="1400" dirty="0"/>
            <a:t>Medical</a:t>
          </a:r>
        </a:p>
      </dgm:t>
    </dgm:pt>
    <dgm:pt modelId="{D1C0E02C-01AD-43BE-8E81-33E94F59EA82}" type="parTrans" cxnId="{19CDAB07-07C6-44A6-BA9C-59775CB33D7E}">
      <dgm:prSet/>
      <dgm:spPr/>
      <dgm:t>
        <a:bodyPr/>
        <a:lstStyle/>
        <a:p>
          <a:endParaRPr lang="en-US"/>
        </a:p>
      </dgm:t>
    </dgm:pt>
    <dgm:pt modelId="{764B6F1B-6060-4C93-945F-2AE8992CD13B}" type="sibTrans" cxnId="{19CDAB07-07C6-44A6-BA9C-59775CB33D7E}">
      <dgm:prSet/>
      <dgm:spPr/>
      <dgm:t>
        <a:bodyPr/>
        <a:lstStyle/>
        <a:p>
          <a:endParaRPr lang="en-US"/>
        </a:p>
      </dgm:t>
    </dgm:pt>
    <dgm:pt modelId="{4691612C-C8D3-4357-84D0-CF4F6922BE7B}">
      <dgm:prSet phldrT="[Text]" custT="1"/>
      <dgm:spPr/>
      <dgm:t>
        <a:bodyPr/>
        <a:lstStyle/>
        <a:p>
          <a:r>
            <a:rPr lang="en-US" sz="1400" dirty="0"/>
            <a:t>Dental</a:t>
          </a:r>
        </a:p>
      </dgm:t>
    </dgm:pt>
    <dgm:pt modelId="{A8ECEBB3-3244-40F1-9929-01F91C829BC4}" type="parTrans" cxnId="{90D06959-AA68-4341-B309-6359BE8BF57D}">
      <dgm:prSet/>
      <dgm:spPr/>
      <dgm:t>
        <a:bodyPr/>
        <a:lstStyle/>
        <a:p>
          <a:endParaRPr lang="en-US"/>
        </a:p>
      </dgm:t>
    </dgm:pt>
    <dgm:pt modelId="{527D9E9C-3C6D-4B3B-892C-C349B487CA1E}" type="sibTrans" cxnId="{90D06959-AA68-4341-B309-6359BE8BF57D}">
      <dgm:prSet/>
      <dgm:spPr/>
      <dgm:t>
        <a:bodyPr/>
        <a:lstStyle/>
        <a:p>
          <a:endParaRPr lang="en-US"/>
        </a:p>
      </dgm:t>
    </dgm:pt>
    <dgm:pt modelId="{C11604BF-250D-478D-ABF4-12ACDDA2F5A8}">
      <dgm:prSet phldrT="[Text]" custT="1"/>
      <dgm:spPr/>
      <dgm:t>
        <a:bodyPr/>
        <a:lstStyle/>
        <a:p>
          <a:r>
            <a:rPr lang="en-US" sz="1400" dirty="0"/>
            <a:t>Vision</a:t>
          </a:r>
        </a:p>
      </dgm:t>
    </dgm:pt>
    <dgm:pt modelId="{3E945B5F-09A8-46DB-9778-A2F36D73D500}" type="parTrans" cxnId="{62B33A16-FDCA-4883-AE2B-59B153650F19}">
      <dgm:prSet/>
      <dgm:spPr/>
      <dgm:t>
        <a:bodyPr/>
        <a:lstStyle/>
        <a:p>
          <a:endParaRPr lang="en-US"/>
        </a:p>
      </dgm:t>
    </dgm:pt>
    <dgm:pt modelId="{07F52B0E-7AC4-4BE8-AB0D-F2BDD1B761DF}" type="sibTrans" cxnId="{62B33A16-FDCA-4883-AE2B-59B153650F19}">
      <dgm:prSet/>
      <dgm:spPr/>
      <dgm:t>
        <a:bodyPr/>
        <a:lstStyle/>
        <a:p>
          <a:endParaRPr lang="en-US"/>
        </a:p>
      </dgm:t>
    </dgm:pt>
    <dgm:pt modelId="{BBB488DF-94E5-4614-BB80-EDE0D41DAAEE}">
      <dgm:prSet phldrT="[Text]" custT="1"/>
      <dgm:spPr/>
      <dgm:t>
        <a:bodyPr/>
        <a:lstStyle/>
        <a:p>
          <a:r>
            <a:rPr lang="en-US" sz="1400" dirty="0"/>
            <a:t>ID Theft</a:t>
          </a:r>
        </a:p>
      </dgm:t>
    </dgm:pt>
    <dgm:pt modelId="{4EE950E3-31BE-4188-BB1A-03E53966ECDA}" type="parTrans" cxnId="{68203D01-E1CC-4E0A-B837-302885C1CE4B}">
      <dgm:prSet/>
      <dgm:spPr/>
      <dgm:t>
        <a:bodyPr/>
        <a:lstStyle/>
        <a:p>
          <a:endParaRPr lang="en-US"/>
        </a:p>
      </dgm:t>
    </dgm:pt>
    <dgm:pt modelId="{DED4B255-FAF9-4AD4-BF2F-FE48B7E878CC}" type="sibTrans" cxnId="{68203D01-E1CC-4E0A-B837-302885C1CE4B}">
      <dgm:prSet/>
      <dgm:spPr/>
      <dgm:t>
        <a:bodyPr/>
        <a:lstStyle/>
        <a:p>
          <a:endParaRPr lang="en-US"/>
        </a:p>
      </dgm:t>
    </dgm:pt>
    <dgm:pt modelId="{CDBC2F14-94D2-4FB7-BC67-15AAFC768928}">
      <dgm:prSet phldrT="[Text]" custT="1"/>
      <dgm:spPr/>
      <dgm:t>
        <a:bodyPr/>
        <a:lstStyle/>
        <a:p>
          <a:r>
            <a:rPr lang="en-US" sz="1400" dirty="0"/>
            <a:t>ADML </a:t>
          </a:r>
        </a:p>
      </dgm:t>
    </dgm:pt>
    <dgm:pt modelId="{24F673F2-8D48-4BAF-83CD-FDF8F2E98394}" type="parTrans" cxnId="{CD1098F4-6358-49E0-BF5E-9BF6A19C1DA3}">
      <dgm:prSet/>
      <dgm:spPr/>
      <dgm:t>
        <a:bodyPr/>
        <a:lstStyle/>
        <a:p>
          <a:endParaRPr lang="en-US"/>
        </a:p>
      </dgm:t>
    </dgm:pt>
    <dgm:pt modelId="{844F0751-F5DC-4496-A8A5-223DE2F3AD76}" type="sibTrans" cxnId="{CD1098F4-6358-49E0-BF5E-9BF6A19C1DA3}">
      <dgm:prSet/>
      <dgm:spPr/>
      <dgm:t>
        <a:bodyPr/>
        <a:lstStyle/>
        <a:p>
          <a:endParaRPr lang="en-US"/>
        </a:p>
      </dgm:t>
    </dgm:pt>
    <dgm:pt modelId="{D9C943F3-3831-4D67-B89A-F72BF6282D07}">
      <dgm:prSet phldrT="[Text]" custT="1"/>
      <dgm:spPr/>
      <dgm:t>
        <a:bodyPr/>
        <a:lstStyle/>
        <a:p>
          <a:r>
            <a:rPr lang="en-US" sz="1400" dirty="0"/>
            <a:t>Rebate Reconciliation (ESI &amp; CVS)</a:t>
          </a:r>
        </a:p>
      </dgm:t>
    </dgm:pt>
    <dgm:pt modelId="{4220359A-BE4E-4217-A2D8-C356A57AC2BA}" type="parTrans" cxnId="{7CF678A8-557E-429E-92AB-18CCF8E3EE29}">
      <dgm:prSet/>
      <dgm:spPr/>
      <dgm:t>
        <a:bodyPr/>
        <a:lstStyle/>
        <a:p>
          <a:endParaRPr lang="en-US"/>
        </a:p>
      </dgm:t>
    </dgm:pt>
    <dgm:pt modelId="{BA40E5A4-28C0-4E1D-8947-1F93A78E10D4}" type="sibTrans" cxnId="{7CF678A8-557E-429E-92AB-18CCF8E3EE29}">
      <dgm:prSet/>
      <dgm:spPr/>
      <dgm:t>
        <a:bodyPr/>
        <a:lstStyle/>
        <a:p>
          <a:endParaRPr lang="en-US"/>
        </a:p>
      </dgm:t>
    </dgm:pt>
    <dgm:pt modelId="{5268877E-D36E-44A5-BDC9-F07573D02DD2}">
      <dgm:prSet phldrT="[Text]" custT="1"/>
      <dgm:spPr/>
      <dgm:t>
        <a:bodyPr/>
        <a:lstStyle/>
        <a:p>
          <a:r>
            <a:rPr lang="en-US" sz="1400" dirty="0"/>
            <a:t>Retiree Medical per Capita</a:t>
          </a:r>
        </a:p>
      </dgm:t>
    </dgm:pt>
    <dgm:pt modelId="{B3AF7DD7-6711-4AC2-92C8-42D632048ECD}" type="parTrans" cxnId="{2D44ECA5-A924-46F7-AAA3-701A353D7A94}">
      <dgm:prSet/>
      <dgm:spPr/>
      <dgm:t>
        <a:bodyPr/>
        <a:lstStyle/>
        <a:p>
          <a:endParaRPr lang="en-US"/>
        </a:p>
      </dgm:t>
    </dgm:pt>
    <dgm:pt modelId="{668AA6EC-2F58-44B6-AB22-48DED8B18AEB}" type="sibTrans" cxnId="{2D44ECA5-A924-46F7-AAA3-701A353D7A94}">
      <dgm:prSet/>
      <dgm:spPr/>
      <dgm:t>
        <a:bodyPr/>
        <a:lstStyle/>
        <a:p>
          <a:endParaRPr lang="en-US"/>
        </a:p>
      </dgm:t>
    </dgm:pt>
    <dgm:pt modelId="{A895E592-E91C-4811-BCE2-1F7690227FBE}">
      <dgm:prSet phldrT="[Text]" custT="1"/>
      <dgm:spPr/>
      <dgm:t>
        <a:bodyPr/>
        <a:lstStyle/>
        <a:p>
          <a:r>
            <a:rPr lang="en-US" sz="1400" dirty="0"/>
            <a:t>CCMU Ops and Sales Support</a:t>
          </a:r>
        </a:p>
      </dgm:t>
    </dgm:pt>
    <dgm:pt modelId="{1A33DDDB-4159-48C7-ACB1-E629F6AC0FEF}" type="parTrans" cxnId="{8536C383-C478-44D6-9862-05A027A5B892}">
      <dgm:prSet/>
      <dgm:spPr/>
      <dgm:t>
        <a:bodyPr/>
        <a:lstStyle/>
        <a:p>
          <a:endParaRPr lang="en-US"/>
        </a:p>
      </dgm:t>
    </dgm:pt>
    <dgm:pt modelId="{E1F4F829-23FA-4ACB-9639-14887CF8DA85}" type="sibTrans" cxnId="{8536C383-C478-44D6-9862-05A027A5B892}">
      <dgm:prSet/>
      <dgm:spPr/>
      <dgm:t>
        <a:bodyPr/>
        <a:lstStyle/>
        <a:p>
          <a:endParaRPr lang="en-US"/>
        </a:p>
      </dgm:t>
    </dgm:pt>
    <dgm:pt modelId="{B2288861-85EB-4A58-940F-A9460DA39D32}">
      <dgm:prSet phldrT="[Text]" custT="1"/>
      <dgm:spPr/>
      <dgm:t>
        <a:bodyPr/>
        <a:lstStyle/>
        <a:p>
          <a:r>
            <a:rPr lang="en-US" sz="1400" dirty="0"/>
            <a:t>ADML Benchmarking</a:t>
          </a:r>
        </a:p>
      </dgm:t>
    </dgm:pt>
    <dgm:pt modelId="{0D3FD16B-C25F-4ADE-8A10-4D99727EF169}" type="parTrans" cxnId="{EA60B8EF-1A06-4D49-9F67-979E43E8A102}">
      <dgm:prSet/>
      <dgm:spPr/>
      <dgm:t>
        <a:bodyPr/>
        <a:lstStyle/>
        <a:p>
          <a:endParaRPr lang="en-US"/>
        </a:p>
      </dgm:t>
    </dgm:pt>
    <dgm:pt modelId="{7390F576-0B10-4927-B837-42757CECB59B}" type="sibTrans" cxnId="{EA60B8EF-1A06-4D49-9F67-979E43E8A102}">
      <dgm:prSet/>
      <dgm:spPr/>
      <dgm:t>
        <a:bodyPr/>
        <a:lstStyle/>
        <a:p>
          <a:endParaRPr lang="en-US"/>
        </a:p>
      </dgm:t>
    </dgm:pt>
    <dgm:pt modelId="{DC15AE6B-E1B4-4C50-BD4E-0F8781F87FD6}">
      <dgm:prSet phldrT="[Text]" custT="1"/>
      <dgm:spPr/>
      <dgm:t>
        <a:bodyPr/>
        <a:lstStyle/>
        <a:p>
          <a:r>
            <a:rPr lang="en-US" sz="1400" dirty="0"/>
            <a:t>Legal</a:t>
          </a:r>
        </a:p>
      </dgm:t>
    </dgm:pt>
    <dgm:pt modelId="{E215B6F2-C27A-4233-B50E-4833F86CAA15}" type="parTrans" cxnId="{B0071F38-5B6C-483C-A3DA-03EE6F49E40F}">
      <dgm:prSet/>
      <dgm:spPr/>
      <dgm:t>
        <a:bodyPr/>
        <a:lstStyle/>
        <a:p>
          <a:endParaRPr lang="en-US"/>
        </a:p>
      </dgm:t>
    </dgm:pt>
    <dgm:pt modelId="{A4A6A4AF-C80F-4C5E-9345-B94E165CB6E1}" type="sibTrans" cxnId="{B0071F38-5B6C-483C-A3DA-03EE6F49E40F}">
      <dgm:prSet/>
      <dgm:spPr/>
      <dgm:t>
        <a:bodyPr/>
        <a:lstStyle/>
        <a:p>
          <a:endParaRPr lang="en-US"/>
        </a:p>
      </dgm:t>
    </dgm:pt>
    <dgm:pt modelId="{D80BC89B-B8A0-4C1B-8693-422C372A9D1B}">
      <dgm:prSet phldrT="[Text]" custT="1"/>
      <dgm:spPr/>
      <dgm:t>
        <a:bodyPr/>
        <a:lstStyle/>
        <a:p>
          <a:r>
            <a:rPr lang="en-US" sz="1400" dirty="0"/>
            <a:t>Network Summary</a:t>
          </a:r>
        </a:p>
      </dgm:t>
    </dgm:pt>
    <dgm:pt modelId="{EE97CE32-300B-4411-926C-178C09A6AB4E}" type="parTrans" cxnId="{9D6B119A-0E5F-4E5E-965E-295F98386D29}">
      <dgm:prSet/>
      <dgm:spPr/>
      <dgm:t>
        <a:bodyPr/>
        <a:lstStyle/>
        <a:p>
          <a:endParaRPr lang="en-US"/>
        </a:p>
      </dgm:t>
    </dgm:pt>
    <dgm:pt modelId="{D29C575F-43BC-4166-A22B-3D4DD5701B78}" type="sibTrans" cxnId="{9D6B119A-0E5F-4E5E-965E-295F98386D29}">
      <dgm:prSet/>
      <dgm:spPr/>
      <dgm:t>
        <a:bodyPr/>
        <a:lstStyle/>
        <a:p>
          <a:endParaRPr lang="en-US"/>
        </a:p>
      </dgm:t>
    </dgm:pt>
    <dgm:pt modelId="{BD37751C-32EF-49AE-9795-5D78ADF9D035}">
      <dgm:prSet phldrT="[Text]" custT="1"/>
      <dgm:spPr/>
      <dgm:t>
        <a:bodyPr/>
        <a:lstStyle/>
        <a:p>
          <a:r>
            <a:rPr lang="en-US" sz="1400" dirty="0"/>
            <a:t>Benefit Set-Up</a:t>
          </a:r>
        </a:p>
      </dgm:t>
    </dgm:pt>
    <dgm:pt modelId="{E36D411B-146D-4F84-A0D6-B71F946E420F}" type="parTrans" cxnId="{DD79B219-A0A0-4D41-B512-53B3A95CD344}">
      <dgm:prSet/>
      <dgm:spPr/>
      <dgm:t>
        <a:bodyPr/>
        <a:lstStyle/>
        <a:p>
          <a:endParaRPr lang="en-US"/>
        </a:p>
      </dgm:t>
    </dgm:pt>
    <dgm:pt modelId="{326CFA10-B174-4279-A25E-3D3C14CF9D39}" type="sibTrans" cxnId="{DD79B219-A0A0-4D41-B512-53B3A95CD344}">
      <dgm:prSet/>
      <dgm:spPr/>
      <dgm:t>
        <a:bodyPr/>
        <a:lstStyle/>
        <a:p>
          <a:endParaRPr lang="en-US"/>
        </a:p>
      </dgm:t>
    </dgm:pt>
    <dgm:pt modelId="{C3C1FD4A-140B-439D-9C22-6B79BA095FFB}">
      <dgm:prSet phldrT="[Text]" custT="1"/>
      <dgm:spPr/>
      <dgm:t>
        <a:bodyPr/>
        <a:lstStyle/>
        <a:p>
          <a:r>
            <a:rPr lang="en-US" sz="1400" dirty="0"/>
            <a:t>Geo Access</a:t>
          </a:r>
        </a:p>
      </dgm:t>
    </dgm:pt>
    <dgm:pt modelId="{AF6E60B0-676D-4BD1-8930-0616CAF6971A}" type="parTrans" cxnId="{5C614491-51A6-4013-B5F4-FCDDD302D5CA}">
      <dgm:prSet/>
      <dgm:spPr/>
      <dgm:t>
        <a:bodyPr/>
        <a:lstStyle/>
        <a:p>
          <a:endParaRPr lang="en-US"/>
        </a:p>
      </dgm:t>
    </dgm:pt>
    <dgm:pt modelId="{F65AEAC7-DB48-4648-8574-6955B9761544}" type="sibTrans" cxnId="{5C614491-51A6-4013-B5F4-FCDDD302D5CA}">
      <dgm:prSet/>
      <dgm:spPr/>
      <dgm:t>
        <a:bodyPr/>
        <a:lstStyle/>
        <a:p>
          <a:endParaRPr lang="en-US"/>
        </a:p>
      </dgm:t>
    </dgm:pt>
    <dgm:pt modelId="{ED5C51F9-D751-42F1-BC80-7E606CB782EF}">
      <dgm:prSet phldrT="[Text]" custT="1"/>
      <dgm:spPr/>
      <dgm:t>
        <a:bodyPr/>
        <a:lstStyle/>
        <a:p>
          <a:r>
            <a:rPr lang="en-US" sz="1400" dirty="0"/>
            <a:t>Disruption Analysis</a:t>
          </a:r>
        </a:p>
      </dgm:t>
    </dgm:pt>
    <dgm:pt modelId="{9184BE78-CAFA-4B4C-B6E9-748ABA16544B}" type="parTrans" cxnId="{BEEE2AFB-873A-4906-B71A-DE08B51C2D19}">
      <dgm:prSet/>
      <dgm:spPr/>
      <dgm:t>
        <a:bodyPr/>
        <a:lstStyle/>
        <a:p>
          <a:endParaRPr lang="en-US"/>
        </a:p>
      </dgm:t>
    </dgm:pt>
    <dgm:pt modelId="{36A3C840-1483-45ED-93B7-610AECA42706}" type="sibTrans" cxnId="{BEEE2AFB-873A-4906-B71A-DE08B51C2D19}">
      <dgm:prSet/>
      <dgm:spPr/>
      <dgm:t>
        <a:bodyPr/>
        <a:lstStyle/>
        <a:p>
          <a:endParaRPr lang="en-US"/>
        </a:p>
      </dgm:t>
    </dgm:pt>
    <dgm:pt modelId="{BC7F3C3D-AB57-43B3-8C7D-997C6DE37411}">
      <dgm:prSet phldrT="[Text]" custT="1"/>
      <dgm:spPr/>
      <dgm:t>
        <a:bodyPr/>
        <a:lstStyle/>
        <a:p>
          <a:r>
            <a:rPr lang="en-US" sz="1400" b="1" dirty="0"/>
            <a:t>WillisMed</a:t>
          </a:r>
        </a:p>
      </dgm:t>
    </dgm:pt>
    <dgm:pt modelId="{4A42E56B-88B4-4A10-8EEE-2E0E2A32AB77}" type="parTrans" cxnId="{0076F87E-9E16-4E6B-B9F4-F755104346A8}">
      <dgm:prSet/>
      <dgm:spPr/>
      <dgm:t>
        <a:bodyPr/>
        <a:lstStyle/>
        <a:p>
          <a:endParaRPr lang="en-US"/>
        </a:p>
      </dgm:t>
    </dgm:pt>
    <dgm:pt modelId="{DE0125FC-9C2A-4E5B-94D1-6AFA3DA5F51E}" type="sibTrans" cxnId="{0076F87E-9E16-4E6B-B9F4-F755104346A8}">
      <dgm:prSet/>
      <dgm:spPr/>
      <dgm:t>
        <a:bodyPr/>
        <a:lstStyle/>
        <a:p>
          <a:endParaRPr lang="en-US"/>
        </a:p>
      </dgm:t>
    </dgm:pt>
    <dgm:pt modelId="{B22B3854-DC91-4EEA-A3A5-CE804F1093E8}">
      <dgm:prSet phldrT="[Text]" custT="1"/>
      <dgm:spPr/>
      <dgm:t>
        <a:bodyPr/>
        <a:lstStyle/>
        <a:p>
          <a:r>
            <a:rPr lang="en-US" sz="1400" dirty="0"/>
            <a:t>Client Setup</a:t>
          </a:r>
        </a:p>
      </dgm:t>
    </dgm:pt>
    <dgm:pt modelId="{52BBF84D-EC23-40AC-9C43-259FF7C51AE9}" type="parTrans" cxnId="{54945FF5-6ACF-4D60-99F0-07A3400429FE}">
      <dgm:prSet/>
      <dgm:spPr/>
      <dgm:t>
        <a:bodyPr/>
        <a:lstStyle/>
        <a:p>
          <a:endParaRPr lang="en-US"/>
        </a:p>
      </dgm:t>
    </dgm:pt>
    <dgm:pt modelId="{247DEF55-9008-445B-968A-785AE8E4F616}" type="sibTrans" cxnId="{54945FF5-6ACF-4D60-99F0-07A3400429FE}">
      <dgm:prSet/>
      <dgm:spPr/>
      <dgm:t>
        <a:bodyPr/>
        <a:lstStyle/>
        <a:p>
          <a:endParaRPr lang="en-US"/>
        </a:p>
      </dgm:t>
    </dgm:pt>
    <dgm:pt modelId="{AE25D091-5F56-4B70-AC28-D4BA8018CC70}" type="pres">
      <dgm:prSet presAssocID="{518B19F8-90B1-409E-BB42-6BEDB1C8BFCC}" presName="layout" presStyleCnt="0">
        <dgm:presLayoutVars>
          <dgm:chMax/>
          <dgm:chPref/>
          <dgm:dir/>
          <dgm:resizeHandles/>
        </dgm:presLayoutVars>
      </dgm:prSet>
      <dgm:spPr/>
    </dgm:pt>
    <dgm:pt modelId="{C7541C41-768B-4B71-9DD5-61C1B420C3D9}" type="pres">
      <dgm:prSet presAssocID="{C4567F79-E8E1-4BEA-B736-1A5968C7845D}" presName="root" presStyleCnt="0">
        <dgm:presLayoutVars>
          <dgm:chMax/>
          <dgm:chPref/>
        </dgm:presLayoutVars>
      </dgm:prSet>
      <dgm:spPr/>
    </dgm:pt>
    <dgm:pt modelId="{09B29DBA-30FA-4FA1-909E-3AE35FB2E081}" type="pres">
      <dgm:prSet presAssocID="{C4567F79-E8E1-4BEA-B736-1A5968C7845D}" presName="rootComposite" presStyleCnt="0">
        <dgm:presLayoutVars/>
      </dgm:prSet>
      <dgm:spPr/>
    </dgm:pt>
    <dgm:pt modelId="{E3814BDF-F207-4DF9-B67A-66A3A612A651}" type="pres">
      <dgm:prSet presAssocID="{C4567F79-E8E1-4BEA-B736-1A5968C7845D}" presName="ParentAccent" presStyleLbl="alignNode1" presStyleIdx="0" presStyleCnt="6"/>
      <dgm:spPr/>
    </dgm:pt>
    <dgm:pt modelId="{731B6446-7E80-47E7-A0F2-F6B6A8A973D1}" type="pres">
      <dgm:prSet presAssocID="{C4567F79-E8E1-4BEA-B736-1A5968C7845D}" presName="ParentSmallAccent" presStyleLbl="fgAcc1" presStyleIdx="0" presStyleCnt="6"/>
      <dgm:spPr/>
    </dgm:pt>
    <dgm:pt modelId="{40460469-8DD2-4C34-A865-6437A03B42A3}" type="pres">
      <dgm:prSet presAssocID="{C4567F79-E8E1-4BEA-B736-1A5968C7845D}" presName="Parent" presStyleLbl="revTx" presStyleIdx="0" presStyleCnt="38">
        <dgm:presLayoutVars>
          <dgm:chMax/>
          <dgm:chPref val="4"/>
          <dgm:bulletEnabled val="1"/>
        </dgm:presLayoutVars>
      </dgm:prSet>
      <dgm:spPr/>
    </dgm:pt>
    <dgm:pt modelId="{2430088D-27EF-424E-89ED-425754CF329E}" type="pres">
      <dgm:prSet presAssocID="{C4567F79-E8E1-4BEA-B736-1A5968C7845D}" presName="childShape" presStyleCnt="0">
        <dgm:presLayoutVars>
          <dgm:chMax val="0"/>
          <dgm:chPref val="0"/>
        </dgm:presLayoutVars>
      </dgm:prSet>
      <dgm:spPr/>
    </dgm:pt>
    <dgm:pt modelId="{262F4351-FE32-45D3-8DF4-2F2B198B12E3}" type="pres">
      <dgm:prSet presAssocID="{4F931680-4CFF-45C8-ACF3-EB80A64272A0}" presName="childComposite" presStyleCnt="0">
        <dgm:presLayoutVars>
          <dgm:chMax val="0"/>
          <dgm:chPref val="0"/>
        </dgm:presLayoutVars>
      </dgm:prSet>
      <dgm:spPr/>
    </dgm:pt>
    <dgm:pt modelId="{D5365D83-DC4D-42B7-A300-695A43541428}" type="pres">
      <dgm:prSet presAssocID="{4F931680-4CFF-45C8-ACF3-EB80A64272A0}" presName="ChildAccent" presStyleLbl="solidFgAcc1" presStyleIdx="0" presStyleCnt="32"/>
      <dgm:spPr/>
    </dgm:pt>
    <dgm:pt modelId="{32A06A73-46D5-4613-B521-79971B752828}" type="pres">
      <dgm:prSet presAssocID="{4F931680-4CFF-45C8-ACF3-EB80A64272A0}" presName="Child" presStyleLbl="revTx" presStyleIdx="1" presStyleCnt="38">
        <dgm:presLayoutVars>
          <dgm:chMax val="0"/>
          <dgm:chPref val="0"/>
          <dgm:bulletEnabled val="1"/>
        </dgm:presLayoutVars>
      </dgm:prSet>
      <dgm:spPr/>
    </dgm:pt>
    <dgm:pt modelId="{F2479DBC-79B2-4725-A174-4544D9C46AF7}" type="pres">
      <dgm:prSet presAssocID="{3BA9B449-8FDA-41EB-B8C7-DAA651717CB8}" presName="childComposite" presStyleCnt="0">
        <dgm:presLayoutVars>
          <dgm:chMax val="0"/>
          <dgm:chPref val="0"/>
        </dgm:presLayoutVars>
      </dgm:prSet>
      <dgm:spPr/>
    </dgm:pt>
    <dgm:pt modelId="{D459BD66-DE55-40E6-AE50-6BC9C4127CA1}" type="pres">
      <dgm:prSet presAssocID="{3BA9B449-8FDA-41EB-B8C7-DAA651717CB8}" presName="ChildAccent" presStyleLbl="solidFgAcc1" presStyleIdx="1" presStyleCnt="32"/>
      <dgm:spPr/>
    </dgm:pt>
    <dgm:pt modelId="{C9B94B41-E5BC-4781-A4FC-BE8D3EA47144}" type="pres">
      <dgm:prSet presAssocID="{3BA9B449-8FDA-41EB-B8C7-DAA651717CB8}" presName="Child" presStyleLbl="revTx" presStyleIdx="2" presStyleCnt="38">
        <dgm:presLayoutVars>
          <dgm:chMax val="0"/>
          <dgm:chPref val="0"/>
          <dgm:bulletEnabled val="1"/>
        </dgm:presLayoutVars>
      </dgm:prSet>
      <dgm:spPr/>
    </dgm:pt>
    <dgm:pt modelId="{CE55958C-63F5-48EF-8825-352B25354ED7}" type="pres">
      <dgm:prSet presAssocID="{D05F8602-20DD-41F1-87DC-E1BB657E48A6}" presName="childComposite" presStyleCnt="0">
        <dgm:presLayoutVars>
          <dgm:chMax val="0"/>
          <dgm:chPref val="0"/>
        </dgm:presLayoutVars>
      </dgm:prSet>
      <dgm:spPr/>
    </dgm:pt>
    <dgm:pt modelId="{8ABF9E97-3E53-4147-95F7-1FBAF8FD68E2}" type="pres">
      <dgm:prSet presAssocID="{D05F8602-20DD-41F1-87DC-E1BB657E48A6}" presName="ChildAccent" presStyleLbl="solidFgAcc1" presStyleIdx="2" presStyleCnt="32"/>
      <dgm:spPr/>
    </dgm:pt>
    <dgm:pt modelId="{65F84F01-9438-49EB-A130-E3F3954CD67C}" type="pres">
      <dgm:prSet presAssocID="{D05F8602-20DD-41F1-87DC-E1BB657E48A6}" presName="Child" presStyleLbl="revTx" presStyleIdx="3" presStyleCnt="38">
        <dgm:presLayoutVars>
          <dgm:chMax val="0"/>
          <dgm:chPref val="0"/>
          <dgm:bulletEnabled val="1"/>
        </dgm:presLayoutVars>
      </dgm:prSet>
      <dgm:spPr/>
    </dgm:pt>
    <dgm:pt modelId="{2E616602-D416-4367-A29B-4B1383485EF9}" type="pres">
      <dgm:prSet presAssocID="{DE969BE8-F037-484B-A41C-5AFFBA250EFC}" presName="childComposite" presStyleCnt="0">
        <dgm:presLayoutVars>
          <dgm:chMax val="0"/>
          <dgm:chPref val="0"/>
        </dgm:presLayoutVars>
      </dgm:prSet>
      <dgm:spPr/>
    </dgm:pt>
    <dgm:pt modelId="{6FE9B08B-69EE-445D-A980-ABD0F895FBAD}" type="pres">
      <dgm:prSet presAssocID="{DE969BE8-F037-484B-A41C-5AFFBA250EFC}" presName="ChildAccent" presStyleLbl="solidFgAcc1" presStyleIdx="3" presStyleCnt="32"/>
      <dgm:spPr/>
    </dgm:pt>
    <dgm:pt modelId="{427196A5-353E-42DB-AD53-5E4D166C9CAB}" type="pres">
      <dgm:prSet presAssocID="{DE969BE8-F037-484B-A41C-5AFFBA250EFC}" presName="Child" presStyleLbl="revTx" presStyleIdx="4" presStyleCnt="38">
        <dgm:presLayoutVars>
          <dgm:chMax val="0"/>
          <dgm:chPref val="0"/>
          <dgm:bulletEnabled val="1"/>
        </dgm:presLayoutVars>
      </dgm:prSet>
      <dgm:spPr/>
    </dgm:pt>
    <dgm:pt modelId="{C4562871-5C76-43EA-A065-1B7F390095CC}" type="pres">
      <dgm:prSet presAssocID="{560D81DD-241B-4B8C-9D2F-1F66534515C8}" presName="childComposite" presStyleCnt="0">
        <dgm:presLayoutVars>
          <dgm:chMax val="0"/>
          <dgm:chPref val="0"/>
        </dgm:presLayoutVars>
      </dgm:prSet>
      <dgm:spPr/>
    </dgm:pt>
    <dgm:pt modelId="{AD3AAFDA-86DB-4EC4-815D-9DCC09B38442}" type="pres">
      <dgm:prSet presAssocID="{560D81DD-241B-4B8C-9D2F-1F66534515C8}" presName="ChildAccent" presStyleLbl="solidFgAcc1" presStyleIdx="4" presStyleCnt="32"/>
      <dgm:spPr/>
    </dgm:pt>
    <dgm:pt modelId="{86AFBE19-5044-4037-85E0-9C72F2DB6698}" type="pres">
      <dgm:prSet presAssocID="{560D81DD-241B-4B8C-9D2F-1F66534515C8}" presName="Child" presStyleLbl="revTx" presStyleIdx="5" presStyleCnt="38">
        <dgm:presLayoutVars>
          <dgm:chMax val="0"/>
          <dgm:chPref val="0"/>
          <dgm:bulletEnabled val="1"/>
        </dgm:presLayoutVars>
      </dgm:prSet>
      <dgm:spPr/>
    </dgm:pt>
    <dgm:pt modelId="{2C434B5D-5483-4BC3-BDF3-D6C890BC68F4}" type="pres">
      <dgm:prSet presAssocID="{04EDA9A8-DDA2-4656-98DF-B3ADCE17F903}" presName="childComposite" presStyleCnt="0">
        <dgm:presLayoutVars>
          <dgm:chMax val="0"/>
          <dgm:chPref val="0"/>
        </dgm:presLayoutVars>
      </dgm:prSet>
      <dgm:spPr/>
    </dgm:pt>
    <dgm:pt modelId="{AC0326C1-AB41-4CE0-9A18-D97BFA98816B}" type="pres">
      <dgm:prSet presAssocID="{04EDA9A8-DDA2-4656-98DF-B3ADCE17F903}" presName="ChildAccent" presStyleLbl="solidFgAcc1" presStyleIdx="5" presStyleCnt="32"/>
      <dgm:spPr/>
    </dgm:pt>
    <dgm:pt modelId="{D858669A-B5C2-465E-A93B-FFC957124B83}" type="pres">
      <dgm:prSet presAssocID="{04EDA9A8-DDA2-4656-98DF-B3ADCE17F903}" presName="Child" presStyleLbl="revTx" presStyleIdx="6" presStyleCnt="38">
        <dgm:presLayoutVars>
          <dgm:chMax val="0"/>
          <dgm:chPref val="0"/>
          <dgm:bulletEnabled val="1"/>
        </dgm:presLayoutVars>
      </dgm:prSet>
      <dgm:spPr/>
    </dgm:pt>
    <dgm:pt modelId="{36EE5D50-58E3-4B58-BF1C-D72E47B858EB}" type="pres">
      <dgm:prSet presAssocID="{5268877E-D36E-44A5-BDC9-F07573D02DD2}" presName="childComposite" presStyleCnt="0">
        <dgm:presLayoutVars>
          <dgm:chMax val="0"/>
          <dgm:chPref val="0"/>
        </dgm:presLayoutVars>
      </dgm:prSet>
      <dgm:spPr/>
    </dgm:pt>
    <dgm:pt modelId="{EEB9B24E-D213-47FD-8B72-70D9F410A38C}" type="pres">
      <dgm:prSet presAssocID="{5268877E-D36E-44A5-BDC9-F07573D02DD2}" presName="ChildAccent" presStyleLbl="solidFgAcc1" presStyleIdx="6" presStyleCnt="32"/>
      <dgm:spPr/>
    </dgm:pt>
    <dgm:pt modelId="{C48C4BC3-C229-4FA3-947E-CBC0562F97A1}" type="pres">
      <dgm:prSet presAssocID="{5268877E-D36E-44A5-BDC9-F07573D02DD2}" presName="Child" presStyleLbl="revTx" presStyleIdx="7" presStyleCnt="38" custLinFactNeighborX="-1122" custLinFactNeighborY="37027">
        <dgm:presLayoutVars>
          <dgm:chMax val="0"/>
          <dgm:chPref val="0"/>
          <dgm:bulletEnabled val="1"/>
        </dgm:presLayoutVars>
      </dgm:prSet>
      <dgm:spPr/>
    </dgm:pt>
    <dgm:pt modelId="{7ED0351D-6BCD-46C9-A251-9AD7BC27367D}" type="pres">
      <dgm:prSet presAssocID="{4F56561F-BB52-45D1-99A3-F163CCC76A5C}" presName="root" presStyleCnt="0">
        <dgm:presLayoutVars>
          <dgm:chMax/>
          <dgm:chPref/>
        </dgm:presLayoutVars>
      </dgm:prSet>
      <dgm:spPr/>
    </dgm:pt>
    <dgm:pt modelId="{D553D84D-D76A-4E1B-AE87-E058B4F254B8}" type="pres">
      <dgm:prSet presAssocID="{4F56561F-BB52-45D1-99A3-F163CCC76A5C}" presName="rootComposite" presStyleCnt="0">
        <dgm:presLayoutVars/>
      </dgm:prSet>
      <dgm:spPr/>
    </dgm:pt>
    <dgm:pt modelId="{88A12D04-2DA1-4BDD-BF8C-6F852A8CA7E0}" type="pres">
      <dgm:prSet presAssocID="{4F56561F-BB52-45D1-99A3-F163CCC76A5C}" presName="ParentAccent" presStyleLbl="alignNode1" presStyleIdx="1" presStyleCnt="6"/>
      <dgm:spPr/>
    </dgm:pt>
    <dgm:pt modelId="{168EE785-FBFF-455B-B3DA-FD2B33A2612E}" type="pres">
      <dgm:prSet presAssocID="{4F56561F-BB52-45D1-99A3-F163CCC76A5C}" presName="ParentSmallAccent" presStyleLbl="fgAcc1" presStyleIdx="1" presStyleCnt="6"/>
      <dgm:spPr/>
    </dgm:pt>
    <dgm:pt modelId="{21B78CF1-D5AD-468C-BC84-EBC7011C0E96}" type="pres">
      <dgm:prSet presAssocID="{4F56561F-BB52-45D1-99A3-F163CCC76A5C}" presName="Parent" presStyleLbl="revTx" presStyleIdx="8" presStyleCnt="38">
        <dgm:presLayoutVars>
          <dgm:chMax/>
          <dgm:chPref val="4"/>
          <dgm:bulletEnabled val="1"/>
        </dgm:presLayoutVars>
      </dgm:prSet>
      <dgm:spPr/>
    </dgm:pt>
    <dgm:pt modelId="{A0C26A82-656C-4C44-A73A-1D3D46808033}" type="pres">
      <dgm:prSet presAssocID="{4F56561F-BB52-45D1-99A3-F163CCC76A5C}" presName="childShape" presStyleCnt="0">
        <dgm:presLayoutVars>
          <dgm:chMax val="0"/>
          <dgm:chPref val="0"/>
        </dgm:presLayoutVars>
      </dgm:prSet>
      <dgm:spPr/>
    </dgm:pt>
    <dgm:pt modelId="{2DFAF7FF-E85F-41EA-8784-A3C0CE16F0D3}" type="pres">
      <dgm:prSet presAssocID="{BBDB1841-BD88-4E2D-85FA-080E272D1DB7}" presName="childComposite" presStyleCnt="0">
        <dgm:presLayoutVars>
          <dgm:chMax val="0"/>
          <dgm:chPref val="0"/>
        </dgm:presLayoutVars>
      </dgm:prSet>
      <dgm:spPr/>
    </dgm:pt>
    <dgm:pt modelId="{F7D843F0-3245-460D-A4ED-13912F00B5A4}" type="pres">
      <dgm:prSet presAssocID="{BBDB1841-BD88-4E2D-85FA-080E272D1DB7}" presName="ChildAccent" presStyleLbl="solidFgAcc1" presStyleIdx="7" presStyleCnt="32"/>
      <dgm:spPr/>
    </dgm:pt>
    <dgm:pt modelId="{23864349-D7FA-4866-A604-0663E1A97866}" type="pres">
      <dgm:prSet presAssocID="{BBDB1841-BD88-4E2D-85FA-080E272D1DB7}" presName="Child" presStyleLbl="revTx" presStyleIdx="9" presStyleCnt="38">
        <dgm:presLayoutVars>
          <dgm:chMax val="0"/>
          <dgm:chPref val="0"/>
          <dgm:bulletEnabled val="1"/>
        </dgm:presLayoutVars>
      </dgm:prSet>
      <dgm:spPr/>
    </dgm:pt>
    <dgm:pt modelId="{03E79625-B641-4463-B33C-E75BD7908ED3}" type="pres">
      <dgm:prSet presAssocID="{61524C63-5379-4217-AA56-30726EC7D713}" presName="childComposite" presStyleCnt="0">
        <dgm:presLayoutVars>
          <dgm:chMax val="0"/>
          <dgm:chPref val="0"/>
        </dgm:presLayoutVars>
      </dgm:prSet>
      <dgm:spPr/>
    </dgm:pt>
    <dgm:pt modelId="{CAFF47A2-AC17-490B-88E8-CC7D55D154BD}" type="pres">
      <dgm:prSet presAssocID="{61524C63-5379-4217-AA56-30726EC7D713}" presName="ChildAccent" presStyleLbl="solidFgAcc1" presStyleIdx="8" presStyleCnt="32"/>
      <dgm:spPr/>
    </dgm:pt>
    <dgm:pt modelId="{526468AA-3055-436B-BEEC-AFFA7AFA728E}" type="pres">
      <dgm:prSet presAssocID="{61524C63-5379-4217-AA56-30726EC7D713}" presName="Child" presStyleLbl="revTx" presStyleIdx="10" presStyleCnt="38" custLinFactNeighborX="204" custLinFactNeighborY="46239">
        <dgm:presLayoutVars>
          <dgm:chMax val="0"/>
          <dgm:chPref val="0"/>
          <dgm:bulletEnabled val="1"/>
        </dgm:presLayoutVars>
      </dgm:prSet>
      <dgm:spPr/>
    </dgm:pt>
    <dgm:pt modelId="{87036EA7-C7D5-472F-9DE7-8A4AA73243C4}" type="pres">
      <dgm:prSet presAssocID="{B2288861-85EB-4A58-940F-A9460DA39D32}" presName="childComposite" presStyleCnt="0">
        <dgm:presLayoutVars>
          <dgm:chMax val="0"/>
          <dgm:chPref val="0"/>
        </dgm:presLayoutVars>
      </dgm:prSet>
      <dgm:spPr/>
    </dgm:pt>
    <dgm:pt modelId="{085830E9-BA3A-4CAD-8123-1BD122A0DDD2}" type="pres">
      <dgm:prSet presAssocID="{B2288861-85EB-4A58-940F-A9460DA39D32}" presName="ChildAccent" presStyleLbl="solidFgAcc1" presStyleIdx="9" presStyleCnt="32" custLinFactY="75680" custLinFactNeighborX="-7103" custLinFactNeighborY="100000"/>
      <dgm:spPr/>
    </dgm:pt>
    <dgm:pt modelId="{1DDF2DEA-6621-4CEB-B3F4-D133104FCB89}" type="pres">
      <dgm:prSet presAssocID="{B2288861-85EB-4A58-940F-A9460DA39D32}" presName="Child" presStyleLbl="revTx" presStyleIdx="11" presStyleCnt="38" custLinFactY="10105" custLinFactNeighborX="1010" custLinFactNeighborY="100000">
        <dgm:presLayoutVars>
          <dgm:chMax val="0"/>
          <dgm:chPref val="0"/>
          <dgm:bulletEnabled val="1"/>
        </dgm:presLayoutVars>
      </dgm:prSet>
      <dgm:spPr/>
    </dgm:pt>
    <dgm:pt modelId="{B321E5E2-6D1B-42AF-B106-2FE8E3FD2D58}" type="pres">
      <dgm:prSet presAssocID="{3128943C-E845-48AF-9FAD-1DE4BE44B48B}" presName="childComposite" presStyleCnt="0">
        <dgm:presLayoutVars>
          <dgm:chMax val="0"/>
          <dgm:chPref val="0"/>
        </dgm:presLayoutVars>
      </dgm:prSet>
      <dgm:spPr/>
    </dgm:pt>
    <dgm:pt modelId="{83E87DAF-BCC6-41F5-A898-44ABB6892EBE}" type="pres">
      <dgm:prSet presAssocID="{3128943C-E845-48AF-9FAD-1DE4BE44B48B}" presName="ChildAccent" presStyleLbl="solidFgAcc1" presStyleIdx="10" presStyleCnt="32" custLinFactY="100000" custLinFactNeighborX="-14206" custLinFactNeighborY="163429"/>
      <dgm:spPr/>
    </dgm:pt>
    <dgm:pt modelId="{B5F470C8-22F7-43B6-A839-D08232DBECE5}" type="pres">
      <dgm:prSet presAssocID="{3128943C-E845-48AF-9FAD-1DE4BE44B48B}" presName="Child" presStyleLbl="revTx" presStyleIdx="12" presStyleCnt="38" custLinFactY="79474" custLinFactNeighborX="1683" custLinFactNeighborY="100000">
        <dgm:presLayoutVars>
          <dgm:chMax val="0"/>
          <dgm:chPref val="0"/>
          <dgm:bulletEnabled val="1"/>
        </dgm:presLayoutVars>
      </dgm:prSet>
      <dgm:spPr/>
    </dgm:pt>
    <dgm:pt modelId="{FA3A4563-2341-4C34-97EA-2C94CAC41C43}" type="pres">
      <dgm:prSet presAssocID="{C3C1FD4A-140B-439D-9C22-6B79BA095FFB}" presName="childComposite" presStyleCnt="0">
        <dgm:presLayoutVars>
          <dgm:chMax val="0"/>
          <dgm:chPref val="0"/>
        </dgm:presLayoutVars>
      </dgm:prSet>
      <dgm:spPr/>
    </dgm:pt>
    <dgm:pt modelId="{E0AA81BB-CD12-4BB5-8C46-420D702298F7}" type="pres">
      <dgm:prSet presAssocID="{C3C1FD4A-140B-439D-9C22-6B79BA095FFB}" presName="ChildAccent" presStyleLbl="solidFgAcc1" presStyleIdx="11" presStyleCnt="32" custLinFactY="225605" custLinFactNeighborX="-14205" custLinFactNeighborY="300000"/>
      <dgm:spPr/>
    </dgm:pt>
    <dgm:pt modelId="{3FFF6FB0-87FF-44A1-AD45-3D203D21AD78}" type="pres">
      <dgm:prSet presAssocID="{C3C1FD4A-140B-439D-9C22-6B79BA095FFB}" presName="Child" presStyleLbl="revTx" presStyleIdx="13" presStyleCnt="38" custLinFactY="100000" custLinFactNeighborX="1011" custLinFactNeighborY="129605">
        <dgm:presLayoutVars>
          <dgm:chMax val="0"/>
          <dgm:chPref val="0"/>
          <dgm:bulletEnabled val="1"/>
        </dgm:presLayoutVars>
      </dgm:prSet>
      <dgm:spPr/>
    </dgm:pt>
    <dgm:pt modelId="{926FD2BB-407D-4033-9B1D-727035F67764}" type="pres">
      <dgm:prSet presAssocID="{ED5C51F9-D751-42F1-BC80-7E606CB782EF}" presName="childComposite" presStyleCnt="0">
        <dgm:presLayoutVars>
          <dgm:chMax val="0"/>
          <dgm:chPref val="0"/>
        </dgm:presLayoutVars>
      </dgm:prSet>
      <dgm:spPr/>
    </dgm:pt>
    <dgm:pt modelId="{2578DD36-A994-4E0C-BBA1-3C5E9FD67903}" type="pres">
      <dgm:prSet presAssocID="{ED5C51F9-D751-42F1-BC80-7E606CB782EF}" presName="ChildAccent" presStyleLbl="solidFgAcc1" presStyleIdx="12" presStyleCnt="32" custLinFactY="270862" custLinFactNeighborX="-21309" custLinFactNeighborY="300000"/>
      <dgm:spPr/>
    </dgm:pt>
    <dgm:pt modelId="{ECC119E2-F238-4981-B0DA-883916FED91E}" type="pres">
      <dgm:prSet presAssocID="{ED5C51F9-D751-42F1-BC80-7E606CB782EF}" presName="Child" presStyleLbl="revTx" presStyleIdx="14" presStyleCnt="38" custLinFactY="100000" custLinFactNeighborX="1821" custLinFactNeighborY="161049">
        <dgm:presLayoutVars>
          <dgm:chMax val="0"/>
          <dgm:chPref val="0"/>
          <dgm:bulletEnabled val="1"/>
        </dgm:presLayoutVars>
      </dgm:prSet>
      <dgm:spPr/>
    </dgm:pt>
    <dgm:pt modelId="{59CCE9E2-C413-4E2C-B06B-C8E345A6F8A4}" type="pres">
      <dgm:prSet presAssocID="{A895E592-E91C-4811-BCE2-1F7690227FBE}" presName="childComposite" presStyleCnt="0">
        <dgm:presLayoutVars>
          <dgm:chMax val="0"/>
          <dgm:chPref val="0"/>
        </dgm:presLayoutVars>
      </dgm:prSet>
      <dgm:spPr/>
    </dgm:pt>
    <dgm:pt modelId="{8C8E272D-94BE-4CA3-AE63-4921AB9FAE07}" type="pres">
      <dgm:prSet presAssocID="{A895E592-E91C-4811-BCE2-1F7690227FBE}" presName="ChildAccent" presStyleLbl="solidFgAcc1" presStyleIdx="13" presStyleCnt="32" custLinFactY="306019" custLinFactNeighborX="-28411" custLinFactNeighborY="400000"/>
      <dgm:spPr/>
    </dgm:pt>
    <dgm:pt modelId="{35CB4B54-CEDD-4993-B1D1-94773C566717}" type="pres">
      <dgm:prSet presAssocID="{A895E592-E91C-4811-BCE2-1F7690227FBE}" presName="Child" presStyleLbl="revTx" presStyleIdx="15" presStyleCnt="38" custLinFactY="131432" custLinFactNeighborX="-111" custLinFactNeighborY="200000">
        <dgm:presLayoutVars>
          <dgm:chMax val="0"/>
          <dgm:chPref val="0"/>
          <dgm:bulletEnabled val="1"/>
        </dgm:presLayoutVars>
      </dgm:prSet>
      <dgm:spPr/>
    </dgm:pt>
    <dgm:pt modelId="{B47E948E-C1F9-4F46-9040-21091B5E387E}" type="pres">
      <dgm:prSet presAssocID="{DEB8DDC0-8CF4-424F-A0E2-8F7BAC0EBAFD}" presName="root" presStyleCnt="0">
        <dgm:presLayoutVars>
          <dgm:chMax/>
          <dgm:chPref/>
        </dgm:presLayoutVars>
      </dgm:prSet>
      <dgm:spPr/>
    </dgm:pt>
    <dgm:pt modelId="{727D92DD-72AF-4C58-BB6F-96FE4AEEF27A}" type="pres">
      <dgm:prSet presAssocID="{DEB8DDC0-8CF4-424F-A0E2-8F7BAC0EBAFD}" presName="rootComposite" presStyleCnt="0">
        <dgm:presLayoutVars/>
      </dgm:prSet>
      <dgm:spPr/>
    </dgm:pt>
    <dgm:pt modelId="{83E3E2B1-25E4-48AC-9F54-4BDCA54DA3AF}" type="pres">
      <dgm:prSet presAssocID="{DEB8DDC0-8CF4-424F-A0E2-8F7BAC0EBAFD}" presName="ParentAccent" presStyleLbl="alignNode1" presStyleIdx="2" presStyleCnt="6"/>
      <dgm:spPr/>
    </dgm:pt>
    <dgm:pt modelId="{E78D5E08-D178-4E54-ACAA-9035F1E3CF87}" type="pres">
      <dgm:prSet presAssocID="{DEB8DDC0-8CF4-424F-A0E2-8F7BAC0EBAFD}" presName="ParentSmallAccent" presStyleLbl="fgAcc1" presStyleIdx="2" presStyleCnt="6"/>
      <dgm:spPr/>
    </dgm:pt>
    <dgm:pt modelId="{49F39F63-5697-4700-B26F-7DFD59FB2A83}" type="pres">
      <dgm:prSet presAssocID="{DEB8DDC0-8CF4-424F-A0E2-8F7BAC0EBAFD}" presName="Parent" presStyleLbl="revTx" presStyleIdx="16" presStyleCnt="38">
        <dgm:presLayoutVars>
          <dgm:chMax/>
          <dgm:chPref val="4"/>
          <dgm:bulletEnabled val="1"/>
        </dgm:presLayoutVars>
      </dgm:prSet>
      <dgm:spPr/>
    </dgm:pt>
    <dgm:pt modelId="{B5EC8596-E32C-4F34-B0E4-ABCD5550884F}" type="pres">
      <dgm:prSet presAssocID="{DEB8DDC0-8CF4-424F-A0E2-8F7BAC0EBAFD}" presName="childShape" presStyleCnt="0">
        <dgm:presLayoutVars>
          <dgm:chMax val="0"/>
          <dgm:chPref val="0"/>
        </dgm:presLayoutVars>
      </dgm:prSet>
      <dgm:spPr/>
    </dgm:pt>
    <dgm:pt modelId="{FDEE1403-C92F-4111-8216-6C274A00E9B8}" type="pres">
      <dgm:prSet presAssocID="{F90B1A83-A64E-4816-A045-06DAC8348871}" presName="childComposite" presStyleCnt="0">
        <dgm:presLayoutVars>
          <dgm:chMax val="0"/>
          <dgm:chPref val="0"/>
        </dgm:presLayoutVars>
      </dgm:prSet>
      <dgm:spPr/>
    </dgm:pt>
    <dgm:pt modelId="{96246F1F-1C08-444E-AC29-8686C24FDEFB}" type="pres">
      <dgm:prSet presAssocID="{F90B1A83-A64E-4816-A045-06DAC8348871}" presName="ChildAccent" presStyleLbl="solidFgAcc1" presStyleIdx="14" presStyleCnt="32"/>
      <dgm:spPr/>
    </dgm:pt>
    <dgm:pt modelId="{90A148FA-68D3-45A7-BBF2-6BBA03E13C0F}" type="pres">
      <dgm:prSet presAssocID="{F90B1A83-A64E-4816-A045-06DAC8348871}" presName="Child" presStyleLbl="revTx" presStyleIdx="17" presStyleCnt="38">
        <dgm:presLayoutVars>
          <dgm:chMax val="0"/>
          <dgm:chPref val="0"/>
          <dgm:bulletEnabled val="1"/>
        </dgm:presLayoutVars>
      </dgm:prSet>
      <dgm:spPr/>
    </dgm:pt>
    <dgm:pt modelId="{B5BA48DE-C3DC-4915-BAB9-F7495AC22C1B}" type="pres">
      <dgm:prSet presAssocID="{1A9883DD-3F2C-4353-80E7-9044ED330618}" presName="childComposite" presStyleCnt="0">
        <dgm:presLayoutVars>
          <dgm:chMax val="0"/>
          <dgm:chPref val="0"/>
        </dgm:presLayoutVars>
      </dgm:prSet>
      <dgm:spPr/>
    </dgm:pt>
    <dgm:pt modelId="{8CDD8AE1-65FD-450A-B76B-14D68DD1E46C}" type="pres">
      <dgm:prSet presAssocID="{1A9883DD-3F2C-4353-80E7-9044ED330618}" presName="ChildAccent" presStyleLbl="solidFgAcc1" presStyleIdx="15" presStyleCnt="32"/>
      <dgm:spPr/>
    </dgm:pt>
    <dgm:pt modelId="{41BED444-ACB6-4FA1-9FAB-7BEC95E0C8A7}" type="pres">
      <dgm:prSet presAssocID="{1A9883DD-3F2C-4353-80E7-9044ED330618}" presName="Child" presStyleLbl="revTx" presStyleIdx="18" presStyleCnt="38">
        <dgm:presLayoutVars>
          <dgm:chMax val="0"/>
          <dgm:chPref val="0"/>
          <dgm:bulletEnabled val="1"/>
        </dgm:presLayoutVars>
      </dgm:prSet>
      <dgm:spPr/>
    </dgm:pt>
    <dgm:pt modelId="{6437C6F4-FD36-46FE-9EA7-B77D80B82DB6}" type="pres">
      <dgm:prSet presAssocID="{8F327AE3-658B-41DB-A3DF-BB5B20E42D1E}" presName="childComposite" presStyleCnt="0">
        <dgm:presLayoutVars>
          <dgm:chMax val="0"/>
          <dgm:chPref val="0"/>
        </dgm:presLayoutVars>
      </dgm:prSet>
      <dgm:spPr/>
    </dgm:pt>
    <dgm:pt modelId="{6FE01F62-5DC5-4A76-BE16-293FF01E2A36}" type="pres">
      <dgm:prSet presAssocID="{8F327AE3-658B-41DB-A3DF-BB5B20E42D1E}" presName="ChildAccent" presStyleLbl="solidFgAcc1" presStyleIdx="16" presStyleCnt="32" custLinFactNeighborX="-5545" custLinFactNeighborY="43005"/>
      <dgm:spPr/>
    </dgm:pt>
    <dgm:pt modelId="{9809C958-8A56-48ED-86BA-227CD3CE7B4E}" type="pres">
      <dgm:prSet presAssocID="{8F327AE3-658B-41DB-A3DF-BB5B20E42D1E}" presName="Child" presStyleLbl="revTx" presStyleIdx="19" presStyleCnt="38" custLinFactNeighborX="-117" custLinFactNeighborY="19960">
        <dgm:presLayoutVars>
          <dgm:chMax val="0"/>
          <dgm:chPref val="0"/>
          <dgm:bulletEnabled val="1"/>
        </dgm:presLayoutVars>
      </dgm:prSet>
      <dgm:spPr/>
    </dgm:pt>
    <dgm:pt modelId="{4266627F-4453-4558-ABC4-D65FDAE47ACA}" type="pres">
      <dgm:prSet presAssocID="{931ABBAB-8FAF-4A89-81CD-A5D2CECCE52F}" presName="childComposite" presStyleCnt="0">
        <dgm:presLayoutVars>
          <dgm:chMax val="0"/>
          <dgm:chPref val="0"/>
        </dgm:presLayoutVars>
      </dgm:prSet>
      <dgm:spPr/>
    </dgm:pt>
    <dgm:pt modelId="{511B101B-7629-4EFB-B96A-20B8BFB1DB2A}" type="pres">
      <dgm:prSet presAssocID="{931ABBAB-8FAF-4A89-81CD-A5D2CECCE52F}" presName="ChildAccent" presStyleLbl="solidFgAcc1" presStyleIdx="17" presStyleCnt="32"/>
      <dgm:spPr/>
    </dgm:pt>
    <dgm:pt modelId="{2CE0A0D7-207C-4A28-8701-0D9AA5AF17AC}" type="pres">
      <dgm:prSet presAssocID="{931ABBAB-8FAF-4A89-81CD-A5D2CECCE52F}" presName="Child" presStyleLbl="revTx" presStyleIdx="20" presStyleCnt="38" custLinFactNeighborX="-117" custLinFactNeighborY="63144">
        <dgm:presLayoutVars>
          <dgm:chMax val="0"/>
          <dgm:chPref val="0"/>
          <dgm:bulletEnabled val="1"/>
        </dgm:presLayoutVars>
      </dgm:prSet>
      <dgm:spPr/>
    </dgm:pt>
    <dgm:pt modelId="{984771A4-01F1-4F7E-9E02-59E315BE961A}" type="pres">
      <dgm:prSet presAssocID="{32B3955E-9A28-4955-BCFB-65F3B9C805D6}" presName="childComposite" presStyleCnt="0">
        <dgm:presLayoutVars>
          <dgm:chMax val="0"/>
          <dgm:chPref val="0"/>
        </dgm:presLayoutVars>
      </dgm:prSet>
      <dgm:spPr/>
    </dgm:pt>
    <dgm:pt modelId="{96648D73-25C4-41CF-BAE6-697090BF3E26}" type="pres">
      <dgm:prSet presAssocID="{32B3955E-9A28-4955-BCFB-65F3B9C805D6}" presName="ChildAccent" presStyleLbl="solidFgAcc1" presStyleIdx="18" presStyleCnt="32" custLinFactY="100000" custLinFactNeighborX="-19751" custLinFactNeighborY="123453"/>
      <dgm:spPr/>
    </dgm:pt>
    <dgm:pt modelId="{75A62F8B-624A-4212-975E-AA523DD97511}" type="pres">
      <dgm:prSet presAssocID="{32B3955E-9A28-4955-BCFB-65F3B9C805D6}" presName="Child" presStyleLbl="revTx" presStyleIdx="21" presStyleCnt="38" custLinFactY="53566" custLinFactNeighborX="-117" custLinFactNeighborY="100000">
        <dgm:presLayoutVars>
          <dgm:chMax val="0"/>
          <dgm:chPref val="0"/>
          <dgm:bulletEnabled val="1"/>
        </dgm:presLayoutVars>
      </dgm:prSet>
      <dgm:spPr/>
    </dgm:pt>
    <dgm:pt modelId="{EC7260A2-0CD5-4939-BD4F-7CCB61A182B7}" type="pres">
      <dgm:prSet presAssocID="{D80BC89B-B8A0-4C1B-8693-422C372A9D1B}" presName="childComposite" presStyleCnt="0">
        <dgm:presLayoutVars>
          <dgm:chMax val="0"/>
          <dgm:chPref val="0"/>
        </dgm:presLayoutVars>
      </dgm:prSet>
      <dgm:spPr/>
    </dgm:pt>
    <dgm:pt modelId="{0CFE5622-9729-46A5-BC7A-9D0D3C42DC03}" type="pres">
      <dgm:prSet presAssocID="{D80BC89B-B8A0-4C1B-8693-422C372A9D1B}" presName="ChildAccent" presStyleLbl="solidFgAcc1" presStyleIdx="19" presStyleCnt="32" custLinFactY="200000" custLinFactNeighborX="-19751" custLinFactNeighborY="215714"/>
      <dgm:spPr/>
    </dgm:pt>
    <dgm:pt modelId="{214F24F1-A446-47EC-ABEA-8C1337DCB646}" type="pres">
      <dgm:prSet presAssocID="{D80BC89B-B8A0-4C1B-8693-422C372A9D1B}" presName="Child" presStyleLbl="revTx" presStyleIdx="22" presStyleCnt="38" custLinFactY="100000" custLinFactNeighborX="444" custLinFactNeighborY="118845">
        <dgm:presLayoutVars>
          <dgm:chMax val="0"/>
          <dgm:chPref val="0"/>
          <dgm:bulletEnabled val="1"/>
        </dgm:presLayoutVars>
      </dgm:prSet>
      <dgm:spPr/>
    </dgm:pt>
    <dgm:pt modelId="{0DD371FB-0BA6-4542-B348-D5D25390990A}" type="pres">
      <dgm:prSet presAssocID="{BD37751C-32EF-49AE-9795-5D78ADF9D035}" presName="childComposite" presStyleCnt="0">
        <dgm:presLayoutVars>
          <dgm:chMax val="0"/>
          <dgm:chPref val="0"/>
        </dgm:presLayoutVars>
      </dgm:prSet>
      <dgm:spPr/>
    </dgm:pt>
    <dgm:pt modelId="{CA8B81F1-A403-488B-ADC6-0EAD914692C6}" type="pres">
      <dgm:prSet presAssocID="{BD37751C-32EF-49AE-9795-5D78ADF9D035}" presName="ChildAccent" presStyleLbl="solidFgAcc1" presStyleIdx="20" presStyleCnt="32" custLinFactY="242970" custLinFactNeighborX="-19751" custLinFactNeighborY="300000"/>
      <dgm:spPr/>
    </dgm:pt>
    <dgm:pt modelId="{401BE9A6-1695-4FA4-B0A7-6D46CBAE1ED4}" type="pres">
      <dgm:prSet presAssocID="{BD37751C-32EF-49AE-9795-5D78ADF9D035}" presName="Child" presStyleLbl="revTx" presStyleIdx="23" presStyleCnt="38" custLinFactY="100000" custLinFactNeighborX="-117" custLinFactNeighborY="132141">
        <dgm:presLayoutVars>
          <dgm:chMax val="0"/>
          <dgm:chPref val="0"/>
          <dgm:bulletEnabled val="1"/>
        </dgm:presLayoutVars>
      </dgm:prSet>
      <dgm:spPr/>
    </dgm:pt>
    <dgm:pt modelId="{8A23CD33-59A9-4290-80A9-312F058FDFE7}" type="pres">
      <dgm:prSet presAssocID="{2AF31390-09A5-48AC-8435-9EC1388B5162}" presName="root" presStyleCnt="0">
        <dgm:presLayoutVars>
          <dgm:chMax/>
          <dgm:chPref/>
        </dgm:presLayoutVars>
      </dgm:prSet>
      <dgm:spPr/>
    </dgm:pt>
    <dgm:pt modelId="{D58A3658-B632-491D-B6CD-14403C6C1AEA}" type="pres">
      <dgm:prSet presAssocID="{2AF31390-09A5-48AC-8435-9EC1388B5162}" presName="rootComposite" presStyleCnt="0">
        <dgm:presLayoutVars/>
      </dgm:prSet>
      <dgm:spPr/>
    </dgm:pt>
    <dgm:pt modelId="{7C85187E-B830-40A4-AEDE-4E9014E4275F}" type="pres">
      <dgm:prSet presAssocID="{2AF31390-09A5-48AC-8435-9EC1388B5162}" presName="ParentAccent" presStyleLbl="alignNode1" presStyleIdx="3" presStyleCnt="6"/>
      <dgm:spPr/>
    </dgm:pt>
    <dgm:pt modelId="{B9A4263F-6FCD-4A28-B030-988516282A8B}" type="pres">
      <dgm:prSet presAssocID="{2AF31390-09A5-48AC-8435-9EC1388B5162}" presName="ParentSmallAccent" presStyleLbl="fgAcc1" presStyleIdx="3" presStyleCnt="6"/>
      <dgm:spPr/>
    </dgm:pt>
    <dgm:pt modelId="{7195230D-9343-4E59-853D-12A7B337A844}" type="pres">
      <dgm:prSet presAssocID="{2AF31390-09A5-48AC-8435-9EC1388B5162}" presName="Parent" presStyleLbl="revTx" presStyleIdx="24" presStyleCnt="38">
        <dgm:presLayoutVars>
          <dgm:chMax/>
          <dgm:chPref val="4"/>
          <dgm:bulletEnabled val="1"/>
        </dgm:presLayoutVars>
      </dgm:prSet>
      <dgm:spPr/>
    </dgm:pt>
    <dgm:pt modelId="{2FB1584B-0854-4F39-B3B0-F4AFDF5B963D}" type="pres">
      <dgm:prSet presAssocID="{2AF31390-09A5-48AC-8435-9EC1388B5162}" presName="childShape" presStyleCnt="0">
        <dgm:presLayoutVars>
          <dgm:chMax val="0"/>
          <dgm:chPref val="0"/>
        </dgm:presLayoutVars>
      </dgm:prSet>
      <dgm:spPr/>
    </dgm:pt>
    <dgm:pt modelId="{0DC9FCDA-FF71-455E-8479-FA76CD196CC1}" type="pres">
      <dgm:prSet presAssocID="{D9C943F3-3831-4D67-B89A-F72BF6282D07}" presName="childComposite" presStyleCnt="0">
        <dgm:presLayoutVars>
          <dgm:chMax val="0"/>
          <dgm:chPref val="0"/>
        </dgm:presLayoutVars>
      </dgm:prSet>
      <dgm:spPr/>
    </dgm:pt>
    <dgm:pt modelId="{AECD0C08-9270-486E-A44C-A4E539583CA3}" type="pres">
      <dgm:prSet presAssocID="{D9C943F3-3831-4D67-B89A-F72BF6282D07}" presName="ChildAccent" presStyleLbl="solidFgAcc1" presStyleIdx="21" presStyleCnt="32"/>
      <dgm:spPr/>
    </dgm:pt>
    <dgm:pt modelId="{8D0CA638-53D3-48A8-B9AF-F83E8EF3C5BC}" type="pres">
      <dgm:prSet presAssocID="{D9C943F3-3831-4D67-B89A-F72BF6282D07}" presName="Child" presStyleLbl="revTx" presStyleIdx="25" presStyleCnt="38" custLinFactNeighborX="3855" custLinFactNeighborY="55526">
        <dgm:presLayoutVars>
          <dgm:chMax val="0"/>
          <dgm:chPref val="0"/>
          <dgm:bulletEnabled val="1"/>
        </dgm:presLayoutVars>
      </dgm:prSet>
      <dgm:spPr/>
    </dgm:pt>
    <dgm:pt modelId="{BECB9C64-A335-4EDB-A055-4EDBA50EAD6D}" type="pres">
      <dgm:prSet presAssocID="{E9EE8D40-4C98-4056-9A48-8B5F9A78AF07}" presName="childComposite" presStyleCnt="0">
        <dgm:presLayoutVars>
          <dgm:chMax val="0"/>
          <dgm:chPref val="0"/>
        </dgm:presLayoutVars>
      </dgm:prSet>
      <dgm:spPr/>
    </dgm:pt>
    <dgm:pt modelId="{9EDBF4CA-3E3F-4843-AC7C-E83E6A14E78C}" type="pres">
      <dgm:prSet presAssocID="{E9EE8D40-4C98-4056-9A48-8B5F9A78AF07}" presName="ChildAccent" presStyleLbl="solidFgAcc1" presStyleIdx="22" presStyleCnt="32" custLinFactY="100000" custLinFactNeighborX="-12722" custLinFactNeighborY="119281"/>
      <dgm:spPr/>
    </dgm:pt>
    <dgm:pt modelId="{F2CBAA15-9BA8-4996-ADEC-6BC2EE30CC95}" type="pres">
      <dgm:prSet presAssocID="{E9EE8D40-4C98-4056-9A48-8B5F9A78AF07}" presName="Child" presStyleLbl="revTx" presStyleIdx="26" presStyleCnt="38" custLinFactY="9582" custLinFactNeighborX="1683" custLinFactNeighborY="100000">
        <dgm:presLayoutVars>
          <dgm:chMax val="0"/>
          <dgm:chPref val="0"/>
          <dgm:bulletEnabled val="1"/>
        </dgm:presLayoutVars>
      </dgm:prSet>
      <dgm:spPr/>
    </dgm:pt>
    <dgm:pt modelId="{F0547C2A-B30A-407E-8223-2CE7CADE92AA}" type="pres">
      <dgm:prSet presAssocID="{ED7525C4-98A4-4282-B9E2-87AAF45E02EC}" presName="childComposite" presStyleCnt="0">
        <dgm:presLayoutVars>
          <dgm:chMax val="0"/>
          <dgm:chPref val="0"/>
        </dgm:presLayoutVars>
      </dgm:prSet>
      <dgm:spPr/>
    </dgm:pt>
    <dgm:pt modelId="{B522DD12-649E-4E98-944A-E6C9654AE25D}" type="pres">
      <dgm:prSet presAssocID="{ED7525C4-98A4-4282-B9E2-87AAF45E02EC}" presName="ChildAccent" presStyleLbl="solidFgAcc1" presStyleIdx="23" presStyleCnt="32" custLinFactY="100000" custLinFactNeighborX="-19825" custLinFactNeighborY="141616"/>
      <dgm:spPr/>
    </dgm:pt>
    <dgm:pt modelId="{9BF37CAE-0CA3-4D23-BB8A-A05ADF83E6E9}" type="pres">
      <dgm:prSet presAssocID="{ED7525C4-98A4-4282-B9E2-87AAF45E02EC}" presName="Child" presStyleLbl="revTx" presStyleIdx="27" presStyleCnt="38" custLinFactY="68145" custLinFactNeighborX="-561" custLinFactNeighborY="100000">
        <dgm:presLayoutVars>
          <dgm:chMax val="0"/>
          <dgm:chPref val="0"/>
          <dgm:bulletEnabled val="1"/>
        </dgm:presLayoutVars>
      </dgm:prSet>
      <dgm:spPr/>
    </dgm:pt>
    <dgm:pt modelId="{742B51FF-1B37-40A9-ABB2-71E6A3A21251}" type="pres">
      <dgm:prSet presAssocID="{0423EB27-09F7-494F-A9A2-F8E064170723}" presName="childComposite" presStyleCnt="0">
        <dgm:presLayoutVars>
          <dgm:chMax val="0"/>
          <dgm:chPref val="0"/>
        </dgm:presLayoutVars>
      </dgm:prSet>
      <dgm:spPr/>
    </dgm:pt>
    <dgm:pt modelId="{0BCAEE21-3BED-41A5-8E12-A15DA7753709}" type="pres">
      <dgm:prSet presAssocID="{0423EB27-09F7-494F-A9A2-F8E064170723}" presName="ChildAccent" presStyleLbl="solidFgAcc1" presStyleIdx="24" presStyleCnt="32" custLinFactY="200000" custLinFactNeighborX="-28413" custLinFactNeighborY="266812"/>
      <dgm:spPr/>
    </dgm:pt>
    <dgm:pt modelId="{ECD4E8DB-9228-4D19-B1C5-9B237021D328}" type="pres">
      <dgm:prSet presAssocID="{0423EB27-09F7-494F-A9A2-F8E064170723}" presName="Child" presStyleLbl="revTx" presStyleIdx="28" presStyleCnt="38" custLinFactY="100000" custLinFactNeighborX="561" custLinFactNeighborY="171779">
        <dgm:presLayoutVars>
          <dgm:chMax val="0"/>
          <dgm:chPref val="0"/>
          <dgm:bulletEnabled val="1"/>
        </dgm:presLayoutVars>
      </dgm:prSet>
      <dgm:spPr/>
    </dgm:pt>
    <dgm:pt modelId="{3FC5508F-C8DE-43EB-9FA6-C3AAC8A02ABB}" type="pres">
      <dgm:prSet presAssocID="{4C5D95B1-E1E9-4C33-9A6F-196C6C4B35A9}" presName="root" presStyleCnt="0">
        <dgm:presLayoutVars>
          <dgm:chMax/>
          <dgm:chPref/>
        </dgm:presLayoutVars>
      </dgm:prSet>
      <dgm:spPr/>
    </dgm:pt>
    <dgm:pt modelId="{8A6B2FC7-5E8E-4D2F-9B17-EF884F0E307A}" type="pres">
      <dgm:prSet presAssocID="{4C5D95B1-E1E9-4C33-9A6F-196C6C4B35A9}" presName="rootComposite" presStyleCnt="0">
        <dgm:presLayoutVars/>
      </dgm:prSet>
      <dgm:spPr/>
    </dgm:pt>
    <dgm:pt modelId="{C19EB53A-E31F-4E42-AD10-927AC9A6261E}" type="pres">
      <dgm:prSet presAssocID="{4C5D95B1-E1E9-4C33-9A6F-196C6C4B35A9}" presName="ParentAccent" presStyleLbl="alignNode1" presStyleIdx="4" presStyleCnt="6"/>
      <dgm:spPr/>
    </dgm:pt>
    <dgm:pt modelId="{9F1D3195-A3B0-4532-A3FF-391D8A730DBB}" type="pres">
      <dgm:prSet presAssocID="{4C5D95B1-E1E9-4C33-9A6F-196C6C4B35A9}" presName="ParentSmallAccent" presStyleLbl="fgAcc1" presStyleIdx="4" presStyleCnt="6"/>
      <dgm:spPr/>
    </dgm:pt>
    <dgm:pt modelId="{94ABB777-5597-48BF-9CBD-FD638365B774}" type="pres">
      <dgm:prSet presAssocID="{4C5D95B1-E1E9-4C33-9A6F-196C6C4B35A9}" presName="Parent" presStyleLbl="revTx" presStyleIdx="29" presStyleCnt="38">
        <dgm:presLayoutVars>
          <dgm:chMax/>
          <dgm:chPref val="4"/>
          <dgm:bulletEnabled val="1"/>
        </dgm:presLayoutVars>
      </dgm:prSet>
      <dgm:spPr/>
    </dgm:pt>
    <dgm:pt modelId="{5E2BD164-460F-43FA-8E7E-BB7153134C1F}" type="pres">
      <dgm:prSet presAssocID="{4C5D95B1-E1E9-4C33-9A6F-196C6C4B35A9}" presName="childShape" presStyleCnt="0">
        <dgm:presLayoutVars>
          <dgm:chMax val="0"/>
          <dgm:chPref val="0"/>
        </dgm:presLayoutVars>
      </dgm:prSet>
      <dgm:spPr/>
    </dgm:pt>
    <dgm:pt modelId="{DAAC56B4-6342-4012-941E-472A5A605358}" type="pres">
      <dgm:prSet presAssocID="{3F351C7A-D0E1-42D4-9012-73833E697C66}" presName="childComposite" presStyleCnt="0">
        <dgm:presLayoutVars>
          <dgm:chMax val="0"/>
          <dgm:chPref val="0"/>
        </dgm:presLayoutVars>
      </dgm:prSet>
      <dgm:spPr/>
    </dgm:pt>
    <dgm:pt modelId="{512888B9-3E0F-4D03-BBB8-2D3280FD3F98}" type="pres">
      <dgm:prSet presAssocID="{3F351C7A-D0E1-42D4-9012-73833E697C66}" presName="ChildAccent" presStyleLbl="solidFgAcc1" presStyleIdx="25" presStyleCnt="32"/>
      <dgm:spPr/>
    </dgm:pt>
    <dgm:pt modelId="{51B2E79D-D306-459D-BE02-6311C6BDF8F9}" type="pres">
      <dgm:prSet presAssocID="{3F351C7A-D0E1-42D4-9012-73833E697C66}" presName="Child" presStyleLbl="revTx" presStyleIdx="30" presStyleCnt="38">
        <dgm:presLayoutVars>
          <dgm:chMax val="0"/>
          <dgm:chPref val="0"/>
          <dgm:bulletEnabled val="1"/>
        </dgm:presLayoutVars>
      </dgm:prSet>
      <dgm:spPr/>
    </dgm:pt>
    <dgm:pt modelId="{2D3F5427-8DFC-440A-BD30-F21EA0A99CF0}" type="pres">
      <dgm:prSet presAssocID="{4691612C-C8D3-4357-84D0-CF4F6922BE7B}" presName="childComposite" presStyleCnt="0">
        <dgm:presLayoutVars>
          <dgm:chMax val="0"/>
          <dgm:chPref val="0"/>
        </dgm:presLayoutVars>
      </dgm:prSet>
      <dgm:spPr/>
    </dgm:pt>
    <dgm:pt modelId="{6E4D8120-FBC5-4606-9EF5-CC8AC0B87572}" type="pres">
      <dgm:prSet presAssocID="{4691612C-C8D3-4357-84D0-CF4F6922BE7B}" presName="ChildAccent" presStyleLbl="solidFgAcc1" presStyleIdx="26" presStyleCnt="32"/>
      <dgm:spPr/>
    </dgm:pt>
    <dgm:pt modelId="{D012BE7B-C9ED-4BB0-8E95-DA27C309FE8F}" type="pres">
      <dgm:prSet presAssocID="{4691612C-C8D3-4357-84D0-CF4F6922BE7B}" presName="Child" presStyleLbl="revTx" presStyleIdx="31" presStyleCnt="38">
        <dgm:presLayoutVars>
          <dgm:chMax val="0"/>
          <dgm:chPref val="0"/>
          <dgm:bulletEnabled val="1"/>
        </dgm:presLayoutVars>
      </dgm:prSet>
      <dgm:spPr/>
    </dgm:pt>
    <dgm:pt modelId="{CEE7C4B4-F278-458E-947D-D9AFBCD77089}" type="pres">
      <dgm:prSet presAssocID="{C11604BF-250D-478D-ABF4-12ACDDA2F5A8}" presName="childComposite" presStyleCnt="0">
        <dgm:presLayoutVars>
          <dgm:chMax val="0"/>
          <dgm:chPref val="0"/>
        </dgm:presLayoutVars>
      </dgm:prSet>
      <dgm:spPr/>
    </dgm:pt>
    <dgm:pt modelId="{69BDF514-3348-4F76-807F-72FEB45BD879}" type="pres">
      <dgm:prSet presAssocID="{C11604BF-250D-478D-ABF4-12ACDDA2F5A8}" presName="ChildAccent" presStyleLbl="solidFgAcc1" presStyleIdx="27" presStyleCnt="32"/>
      <dgm:spPr/>
    </dgm:pt>
    <dgm:pt modelId="{33521766-3C71-4CE1-8263-3B5C76CBBEB0}" type="pres">
      <dgm:prSet presAssocID="{C11604BF-250D-478D-ABF4-12ACDDA2F5A8}" presName="Child" presStyleLbl="revTx" presStyleIdx="32" presStyleCnt="38">
        <dgm:presLayoutVars>
          <dgm:chMax val="0"/>
          <dgm:chPref val="0"/>
          <dgm:bulletEnabled val="1"/>
        </dgm:presLayoutVars>
      </dgm:prSet>
      <dgm:spPr/>
    </dgm:pt>
    <dgm:pt modelId="{1014C573-3F73-4BD2-A025-5696E200BF60}" type="pres">
      <dgm:prSet presAssocID="{BBB488DF-94E5-4614-BB80-EDE0D41DAAEE}" presName="childComposite" presStyleCnt="0">
        <dgm:presLayoutVars>
          <dgm:chMax val="0"/>
          <dgm:chPref val="0"/>
        </dgm:presLayoutVars>
      </dgm:prSet>
      <dgm:spPr/>
    </dgm:pt>
    <dgm:pt modelId="{A72E701C-1BE9-4789-A425-42E0B9A81C3D}" type="pres">
      <dgm:prSet presAssocID="{BBB488DF-94E5-4614-BB80-EDE0D41DAAEE}" presName="ChildAccent" presStyleLbl="solidFgAcc1" presStyleIdx="28" presStyleCnt="32"/>
      <dgm:spPr/>
    </dgm:pt>
    <dgm:pt modelId="{AA5BC991-DCC3-43AF-A88F-5A546B0B8DF0}" type="pres">
      <dgm:prSet presAssocID="{BBB488DF-94E5-4614-BB80-EDE0D41DAAEE}" presName="Child" presStyleLbl="revTx" presStyleIdx="33" presStyleCnt="38">
        <dgm:presLayoutVars>
          <dgm:chMax val="0"/>
          <dgm:chPref val="0"/>
          <dgm:bulletEnabled val="1"/>
        </dgm:presLayoutVars>
      </dgm:prSet>
      <dgm:spPr/>
    </dgm:pt>
    <dgm:pt modelId="{00CA0022-4A59-4299-B2D9-D8EB6675867C}" type="pres">
      <dgm:prSet presAssocID="{CDBC2F14-94D2-4FB7-BC67-15AAFC768928}" presName="childComposite" presStyleCnt="0">
        <dgm:presLayoutVars>
          <dgm:chMax val="0"/>
          <dgm:chPref val="0"/>
        </dgm:presLayoutVars>
      </dgm:prSet>
      <dgm:spPr/>
    </dgm:pt>
    <dgm:pt modelId="{B5116000-9B75-4F86-83D1-EFF49D508BD5}" type="pres">
      <dgm:prSet presAssocID="{CDBC2F14-94D2-4FB7-BC67-15AAFC768928}" presName="ChildAccent" presStyleLbl="solidFgAcc1" presStyleIdx="29" presStyleCnt="32"/>
      <dgm:spPr/>
    </dgm:pt>
    <dgm:pt modelId="{78119AFE-1F90-41D7-B717-3EB4B889C213}" type="pres">
      <dgm:prSet presAssocID="{CDBC2F14-94D2-4FB7-BC67-15AAFC768928}" presName="Child" presStyleLbl="revTx" presStyleIdx="34" presStyleCnt="38">
        <dgm:presLayoutVars>
          <dgm:chMax val="0"/>
          <dgm:chPref val="0"/>
          <dgm:bulletEnabled val="1"/>
        </dgm:presLayoutVars>
      </dgm:prSet>
      <dgm:spPr/>
    </dgm:pt>
    <dgm:pt modelId="{FA2CC23C-C93D-4634-996A-A65689D81F4C}" type="pres">
      <dgm:prSet presAssocID="{DC15AE6B-E1B4-4C50-BD4E-0F8781F87FD6}" presName="childComposite" presStyleCnt="0">
        <dgm:presLayoutVars>
          <dgm:chMax val="0"/>
          <dgm:chPref val="0"/>
        </dgm:presLayoutVars>
      </dgm:prSet>
      <dgm:spPr/>
    </dgm:pt>
    <dgm:pt modelId="{EC616191-0950-4619-8BDF-79C7D91DDAAA}" type="pres">
      <dgm:prSet presAssocID="{DC15AE6B-E1B4-4C50-BD4E-0F8781F87FD6}" presName="ChildAccent" presStyleLbl="solidFgAcc1" presStyleIdx="30" presStyleCnt="32"/>
      <dgm:spPr/>
    </dgm:pt>
    <dgm:pt modelId="{E71E1125-D9B2-4679-ABB8-BB7619638AAF}" type="pres">
      <dgm:prSet presAssocID="{DC15AE6B-E1B4-4C50-BD4E-0F8781F87FD6}" presName="Child" presStyleLbl="revTx" presStyleIdx="35" presStyleCnt="38">
        <dgm:presLayoutVars>
          <dgm:chMax val="0"/>
          <dgm:chPref val="0"/>
          <dgm:bulletEnabled val="1"/>
        </dgm:presLayoutVars>
      </dgm:prSet>
      <dgm:spPr/>
    </dgm:pt>
    <dgm:pt modelId="{9521C4CF-5C00-439A-B648-71ECCE63E571}" type="pres">
      <dgm:prSet presAssocID="{BC7F3C3D-AB57-43B3-8C7D-997C6DE37411}" presName="root" presStyleCnt="0">
        <dgm:presLayoutVars>
          <dgm:chMax/>
          <dgm:chPref/>
        </dgm:presLayoutVars>
      </dgm:prSet>
      <dgm:spPr/>
    </dgm:pt>
    <dgm:pt modelId="{607615FA-04EC-4798-A392-22B4D6861E0E}" type="pres">
      <dgm:prSet presAssocID="{BC7F3C3D-AB57-43B3-8C7D-997C6DE37411}" presName="rootComposite" presStyleCnt="0">
        <dgm:presLayoutVars/>
      </dgm:prSet>
      <dgm:spPr/>
    </dgm:pt>
    <dgm:pt modelId="{FEC1D5E7-E0B8-41AE-AABD-44491062204E}" type="pres">
      <dgm:prSet presAssocID="{BC7F3C3D-AB57-43B3-8C7D-997C6DE37411}" presName="ParentAccent" presStyleLbl="alignNode1" presStyleIdx="5" presStyleCnt="6"/>
      <dgm:spPr/>
    </dgm:pt>
    <dgm:pt modelId="{0093F1D8-3AC6-4515-8425-43CF95DA4B10}" type="pres">
      <dgm:prSet presAssocID="{BC7F3C3D-AB57-43B3-8C7D-997C6DE37411}" presName="ParentSmallAccent" presStyleLbl="fgAcc1" presStyleIdx="5" presStyleCnt="6"/>
      <dgm:spPr/>
    </dgm:pt>
    <dgm:pt modelId="{C1710848-FBB0-4A09-B44A-4E377B9C5C4E}" type="pres">
      <dgm:prSet presAssocID="{BC7F3C3D-AB57-43B3-8C7D-997C6DE37411}" presName="Parent" presStyleLbl="revTx" presStyleIdx="36" presStyleCnt="38">
        <dgm:presLayoutVars>
          <dgm:chMax/>
          <dgm:chPref val="4"/>
          <dgm:bulletEnabled val="1"/>
        </dgm:presLayoutVars>
      </dgm:prSet>
      <dgm:spPr/>
    </dgm:pt>
    <dgm:pt modelId="{8EC2AF7D-1C72-4E77-A7D2-812181F79B9B}" type="pres">
      <dgm:prSet presAssocID="{BC7F3C3D-AB57-43B3-8C7D-997C6DE37411}" presName="childShape" presStyleCnt="0">
        <dgm:presLayoutVars>
          <dgm:chMax val="0"/>
          <dgm:chPref val="0"/>
        </dgm:presLayoutVars>
      </dgm:prSet>
      <dgm:spPr/>
    </dgm:pt>
    <dgm:pt modelId="{DC6B62A7-939E-4BB1-B986-45A8AFBB89C1}" type="pres">
      <dgm:prSet presAssocID="{B22B3854-DC91-4EEA-A3A5-CE804F1093E8}" presName="childComposite" presStyleCnt="0">
        <dgm:presLayoutVars>
          <dgm:chMax val="0"/>
          <dgm:chPref val="0"/>
        </dgm:presLayoutVars>
      </dgm:prSet>
      <dgm:spPr/>
    </dgm:pt>
    <dgm:pt modelId="{24BF5449-C38A-41A3-8EA2-0275765A09F8}" type="pres">
      <dgm:prSet presAssocID="{B22B3854-DC91-4EEA-A3A5-CE804F1093E8}" presName="ChildAccent" presStyleLbl="solidFgAcc1" presStyleIdx="31" presStyleCnt="32"/>
      <dgm:spPr/>
    </dgm:pt>
    <dgm:pt modelId="{FB920A4D-5DF1-4A33-ADC6-581B6AEA9DC3}" type="pres">
      <dgm:prSet presAssocID="{B22B3854-DC91-4EEA-A3A5-CE804F1093E8}" presName="Child" presStyleLbl="revTx" presStyleIdx="37" presStyleCnt="38">
        <dgm:presLayoutVars>
          <dgm:chMax val="0"/>
          <dgm:chPref val="0"/>
          <dgm:bulletEnabled val="1"/>
        </dgm:presLayoutVars>
      </dgm:prSet>
      <dgm:spPr/>
    </dgm:pt>
  </dgm:ptLst>
  <dgm:cxnLst>
    <dgm:cxn modelId="{68203D01-E1CC-4E0A-B837-302885C1CE4B}" srcId="{4C5D95B1-E1E9-4C33-9A6F-196C6C4B35A9}" destId="{BBB488DF-94E5-4614-BB80-EDE0D41DAAEE}" srcOrd="3" destOrd="0" parTransId="{4EE950E3-31BE-4188-BB1A-03E53966ECDA}" sibTransId="{DED4B255-FAF9-4AD4-BF2F-FE48B7E878CC}"/>
    <dgm:cxn modelId="{11416A01-66D4-4C21-A5A8-89BB8A3EE507}" srcId="{C4567F79-E8E1-4BEA-B736-1A5968C7845D}" destId="{04EDA9A8-DDA2-4656-98DF-B3ADCE17F903}" srcOrd="5" destOrd="0" parTransId="{B7C2EB48-D1CA-4374-A1F0-6AFB44501B4E}" sibTransId="{8A08EA01-D2B6-4D68-AAC5-FBB1B1D61CF7}"/>
    <dgm:cxn modelId="{19CDAB07-07C6-44A6-BA9C-59775CB33D7E}" srcId="{4C5D95B1-E1E9-4C33-9A6F-196C6C4B35A9}" destId="{3F351C7A-D0E1-42D4-9012-73833E697C66}" srcOrd="0" destOrd="0" parTransId="{D1C0E02C-01AD-43BE-8E81-33E94F59EA82}" sibTransId="{764B6F1B-6060-4C93-945F-2AE8992CD13B}"/>
    <dgm:cxn modelId="{7DACFD10-32E1-4916-9A41-90FA0FEF768B}" srcId="{DEB8DDC0-8CF4-424F-A0E2-8F7BAC0EBAFD}" destId="{8F327AE3-658B-41DB-A3DF-BB5B20E42D1E}" srcOrd="2" destOrd="0" parTransId="{457A12F4-F61C-416E-873F-D25DB67619A0}" sibTransId="{1E7837E0-371B-42FD-83CB-865110572702}"/>
    <dgm:cxn modelId="{A6D7A414-E877-4340-A28A-9224EC33CC0C}" srcId="{DEB8DDC0-8CF4-424F-A0E2-8F7BAC0EBAFD}" destId="{32B3955E-9A28-4955-BCFB-65F3B9C805D6}" srcOrd="4" destOrd="0" parTransId="{99510252-8FF9-4AA8-BACB-9381AE838EDC}" sibTransId="{EC6404C4-3061-41F3-82BF-BEB76D801F4A}"/>
    <dgm:cxn modelId="{62B33A16-FDCA-4883-AE2B-59B153650F19}" srcId="{4C5D95B1-E1E9-4C33-9A6F-196C6C4B35A9}" destId="{C11604BF-250D-478D-ABF4-12ACDDA2F5A8}" srcOrd="2" destOrd="0" parTransId="{3E945B5F-09A8-46DB-9778-A2F36D73D500}" sibTransId="{07F52B0E-7AC4-4BE8-AB0D-F2BDD1B761DF}"/>
    <dgm:cxn modelId="{7A5C8B17-9BCC-46D9-8550-6C0E76B293EF}" srcId="{2AF31390-09A5-48AC-8435-9EC1388B5162}" destId="{0423EB27-09F7-494F-A9A2-F8E064170723}" srcOrd="3" destOrd="0" parTransId="{EA0085D4-67FB-4CF9-B4C1-F68D74AC377C}" sibTransId="{563C9E57-3EE3-4C88-8233-605DAC5CBC0B}"/>
    <dgm:cxn modelId="{DD79B219-A0A0-4D41-B512-53B3A95CD344}" srcId="{DEB8DDC0-8CF4-424F-A0E2-8F7BAC0EBAFD}" destId="{BD37751C-32EF-49AE-9795-5D78ADF9D035}" srcOrd="6" destOrd="0" parTransId="{E36D411B-146D-4F84-A0D6-B71F946E420F}" sibTransId="{326CFA10-B174-4279-A25E-3D3C14CF9D39}"/>
    <dgm:cxn modelId="{AF65C929-6EC1-4409-BC10-9921817A70E8}" type="presOf" srcId="{931ABBAB-8FAF-4A89-81CD-A5D2CECCE52F}" destId="{2CE0A0D7-207C-4A28-8701-0D9AA5AF17AC}" srcOrd="0" destOrd="0" presId="urn:microsoft.com/office/officeart/2008/layout/SquareAccentList"/>
    <dgm:cxn modelId="{B0071F38-5B6C-483C-A3DA-03EE6F49E40F}" srcId="{4C5D95B1-E1E9-4C33-9A6F-196C6C4B35A9}" destId="{DC15AE6B-E1B4-4C50-BD4E-0F8781F87FD6}" srcOrd="5" destOrd="0" parTransId="{E215B6F2-C27A-4233-B50E-4833F86CAA15}" sibTransId="{A4A6A4AF-C80F-4C5E-9345-B94E165CB6E1}"/>
    <dgm:cxn modelId="{BA8DEB39-6B5E-4157-B063-B03EA320FB93}" type="presOf" srcId="{560D81DD-241B-4B8C-9D2F-1F66534515C8}" destId="{86AFBE19-5044-4037-85E0-9C72F2DB6698}" srcOrd="0" destOrd="0" presId="urn:microsoft.com/office/officeart/2008/layout/SquareAccentList"/>
    <dgm:cxn modelId="{7D1AA53B-FE85-4B8D-AA8E-292A9AFB5EAC}" type="presOf" srcId="{C4567F79-E8E1-4BEA-B736-1A5968C7845D}" destId="{40460469-8DD2-4C34-A865-6437A03B42A3}" srcOrd="0" destOrd="0" presId="urn:microsoft.com/office/officeart/2008/layout/SquareAccentList"/>
    <dgm:cxn modelId="{0BF30D5B-C6B4-4D76-8A2C-931884947687}" type="presOf" srcId="{8F327AE3-658B-41DB-A3DF-BB5B20E42D1E}" destId="{9809C958-8A56-48ED-86BA-227CD3CE7B4E}" srcOrd="0" destOrd="0" presId="urn:microsoft.com/office/officeart/2008/layout/SquareAccentList"/>
    <dgm:cxn modelId="{1275015D-84B1-4679-BF9F-F5F5F0C43CC1}" type="presOf" srcId="{BBB488DF-94E5-4614-BB80-EDE0D41DAAEE}" destId="{AA5BC991-DCC3-43AF-A88F-5A546B0B8DF0}" srcOrd="0" destOrd="0" presId="urn:microsoft.com/office/officeart/2008/layout/SquareAccentList"/>
    <dgm:cxn modelId="{70C1D141-1330-49E7-BAAC-C9F0778E8BC9}" type="presOf" srcId="{B22B3854-DC91-4EEA-A3A5-CE804F1093E8}" destId="{FB920A4D-5DF1-4A33-ADC6-581B6AEA9DC3}" srcOrd="0" destOrd="0" presId="urn:microsoft.com/office/officeart/2008/layout/SquareAccentList"/>
    <dgm:cxn modelId="{717DB362-1CE1-4282-A0DD-7962F1510CC7}" srcId="{518B19F8-90B1-409E-BB42-6BEDB1C8BFCC}" destId="{C4567F79-E8E1-4BEA-B736-1A5968C7845D}" srcOrd="0" destOrd="0" parTransId="{2B46F448-5806-42C8-8277-50F6BBFBDB23}" sibTransId="{BFFCC130-6FEF-4D59-AE49-8261B5455E1B}"/>
    <dgm:cxn modelId="{1446D464-569C-4C3F-9865-8671B0F28278}" type="presOf" srcId="{4691612C-C8D3-4357-84D0-CF4F6922BE7B}" destId="{D012BE7B-C9ED-4BB0-8E95-DA27C309FE8F}" srcOrd="0" destOrd="0" presId="urn:microsoft.com/office/officeart/2008/layout/SquareAccentList"/>
    <dgm:cxn modelId="{7AE56C45-9F80-47EA-8E16-958375E214D9}" type="presOf" srcId="{ED7525C4-98A4-4282-B9E2-87AAF45E02EC}" destId="{9BF37CAE-0CA3-4D23-BB8A-A05ADF83E6E9}" srcOrd="0" destOrd="0" presId="urn:microsoft.com/office/officeart/2008/layout/SquareAccentList"/>
    <dgm:cxn modelId="{9FA9B549-CEBA-4852-BFFB-72B411393648}" type="presOf" srcId="{ED5C51F9-D751-42F1-BC80-7E606CB782EF}" destId="{ECC119E2-F238-4981-B0DA-883916FED91E}" srcOrd="0" destOrd="0" presId="urn:microsoft.com/office/officeart/2008/layout/SquareAccentList"/>
    <dgm:cxn modelId="{9EDA3E6A-193A-47AE-BC81-BF7F935258F1}" type="presOf" srcId="{DE969BE8-F037-484B-A41C-5AFFBA250EFC}" destId="{427196A5-353E-42DB-AD53-5E4D166C9CAB}" srcOrd="0" destOrd="0" presId="urn:microsoft.com/office/officeart/2008/layout/SquareAccentList"/>
    <dgm:cxn modelId="{2F5A1F6C-415A-425B-8E8E-FC2B00DB7F4C}" type="presOf" srcId="{04EDA9A8-DDA2-4656-98DF-B3ADCE17F903}" destId="{D858669A-B5C2-465E-A93B-FFC957124B83}" srcOrd="0" destOrd="0" presId="urn:microsoft.com/office/officeart/2008/layout/SquareAccentList"/>
    <dgm:cxn modelId="{B7C96A50-A37A-4B49-8923-C0570B123579}" type="presOf" srcId="{3F351C7A-D0E1-42D4-9012-73833E697C66}" destId="{51B2E79D-D306-459D-BE02-6311C6BDF8F9}" srcOrd="0" destOrd="0" presId="urn:microsoft.com/office/officeart/2008/layout/SquareAccentList"/>
    <dgm:cxn modelId="{D6156051-ACD9-41B4-A7B1-332DFDD9A042}" type="presOf" srcId="{3128943C-E845-48AF-9FAD-1DE4BE44B48B}" destId="{B5F470C8-22F7-43B6-A839-D08232DBECE5}" srcOrd="0" destOrd="0" presId="urn:microsoft.com/office/officeart/2008/layout/SquareAccentList"/>
    <dgm:cxn modelId="{DDDFFD52-0525-4189-8AB1-4071D9C7B0CD}" srcId="{518B19F8-90B1-409E-BB42-6BEDB1C8BFCC}" destId="{DEB8DDC0-8CF4-424F-A0E2-8F7BAC0EBAFD}" srcOrd="2" destOrd="0" parTransId="{E5C5E73F-6368-4B54-A48C-F7BF6E1F734D}" sibTransId="{499A5AEF-D120-4A05-AEB3-304AB4285CC0}"/>
    <dgm:cxn modelId="{3A5B4173-37AD-4C20-930A-3B0F7DB57867}" srcId="{C4567F79-E8E1-4BEA-B736-1A5968C7845D}" destId="{560D81DD-241B-4B8C-9D2F-1F66534515C8}" srcOrd="4" destOrd="0" parTransId="{862455C2-A395-406F-BD8B-AC7E65F9824C}" sibTransId="{F6ABB387-7AAF-42FB-BCBC-1EAAFDE4DE2F}"/>
    <dgm:cxn modelId="{68159C53-91CE-4738-A6BE-B731F230B24D}" type="presOf" srcId="{61524C63-5379-4217-AA56-30726EC7D713}" destId="{526468AA-3055-436B-BEEC-AFFA7AFA728E}" srcOrd="0" destOrd="0" presId="urn:microsoft.com/office/officeart/2008/layout/SquareAccentList"/>
    <dgm:cxn modelId="{D7E2C173-498F-4FFE-B418-6DD859F01D13}" srcId="{C4567F79-E8E1-4BEA-B736-1A5968C7845D}" destId="{D05F8602-20DD-41F1-87DC-E1BB657E48A6}" srcOrd="2" destOrd="0" parTransId="{2BAEA1FF-E388-4E54-B242-16F23F11C25F}" sibTransId="{180279E3-33A8-458A-90E5-473BFAE6433F}"/>
    <dgm:cxn modelId="{7510EF54-2F39-4C4F-8F73-5767F3E23CD5}" srcId="{DEB8DDC0-8CF4-424F-A0E2-8F7BAC0EBAFD}" destId="{F90B1A83-A64E-4816-A045-06DAC8348871}" srcOrd="0" destOrd="0" parTransId="{78305F19-7923-49AA-8C31-E919B20B7497}" sibTransId="{4765057F-FA04-4741-B459-17DAACE229C9}"/>
    <dgm:cxn modelId="{CEA85176-21F7-481C-BF3B-762B533CB471}" type="presOf" srcId="{D80BC89B-B8A0-4C1B-8693-422C372A9D1B}" destId="{214F24F1-A446-47EC-ABEA-8C1337DCB646}" srcOrd="0" destOrd="0" presId="urn:microsoft.com/office/officeart/2008/layout/SquareAccentList"/>
    <dgm:cxn modelId="{79D2ED56-0B79-4FD7-AB26-07A409B290A1}" type="presOf" srcId="{DEB8DDC0-8CF4-424F-A0E2-8F7BAC0EBAFD}" destId="{49F39F63-5697-4700-B26F-7DFD59FB2A83}" srcOrd="0" destOrd="0" presId="urn:microsoft.com/office/officeart/2008/layout/SquareAccentList"/>
    <dgm:cxn modelId="{722B5C79-C15F-4705-945F-B1132C6CED18}" srcId="{518B19F8-90B1-409E-BB42-6BEDB1C8BFCC}" destId="{2AF31390-09A5-48AC-8435-9EC1388B5162}" srcOrd="3" destOrd="0" parTransId="{8F3A23FD-E326-4F69-963B-9A3EAC52E42D}" sibTransId="{5F9A8694-73B8-46B8-9D7C-E42742F65C78}"/>
    <dgm:cxn modelId="{90D06959-AA68-4341-B309-6359BE8BF57D}" srcId="{4C5D95B1-E1E9-4C33-9A6F-196C6C4B35A9}" destId="{4691612C-C8D3-4357-84D0-CF4F6922BE7B}" srcOrd="1" destOrd="0" parTransId="{A8ECEBB3-3244-40F1-9929-01F91C829BC4}" sibTransId="{527D9E9C-3C6D-4B3B-892C-C349B487CA1E}"/>
    <dgm:cxn modelId="{0B8EA17E-F3C4-451D-A07C-41FCAE3D8DB9}" type="presOf" srcId="{C3C1FD4A-140B-439D-9C22-6B79BA095FFB}" destId="{3FFF6FB0-87FF-44A1-AD45-3D203D21AD78}" srcOrd="0" destOrd="0" presId="urn:microsoft.com/office/officeart/2008/layout/SquareAccentList"/>
    <dgm:cxn modelId="{0076F87E-9E16-4E6B-B9F4-F755104346A8}" srcId="{518B19F8-90B1-409E-BB42-6BEDB1C8BFCC}" destId="{BC7F3C3D-AB57-43B3-8C7D-997C6DE37411}" srcOrd="5" destOrd="0" parTransId="{4A42E56B-88B4-4A10-8EEE-2E0E2A32AB77}" sibTransId="{DE0125FC-9C2A-4E5B-94D1-6AFA3DA5F51E}"/>
    <dgm:cxn modelId="{8536C383-C478-44D6-9862-05A027A5B892}" srcId="{4F56561F-BB52-45D1-99A3-F163CCC76A5C}" destId="{A895E592-E91C-4811-BCE2-1F7690227FBE}" srcOrd="6" destOrd="0" parTransId="{1A33DDDB-4159-48C7-ACB1-E629F6AC0FEF}" sibTransId="{E1F4F829-23FA-4ACB-9639-14887CF8DA85}"/>
    <dgm:cxn modelId="{F3EE0984-8551-41EB-8D95-2CDA1D75BE3C}" srcId="{4F56561F-BB52-45D1-99A3-F163CCC76A5C}" destId="{3128943C-E845-48AF-9FAD-1DE4BE44B48B}" srcOrd="3" destOrd="0" parTransId="{B4467AC0-FFA9-433A-95C4-8A359D18005F}" sibTransId="{9A80C9C0-C1B5-4C2D-9DD3-50EE2283EAA3}"/>
    <dgm:cxn modelId="{29A8F986-DCDB-4146-B467-4F1F6C9CFCC4}" type="presOf" srcId="{518B19F8-90B1-409E-BB42-6BEDB1C8BFCC}" destId="{AE25D091-5F56-4B70-AC28-D4BA8018CC70}" srcOrd="0" destOrd="0" presId="urn:microsoft.com/office/officeart/2008/layout/SquareAccentList"/>
    <dgm:cxn modelId="{89EF588C-0A4C-442D-B3C3-F09D2CC997AD}" type="presOf" srcId="{32B3955E-9A28-4955-BCFB-65F3B9C805D6}" destId="{75A62F8B-624A-4212-975E-AA523DD97511}" srcOrd="0" destOrd="0" presId="urn:microsoft.com/office/officeart/2008/layout/SquareAccentList"/>
    <dgm:cxn modelId="{522D268E-AA45-42B6-B1AD-3F6886192760}" type="presOf" srcId="{2AF31390-09A5-48AC-8435-9EC1388B5162}" destId="{7195230D-9343-4E59-853D-12A7B337A844}" srcOrd="0" destOrd="0" presId="urn:microsoft.com/office/officeart/2008/layout/SquareAccentList"/>
    <dgm:cxn modelId="{DBF6F38E-DE11-494D-9882-4A9F2A6E33CC}" srcId="{518B19F8-90B1-409E-BB42-6BEDB1C8BFCC}" destId="{4C5D95B1-E1E9-4C33-9A6F-196C6C4B35A9}" srcOrd="4" destOrd="0" parTransId="{D60525D3-8F57-4A66-9B91-E9A1991D10F1}" sibTransId="{EB575605-4141-43AD-A421-D67E18B82D9E}"/>
    <dgm:cxn modelId="{E73C488F-64C2-4FA6-A099-9E26AFA69A5A}" srcId="{518B19F8-90B1-409E-BB42-6BEDB1C8BFCC}" destId="{4F56561F-BB52-45D1-99A3-F163CCC76A5C}" srcOrd="1" destOrd="0" parTransId="{AAF8C8C7-776C-473D-AF14-BD6C4E954115}" sibTransId="{ADDAF77D-B938-4EDD-8938-FA72B6AC49B9}"/>
    <dgm:cxn modelId="{EF3BAB8F-F1EE-4BF9-8415-A2A20828A64F}" type="presOf" srcId="{1A9883DD-3F2C-4353-80E7-9044ED330618}" destId="{41BED444-ACB6-4FA1-9FAB-7BEC95E0C8A7}" srcOrd="0" destOrd="0" presId="urn:microsoft.com/office/officeart/2008/layout/SquareAccentList"/>
    <dgm:cxn modelId="{5C614491-51A6-4013-B5F4-FCDDD302D5CA}" srcId="{4F56561F-BB52-45D1-99A3-F163CCC76A5C}" destId="{C3C1FD4A-140B-439D-9C22-6B79BA095FFB}" srcOrd="4" destOrd="0" parTransId="{AF6E60B0-676D-4BD1-8930-0616CAF6971A}" sibTransId="{F65AEAC7-DB48-4648-8574-6955B9761544}"/>
    <dgm:cxn modelId="{D2AF0B98-6F66-40BB-B2B3-F3C6EF21ABB9}" type="presOf" srcId="{4F931680-4CFF-45C8-ACF3-EB80A64272A0}" destId="{32A06A73-46D5-4613-B521-79971B752828}" srcOrd="0" destOrd="0" presId="urn:microsoft.com/office/officeart/2008/layout/SquareAccentList"/>
    <dgm:cxn modelId="{9D6B119A-0E5F-4E5E-965E-295F98386D29}" srcId="{DEB8DDC0-8CF4-424F-A0E2-8F7BAC0EBAFD}" destId="{D80BC89B-B8A0-4C1B-8693-422C372A9D1B}" srcOrd="5" destOrd="0" parTransId="{EE97CE32-300B-4411-926C-178C09A6AB4E}" sibTransId="{D29C575F-43BC-4166-A22B-3D4DD5701B78}"/>
    <dgm:cxn modelId="{6721269A-6273-4739-9975-98986DFCB698}" type="presOf" srcId="{DC15AE6B-E1B4-4C50-BD4E-0F8781F87FD6}" destId="{E71E1125-D9B2-4679-ABB8-BB7619638AAF}" srcOrd="0" destOrd="0" presId="urn:microsoft.com/office/officeart/2008/layout/SquareAccentList"/>
    <dgm:cxn modelId="{EDF50EA0-59EF-4EAD-A0DB-8D09613A386A}" type="presOf" srcId="{A895E592-E91C-4811-BCE2-1F7690227FBE}" destId="{35CB4B54-CEDD-4993-B1D1-94773C566717}" srcOrd="0" destOrd="0" presId="urn:microsoft.com/office/officeart/2008/layout/SquareAccentList"/>
    <dgm:cxn modelId="{0B6812A0-5159-4E9C-AF6C-18177CC71240}" type="presOf" srcId="{E9EE8D40-4C98-4056-9A48-8B5F9A78AF07}" destId="{F2CBAA15-9BA8-4996-ADEC-6BC2EE30CC95}" srcOrd="0" destOrd="0" presId="urn:microsoft.com/office/officeart/2008/layout/SquareAccentList"/>
    <dgm:cxn modelId="{2D44ECA5-A924-46F7-AAA3-701A353D7A94}" srcId="{C4567F79-E8E1-4BEA-B736-1A5968C7845D}" destId="{5268877E-D36E-44A5-BDC9-F07573D02DD2}" srcOrd="6" destOrd="0" parTransId="{B3AF7DD7-6711-4AC2-92C8-42D632048ECD}" sibTransId="{668AA6EC-2F58-44B6-AB22-48DED8B18AEB}"/>
    <dgm:cxn modelId="{F5891EA7-242D-49FF-9EE3-AFFAEFD7E31A}" srcId="{2AF31390-09A5-48AC-8435-9EC1388B5162}" destId="{E9EE8D40-4C98-4056-9A48-8B5F9A78AF07}" srcOrd="1" destOrd="0" parTransId="{A3FF3329-7A64-4A83-8DF1-8D48A7F8E352}" sibTransId="{513B8D8C-425A-4334-886F-ED2C7F9A87A9}"/>
    <dgm:cxn modelId="{7CF678A8-557E-429E-92AB-18CCF8E3EE29}" srcId="{2AF31390-09A5-48AC-8435-9EC1388B5162}" destId="{D9C943F3-3831-4D67-B89A-F72BF6282D07}" srcOrd="0" destOrd="0" parTransId="{4220359A-BE4E-4217-A2D8-C356A57AC2BA}" sibTransId="{BA40E5A4-28C0-4E1D-8947-1F93A78E10D4}"/>
    <dgm:cxn modelId="{05848EAD-D2D6-4341-8ACA-B1C341D00161}" srcId="{DEB8DDC0-8CF4-424F-A0E2-8F7BAC0EBAFD}" destId="{1A9883DD-3F2C-4353-80E7-9044ED330618}" srcOrd="1" destOrd="0" parTransId="{FB779813-567B-4F00-93E7-35D1B5D9B0F9}" sibTransId="{7DAFF038-58AD-4B9F-9468-F16D4D76943A}"/>
    <dgm:cxn modelId="{69814DB5-6223-451A-9688-6EB07FD6896E}" srcId="{4F56561F-BB52-45D1-99A3-F163CCC76A5C}" destId="{61524C63-5379-4217-AA56-30726EC7D713}" srcOrd="1" destOrd="0" parTransId="{1665234D-CB82-462A-865A-941F31CC6FA8}" sibTransId="{27A33EB7-9ABB-4645-A097-071AF93C95CB}"/>
    <dgm:cxn modelId="{6292E9B5-1A21-4134-B5C7-CB1250EF4135}" type="presOf" srcId="{4C5D95B1-E1E9-4C33-9A6F-196C6C4B35A9}" destId="{94ABB777-5597-48BF-9CBD-FD638365B774}" srcOrd="0" destOrd="0" presId="urn:microsoft.com/office/officeart/2008/layout/SquareAccentList"/>
    <dgm:cxn modelId="{62A59FB8-8B6C-4DDC-A90B-C1D72A061F30}" type="presOf" srcId="{5268877E-D36E-44A5-BDC9-F07573D02DD2}" destId="{C48C4BC3-C229-4FA3-947E-CBC0562F97A1}" srcOrd="0" destOrd="0" presId="urn:microsoft.com/office/officeart/2008/layout/SquareAccentList"/>
    <dgm:cxn modelId="{350DCABA-A6A2-4C2B-A4BF-62CF645F28DC}" type="presOf" srcId="{D9C943F3-3831-4D67-B89A-F72BF6282D07}" destId="{8D0CA638-53D3-48A8-B9AF-F83E8EF3C5BC}" srcOrd="0" destOrd="0" presId="urn:microsoft.com/office/officeart/2008/layout/SquareAccentList"/>
    <dgm:cxn modelId="{202B8CBB-2A17-4CD2-ACCB-61063768DEFE}" type="presOf" srcId="{F90B1A83-A64E-4816-A045-06DAC8348871}" destId="{90A148FA-68D3-45A7-BBF2-6BBA03E13C0F}" srcOrd="0" destOrd="0" presId="urn:microsoft.com/office/officeart/2008/layout/SquareAccentList"/>
    <dgm:cxn modelId="{266529C2-9A86-4D2C-A791-B7AD19CD1C46}" type="presOf" srcId="{4F56561F-BB52-45D1-99A3-F163CCC76A5C}" destId="{21B78CF1-D5AD-468C-BC84-EBC7011C0E96}" srcOrd="0" destOrd="0" presId="urn:microsoft.com/office/officeart/2008/layout/SquareAccentList"/>
    <dgm:cxn modelId="{D83831C2-91B5-4DE8-A73F-D97FA301D8A2}" srcId="{C4567F79-E8E1-4BEA-B736-1A5968C7845D}" destId="{3BA9B449-8FDA-41EB-B8C7-DAA651717CB8}" srcOrd="1" destOrd="0" parTransId="{154CDC84-72D3-4E3D-9397-98C825FA92A1}" sibTransId="{35CB954A-5197-4416-84A1-571773CB4452}"/>
    <dgm:cxn modelId="{82111EC3-5E78-423E-BCAD-5003F8713770}" srcId="{C4567F79-E8E1-4BEA-B736-1A5968C7845D}" destId="{4F931680-4CFF-45C8-ACF3-EB80A64272A0}" srcOrd="0" destOrd="0" parTransId="{BD85D274-A670-4B99-9FB0-BA10DD1A5CF2}" sibTransId="{D12A309B-7061-432C-B436-0F2F5814A53B}"/>
    <dgm:cxn modelId="{9650FCC3-0C33-4613-9F1E-3A834747BE1E}" srcId="{4F56561F-BB52-45D1-99A3-F163CCC76A5C}" destId="{BBDB1841-BD88-4E2D-85FA-080E272D1DB7}" srcOrd="0" destOrd="0" parTransId="{DF2E907F-5B95-479E-A33B-416ADED8217F}" sibTransId="{E2B0B009-08A8-4F13-AC27-1494EC45C9AB}"/>
    <dgm:cxn modelId="{681B48CA-E53D-47AF-9548-1DCB303A65C2}" type="presOf" srcId="{B2288861-85EB-4A58-940F-A9460DA39D32}" destId="{1DDF2DEA-6621-4CEB-B3F4-D133104FCB89}" srcOrd="0" destOrd="0" presId="urn:microsoft.com/office/officeart/2008/layout/SquareAccentList"/>
    <dgm:cxn modelId="{F5F6FCCB-459B-4834-882B-1DA8079A7218}" srcId="{C4567F79-E8E1-4BEA-B736-1A5968C7845D}" destId="{DE969BE8-F037-484B-A41C-5AFFBA250EFC}" srcOrd="3" destOrd="0" parTransId="{E0380484-435B-4AFA-A473-31314442184D}" sibTransId="{484DA7F4-8177-46EB-8842-D9F85CDAD3A2}"/>
    <dgm:cxn modelId="{95C148D4-DC5F-480F-BDA2-C4EE5B3151A7}" type="presOf" srcId="{3BA9B449-8FDA-41EB-B8C7-DAA651717CB8}" destId="{C9B94B41-E5BC-4781-A4FC-BE8D3EA47144}" srcOrd="0" destOrd="0" presId="urn:microsoft.com/office/officeart/2008/layout/SquareAccentList"/>
    <dgm:cxn modelId="{E9738FD8-1C22-4B2A-BB2D-7E83A7FF0FAE}" type="presOf" srcId="{CDBC2F14-94D2-4FB7-BC67-15AAFC768928}" destId="{78119AFE-1F90-41D7-B717-3EB4B889C213}" srcOrd="0" destOrd="0" presId="urn:microsoft.com/office/officeart/2008/layout/SquareAccentList"/>
    <dgm:cxn modelId="{DCAC3FD9-ACCD-496E-92E4-127BA22D8EFF}" type="presOf" srcId="{BC7F3C3D-AB57-43B3-8C7D-997C6DE37411}" destId="{C1710848-FBB0-4A09-B44A-4E377B9C5C4E}" srcOrd="0" destOrd="0" presId="urn:microsoft.com/office/officeart/2008/layout/SquareAccentList"/>
    <dgm:cxn modelId="{E28F2DE2-587D-4FED-A1B6-C1FF16D10458}" type="presOf" srcId="{C11604BF-250D-478D-ABF4-12ACDDA2F5A8}" destId="{33521766-3C71-4CE1-8263-3B5C76CBBEB0}" srcOrd="0" destOrd="0" presId="urn:microsoft.com/office/officeart/2008/layout/SquareAccentList"/>
    <dgm:cxn modelId="{0A7600E3-7483-43FC-B862-81B201CBAC86}" srcId="{DEB8DDC0-8CF4-424F-A0E2-8F7BAC0EBAFD}" destId="{931ABBAB-8FAF-4A89-81CD-A5D2CECCE52F}" srcOrd="3" destOrd="0" parTransId="{0F7E1BC2-354F-4C01-A5B5-1EE830274989}" sibTransId="{1BC7E31B-8519-4CED-B82E-FAA2F5340082}"/>
    <dgm:cxn modelId="{62B1B1E7-7517-4214-8209-A13C7FED3C00}" srcId="{2AF31390-09A5-48AC-8435-9EC1388B5162}" destId="{ED7525C4-98A4-4282-B9E2-87AAF45E02EC}" srcOrd="2" destOrd="0" parTransId="{2E880961-BF13-4CC0-BB4D-7FDBFE344A20}" sibTransId="{CFA4EB02-C432-48DB-BCA0-4CFCA054CDB4}"/>
    <dgm:cxn modelId="{540A64E9-4205-4766-9691-6189720D38CF}" type="presOf" srcId="{BBDB1841-BD88-4E2D-85FA-080E272D1DB7}" destId="{23864349-D7FA-4866-A604-0663E1A97866}" srcOrd="0" destOrd="0" presId="urn:microsoft.com/office/officeart/2008/layout/SquareAccentList"/>
    <dgm:cxn modelId="{EA60B8EF-1A06-4D49-9F67-979E43E8A102}" srcId="{4F56561F-BB52-45D1-99A3-F163CCC76A5C}" destId="{B2288861-85EB-4A58-940F-A9460DA39D32}" srcOrd="2" destOrd="0" parTransId="{0D3FD16B-C25F-4ADE-8A10-4D99727EF169}" sibTransId="{7390F576-0B10-4927-B837-42757CECB59B}"/>
    <dgm:cxn modelId="{CD1098F4-6358-49E0-BF5E-9BF6A19C1DA3}" srcId="{4C5D95B1-E1E9-4C33-9A6F-196C6C4B35A9}" destId="{CDBC2F14-94D2-4FB7-BC67-15AAFC768928}" srcOrd="4" destOrd="0" parTransId="{24F673F2-8D48-4BAF-83CD-FDF8F2E98394}" sibTransId="{844F0751-F5DC-4496-A8A5-223DE2F3AD76}"/>
    <dgm:cxn modelId="{54945FF5-6ACF-4D60-99F0-07A3400429FE}" srcId="{BC7F3C3D-AB57-43B3-8C7D-997C6DE37411}" destId="{B22B3854-DC91-4EEA-A3A5-CE804F1093E8}" srcOrd="0" destOrd="0" parTransId="{52BBF84D-EC23-40AC-9C43-259FF7C51AE9}" sibTransId="{247DEF55-9008-445B-968A-785AE8E4F616}"/>
    <dgm:cxn modelId="{D169CEFA-FAC6-4499-B715-C4D1859D29F0}" type="presOf" srcId="{0423EB27-09F7-494F-A9A2-F8E064170723}" destId="{ECD4E8DB-9228-4D19-B1C5-9B237021D328}" srcOrd="0" destOrd="0" presId="urn:microsoft.com/office/officeart/2008/layout/SquareAccentList"/>
    <dgm:cxn modelId="{2B76E8FA-DDF6-42B7-9EA5-50A41C661477}" type="presOf" srcId="{D05F8602-20DD-41F1-87DC-E1BB657E48A6}" destId="{65F84F01-9438-49EB-A130-E3F3954CD67C}" srcOrd="0" destOrd="0" presId="urn:microsoft.com/office/officeart/2008/layout/SquareAccentList"/>
    <dgm:cxn modelId="{BEEE2AFB-873A-4906-B71A-DE08B51C2D19}" srcId="{4F56561F-BB52-45D1-99A3-F163CCC76A5C}" destId="{ED5C51F9-D751-42F1-BC80-7E606CB782EF}" srcOrd="5" destOrd="0" parTransId="{9184BE78-CAFA-4B4C-B6E9-748ABA16544B}" sibTransId="{36A3C840-1483-45ED-93B7-610AECA42706}"/>
    <dgm:cxn modelId="{ABA841FD-0F16-4789-9913-96A88F6B05B3}" type="presOf" srcId="{BD37751C-32EF-49AE-9795-5D78ADF9D035}" destId="{401BE9A6-1695-4FA4-B0A7-6D46CBAE1ED4}" srcOrd="0" destOrd="0" presId="urn:microsoft.com/office/officeart/2008/layout/SquareAccentList"/>
    <dgm:cxn modelId="{A4010174-FFDD-41AA-8EB2-1408AC113753}" type="presParOf" srcId="{AE25D091-5F56-4B70-AC28-D4BA8018CC70}" destId="{C7541C41-768B-4B71-9DD5-61C1B420C3D9}" srcOrd="0" destOrd="0" presId="urn:microsoft.com/office/officeart/2008/layout/SquareAccentList"/>
    <dgm:cxn modelId="{A60541CE-7612-4D50-BCAA-4C160AD36759}" type="presParOf" srcId="{C7541C41-768B-4B71-9DD5-61C1B420C3D9}" destId="{09B29DBA-30FA-4FA1-909E-3AE35FB2E081}" srcOrd="0" destOrd="0" presId="urn:microsoft.com/office/officeart/2008/layout/SquareAccentList"/>
    <dgm:cxn modelId="{316912AB-9EA8-442B-8310-BF48CD394A1B}" type="presParOf" srcId="{09B29DBA-30FA-4FA1-909E-3AE35FB2E081}" destId="{E3814BDF-F207-4DF9-B67A-66A3A612A651}" srcOrd="0" destOrd="0" presId="urn:microsoft.com/office/officeart/2008/layout/SquareAccentList"/>
    <dgm:cxn modelId="{EF404D6F-1AE1-4CBF-90AD-4F0797F70C51}" type="presParOf" srcId="{09B29DBA-30FA-4FA1-909E-3AE35FB2E081}" destId="{731B6446-7E80-47E7-A0F2-F6B6A8A973D1}" srcOrd="1" destOrd="0" presId="urn:microsoft.com/office/officeart/2008/layout/SquareAccentList"/>
    <dgm:cxn modelId="{F438715A-35E4-4224-A128-DA84AC6C545D}" type="presParOf" srcId="{09B29DBA-30FA-4FA1-909E-3AE35FB2E081}" destId="{40460469-8DD2-4C34-A865-6437A03B42A3}" srcOrd="2" destOrd="0" presId="urn:microsoft.com/office/officeart/2008/layout/SquareAccentList"/>
    <dgm:cxn modelId="{A749D6D1-27A4-48EB-B03A-FBD60F1FC003}" type="presParOf" srcId="{C7541C41-768B-4B71-9DD5-61C1B420C3D9}" destId="{2430088D-27EF-424E-89ED-425754CF329E}" srcOrd="1" destOrd="0" presId="urn:microsoft.com/office/officeart/2008/layout/SquareAccentList"/>
    <dgm:cxn modelId="{FC9FE866-67A9-4BAE-BD35-49E39C01A79C}" type="presParOf" srcId="{2430088D-27EF-424E-89ED-425754CF329E}" destId="{262F4351-FE32-45D3-8DF4-2F2B198B12E3}" srcOrd="0" destOrd="0" presId="urn:microsoft.com/office/officeart/2008/layout/SquareAccentList"/>
    <dgm:cxn modelId="{47F1FC96-F5A4-465A-B523-FC262EB78341}" type="presParOf" srcId="{262F4351-FE32-45D3-8DF4-2F2B198B12E3}" destId="{D5365D83-DC4D-42B7-A300-695A43541428}" srcOrd="0" destOrd="0" presId="urn:microsoft.com/office/officeart/2008/layout/SquareAccentList"/>
    <dgm:cxn modelId="{7ECB9B7F-541E-482D-9849-92D22DB48685}" type="presParOf" srcId="{262F4351-FE32-45D3-8DF4-2F2B198B12E3}" destId="{32A06A73-46D5-4613-B521-79971B752828}" srcOrd="1" destOrd="0" presId="urn:microsoft.com/office/officeart/2008/layout/SquareAccentList"/>
    <dgm:cxn modelId="{34F5158E-9752-44E6-8270-8C2E169E3C0B}" type="presParOf" srcId="{2430088D-27EF-424E-89ED-425754CF329E}" destId="{F2479DBC-79B2-4725-A174-4544D9C46AF7}" srcOrd="1" destOrd="0" presId="urn:microsoft.com/office/officeart/2008/layout/SquareAccentList"/>
    <dgm:cxn modelId="{60F8F606-B559-4303-AE83-DAAB509EF936}" type="presParOf" srcId="{F2479DBC-79B2-4725-A174-4544D9C46AF7}" destId="{D459BD66-DE55-40E6-AE50-6BC9C4127CA1}" srcOrd="0" destOrd="0" presId="urn:microsoft.com/office/officeart/2008/layout/SquareAccentList"/>
    <dgm:cxn modelId="{990C11F5-3CF4-422E-A638-632F16689505}" type="presParOf" srcId="{F2479DBC-79B2-4725-A174-4544D9C46AF7}" destId="{C9B94B41-E5BC-4781-A4FC-BE8D3EA47144}" srcOrd="1" destOrd="0" presId="urn:microsoft.com/office/officeart/2008/layout/SquareAccentList"/>
    <dgm:cxn modelId="{7E1E17FF-6B56-4935-95B4-611373A865EC}" type="presParOf" srcId="{2430088D-27EF-424E-89ED-425754CF329E}" destId="{CE55958C-63F5-48EF-8825-352B25354ED7}" srcOrd="2" destOrd="0" presId="urn:microsoft.com/office/officeart/2008/layout/SquareAccentList"/>
    <dgm:cxn modelId="{75540A44-24BA-437A-B001-09A89B812E39}" type="presParOf" srcId="{CE55958C-63F5-48EF-8825-352B25354ED7}" destId="{8ABF9E97-3E53-4147-95F7-1FBAF8FD68E2}" srcOrd="0" destOrd="0" presId="urn:microsoft.com/office/officeart/2008/layout/SquareAccentList"/>
    <dgm:cxn modelId="{A795D55C-5006-45E7-8E65-E54AD15CDB7A}" type="presParOf" srcId="{CE55958C-63F5-48EF-8825-352B25354ED7}" destId="{65F84F01-9438-49EB-A130-E3F3954CD67C}" srcOrd="1" destOrd="0" presId="urn:microsoft.com/office/officeart/2008/layout/SquareAccentList"/>
    <dgm:cxn modelId="{360F2D88-65C1-482D-987E-6CCC7E736CA2}" type="presParOf" srcId="{2430088D-27EF-424E-89ED-425754CF329E}" destId="{2E616602-D416-4367-A29B-4B1383485EF9}" srcOrd="3" destOrd="0" presId="urn:microsoft.com/office/officeart/2008/layout/SquareAccentList"/>
    <dgm:cxn modelId="{878F0E9D-A3FD-4D34-A5D4-3973A214E995}" type="presParOf" srcId="{2E616602-D416-4367-A29B-4B1383485EF9}" destId="{6FE9B08B-69EE-445D-A980-ABD0F895FBAD}" srcOrd="0" destOrd="0" presId="urn:microsoft.com/office/officeart/2008/layout/SquareAccentList"/>
    <dgm:cxn modelId="{B172EF12-2CED-4B8A-81BF-C7A070FFEC84}" type="presParOf" srcId="{2E616602-D416-4367-A29B-4B1383485EF9}" destId="{427196A5-353E-42DB-AD53-5E4D166C9CAB}" srcOrd="1" destOrd="0" presId="urn:microsoft.com/office/officeart/2008/layout/SquareAccentList"/>
    <dgm:cxn modelId="{FB738170-A79A-4B49-A4AA-EDD9F43D0F59}" type="presParOf" srcId="{2430088D-27EF-424E-89ED-425754CF329E}" destId="{C4562871-5C76-43EA-A065-1B7F390095CC}" srcOrd="4" destOrd="0" presId="urn:microsoft.com/office/officeart/2008/layout/SquareAccentList"/>
    <dgm:cxn modelId="{E1153FD7-411E-482E-9040-2E32A349814F}" type="presParOf" srcId="{C4562871-5C76-43EA-A065-1B7F390095CC}" destId="{AD3AAFDA-86DB-4EC4-815D-9DCC09B38442}" srcOrd="0" destOrd="0" presId="urn:microsoft.com/office/officeart/2008/layout/SquareAccentList"/>
    <dgm:cxn modelId="{D995A1D3-A318-41FB-BE07-925B4D3B9DAB}" type="presParOf" srcId="{C4562871-5C76-43EA-A065-1B7F390095CC}" destId="{86AFBE19-5044-4037-85E0-9C72F2DB6698}" srcOrd="1" destOrd="0" presId="urn:microsoft.com/office/officeart/2008/layout/SquareAccentList"/>
    <dgm:cxn modelId="{B0665941-E654-449A-99A1-C467ABA92B11}" type="presParOf" srcId="{2430088D-27EF-424E-89ED-425754CF329E}" destId="{2C434B5D-5483-4BC3-BDF3-D6C890BC68F4}" srcOrd="5" destOrd="0" presId="urn:microsoft.com/office/officeart/2008/layout/SquareAccentList"/>
    <dgm:cxn modelId="{72823E3B-69A1-44D3-8749-F8AB050901CB}" type="presParOf" srcId="{2C434B5D-5483-4BC3-BDF3-D6C890BC68F4}" destId="{AC0326C1-AB41-4CE0-9A18-D97BFA98816B}" srcOrd="0" destOrd="0" presId="urn:microsoft.com/office/officeart/2008/layout/SquareAccentList"/>
    <dgm:cxn modelId="{F6527F37-2BF3-4BA2-ACFA-0F7A9F31A550}" type="presParOf" srcId="{2C434B5D-5483-4BC3-BDF3-D6C890BC68F4}" destId="{D858669A-B5C2-465E-A93B-FFC957124B83}" srcOrd="1" destOrd="0" presId="urn:microsoft.com/office/officeart/2008/layout/SquareAccentList"/>
    <dgm:cxn modelId="{F84B13DB-15B0-4E0D-8A75-3FDC541F7CF2}" type="presParOf" srcId="{2430088D-27EF-424E-89ED-425754CF329E}" destId="{36EE5D50-58E3-4B58-BF1C-D72E47B858EB}" srcOrd="6" destOrd="0" presId="urn:microsoft.com/office/officeart/2008/layout/SquareAccentList"/>
    <dgm:cxn modelId="{5DEDE52C-B364-46D5-A2FD-0720F3DC0757}" type="presParOf" srcId="{36EE5D50-58E3-4B58-BF1C-D72E47B858EB}" destId="{EEB9B24E-D213-47FD-8B72-70D9F410A38C}" srcOrd="0" destOrd="0" presId="urn:microsoft.com/office/officeart/2008/layout/SquareAccentList"/>
    <dgm:cxn modelId="{73D43985-78C6-4BDB-9629-E3A4CB81E7E9}" type="presParOf" srcId="{36EE5D50-58E3-4B58-BF1C-D72E47B858EB}" destId="{C48C4BC3-C229-4FA3-947E-CBC0562F97A1}" srcOrd="1" destOrd="0" presId="urn:microsoft.com/office/officeart/2008/layout/SquareAccentList"/>
    <dgm:cxn modelId="{C499A894-0F79-4726-9524-7A8D642FEE88}" type="presParOf" srcId="{AE25D091-5F56-4B70-AC28-D4BA8018CC70}" destId="{7ED0351D-6BCD-46C9-A251-9AD7BC27367D}" srcOrd="1" destOrd="0" presId="urn:microsoft.com/office/officeart/2008/layout/SquareAccentList"/>
    <dgm:cxn modelId="{CF665EB8-A6A5-494D-B697-F6AA8C18CFA9}" type="presParOf" srcId="{7ED0351D-6BCD-46C9-A251-9AD7BC27367D}" destId="{D553D84D-D76A-4E1B-AE87-E058B4F254B8}" srcOrd="0" destOrd="0" presId="urn:microsoft.com/office/officeart/2008/layout/SquareAccentList"/>
    <dgm:cxn modelId="{B9B3A1AE-12C5-450F-BF9D-36B929BD6879}" type="presParOf" srcId="{D553D84D-D76A-4E1B-AE87-E058B4F254B8}" destId="{88A12D04-2DA1-4BDD-BF8C-6F852A8CA7E0}" srcOrd="0" destOrd="0" presId="urn:microsoft.com/office/officeart/2008/layout/SquareAccentList"/>
    <dgm:cxn modelId="{EAB6F38E-2533-4147-8AE9-F863D34E82BC}" type="presParOf" srcId="{D553D84D-D76A-4E1B-AE87-E058B4F254B8}" destId="{168EE785-FBFF-455B-B3DA-FD2B33A2612E}" srcOrd="1" destOrd="0" presId="urn:microsoft.com/office/officeart/2008/layout/SquareAccentList"/>
    <dgm:cxn modelId="{B684E8F8-5782-4D29-8621-332A6984E254}" type="presParOf" srcId="{D553D84D-D76A-4E1B-AE87-E058B4F254B8}" destId="{21B78CF1-D5AD-468C-BC84-EBC7011C0E96}" srcOrd="2" destOrd="0" presId="urn:microsoft.com/office/officeart/2008/layout/SquareAccentList"/>
    <dgm:cxn modelId="{6ABCFF87-34E5-41DD-B526-28F5121EF8D3}" type="presParOf" srcId="{7ED0351D-6BCD-46C9-A251-9AD7BC27367D}" destId="{A0C26A82-656C-4C44-A73A-1D3D46808033}" srcOrd="1" destOrd="0" presId="urn:microsoft.com/office/officeart/2008/layout/SquareAccentList"/>
    <dgm:cxn modelId="{9F189CE1-E866-48D7-BF47-0249B2AC1BEC}" type="presParOf" srcId="{A0C26A82-656C-4C44-A73A-1D3D46808033}" destId="{2DFAF7FF-E85F-41EA-8784-A3C0CE16F0D3}" srcOrd="0" destOrd="0" presId="urn:microsoft.com/office/officeart/2008/layout/SquareAccentList"/>
    <dgm:cxn modelId="{AEFA1E2E-884E-4E19-897A-37BCDE3AF200}" type="presParOf" srcId="{2DFAF7FF-E85F-41EA-8784-A3C0CE16F0D3}" destId="{F7D843F0-3245-460D-A4ED-13912F00B5A4}" srcOrd="0" destOrd="0" presId="urn:microsoft.com/office/officeart/2008/layout/SquareAccentList"/>
    <dgm:cxn modelId="{F5440BD4-1383-4143-97FF-45665BBA6D72}" type="presParOf" srcId="{2DFAF7FF-E85F-41EA-8784-A3C0CE16F0D3}" destId="{23864349-D7FA-4866-A604-0663E1A97866}" srcOrd="1" destOrd="0" presId="urn:microsoft.com/office/officeart/2008/layout/SquareAccentList"/>
    <dgm:cxn modelId="{616FF82E-0F31-48BE-885A-030DB5727DA6}" type="presParOf" srcId="{A0C26A82-656C-4C44-A73A-1D3D46808033}" destId="{03E79625-B641-4463-B33C-E75BD7908ED3}" srcOrd="1" destOrd="0" presId="urn:microsoft.com/office/officeart/2008/layout/SquareAccentList"/>
    <dgm:cxn modelId="{DF05E578-3D59-41DD-99D9-98E2D6411005}" type="presParOf" srcId="{03E79625-B641-4463-B33C-E75BD7908ED3}" destId="{CAFF47A2-AC17-490B-88E8-CC7D55D154BD}" srcOrd="0" destOrd="0" presId="urn:microsoft.com/office/officeart/2008/layout/SquareAccentList"/>
    <dgm:cxn modelId="{2960A2B9-97EB-4AFF-89F6-0941C344102B}" type="presParOf" srcId="{03E79625-B641-4463-B33C-E75BD7908ED3}" destId="{526468AA-3055-436B-BEEC-AFFA7AFA728E}" srcOrd="1" destOrd="0" presId="urn:microsoft.com/office/officeart/2008/layout/SquareAccentList"/>
    <dgm:cxn modelId="{EEE0B353-1A50-4DE4-9474-DA51273F6B20}" type="presParOf" srcId="{A0C26A82-656C-4C44-A73A-1D3D46808033}" destId="{87036EA7-C7D5-472F-9DE7-8A4AA73243C4}" srcOrd="2" destOrd="0" presId="urn:microsoft.com/office/officeart/2008/layout/SquareAccentList"/>
    <dgm:cxn modelId="{64F6E7EC-A327-4DF1-9BAC-969528ADF1E1}" type="presParOf" srcId="{87036EA7-C7D5-472F-9DE7-8A4AA73243C4}" destId="{085830E9-BA3A-4CAD-8123-1BD122A0DDD2}" srcOrd="0" destOrd="0" presId="urn:microsoft.com/office/officeart/2008/layout/SquareAccentList"/>
    <dgm:cxn modelId="{E9BE7B68-315B-48A0-A948-9434813CA34A}" type="presParOf" srcId="{87036EA7-C7D5-472F-9DE7-8A4AA73243C4}" destId="{1DDF2DEA-6621-4CEB-B3F4-D133104FCB89}" srcOrd="1" destOrd="0" presId="urn:microsoft.com/office/officeart/2008/layout/SquareAccentList"/>
    <dgm:cxn modelId="{A6D85889-071D-4F4D-B3DA-C57D1DF7F209}" type="presParOf" srcId="{A0C26A82-656C-4C44-A73A-1D3D46808033}" destId="{B321E5E2-6D1B-42AF-B106-2FE8E3FD2D58}" srcOrd="3" destOrd="0" presId="urn:microsoft.com/office/officeart/2008/layout/SquareAccentList"/>
    <dgm:cxn modelId="{2392C731-6BEE-46E6-A662-E09ABE029B76}" type="presParOf" srcId="{B321E5E2-6D1B-42AF-B106-2FE8E3FD2D58}" destId="{83E87DAF-BCC6-41F5-A898-44ABB6892EBE}" srcOrd="0" destOrd="0" presId="urn:microsoft.com/office/officeart/2008/layout/SquareAccentList"/>
    <dgm:cxn modelId="{8E86D389-2453-4A88-9E45-F125F385D73D}" type="presParOf" srcId="{B321E5E2-6D1B-42AF-B106-2FE8E3FD2D58}" destId="{B5F470C8-22F7-43B6-A839-D08232DBECE5}" srcOrd="1" destOrd="0" presId="urn:microsoft.com/office/officeart/2008/layout/SquareAccentList"/>
    <dgm:cxn modelId="{508AB896-A18E-4757-947A-52EE4F69C1C2}" type="presParOf" srcId="{A0C26A82-656C-4C44-A73A-1D3D46808033}" destId="{FA3A4563-2341-4C34-97EA-2C94CAC41C43}" srcOrd="4" destOrd="0" presId="urn:microsoft.com/office/officeart/2008/layout/SquareAccentList"/>
    <dgm:cxn modelId="{213CC08F-192E-4AD0-9026-F4E325D91351}" type="presParOf" srcId="{FA3A4563-2341-4C34-97EA-2C94CAC41C43}" destId="{E0AA81BB-CD12-4BB5-8C46-420D702298F7}" srcOrd="0" destOrd="0" presId="urn:microsoft.com/office/officeart/2008/layout/SquareAccentList"/>
    <dgm:cxn modelId="{3839D3AB-E081-4E0A-895B-E5D6B1D9FB97}" type="presParOf" srcId="{FA3A4563-2341-4C34-97EA-2C94CAC41C43}" destId="{3FFF6FB0-87FF-44A1-AD45-3D203D21AD78}" srcOrd="1" destOrd="0" presId="urn:microsoft.com/office/officeart/2008/layout/SquareAccentList"/>
    <dgm:cxn modelId="{C350BA1D-79B0-4709-B019-6BFEF629BCFB}" type="presParOf" srcId="{A0C26A82-656C-4C44-A73A-1D3D46808033}" destId="{926FD2BB-407D-4033-9B1D-727035F67764}" srcOrd="5" destOrd="0" presId="urn:microsoft.com/office/officeart/2008/layout/SquareAccentList"/>
    <dgm:cxn modelId="{23F350A7-DD59-4704-A672-56DF1FC880EB}" type="presParOf" srcId="{926FD2BB-407D-4033-9B1D-727035F67764}" destId="{2578DD36-A994-4E0C-BBA1-3C5E9FD67903}" srcOrd="0" destOrd="0" presId="urn:microsoft.com/office/officeart/2008/layout/SquareAccentList"/>
    <dgm:cxn modelId="{E681E5E2-37CE-448A-B4F6-DFC2CE440A02}" type="presParOf" srcId="{926FD2BB-407D-4033-9B1D-727035F67764}" destId="{ECC119E2-F238-4981-B0DA-883916FED91E}" srcOrd="1" destOrd="0" presId="urn:microsoft.com/office/officeart/2008/layout/SquareAccentList"/>
    <dgm:cxn modelId="{632C0CB5-488C-4531-9CA4-1AB3B3DE3070}" type="presParOf" srcId="{A0C26A82-656C-4C44-A73A-1D3D46808033}" destId="{59CCE9E2-C413-4E2C-B06B-C8E345A6F8A4}" srcOrd="6" destOrd="0" presId="urn:microsoft.com/office/officeart/2008/layout/SquareAccentList"/>
    <dgm:cxn modelId="{0302B850-7136-4F8D-8564-A6C3078678C9}" type="presParOf" srcId="{59CCE9E2-C413-4E2C-B06B-C8E345A6F8A4}" destId="{8C8E272D-94BE-4CA3-AE63-4921AB9FAE07}" srcOrd="0" destOrd="0" presId="urn:microsoft.com/office/officeart/2008/layout/SquareAccentList"/>
    <dgm:cxn modelId="{3ADC1717-463B-4315-8FFD-F16D9EE7B51A}" type="presParOf" srcId="{59CCE9E2-C413-4E2C-B06B-C8E345A6F8A4}" destId="{35CB4B54-CEDD-4993-B1D1-94773C566717}" srcOrd="1" destOrd="0" presId="urn:microsoft.com/office/officeart/2008/layout/SquareAccentList"/>
    <dgm:cxn modelId="{C4FC386D-9FC3-4282-98D8-AD918E11BD47}" type="presParOf" srcId="{AE25D091-5F56-4B70-AC28-D4BA8018CC70}" destId="{B47E948E-C1F9-4F46-9040-21091B5E387E}" srcOrd="2" destOrd="0" presId="urn:microsoft.com/office/officeart/2008/layout/SquareAccentList"/>
    <dgm:cxn modelId="{96295B0A-46D3-4EA7-9914-C3541A08423E}" type="presParOf" srcId="{B47E948E-C1F9-4F46-9040-21091B5E387E}" destId="{727D92DD-72AF-4C58-BB6F-96FE4AEEF27A}" srcOrd="0" destOrd="0" presId="urn:microsoft.com/office/officeart/2008/layout/SquareAccentList"/>
    <dgm:cxn modelId="{9A8BACD9-C5F0-450F-AF51-AE38E5E74702}" type="presParOf" srcId="{727D92DD-72AF-4C58-BB6F-96FE4AEEF27A}" destId="{83E3E2B1-25E4-48AC-9F54-4BDCA54DA3AF}" srcOrd="0" destOrd="0" presId="urn:microsoft.com/office/officeart/2008/layout/SquareAccentList"/>
    <dgm:cxn modelId="{34DA9282-0C52-4A20-BAF4-525C61595E02}" type="presParOf" srcId="{727D92DD-72AF-4C58-BB6F-96FE4AEEF27A}" destId="{E78D5E08-D178-4E54-ACAA-9035F1E3CF87}" srcOrd="1" destOrd="0" presId="urn:microsoft.com/office/officeart/2008/layout/SquareAccentList"/>
    <dgm:cxn modelId="{43F0DCF0-A844-4942-8BAA-BABE473C310D}" type="presParOf" srcId="{727D92DD-72AF-4C58-BB6F-96FE4AEEF27A}" destId="{49F39F63-5697-4700-B26F-7DFD59FB2A83}" srcOrd="2" destOrd="0" presId="urn:microsoft.com/office/officeart/2008/layout/SquareAccentList"/>
    <dgm:cxn modelId="{F46E5B76-9AD6-49FE-B236-76C8820A9DC4}" type="presParOf" srcId="{B47E948E-C1F9-4F46-9040-21091B5E387E}" destId="{B5EC8596-E32C-4F34-B0E4-ABCD5550884F}" srcOrd="1" destOrd="0" presId="urn:microsoft.com/office/officeart/2008/layout/SquareAccentList"/>
    <dgm:cxn modelId="{901F567D-2BE8-45F3-8B74-26F743928332}" type="presParOf" srcId="{B5EC8596-E32C-4F34-B0E4-ABCD5550884F}" destId="{FDEE1403-C92F-4111-8216-6C274A00E9B8}" srcOrd="0" destOrd="0" presId="urn:microsoft.com/office/officeart/2008/layout/SquareAccentList"/>
    <dgm:cxn modelId="{63037E54-15ED-4025-A150-0E0C0F6E6B62}" type="presParOf" srcId="{FDEE1403-C92F-4111-8216-6C274A00E9B8}" destId="{96246F1F-1C08-444E-AC29-8686C24FDEFB}" srcOrd="0" destOrd="0" presId="urn:microsoft.com/office/officeart/2008/layout/SquareAccentList"/>
    <dgm:cxn modelId="{2C7826BF-329F-445D-B827-3EDE78E99BCD}" type="presParOf" srcId="{FDEE1403-C92F-4111-8216-6C274A00E9B8}" destId="{90A148FA-68D3-45A7-BBF2-6BBA03E13C0F}" srcOrd="1" destOrd="0" presId="urn:microsoft.com/office/officeart/2008/layout/SquareAccentList"/>
    <dgm:cxn modelId="{8C8E50EF-FD4C-4C87-A4FC-E285EBF54A78}" type="presParOf" srcId="{B5EC8596-E32C-4F34-B0E4-ABCD5550884F}" destId="{B5BA48DE-C3DC-4915-BAB9-F7495AC22C1B}" srcOrd="1" destOrd="0" presId="urn:microsoft.com/office/officeart/2008/layout/SquareAccentList"/>
    <dgm:cxn modelId="{D7B17F79-CCCF-485C-8485-E21F2B897FBF}" type="presParOf" srcId="{B5BA48DE-C3DC-4915-BAB9-F7495AC22C1B}" destId="{8CDD8AE1-65FD-450A-B76B-14D68DD1E46C}" srcOrd="0" destOrd="0" presId="urn:microsoft.com/office/officeart/2008/layout/SquareAccentList"/>
    <dgm:cxn modelId="{0036B8C4-849A-4325-AA3E-FE266D029F1F}" type="presParOf" srcId="{B5BA48DE-C3DC-4915-BAB9-F7495AC22C1B}" destId="{41BED444-ACB6-4FA1-9FAB-7BEC95E0C8A7}" srcOrd="1" destOrd="0" presId="urn:microsoft.com/office/officeart/2008/layout/SquareAccentList"/>
    <dgm:cxn modelId="{093DAEB2-CD47-4039-98B5-63962B6EC28A}" type="presParOf" srcId="{B5EC8596-E32C-4F34-B0E4-ABCD5550884F}" destId="{6437C6F4-FD36-46FE-9EA7-B77D80B82DB6}" srcOrd="2" destOrd="0" presId="urn:microsoft.com/office/officeart/2008/layout/SquareAccentList"/>
    <dgm:cxn modelId="{F4818855-00DA-4C21-82DD-0E7FDF22D2F9}" type="presParOf" srcId="{6437C6F4-FD36-46FE-9EA7-B77D80B82DB6}" destId="{6FE01F62-5DC5-4A76-BE16-293FF01E2A36}" srcOrd="0" destOrd="0" presId="urn:microsoft.com/office/officeart/2008/layout/SquareAccentList"/>
    <dgm:cxn modelId="{819B2FAE-B50B-440F-8952-6174C8BD91D0}" type="presParOf" srcId="{6437C6F4-FD36-46FE-9EA7-B77D80B82DB6}" destId="{9809C958-8A56-48ED-86BA-227CD3CE7B4E}" srcOrd="1" destOrd="0" presId="urn:microsoft.com/office/officeart/2008/layout/SquareAccentList"/>
    <dgm:cxn modelId="{43511042-44FF-4A92-9E76-68F991D967BA}" type="presParOf" srcId="{B5EC8596-E32C-4F34-B0E4-ABCD5550884F}" destId="{4266627F-4453-4558-ABC4-D65FDAE47ACA}" srcOrd="3" destOrd="0" presId="urn:microsoft.com/office/officeart/2008/layout/SquareAccentList"/>
    <dgm:cxn modelId="{970A441A-4086-49D5-8C47-250A59BE9F0A}" type="presParOf" srcId="{4266627F-4453-4558-ABC4-D65FDAE47ACA}" destId="{511B101B-7629-4EFB-B96A-20B8BFB1DB2A}" srcOrd="0" destOrd="0" presId="urn:microsoft.com/office/officeart/2008/layout/SquareAccentList"/>
    <dgm:cxn modelId="{2821A958-212B-49BE-B1D1-CBE1C85F8EA9}" type="presParOf" srcId="{4266627F-4453-4558-ABC4-D65FDAE47ACA}" destId="{2CE0A0D7-207C-4A28-8701-0D9AA5AF17AC}" srcOrd="1" destOrd="0" presId="urn:microsoft.com/office/officeart/2008/layout/SquareAccentList"/>
    <dgm:cxn modelId="{03F72062-2D53-46A8-B871-596C40AE5261}" type="presParOf" srcId="{B5EC8596-E32C-4F34-B0E4-ABCD5550884F}" destId="{984771A4-01F1-4F7E-9E02-59E315BE961A}" srcOrd="4" destOrd="0" presId="urn:microsoft.com/office/officeart/2008/layout/SquareAccentList"/>
    <dgm:cxn modelId="{B056CB2E-241B-4BD4-A5B6-E310A75FFFCB}" type="presParOf" srcId="{984771A4-01F1-4F7E-9E02-59E315BE961A}" destId="{96648D73-25C4-41CF-BAE6-697090BF3E26}" srcOrd="0" destOrd="0" presId="urn:microsoft.com/office/officeart/2008/layout/SquareAccentList"/>
    <dgm:cxn modelId="{55C71B77-EE68-4588-AEB1-9D5A557B549B}" type="presParOf" srcId="{984771A4-01F1-4F7E-9E02-59E315BE961A}" destId="{75A62F8B-624A-4212-975E-AA523DD97511}" srcOrd="1" destOrd="0" presId="urn:microsoft.com/office/officeart/2008/layout/SquareAccentList"/>
    <dgm:cxn modelId="{88C52C51-25DD-496D-8D31-A9548F1192CE}" type="presParOf" srcId="{B5EC8596-E32C-4F34-B0E4-ABCD5550884F}" destId="{EC7260A2-0CD5-4939-BD4F-7CCB61A182B7}" srcOrd="5" destOrd="0" presId="urn:microsoft.com/office/officeart/2008/layout/SquareAccentList"/>
    <dgm:cxn modelId="{EDF76B7A-BC46-4CFD-87A5-2B9D25A56267}" type="presParOf" srcId="{EC7260A2-0CD5-4939-BD4F-7CCB61A182B7}" destId="{0CFE5622-9729-46A5-BC7A-9D0D3C42DC03}" srcOrd="0" destOrd="0" presId="urn:microsoft.com/office/officeart/2008/layout/SquareAccentList"/>
    <dgm:cxn modelId="{87D6E2A5-AE4A-4350-A3C3-665B7562E77B}" type="presParOf" srcId="{EC7260A2-0CD5-4939-BD4F-7CCB61A182B7}" destId="{214F24F1-A446-47EC-ABEA-8C1337DCB646}" srcOrd="1" destOrd="0" presId="urn:microsoft.com/office/officeart/2008/layout/SquareAccentList"/>
    <dgm:cxn modelId="{B8BF7E54-E124-4BDB-865B-3393BAF8AA7C}" type="presParOf" srcId="{B5EC8596-E32C-4F34-B0E4-ABCD5550884F}" destId="{0DD371FB-0BA6-4542-B348-D5D25390990A}" srcOrd="6" destOrd="0" presId="urn:microsoft.com/office/officeart/2008/layout/SquareAccentList"/>
    <dgm:cxn modelId="{074D2E75-6355-44DA-9E48-9F16AFEC5C6A}" type="presParOf" srcId="{0DD371FB-0BA6-4542-B348-D5D25390990A}" destId="{CA8B81F1-A403-488B-ADC6-0EAD914692C6}" srcOrd="0" destOrd="0" presId="urn:microsoft.com/office/officeart/2008/layout/SquareAccentList"/>
    <dgm:cxn modelId="{AC4F1C8C-938B-4B9E-8BD5-155D1BE6B6C7}" type="presParOf" srcId="{0DD371FB-0BA6-4542-B348-D5D25390990A}" destId="{401BE9A6-1695-4FA4-B0A7-6D46CBAE1ED4}" srcOrd="1" destOrd="0" presId="urn:microsoft.com/office/officeart/2008/layout/SquareAccentList"/>
    <dgm:cxn modelId="{B066AFCF-AE5D-44A5-869D-DDBFC1F45A86}" type="presParOf" srcId="{AE25D091-5F56-4B70-AC28-D4BA8018CC70}" destId="{8A23CD33-59A9-4290-80A9-312F058FDFE7}" srcOrd="3" destOrd="0" presId="urn:microsoft.com/office/officeart/2008/layout/SquareAccentList"/>
    <dgm:cxn modelId="{AA6EC36A-52BE-4279-8928-95798B0E7DCF}" type="presParOf" srcId="{8A23CD33-59A9-4290-80A9-312F058FDFE7}" destId="{D58A3658-B632-491D-B6CD-14403C6C1AEA}" srcOrd="0" destOrd="0" presId="urn:microsoft.com/office/officeart/2008/layout/SquareAccentList"/>
    <dgm:cxn modelId="{9FBD9344-B857-4DE0-9CF4-2D89EA32C610}" type="presParOf" srcId="{D58A3658-B632-491D-B6CD-14403C6C1AEA}" destId="{7C85187E-B830-40A4-AEDE-4E9014E4275F}" srcOrd="0" destOrd="0" presId="urn:microsoft.com/office/officeart/2008/layout/SquareAccentList"/>
    <dgm:cxn modelId="{4C0E7C8E-07C1-4003-A986-BB6C2DC3389A}" type="presParOf" srcId="{D58A3658-B632-491D-B6CD-14403C6C1AEA}" destId="{B9A4263F-6FCD-4A28-B030-988516282A8B}" srcOrd="1" destOrd="0" presId="urn:microsoft.com/office/officeart/2008/layout/SquareAccentList"/>
    <dgm:cxn modelId="{75FEE9D0-A3F4-40F0-A8CB-0D61DAF71B90}" type="presParOf" srcId="{D58A3658-B632-491D-B6CD-14403C6C1AEA}" destId="{7195230D-9343-4E59-853D-12A7B337A844}" srcOrd="2" destOrd="0" presId="urn:microsoft.com/office/officeart/2008/layout/SquareAccentList"/>
    <dgm:cxn modelId="{FBDF2E3C-207D-476E-A6B0-ECB72711DB75}" type="presParOf" srcId="{8A23CD33-59A9-4290-80A9-312F058FDFE7}" destId="{2FB1584B-0854-4F39-B3B0-F4AFDF5B963D}" srcOrd="1" destOrd="0" presId="urn:microsoft.com/office/officeart/2008/layout/SquareAccentList"/>
    <dgm:cxn modelId="{843BC322-6CC0-48D4-B54F-2BE01A181E32}" type="presParOf" srcId="{2FB1584B-0854-4F39-B3B0-F4AFDF5B963D}" destId="{0DC9FCDA-FF71-455E-8479-FA76CD196CC1}" srcOrd="0" destOrd="0" presId="urn:microsoft.com/office/officeart/2008/layout/SquareAccentList"/>
    <dgm:cxn modelId="{90E6691D-7BE0-4D59-91A7-84EC060D3EC3}" type="presParOf" srcId="{0DC9FCDA-FF71-455E-8479-FA76CD196CC1}" destId="{AECD0C08-9270-486E-A44C-A4E539583CA3}" srcOrd="0" destOrd="0" presId="urn:microsoft.com/office/officeart/2008/layout/SquareAccentList"/>
    <dgm:cxn modelId="{01785179-964D-4D6A-AEFF-A664CC46DEDA}" type="presParOf" srcId="{0DC9FCDA-FF71-455E-8479-FA76CD196CC1}" destId="{8D0CA638-53D3-48A8-B9AF-F83E8EF3C5BC}" srcOrd="1" destOrd="0" presId="urn:microsoft.com/office/officeart/2008/layout/SquareAccentList"/>
    <dgm:cxn modelId="{89221FED-48F0-4F5C-8943-5313ADD79607}" type="presParOf" srcId="{2FB1584B-0854-4F39-B3B0-F4AFDF5B963D}" destId="{BECB9C64-A335-4EDB-A055-4EDBA50EAD6D}" srcOrd="1" destOrd="0" presId="urn:microsoft.com/office/officeart/2008/layout/SquareAccentList"/>
    <dgm:cxn modelId="{821833BF-C817-4724-9FBA-63A5FBAFBD59}" type="presParOf" srcId="{BECB9C64-A335-4EDB-A055-4EDBA50EAD6D}" destId="{9EDBF4CA-3E3F-4843-AC7C-E83E6A14E78C}" srcOrd="0" destOrd="0" presId="urn:microsoft.com/office/officeart/2008/layout/SquareAccentList"/>
    <dgm:cxn modelId="{3A6EEC71-73D7-4801-B6D2-C4DD8FCD832F}" type="presParOf" srcId="{BECB9C64-A335-4EDB-A055-4EDBA50EAD6D}" destId="{F2CBAA15-9BA8-4996-ADEC-6BC2EE30CC95}" srcOrd="1" destOrd="0" presId="urn:microsoft.com/office/officeart/2008/layout/SquareAccentList"/>
    <dgm:cxn modelId="{5AD3E2DF-F3EF-498B-B6AA-071261771CAF}" type="presParOf" srcId="{2FB1584B-0854-4F39-B3B0-F4AFDF5B963D}" destId="{F0547C2A-B30A-407E-8223-2CE7CADE92AA}" srcOrd="2" destOrd="0" presId="urn:microsoft.com/office/officeart/2008/layout/SquareAccentList"/>
    <dgm:cxn modelId="{9442ED17-A5DB-45EB-96B6-5515B57BE036}" type="presParOf" srcId="{F0547C2A-B30A-407E-8223-2CE7CADE92AA}" destId="{B522DD12-649E-4E98-944A-E6C9654AE25D}" srcOrd="0" destOrd="0" presId="urn:microsoft.com/office/officeart/2008/layout/SquareAccentList"/>
    <dgm:cxn modelId="{58AEC4B2-E2B0-4828-99F6-A61B0BB7B9A8}" type="presParOf" srcId="{F0547C2A-B30A-407E-8223-2CE7CADE92AA}" destId="{9BF37CAE-0CA3-4D23-BB8A-A05ADF83E6E9}" srcOrd="1" destOrd="0" presId="urn:microsoft.com/office/officeart/2008/layout/SquareAccentList"/>
    <dgm:cxn modelId="{26E77981-4166-4B55-BBB7-7AB0AED55432}" type="presParOf" srcId="{2FB1584B-0854-4F39-B3B0-F4AFDF5B963D}" destId="{742B51FF-1B37-40A9-ABB2-71E6A3A21251}" srcOrd="3" destOrd="0" presId="urn:microsoft.com/office/officeart/2008/layout/SquareAccentList"/>
    <dgm:cxn modelId="{74AB93A3-ACA3-4153-834B-D4980DE4F115}" type="presParOf" srcId="{742B51FF-1B37-40A9-ABB2-71E6A3A21251}" destId="{0BCAEE21-3BED-41A5-8E12-A15DA7753709}" srcOrd="0" destOrd="0" presId="urn:microsoft.com/office/officeart/2008/layout/SquareAccentList"/>
    <dgm:cxn modelId="{CA9D7C56-C029-4117-9AC3-AB27A9791907}" type="presParOf" srcId="{742B51FF-1B37-40A9-ABB2-71E6A3A21251}" destId="{ECD4E8DB-9228-4D19-B1C5-9B237021D328}" srcOrd="1" destOrd="0" presId="urn:microsoft.com/office/officeart/2008/layout/SquareAccentList"/>
    <dgm:cxn modelId="{9830AC55-5571-4165-A7C0-7CCF0FC0CEE4}" type="presParOf" srcId="{AE25D091-5F56-4B70-AC28-D4BA8018CC70}" destId="{3FC5508F-C8DE-43EB-9FA6-C3AAC8A02ABB}" srcOrd="4" destOrd="0" presId="urn:microsoft.com/office/officeart/2008/layout/SquareAccentList"/>
    <dgm:cxn modelId="{F3A89DE1-3F21-46E7-803C-2D3673133D66}" type="presParOf" srcId="{3FC5508F-C8DE-43EB-9FA6-C3AAC8A02ABB}" destId="{8A6B2FC7-5E8E-4D2F-9B17-EF884F0E307A}" srcOrd="0" destOrd="0" presId="urn:microsoft.com/office/officeart/2008/layout/SquareAccentList"/>
    <dgm:cxn modelId="{B723EDF4-2066-413F-A92A-650B788DF079}" type="presParOf" srcId="{8A6B2FC7-5E8E-4D2F-9B17-EF884F0E307A}" destId="{C19EB53A-E31F-4E42-AD10-927AC9A6261E}" srcOrd="0" destOrd="0" presId="urn:microsoft.com/office/officeart/2008/layout/SquareAccentList"/>
    <dgm:cxn modelId="{82E14EEB-1CC4-4EA7-9131-D84823550F54}" type="presParOf" srcId="{8A6B2FC7-5E8E-4D2F-9B17-EF884F0E307A}" destId="{9F1D3195-A3B0-4532-A3FF-391D8A730DBB}" srcOrd="1" destOrd="0" presId="urn:microsoft.com/office/officeart/2008/layout/SquareAccentList"/>
    <dgm:cxn modelId="{4A8006DE-A8F1-443C-BE37-0D1838E9F837}" type="presParOf" srcId="{8A6B2FC7-5E8E-4D2F-9B17-EF884F0E307A}" destId="{94ABB777-5597-48BF-9CBD-FD638365B774}" srcOrd="2" destOrd="0" presId="urn:microsoft.com/office/officeart/2008/layout/SquareAccentList"/>
    <dgm:cxn modelId="{0D07AEC5-33FA-43B3-8CB0-3E8CAD17DCA7}" type="presParOf" srcId="{3FC5508F-C8DE-43EB-9FA6-C3AAC8A02ABB}" destId="{5E2BD164-460F-43FA-8E7E-BB7153134C1F}" srcOrd="1" destOrd="0" presId="urn:microsoft.com/office/officeart/2008/layout/SquareAccentList"/>
    <dgm:cxn modelId="{4EE78582-303F-44D1-B2F6-B0E3B9BF7883}" type="presParOf" srcId="{5E2BD164-460F-43FA-8E7E-BB7153134C1F}" destId="{DAAC56B4-6342-4012-941E-472A5A605358}" srcOrd="0" destOrd="0" presId="urn:microsoft.com/office/officeart/2008/layout/SquareAccentList"/>
    <dgm:cxn modelId="{9EB2E382-5587-45AA-8952-E5760ACB8870}" type="presParOf" srcId="{DAAC56B4-6342-4012-941E-472A5A605358}" destId="{512888B9-3E0F-4D03-BBB8-2D3280FD3F98}" srcOrd="0" destOrd="0" presId="urn:microsoft.com/office/officeart/2008/layout/SquareAccentList"/>
    <dgm:cxn modelId="{E1FEFED2-8B13-4567-9A3B-08F5C37E1D3F}" type="presParOf" srcId="{DAAC56B4-6342-4012-941E-472A5A605358}" destId="{51B2E79D-D306-459D-BE02-6311C6BDF8F9}" srcOrd="1" destOrd="0" presId="urn:microsoft.com/office/officeart/2008/layout/SquareAccentList"/>
    <dgm:cxn modelId="{29F4AE4E-8078-460F-B1F8-4625FF230041}" type="presParOf" srcId="{5E2BD164-460F-43FA-8E7E-BB7153134C1F}" destId="{2D3F5427-8DFC-440A-BD30-F21EA0A99CF0}" srcOrd="1" destOrd="0" presId="urn:microsoft.com/office/officeart/2008/layout/SquareAccentList"/>
    <dgm:cxn modelId="{9BFBA7E5-7AEC-43A7-A315-63E3286F9F8D}" type="presParOf" srcId="{2D3F5427-8DFC-440A-BD30-F21EA0A99CF0}" destId="{6E4D8120-FBC5-4606-9EF5-CC8AC0B87572}" srcOrd="0" destOrd="0" presId="urn:microsoft.com/office/officeart/2008/layout/SquareAccentList"/>
    <dgm:cxn modelId="{AB3070EA-04D4-4639-A714-C186C17121BC}" type="presParOf" srcId="{2D3F5427-8DFC-440A-BD30-F21EA0A99CF0}" destId="{D012BE7B-C9ED-4BB0-8E95-DA27C309FE8F}" srcOrd="1" destOrd="0" presId="urn:microsoft.com/office/officeart/2008/layout/SquareAccentList"/>
    <dgm:cxn modelId="{5D550A3D-E8AD-413C-AA04-8BA9E52C8706}" type="presParOf" srcId="{5E2BD164-460F-43FA-8E7E-BB7153134C1F}" destId="{CEE7C4B4-F278-458E-947D-D9AFBCD77089}" srcOrd="2" destOrd="0" presId="urn:microsoft.com/office/officeart/2008/layout/SquareAccentList"/>
    <dgm:cxn modelId="{5974C080-69DA-4D10-84F9-BD6696366C16}" type="presParOf" srcId="{CEE7C4B4-F278-458E-947D-D9AFBCD77089}" destId="{69BDF514-3348-4F76-807F-72FEB45BD879}" srcOrd="0" destOrd="0" presId="urn:microsoft.com/office/officeart/2008/layout/SquareAccentList"/>
    <dgm:cxn modelId="{C21D42C2-0785-4FC6-8B8B-750B49A67C53}" type="presParOf" srcId="{CEE7C4B4-F278-458E-947D-D9AFBCD77089}" destId="{33521766-3C71-4CE1-8263-3B5C76CBBEB0}" srcOrd="1" destOrd="0" presId="urn:microsoft.com/office/officeart/2008/layout/SquareAccentList"/>
    <dgm:cxn modelId="{FD55CBF7-905A-41A3-84F8-CF596795187E}" type="presParOf" srcId="{5E2BD164-460F-43FA-8E7E-BB7153134C1F}" destId="{1014C573-3F73-4BD2-A025-5696E200BF60}" srcOrd="3" destOrd="0" presId="urn:microsoft.com/office/officeart/2008/layout/SquareAccentList"/>
    <dgm:cxn modelId="{C3ECBD66-3B72-4819-AEAC-6B0054CDD43A}" type="presParOf" srcId="{1014C573-3F73-4BD2-A025-5696E200BF60}" destId="{A72E701C-1BE9-4789-A425-42E0B9A81C3D}" srcOrd="0" destOrd="0" presId="urn:microsoft.com/office/officeart/2008/layout/SquareAccentList"/>
    <dgm:cxn modelId="{2A6F2813-C079-4845-8246-C012FC7DD738}" type="presParOf" srcId="{1014C573-3F73-4BD2-A025-5696E200BF60}" destId="{AA5BC991-DCC3-43AF-A88F-5A546B0B8DF0}" srcOrd="1" destOrd="0" presId="urn:microsoft.com/office/officeart/2008/layout/SquareAccentList"/>
    <dgm:cxn modelId="{CAE7AD02-1809-44EB-80BD-98DD032B745B}" type="presParOf" srcId="{5E2BD164-460F-43FA-8E7E-BB7153134C1F}" destId="{00CA0022-4A59-4299-B2D9-D8EB6675867C}" srcOrd="4" destOrd="0" presId="urn:microsoft.com/office/officeart/2008/layout/SquareAccentList"/>
    <dgm:cxn modelId="{D7736FC5-1053-4837-8178-3E969F583D97}" type="presParOf" srcId="{00CA0022-4A59-4299-B2D9-D8EB6675867C}" destId="{B5116000-9B75-4F86-83D1-EFF49D508BD5}" srcOrd="0" destOrd="0" presId="urn:microsoft.com/office/officeart/2008/layout/SquareAccentList"/>
    <dgm:cxn modelId="{623A153D-5565-4F4F-ADA7-0CD38ACD00B9}" type="presParOf" srcId="{00CA0022-4A59-4299-B2D9-D8EB6675867C}" destId="{78119AFE-1F90-41D7-B717-3EB4B889C213}" srcOrd="1" destOrd="0" presId="urn:microsoft.com/office/officeart/2008/layout/SquareAccentList"/>
    <dgm:cxn modelId="{FB04CC56-E5A2-42F4-ACB8-EE4CE47F217A}" type="presParOf" srcId="{5E2BD164-460F-43FA-8E7E-BB7153134C1F}" destId="{FA2CC23C-C93D-4634-996A-A65689D81F4C}" srcOrd="5" destOrd="0" presId="urn:microsoft.com/office/officeart/2008/layout/SquareAccentList"/>
    <dgm:cxn modelId="{A11D10E5-1AF9-4E93-8E70-505AE4DA7030}" type="presParOf" srcId="{FA2CC23C-C93D-4634-996A-A65689D81F4C}" destId="{EC616191-0950-4619-8BDF-79C7D91DDAAA}" srcOrd="0" destOrd="0" presId="urn:microsoft.com/office/officeart/2008/layout/SquareAccentList"/>
    <dgm:cxn modelId="{621F7E09-19FC-4E78-AB63-B704004B5731}" type="presParOf" srcId="{FA2CC23C-C93D-4634-996A-A65689D81F4C}" destId="{E71E1125-D9B2-4679-ABB8-BB7619638AAF}" srcOrd="1" destOrd="0" presId="urn:microsoft.com/office/officeart/2008/layout/SquareAccentList"/>
    <dgm:cxn modelId="{49A0E0C4-80B8-45DD-B65F-6F5392DAB956}" type="presParOf" srcId="{AE25D091-5F56-4B70-AC28-D4BA8018CC70}" destId="{9521C4CF-5C00-439A-B648-71ECCE63E571}" srcOrd="5" destOrd="0" presId="urn:microsoft.com/office/officeart/2008/layout/SquareAccentList"/>
    <dgm:cxn modelId="{7B9446B6-AA74-44D2-9657-B841D0345F02}" type="presParOf" srcId="{9521C4CF-5C00-439A-B648-71ECCE63E571}" destId="{607615FA-04EC-4798-A392-22B4D6861E0E}" srcOrd="0" destOrd="0" presId="urn:microsoft.com/office/officeart/2008/layout/SquareAccentList"/>
    <dgm:cxn modelId="{47720D2C-4CBE-4971-803B-EB51D4EBC313}" type="presParOf" srcId="{607615FA-04EC-4798-A392-22B4D6861E0E}" destId="{FEC1D5E7-E0B8-41AE-AABD-44491062204E}" srcOrd="0" destOrd="0" presId="urn:microsoft.com/office/officeart/2008/layout/SquareAccentList"/>
    <dgm:cxn modelId="{2479B0BA-14F7-43DF-84AB-B4F635F298CB}" type="presParOf" srcId="{607615FA-04EC-4798-A392-22B4D6861E0E}" destId="{0093F1D8-3AC6-4515-8425-43CF95DA4B10}" srcOrd="1" destOrd="0" presId="urn:microsoft.com/office/officeart/2008/layout/SquareAccentList"/>
    <dgm:cxn modelId="{786D8BFA-10B7-4F31-B906-DB6F1B09B838}" type="presParOf" srcId="{607615FA-04EC-4798-A392-22B4D6861E0E}" destId="{C1710848-FBB0-4A09-B44A-4E377B9C5C4E}" srcOrd="2" destOrd="0" presId="urn:microsoft.com/office/officeart/2008/layout/SquareAccentList"/>
    <dgm:cxn modelId="{ED8630F2-8049-4D39-833B-028EEB2B5525}" type="presParOf" srcId="{9521C4CF-5C00-439A-B648-71ECCE63E571}" destId="{8EC2AF7D-1C72-4E77-A7D2-812181F79B9B}" srcOrd="1" destOrd="0" presId="urn:microsoft.com/office/officeart/2008/layout/SquareAccentList"/>
    <dgm:cxn modelId="{A5FE1B98-A285-4F52-B41B-2AE09A6ACE0D}" type="presParOf" srcId="{8EC2AF7D-1C72-4E77-A7D2-812181F79B9B}" destId="{DC6B62A7-939E-4BB1-B986-45A8AFBB89C1}" srcOrd="0" destOrd="0" presId="urn:microsoft.com/office/officeart/2008/layout/SquareAccentList"/>
    <dgm:cxn modelId="{B7F9B936-9557-4641-9995-F8846D4005F7}" type="presParOf" srcId="{DC6B62A7-939E-4BB1-B986-45A8AFBB89C1}" destId="{24BF5449-C38A-41A3-8EA2-0275765A09F8}" srcOrd="0" destOrd="0" presId="urn:microsoft.com/office/officeart/2008/layout/SquareAccentList"/>
    <dgm:cxn modelId="{584F7CC0-8FF8-4BD3-B95F-95D16D13A0D1}" type="presParOf" srcId="{DC6B62A7-939E-4BB1-B986-45A8AFBB89C1}" destId="{FB920A4D-5DF1-4A33-ADC6-581B6AEA9DC3}" srcOrd="1" destOrd="0" presId="urn:microsoft.com/office/officeart/2008/layout/SquareAccentList"/>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E3814BDF-F207-4DF9-B67A-66A3A612A651}">
      <dsp:nvSpPr>
        <dsp:cNvPr id="0" name=""/>
        <dsp:cNvSpPr/>
      </dsp:nvSpPr>
      <dsp:spPr>
        <a:xfrm>
          <a:off x="9967" y="370370"/>
          <a:ext cx="1752458" cy="206171"/>
        </a:xfrm>
        <a:prstGeom prst="rect">
          <a:avLst/>
        </a:prstGeom>
        <a:solidFill>
          <a:schemeClr val="accent4">
            <a:hueOff val="0"/>
            <a:satOff val="0"/>
            <a:lumOff val="0"/>
            <a:alphaOff val="0"/>
          </a:schemeClr>
        </a:solidFill>
        <a:ln w="12700" cap="flat" cmpd="sng" algn="ctr">
          <a:solidFill>
            <a:schemeClr val="accent4">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731B6446-7E80-47E7-A0F2-F6B6A8A973D1}">
      <dsp:nvSpPr>
        <dsp:cNvPr id="0" name=""/>
        <dsp:cNvSpPr/>
      </dsp:nvSpPr>
      <dsp:spPr>
        <a:xfrm>
          <a:off x="9967" y="447800"/>
          <a:ext cx="128741" cy="128741"/>
        </a:xfrm>
        <a:prstGeom prst="rect">
          <a:avLst/>
        </a:prstGeom>
        <a:solidFill>
          <a:schemeClr val="lt1">
            <a:alpha val="90000"/>
            <a:hueOff val="0"/>
            <a:satOff val="0"/>
            <a:lumOff val="0"/>
            <a:alphaOff val="0"/>
          </a:schemeClr>
        </a:solidFill>
        <a:ln w="12700" cap="flat" cmpd="sng" algn="ctr">
          <a:solidFill>
            <a:schemeClr val="accent4">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40460469-8DD2-4C34-A865-6437A03B42A3}">
      <dsp:nvSpPr>
        <dsp:cNvPr id="0" name=""/>
        <dsp:cNvSpPr/>
      </dsp:nvSpPr>
      <dsp:spPr>
        <a:xfrm>
          <a:off x="9967" y="0"/>
          <a:ext cx="1752458" cy="37037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26670" tIns="17780" rIns="26670" bIns="17780" numCol="1" spcCol="1270" anchor="ctr" anchorCtr="0">
          <a:noAutofit/>
        </a:bodyPr>
        <a:lstStyle/>
        <a:p>
          <a:pPr marL="0" lvl="0" indent="0" algn="l" defTabSz="622300">
            <a:lnSpc>
              <a:spcPct val="90000"/>
            </a:lnSpc>
            <a:spcBef>
              <a:spcPct val="0"/>
            </a:spcBef>
            <a:spcAft>
              <a:spcPct val="35000"/>
            </a:spcAft>
            <a:buNone/>
          </a:pPr>
          <a:r>
            <a:rPr lang="en-US" sz="1400" b="1" kern="1200" dirty="0"/>
            <a:t>Financial Data Management</a:t>
          </a:r>
        </a:p>
      </dsp:txBody>
      <dsp:txXfrm>
        <a:off x="9967" y="0"/>
        <a:ext cx="1752458" cy="370370"/>
      </dsp:txXfrm>
    </dsp:sp>
    <dsp:sp modelId="{D5365D83-DC4D-42B7-A300-695A43541428}">
      <dsp:nvSpPr>
        <dsp:cNvPr id="0" name=""/>
        <dsp:cNvSpPr/>
      </dsp:nvSpPr>
      <dsp:spPr>
        <a:xfrm>
          <a:off x="9967" y="747893"/>
          <a:ext cx="128738" cy="128738"/>
        </a:xfrm>
        <a:prstGeom prst="rect">
          <a:avLst/>
        </a:prstGeom>
        <a:solidFill>
          <a:schemeClr val="lt1">
            <a:hueOff val="0"/>
            <a:satOff val="0"/>
            <a:lumOff val="0"/>
            <a:alphaOff val="0"/>
          </a:schemeClr>
        </a:solidFill>
        <a:ln w="12700" cap="flat" cmpd="sng" algn="ctr">
          <a:solidFill>
            <a:schemeClr val="accent4">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32A06A73-46D5-4613-B521-79971B752828}">
      <dsp:nvSpPr>
        <dsp:cNvPr id="0" name=""/>
        <dsp:cNvSpPr/>
      </dsp:nvSpPr>
      <dsp:spPr>
        <a:xfrm>
          <a:off x="132640" y="662218"/>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FPA</a:t>
          </a:r>
        </a:p>
      </dsp:txBody>
      <dsp:txXfrm>
        <a:off x="132640" y="662218"/>
        <a:ext cx="1629786" cy="300090"/>
      </dsp:txXfrm>
    </dsp:sp>
    <dsp:sp modelId="{D459BD66-DE55-40E6-AE50-6BC9C4127CA1}">
      <dsp:nvSpPr>
        <dsp:cNvPr id="0" name=""/>
        <dsp:cNvSpPr/>
      </dsp:nvSpPr>
      <dsp:spPr>
        <a:xfrm>
          <a:off x="9967" y="1047984"/>
          <a:ext cx="128738" cy="128738"/>
        </a:xfrm>
        <a:prstGeom prst="rect">
          <a:avLst/>
        </a:prstGeom>
        <a:solidFill>
          <a:schemeClr val="lt1">
            <a:hueOff val="0"/>
            <a:satOff val="0"/>
            <a:lumOff val="0"/>
            <a:alphaOff val="0"/>
          </a:schemeClr>
        </a:solidFill>
        <a:ln w="12700" cap="flat" cmpd="sng" algn="ctr">
          <a:solidFill>
            <a:schemeClr val="accent4">
              <a:hueOff val="316158"/>
              <a:satOff val="-1315"/>
              <a:lumOff val="310"/>
              <a:alphaOff val="0"/>
            </a:schemeClr>
          </a:solidFill>
          <a:prstDash val="solid"/>
          <a:miter lim="800000"/>
        </a:ln>
        <a:effectLst/>
      </dsp:spPr>
      <dsp:style>
        <a:lnRef idx="2">
          <a:scrgbClr r="0" g="0" b="0"/>
        </a:lnRef>
        <a:fillRef idx="1">
          <a:scrgbClr r="0" g="0" b="0"/>
        </a:fillRef>
        <a:effectRef idx="0">
          <a:scrgbClr r="0" g="0" b="0"/>
        </a:effectRef>
        <a:fontRef idx="minor"/>
      </dsp:style>
    </dsp:sp>
    <dsp:sp modelId="{C9B94B41-E5BC-4781-A4FC-BE8D3EA47144}">
      <dsp:nvSpPr>
        <dsp:cNvPr id="0" name=""/>
        <dsp:cNvSpPr/>
      </dsp:nvSpPr>
      <dsp:spPr>
        <a:xfrm>
          <a:off x="132640" y="962308"/>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IBNR</a:t>
          </a:r>
        </a:p>
      </dsp:txBody>
      <dsp:txXfrm>
        <a:off x="132640" y="962308"/>
        <a:ext cx="1629786" cy="300090"/>
      </dsp:txXfrm>
    </dsp:sp>
    <dsp:sp modelId="{8ABF9E97-3E53-4147-95F7-1FBAF8FD68E2}">
      <dsp:nvSpPr>
        <dsp:cNvPr id="0" name=""/>
        <dsp:cNvSpPr/>
      </dsp:nvSpPr>
      <dsp:spPr>
        <a:xfrm>
          <a:off x="9967" y="1348074"/>
          <a:ext cx="128738" cy="128738"/>
        </a:xfrm>
        <a:prstGeom prst="rect">
          <a:avLst/>
        </a:prstGeom>
        <a:solidFill>
          <a:schemeClr val="lt1">
            <a:hueOff val="0"/>
            <a:satOff val="0"/>
            <a:lumOff val="0"/>
            <a:alphaOff val="0"/>
          </a:schemeClr>
        </a:solidFill>
        <a:ln w="12700" cap="flat" cmpd="sng" algn="ctr">
          <a:solidFill>
            <a:schemeClr val="accent4">
              <a:hueOff val="632315"/>
              <a:satOff val="-2631"/>
              <a:lumOff val="620"/>
              <a:alphaOff val="0"/>
            </a:schemeClr>
          </a:solidFill>
          <a:prstDash val="solid"/>
          <a:miter lim="800000"/>
        </a:ln>
        <a:effectLst/>
      </dsp:spPr>
      <dsp:style>
        <a:lnRef idx="2">
          <a:scrgbClr r="0" g="0" b="0"/>
        </a:lnRef>
        <a:fillRef idx="1">
          <a:scrgbClr r="0" g="0" b="0"/>
        </a:fillRef>
        <a:effectRef idx="0">
          <a:scrgbClr r="0" g="0" b="0"/>
        </a:effectRef>
        <a:fontRef idx="minor"/>
      </dsp:style>
    </dsp:sp>
    <dsp:sp modelId="{65F84F01-9438-49EB-A130-E3F3954CD67C}">
      <dsp:nvSpPr>
        <dsp:cNvPr id="0" name=""/>
        <dsp:cNvSpPr/>
      </dsp:nvSpPr>
      <dsp:spPr>
        <a:xfrm>
          <a:off x="132640" y="1262398"/>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PUT</a:t>
          </a:r>
        </a:p>
      </dsp:txBody>
      <dsp:txXfrm>
        <a:off x="132640" y="1262398"/>
        <a:ext cx="1629786" cy="300090"/>
      </dsp:txXfrm>
    </dsp:sp>
    <dsp:sp modelId="{6FE9B08B-69EE-445D-A980-ABD0F895FBAD}">
      <dsp:nvSpPr>
        <dsp:cNvPr id="0" name=""/>
        <dsp:cNvSpPr/>
      </dsp:nvSpPr>
      <dsp:spPr>
        <a:xfrm>
          <a:off x="9967" y="1648164"/>
          <a:ext cx="128738" cy="128738"/>
        </a:xfrm>
        <a:prstGeom prst="rect">
          <a:avLst/>
        </a:prstGeom>
        <a:solidFill>
          <a:schemeClr val="lt1">
            <a:hueOff val="0"/>
            <a:satOff val="0"/>
            <a:lumOff val="0"/>
            <a:alphaOff val="0"/>
          </a:schemeClr>
        </a:solidFill>
        <a:ln w="12700" cap="flat" cmpd="sng" algn="ctr">
          <a:solidFill>
            <a:schemeClr val="accent4">
              <a:hueOff val="948473"/>
              <a:satOff val="-3946"/>
              <a:lumOff val="930"/>
              <a:alphaOff val="0"/>
            </a:schemeClr>
          </a:solidFill>
          <a:prstDash val="solid"/>
          <a:miter lim="800000"/>
        </a:ln>
        <a:effectLst/>
      </dsp:spPr>
      <dsp:style>
        <a:lnRef idx="2">
          <a:scrgbClr r="0" g="0" b="0"/>
        </a:lnRef>
        <a:fillRef idx="1">
          <a:scrgbClr r="0" g="0" b="0"/>
        </a:fillRef>
        <a:effectRef idx="0">
          <a:scrgbClr r="0" g="0" b="0"/>
        </a:effectRef>
        <a:fontRef idx="minor"/>
      </dsp:style>
    </dsp:sp>
    <dsp:sp modelId="{427196A5-353E-42DB-AD53-5E4D166C9CAB}">
      <dsp:nvSpPr>
        <dsp:cNvPr id="0" name=""/>
        <dsp:cNvSpPr/>
      </dsp:nvSpPr>
      <dsp:spPr>
        <a:xfrm>
          <a:off x="132640" y="1562489"/>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FBS</a:t>
          </a:r>
        </a:p>
      </dsp:txBody>
      <dsp:txXfrm>
        <a:off x="132640" y="1562489"/>
        <a:ext cx="1629786" cy="300090"/>
      </dsp:txXfrm>
    </dsp:sp>
    <dsp:sp modelId="{AD3AAFDA-86DB-4EC4-815D-9DCC09B38442}">
      <dsp:nvSpPr>
        <dsp:cNvPr id="0" name=""/>
        <dsp:cNvSpPr/>
      </dsp:nvSpPr>
      <dsp:spPr>
        <a:xfrm>
          <a:off x="9967" y="1948255"/>
          <a:ext cx="128738" cy="128738"/>
        </a:xfrm>
        <a:prstGeom prst="rect">
          <a:avLst/>
        </a:prstGeom>
        <a:solidFill>
          <a:schemeClr val="lt1">
            <a:hueOff val="0"/>
            <a:satOff val="0"/>
            <a:lumOff val="0"/>
            <a:alphaOff val="0"/>
          </a:schemeClr>
        </a:solidFill>
        <a:ln w="12700" cap="flat" cmpd="sng" algn="ctr">
          <a:solidFill>
            <a:schemeClr val="accent4">
              <a:hueOff val="1264631"/>
              <a:satOff val="-5262"/>
              <a:lumOff val="1240"/>
              <a:alphaOff val="0"/>
            </a:schemeClr>
          </a:solidFill>
          <a:prstDash val="solid"/>
          <a:miter lim="800000"/>
        </a:ln>
        <a:effectLst/>
      </dsp:spPr>
      <dsp:style>
        <a:lnRef idx="2">
          <a:scrgbClr r="0" g="0" b="0"/>
        </a:lnRef>
        <a:fillRef idx="1">
          <a:scrgbClr r="0" g="0" b="0"/>
        </a:fillRef>
        <a:effectRef idx="0">
          <a:scrgbClr r="0" g="0" b="0"/>
        </a:effectRef>
        <a:fontRef idx="minor"/>
      </dsp:style>
    </dsp:sp>
    <dsp:sp modelId="{86AFBE19-5044-4037-85E0-9C72F2DB6698}">
      <dsp:nvSpPr>
        <dsp:cNvPr id="0" name=""/>
        <dsp:cNvSpPr/>
      </dsp:nvSpPr>
      <dsp:spPr>
        <a:xfrm>
          <a:off x="132640" y="1862579"/>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err="1"/>
            <a:t>HealthMaps</a:t>
          </a:r>
          <a:r>
            <a:rPr lang="en-US" sz="1400" kern="1200" dirty="0"/>
            <a:t> </a:t>
          </a:r>
        </a:p>
      </dsp:txBody>
      <dsp:txXfrm>
        <a:off x="132640" y="1862579"/>
        <a:ext cx="1629786" cy="300090"/>
      </dsp:txXfrm>
    </dsp:sp>
    <dsp:sp modelId="{AC0326C1-AB41-4CE0-9A18-D97BFA98816B}">
      <dsp:nvSpPr>
        <dsp:cNvPr id="0" name=""/>
        <dsp:cNvSpPr/>
      </dsp:nvSpPr>
      <dsp:spPr>
        <a:xfrm>
          <a:off x="9967" y="2248345"/>
          <a:ext cx="128738" cy="128738"/>
        </a:xfrm>
        <a:prstGeom prst="rect">
          <a:avLst/>
        </a:prstGeom>
        <a:solidFill>
          <a:schemeClr val="lt1">
            <a:hueOff val="0"/>
            <a:satOff val="0"/>
            <a:lumOff val="0"/>
            <a:alphaOff val="0"/>
          </a:schemeClr>
        </a:solidFill>
        <a:ln w="12700" cap="flat" cmpd="sng" algn="ctr">
          <a:solidFill>
            <a:schemeClr val="accent4">
              <a:hueOff val="1580789"/>
              <a:satOff val="-6577"/>
              <a:lumOff val="1550"/>
              <a:alphaOff val="0"/>
            </a:schemeClr>
          </a:solidFill>
          <a:prstDash val="solid"/>
          <a:miter lim="800000"/>
        </a:ln>
        <a:effectLst/>
      </dsp:spPr>
      <dsp:style>
        <a:lnRef idx="2">
          <a:scrgbClr r="0" g="0" b="0"/>
        </a:lnRef>
        <a:fillRef idx="1">
          <a:scrgbClr r="0" g="0" b="0"/>
        </a:fillRef>
        <a:effectRef idx="0">
          <a:scrgbClr r="0" g="0" b="0"/>
        </a:effectRef>
        <a:fontRef idx="minor"/>
      </dsp:style>
    </dsp:sp>
    <dsp:sp modelId="{D858669A-B5C2-465E-A93B-FFC957124B83}">
      <dsp:nvSpPr>
        <dsp:cNvPr id="0" name=""/>
        <dsp:cNvSpPr/>
      </dsp:nvSpPr>
      <dsp:spPr>
        <a:xfrm>
          <a:off x="132640" y="2162669"/>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PCORI Fee </a:t>
          </a:r>
        </a:p>
      </dsp:txBody>
      <dsp:txXfrm>
        <a:off x="132640" y="2162669"/>
        <a:ext cx="1629786" cy="300090"/>
      </dsp:txXfrm>
    </dsp:sp>
    <dsp:sp modelId="{EEB9B24E-D213-47FD-8B72-70D9F410A38C}">
      <dsp:nvSpPr>
        <dsp:cNvPr id="0" name=""/>
        <dsp:cNvSpPr/>
      </dsp:nvSpPr>
      <dsp:spPr>
        <a:xfrm>
          <a:off x="9967" y="2548435"/>
          <a:ext cx="128738" cy="128738"/>
        </a:xfrm>
        <a:prstGeom prst="rect">
          <a:avLst/>
        </a:prstGeom>
        <a:solidFill>
          <a:schemeClr val="lt1">
            <a:hueOff val="0"/>
            <a:satOff val="0"/>
            <a:lumOff val="0"/>
            <a:alphaOff val="0"/>
          </a:schemeClr>
        </a:solidFill>
        <a:ln w="12700" cap="flat" cmpd="sng" algn="ctr">
          <a:solidFill>
            <a:schemeClr val="accent4">
              <a:hueOff val="1896946"/>
              <a:satOff val="-7892"/>
              <a:lumOff val="1860"/>
              <a:alphaOff val="0"/>
            </a:schemeClr>
          </a:solidFill>
          <a:prstDash val="solid"/>
          <a:miter lim="800000"/>
        </a:ln>
        <a:effectLst/>
      </dsp:spPr>
      <dsp:style>
        <a:lnRef idx="2">
          <a:scrgbClr r="0" g="0" b="0"/>
        </a:lnRef>
        <a:fillRef idx="1">
          <a:scrgbClr r="0" g="0" b="0"/>
        </a:fillRef>
        <a:effectRef idx="0">
          <a:scrgbClr r="0" g="0" b="0"/>
        </a:effectRef>
        <a:fontRef idx="minor"/>
      </dsp:style>
    </dsp:sp>
    <dsp:sp modelId="{C48C4BC3-C229-4FA3-947E-CBC0562F97A1}">
      <dsp:nvSpPr>
        <dsp:cNvPr id="0" name=""/>
        <dsp:cNvSpPr/>
      </dsp:nvSpPr>
      <dsp:spPr>
        <a:xfrm>
          <a:off x="114353" y="2573874"/>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Retiree Medical per Capita</a:t>
          </a:r>
        </a:p>
      </dsp:txBody>
      <dsp:txXfrm>
        <a:off x="114353" y="2573874"/>
        <a:ext cx="1629786" cy="300090"/>
      </dsp:txXfrm>
    </dsp:sp>
    <dsp:sp modelId="{88A12D04-2DA1-4BDD-BF8C-6F852A8CA7E0}">
      <dsp:nvSpPr>
        <dsp:cNvPr id="0" name=""/>
        <dsp:cNvSpPr/>
      </dsp:nvSpPr>
      <dsp:spPr>
        <a:xfrm>
          <a:off x="1850049" y="370370"/>
          <a:ext cx="1752458" cy="206171"/>
        </a:xfrm>
        <a:prstGeom prst="rect">
          <a:avLst/>
        </a:prstGeom>
        <a:solidFill>
          <a:schemeClr val="accent4">
            <a:hueOff val="1960178"/>
            <a:satOff val="-8155"/>
            <a:lumOff val="1922"/>
            <a:alphaOff val="0"/>
          </a:schemeClr>
        </a:solidFill>
        <a:ln w="12700" cap="flat" cmpd="sng" algn="ctr">
          <a:solidFill>
            <a:schemeClr val="accent4">
              <a:hueOff val="1960178"/>
              <a:satOff val="-8155"/>
              <a:lumOff val="1922"/>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168EE785-FBFF-455B-B3DA-FD2B33A2612E}">
      <dsp:nvSpPr>
        <dsp:cNvPr id="0" name=""/>
        <dsp:cNvSpPr/>
      </dsp:nvSpPr>
      <dsp:spPr>
        <a:xfrm>
          <a:off x="1850049" y="447800"/>
          <a:ext cx="128741" cy="128741"/>
        </a:xfrm>
        <a:prstGeom prst="rect">
          <a:avLst/>
        </a:prstGeom>
        <a:solidFill>
          <a:schemeClr val="lt1">
            <a:alpha val="90000"/>
            <a:hueOff val="0"/>
            <a:satOff val="0"/>
            <a:lumOff val="0"/>
            <a:alphaOff val="0"/>
          </a:schemeClr>
        </a:solidFill>
        <a:ln w="12700" cap="flat" cmpd="sng" algn="ctr">
          <a:solidFill>
            <a:schemeClr val="accent4">
              <a:hueOff val="1960178"/>
              <a:satOff val="-8155"/>
              <a:lumOff val="1922"/>
              <a:alphaOff val="0"/>
            </a:schemeClr>
          </a:solidFill>
          <a:prstDash val="solid"/>
          <a:miter lim="800000"/>
        </a:ln>
        <a:effectLst/>
      </dsp:spPr>
      <dsp:style>
        <a:lnRef idx="2">
          <a:scrgbClr r="0" g="0" b="0"/>
        </a:lnRef>
        <a:fillRef idx="1">
          <a:scrgbClr r="0" g="0" b="0"/>
        </a:fillRef>
        <a:effectRef idx="0">
          <a:scrgbClr r="0" g="0" b="0"/>
        </a:effectRef>
        <a:fontRef idx="minor"/>
      </dsp:style>
    </dsp:sp>
    <dsp:sp modelId="{21B78CF1-D5AD-468C-BC84-EBC7011C0E96}">
      <dsp:nvSpPr>
        <dsp:cNvPr id="0" name=""/>
        <dsp:cNvSpPr/>
      </dsp:nvSpPr>
      <dsp:spPr>
        <a:xfrm>
          <a:off x="1850049" y="0"/>
          <a:ext cx="1752458" cy="37037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26670" tIns="17780" rIns="26670" bIns="17780" numCol="1" spcCol="1270" anchor="ctr" anchorCtr="0">
          <a:noAutofit/>
        </a:bodyPr>
        <a:lstStyle/>
        <a:p>
          <a:pPr marL="0" lvl="0" indent="0" algn="l" defTabSz="622300">
            <a:lnSpc>
              <a:spcPct val="90000"/>
            </a:lnSpc>
            <a:spcBef>
              <a:spcPct val="0"/>
            </a:spcBef>
            <a:spcAft>
              <a:spcPct val="35000"/>
            </a:spcAft>
            <a:buNone/>
          </a:pPr>
          <a:r>
            <a:rPr lang="en-US" sz="1400" b="1" kern="1200" dirty="0"/>
            <a:t>Central Data</a:t>
          </a:r>
        </a:p>
      </dsp:txBody>
      <dsp:txXfrm>
        <a:off x="1850049" y="0"/>
        <a:ext cx="1752458" cy="370370"/>
      </dsp:txXfrm>
    </dsp:sp>
    <dsp:sp modelId="{F7D843F0-3245-460D-A4ED-13912F00B5A4}">
      <dsp:nvSpPr>
        <dsp:cNvPr id="0" name=""/>
        <dsp:cNvSpPr/>
      </dsp:nvSpPr>
      <dsp:spPr>
        <a:xfrm>
          <a:off x="1850049" y="747893"/>
          <a:ext cx="128738" cy="128738"/>
        </a:xfrm>
        <a:prstGeom prst="rect">
          <a:avLst/>
        </a:prstGeom>
        <a:solidFill>
          <a:schemeClr val="lt1">
            <a:hueOff val="0"/>
            <a:satOff val="0"/>
            <a:lumOff val="0"/>
            <a:alphaOff val="0"/>
          </a:schemeClr>
        </a:solidFill>
        <a:ln w="12700" cap="flat" cmpd="sng" algn="ctr">
          <a:solidFill>
            <a:schemeClr val="accent4">
              <a:hueOff val="2213104"/>
              <a:satOff val="-9208"/>
              <a:lumOff val="2170"/>
              <a:alphaOff val="0"/>
            </a:schemeClr>
          </a:solidFill>
          <a:prstDash val="solid"/>
          <a:miter lim="800000"/>
        </a:ln>
        <a:effectLst/>
      </dsp:spPr>
      <dsp:style>
        <a:lnRef idx="2">
          <a:scrgbClr r="0" g="0" b="0"/>
        </a:lnRef>
        <a:fillRef idx="1">
          <a:scrgbClr r="0" g="0" b="0"/>
        </a:fillRef>
        <a:effectRef idx="0">
          <a:scrgbClr r="0" g="0" b="0"/>
        </a:effectRef>
        <a:fontRef idx="minor"/>
      </dsp:style>
    </dsp:sp>
    <dsp:sp modelId="{23864349-D7FA-4866-A604-0663E1A97866}">
      <dsp:nvSpPr>
        <dsp:cNvPr id="0" name=""/>
        <dsp:cNvSpPr/>
      </dsp:nvSpPr>
      <dsp:spPr>
        <a:xfrm>
          <a:off x="1972721" y="662218"/>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NetRPM</a:t>
          </a:r>
        </a:p>
      </dsp:txBody>
      <dsp:txXfrm>
        <a:off x="1972721" y="662218"/>
        <a:ext cx="1629786" cy="300090"/>
      </dsp:txXfrm>
    </dsp:sp>
    <dsp:sp modelId="{CAFF47A2-AC17-490B-88E8-CC7D55D154BD}">
      <dsp:nvSpPr>
        <dsp:cNvPr id="0" name=""/>
        <dsp:cNvSpPr/>
      </dsp:nvSpPr>
      <dsp:spPr>
        <a:xfrm>
          <a:off x="1850049" y="1047984"/>
          <a:ext cx="128738" cy="128738"/>
        </a:xfrm>
        <a:prstGeom prst="rect">
          <a:avLst/>
        </a:prstGeom>
        <a:solidFill>
          <a:schemeClr val="lt1">
            <a:hueOff val="0"/>
            <a:satOff val="0"/>
            <a:lumOff val="0"/>
            <a:alphaOff val="0"/>
          </a:schemeClr>
        </a:solidFill>
        <a:ln w="12700" cap="flat" cmpd="sng" algn="ctr">
          <a:solidFill>
            <a:schemeClr val="accent4">
              <a:hueOff val="2529262"/>
              <a:satOff val="-10523"/>
              <a:lumOff val="2479"/>
              <a:alphaOff val="0"/>
            </a:schemeClr>
          </a:solidFill>
          <a:prstDash val="solid"/>
          <a:miter lim="800000"/>
        </a:ln>
        <a:effectLst/>
      </dsp:spPr>
      <dsp:style>
        <a:lnRef idx="2">
          <a:scrgbClr r="0" g="0" b="0"/>
        </a:lnRef>
        <a:fillRef idx="1">
          <a:scrgbClr r="0" g="0" b="0"/>
        </a:fillRef>
        <a:effectRef idx="0">
          <a:scrgbClr r="0" g="0" b="0"/>
        </a:effectRef>
        <a:fontRef idx="minor"/>
      </dsp:style>
    </dsp:sp>
    <dsp:sp modelId="{526468AA-3055-436B-BEEC-AFFA7AFA728E}">
      <dsp:nvSpPr>
        <dsp:cNvPr id="0" name=""/>
        <dsp:cNvSpPr/>
      </dsp:nvSpPr>
      <dsp:spPr>
        <a:xfrm>
          <a:off x="1976045" y="1101067"/>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Non Discrimination Testing</a:t>
          </a:r>
        </a:p>
      </dsp:txBody>
      <dsp:txXfrm>
        <a:off x="1976045" y="1101067"/>
        <a:ext cx="1629786" cy="300090"/>
      </dsp:txXfrm>
    </dsp:sp>
    <dsp:sp modelId="{085830E9-BA3A-4CAD-8123-1BD122A0DDD2}">
      <dsp:nvSpPr>
        <dsp:cNvPr id="0" name=""/>
        <dsp:cNvSpPr/>
      </dsp:nvSpPr>
      <dsp:spPr>
        <a:xfrm>
          <a:off x="1840904" y="1574242"/>
          <a:ext cx="128738" cy="128738"/>
        </a:xfrm>
        <a:prstGeom prst="rect">
          <a:avLst/>
        </a:prstGeom>
        <a:solidFill>
          <a:schemeClr val="lt1">
            <a:hueOff val="0"/>
            <a:satOff val="0"/>
            <a:lumOff val="0"/>
            <a:alphaOff val="0"/>
          </a:schemeClr>
        </a:solidFill>
        <a:ln w="12700" cap="flat" cmpd="sng" algn="ctr">
          <a:solidFill>
            <a:schemeClr val="accent4">
              <a:hueOff val="2845420"/>
              <a:satOff val="-11838"/>
              <a:lumOff val="2789"/>
              <a:alphaOff val="0"/>
            </a:schemeClr>
          </a:solidFill>
          <a:prstDash val="solid"/>
          <a:miter lim="800000"/>
        </a:ln>
        <a:effectLst/>
      </dsp:spPr>
      <dsp:style>
        <a:lnRef idx="2">
          <a:scrgbClr r="0" g="0" b="0"/>
        </a:lnRef>
        <a:fillRef idx="1">
          <a:scrgbClr r="0" g="0" b="0"/>
        </a:fillRef>
        <a:effectRef idx="0">
          <a:scrgbClr r="0" g="0" b="0"/>
        </a:effectRef>
        <a:fontRef idx="minor"/>
      </dsp:style>
    </dsp:sp>
    <dsp:sp modelId="{1DDF2DEA-6621-4CEB-B3F4-D133104FCB89}">
      <dsp:nvSpPr>
        <dsp:cNvPr id="0" name=""/>
        <dsp:cNvSpPr/>
      </dsp:nvSpPr>
      <dsp:spPr>
        <a:xfrm>
          <a:off x="1989182" y="1592813"/>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ADML Benchmarking</a:t>
          </a:r>
        </a:p>
      </dsp:txBody>
      <dsp:txXfrm>
        <a:off x="1989182" y="1592813"/>
        <a:ext cx="1629786" cy="300090"/>
      </dsp:txXfrm>
    </dsp:sp>
    <dsp:sp modelId="{83E87DAF-BCC6-41F5-A898-44ABB6892EBE}">
      <dsp:nvSpPr>
        <dsp:cNvPr id="0" name=""/>
        <dsp:cNvSpPr/>
      </dsp:nvSpPr>
      <dsp:spPr>
        <a:xfrm>
          <a:off x="1831760" y="1987300"/>
          <a:ext cx="128738" cy="128738"/>
        </a:xfrm>
        <a:prstGeom prst="rect">
          <a:avLst/>
        </a:prstGeom>
        <a:solidFill>
          <a:schemeClr val="lt1">
            <a:hueOff val="0"/>
            <a:satOff val="0"/>
            <a:lumOff val="0"/>
            <a:alphaOff val="0"/>
          </a:schemeClr>
        </a:solidFill>
        <a:ln w="12700" cap="flat" cmpd="sng" algn="ctr">
          <a:solidFill>
            <a:schemeClr val="accent4">
              <a:hueOff val="3161578"/>
              <a:satOff val="-13154"/>
              <a:lumOff val="3099"/>
              <a:alphaOff val="0"/>
            </a:schemeClr>
          </a:solidFill>
          <a:prstDash val="solid"/>
          <a:miter lim="800000"/>
        </a:ln>
        <a:effectLst/>
      </dsp:spPr>
      <dsp:style>
        <a:lnRef idx="2">
          <a:scrgbClr r="0" g="0" b="0"/>
        </a:lnRef>
        <a:fillRef idx="1">
          <a:scrgbClr r="0" g="0" b="0"/>
        </a:fillRef>
        <a:effectRef idx="0">
          <a:scrgbClr r="0" g="0" b="0"/>
        </a:effectRef>
        <a:fontRef idx="minor"/>
      </dsp:style>
    </dsp:sp>
    <dsp:sp modelId="{B5F470C8-22F7-43B6-A839-D08232DBECE5}">
      <dsp:nvSpPr>
        <dsp:cNvPr id="0" name=""/>
        <dsp:cNvSpPr/>
      </dsp:nvSpPr>
      <dsp:spPr>
        <a:xfrm>
          <a:off x="2000150" y="2101073"/>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CCMU (Billing, Reporting, Vetting)</a:t>
          </a:r>
        </a:p>
      </dsp:txBody>
      <dsp:txXfrm>
        <a:off x="2000150" y="2101073"/>
        <a:ext cx="1629786" cy="300090"/>
      </dsp:txXfrm>
    </dsp:sp>
    <dsp:sp modelId="{E0AA81BB-CD12-4BB5-8C46-420D702298F7}">
      <dsp:nvSpPr>
        <dsp:cNvPr id="0" name=""/>
        <dsp:cNvSpPr/>
      </dsp:nvSpPr>
      <dsp:spPr>
        <a:xfrm>
          <a:off x="1831761" y="2624912"/>
          <a:ext cx="128738" cy="128738"/>
        </a:xfrm>
        <a:prstGeom prst="rect">
          <a:avLst/>
        </a:prstGeom>
        <a:solidFill>
          <a:schemeClr val="lt1">
            <a:hueOff val="0"/>
            <a:satOff val="0"/>
            <a:lumOff val="0"/>
            <a:alphaOff val="0"/>
          </a:schemeClr>
        </a:solidFill>
        <a:ln w="12700" cap="flat" cmpd="sng" algn="ctr">
          <a:solidFill>
            <a:schemeClr val="accent4">
              <a:hueOff val="3477735"/>
              <a:satOff val="-14469"/>
              <a:lumOff val="3409"/>
              <a:alphaOff val="0"/>
            </a:schemeClr>
          </a:solidFill>
          <a:prstDash val="solid"/>
          <a:miter lim="800000"/>
        </a:ln>
        <a:effectLst/>
      </dsp:spPr>
      <dsp:style>
        <a:lnRef idx="2">
          <a:scrgbClr r="0" g="0" b="0"/>
        </a:lnRef>
        <a:fillRef idx="1">
          <a:scrgbClr r="0" g="0" b="0"/>
        </a:fillRef>
        <a:effectRef idx="0">
          <a:scrgbClr r="0" g="0" b="0"/>
        </a:effectRef>
        <a:fontRef idx="minor"/>
      </dsp:style>
    </dsp:sp>
    <dsp:sp modelId="{3FFF6FB0-87FF-44A1-AD45-3D203D21AD78}">
      <dsp:nvSpPr>
        <dsp:cNvPr id="0" name=""/>
        <dsp:cNvSpPr/>
      </dsp:nvSpPr>
      <dsp:spPr>
        <a:xfrm>
          <a:off x="1989198" y="2551601"/>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Geo Access</a:t>
          </a:r>
        </a:p>
      </dsp:txBody>
      <dsp:txXfrm>
        <a:off x="1989198" y="2551601"/>
        <a:ext cx="1629786" cy="300090"/>
      </dsp:txXfrm>
    </dsp:sp>
    <dsp:sp modelId="{2578DD36-A994-4E0C-BBA1-3C5E9FD67903}">
      <dsp:nvSpPr>
        <dsp:cNvPr id="0" name=""/>
        <dsp:cNvSpPr/>
      </dsp:nvSpPr>
      <dsp:spPr>
        <a:xfrm>
          <a:off x="1822616" y="2983266"/>
          <a:ext cx="128738" cy="128738"/>
        </a:xfrm>
        <a:prstGeom prst="rect">
          <a:avLst/>
        </a:prstGeom>
        <a:solidFill>
          <a:schemeClr val="lt1">
            <a:hueOff val="0"/>
            <a:satOff val="0"/>
            <a:lumOff val="0"/>
            <a:alphaOff val="0"/>
          </a:schemeClr>
        </a:solidFill>
        <a:ln w="12700" cap="flat" cmpd="sng" algn="ctr">
          <a:solidFill>
            <a:schemeClr val="accent4">
              <a:hueOff val="3793893"/>
              <a:satOff val="-15785"/>
              <a:lumOff val="3719"/>
              <a:alphaOff val="0"/>
            </a:schemeClr>
          </a:solidFill>
          <a:prstDash val="solid"/>
          <a:miter lim="800000"/>
        </a:ln>
        <a:effectLst/>
      </dsp:spPr>
      <dsp:style>
        <a:lnRef idx="2">
          <a:scrgbClr r="0" g="0" b="0"/>
        </a:lnRef>
        <a:fillRef idx="1">
          <a:scrgbClr r="0" g="0" b="0"/>
        </a:fillRef>
        <a:effectRef idx="0">
          <a:scrgbClr r="0" g="0" b="0"/>
        </a:effectRef>
        <a:fontRef idx="minor"/>
      </dsp:style>
    </dsp:sp>
    <dsp:sp modelId="{ECC119E2-F238-4981-B0DA-883916FED91E}">
      <dsp:nvSpPr>
        <dsp:cNvPr id="0" name=""/>
        <dsp:cNvSpPr/>
      </dsp:nvSpPr>
      <dsp:spPr>
        <a:xfrm>
          <a:off x="2002399" y="2946052"/>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Disruption Analysis</a:t>
          </a:r>
        </a:p>
      </dsp:txBody>
      <dsp:txXfrm>
        <a:off x="2002399" y="2946052"/>
        <a:ext cx="1629786" cy="300090"/>
      </dsp:txXfrm>
    </dsp:sp>
    <dsp:sp modelId="{8C8E272D-94BE-4CA3-AE63-4921AB9FAE07}">
      <dsp:nvSpPr>
        <dsp:cNvPr id="0" name=""/>
        <dsp:cNvSpPr/>
      </dsp:nvSpPr>
      <dsp:spPr>
        <a:xfrm>
          <a:off x="1813473" y="3457355"/>
          <a:ext cx="128738" cy="128738"/>
        </a:xfrm>
        <a:prstGeom prst="rect">
          <a:avLst/>
        </a:prstGeom>
        <a:solidFill>
          <a:schemeClr val="lt1">
            <a:hueOff val="0"/>
            <a:satOff val="0"/>
            <a:lumOff val="0"/>
            <a:alphaOff val="0"/>
          </a:schemeClr>
        </a:solidFill>
        <a:ln w="12700" cap="flat" cmpd="sng" algn="ctr">
          <a:solidFill>
            <a:schemeClr val="accent4">
              <a:hueOff val="4110051"/>
              <a:satOff val="-17100"/>
              <a:lumOff val="4029"/>
              <a:alphaOff val="0"/>
            </a:schemeClr>
          </a:solidFill>
          <a:prstDash val="solid"/>
          <a:miter lim="800000"/>
        </a:ln>
        <a:effectLst/>
      </dsp:spPr>
      <dsp:style>
        <a:lnRef idx="2">
          <a:scrgbClr r="0" g="0" b="0"/>
        </a:lnRef>
        <a:fillRef idx="1">
          <a:scrgbClr r="0" g="0" b="0"/>
        </a:fillRef>
        <a:effectRef idx="0">
          <a:scrgbClr r="0" g="0" b="0"/>
        </a:effectRef>
        <a:fontRef idx="minor"/>
      </dsp:style>
    </dsp:sp>
    <dsp:sp modelId="{35CB4B54-CEDD-4993-B1D1-94773C566717}">
      <dsp:nvSpPr>
        <dsp:cNvPr id="0" name=""/>
        <dsp:cNvSpPr/>
      </dsp:nvSpPr>
      <dsp:spPr>
        <a:xfrm>
          <a:off x="1970912" y="3457355"/>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CCMU Ops and Sales Support</a:t>
          </a:r>
        </a:p>
      </dsp:txBody>
      <dsp:txXfrm>
        <a:off x="1970912" y="3457355"/>
        <a:ext cx="1629786" cy="300090"/>
      </dsp:txXfrm>
    </dsp:sp>
    <dsp:sp modelId="{83E3E2B1-25E4-48AC-9F54-4BDCA54DA3AF}">
      <dsp:nvSpPr>
        <dsp:cNvPr id="0" name=""/>
        <dsp:cNvSpPr/>
      </dsp:nvSpPr>
      <dsp:spPr>
        <a:xfrm>
          <a:off x="3690130" y="370370"/>
          <a:ext cx="1752458" cy="206171"/>
        </a:xfrm>
        <a:prstGeom prst="rect">
          <a:avLst/>
        </a:prstGeom>
        <a:solidFill>
          <a:schemeClr val="accent4">
            <a:hueOff val="3920356"/>
            <a:satOff val="-16311"/>
            <a:lumOff val="3843"/>
            <a:alphaOff val="0"/>
          </a:schemeClr>
        </a:solidFill>
        <a:ln w="12700" cap="flat" cmpd="sng" algn="ctr">
          <a:solidFill>
            <a:schemeClr val="accent4">
              <a:hueOff val="3920356"/>
              <a:satOff val="-16311"/>
              <a:lumOff val="3843"/>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E78D5E08-D178-4E54-ACAA-9035F1E3CF87}">
      <dsp:nvSpPr>
        <dsp:cNvPr id="0" name=""/>
        <dsp:cNvSpPr/>
      </dsp:nvSpPr>
      <dsp:spPr>
        <a:xfrm>
          <a:off x="3690130" y="447800"/>
          <a:ext cx="128741" cy="128741"/>
        </a:xfrm>
        <a:prstGeom prst="rect">
          <a:avLst/>
        </a:prstGeom>
        <a:solidFill>
          <a:schemeClr val="lt1">
            <a:alpha val="90000"/>
            <a:hueOff val="0"/>
            <a:satOff val="0"/>
            <a:lumOff val="0"/>
            <a:alphaOff val="0"/>
          </a:schemeClr>
        </a:solidFill>
        <a:ln w="12700" cap="flat" cmpd="sng" algn="ctr">
          <a:solidFill>
            <a:schemeClr val="accent4">
              <a:hueOff val="3920356"/>
              <a:satOff val="-16311"/>
              <a:lumOff val="3843"/>
              <a:alphaOff val="0"/>
            </a:schemeClr>
          </a:solidFill>
          <a:prstDash val="solid"/>
          <a:miter lim="800000"/>
        </a:ln>
        <a:effectLst/>
      </dsp:spPr>
      <dsp:style>
        <a:lnRef idx="2">
          <a:scrgbClr r="0" g="0" b="0"/>
        </a:lnRef>
        <a:fillRef idx="1">
          <a:scrgbClr r="0" g="0" b="0"/>
        </a:fillRef>
        <a:effectRef idx="0">
          <a:scrgbClr r="0" g="0" b="0"/>
        </a:effectRef>
        <a:fontRef idx="minor"/>
      </dsp:style>
    </dsp:sp>
    <dsp:sp modelId="{49F39F63-5697-4700-B26F-7DFD59FB2A83}">
      <dsp:nvSpPr>
        <dsp:cNvPr id="0" name=""/>
        <dsp:cNvSpPr/>
      </dsp:nvSpPr>
      <dsp:spPr>
        <a:xfrm>
          <a:off x="3690130" y="0"/>
          <a:ext cx="1752458" cy="37037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26670" tIns="17780" rIns="26670" bIns="17780" numCol="1" spcCol="1270" anchor="ctr" anchorCtr="0">
          <a:noAutofit/>
        </a:bodyPr>
        <a:lstStyle/>
        <a:p>
          <a:pPr marL="0" lvl="0" indent="0" algn="l" defTabSz="622300">
            <a:lnSpc>
              <a:spcPct val="90000"/>
            </a:lnSpc>
            <a:spcBef>
              <a:spcPct val="0"/>
            </a:spcBef>
            <a:spcAft>
              <a:spcPct val="35000"/>
            </a:spcAft>
            <a:buNone/>
          </a:pPr>
          <a:r>
            <a:rPr lang="en-US" sz="1400" b="1" kern="1200" dirty="0"/>
            <a:t>Carrier Operations</a:t>
          </a:r>
        </a:p>
      </dsp:txBody>
      <dsp:txXfrm>
        <a:off x="3690130" y="0"/>
        <a:ext cx="1752458" cy="370370"/>
      </dsp:txXfrm>
    </dsp:sp>
    <dsp:sp modelId="{96246F1F-1C08-444E-AC29-8686C24FDEFB}">
      <dsp:nvSpPr>
        <dsp:cNvPr id="0" name=""/>
        <dsp:cNvSpPr/>
      </dsp:nvSpPr>
      <dsp:spPr>
        <a:xfrm>
          <a:off x="3690130" y="747893"/>
          <a:ext cx="128738" cy="128738"/>
        </a:xfrm>
        <a:prstGeom prst="rect">
          <a:avLst/>
        </a:prstGeom>
        <a:solidFill>
          <a:schemeClr val="lt1">
            <a:hueOff val="0"/>
            <a:satOff val="0"/>
            <a:lumOff val="0"/>
            <a:alphaOff val="0"/>
          </a:schemeClr>
        </a:solidFill>
        <a:ln w="12700" cap="flat" cmpd="sng" algn="ctr">
          <a:solidFill>
            <a:schemeClr val="accent4">
              <a:hueOff val="4426208"/>
              <a:satOff val="-18415"/>
              <a:lumOff val="4339"/>
              <a:alphaOff val="0"/>
            </a:schemeClr>
          </a:solidFill>
          <a:prstDash val="solid"/>
          <a:miter lim="800000"/>
        </a:ln>
        <a:effectLst/>
      </dsp:spPr>
      <dsp:style>
        <a:lnRef idx="2">
          <a:scrgbClr r="0" g="0" b="0"/>
        </a:lnRef>
        <a:fillRef idx="1">
          <a:scrgbClr r="0" g="0" b="0"/>
        </a:fillRef>
        <a:effectRef idx="0">
          <a:scrgbClr r="0" g="0" b="0"/>
        </a:effectRef>
        <a:fontRef idx="minor"/>
      </dsp:style>
    </dsp:sp>
    <dsp:sp modelId="{90A148FA-68D3-45A7-BBF2-6BBA03E13C0F}">
      <dsp:nvSpPr>
        <dsp:cNvPr id="0" name=""/>
        <dsp:cNvSpPr/>
      </dsp:nvSpPr>
      <dsp:spPr>
        <a:xfrm>
          <a:off x="3812802" y="662218"/>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Client Profiling</a:t>
          </a:r>
        </a:p>
      </dsp:txBody>
      <dsp:txXfrm>
        <a:off x="3812802" y="662218"/>
        <a:ext cx="1629786" cy="300090"/>
      </dsp:txXfrm>
    </dsp:sp>
    <dsp:sp modelId="{8CDD8AE1-65FD-450A-B76B-14D68DD1E46C}">
      <dsp:nvSpPr>
        <dsp:cNvPr id="0" name=""/>
        <dsp:cNvSpPr/>
      </dsp:nvSpPr>
      <dsp:spPr>
        <a:xfrm>
          <a:off x="3690130" y="1047984"/>
          <a:ext cx="128738" cy="128738"/>
        </a:xfrm>
        <a:prstGeom prst="rect">
          <a:avLst/>
        </a:prstGeom>
        <a:solidFill>
          <a:schemeClr val="lt1">
            <a:hueOff val="0"/>
            <a:satOff val="0"/>
            <a:lumOff val="0"/>
            <a:alphaOff val="0"/>
          </a:schemeClr>
        </a:solidFill>
        <a:ln w="12700" cap="flat" cmpd="sng" algn="ctr">
          <a:solidFill>
            <a:schemeClr val="accent4">
              <a:hueOff val="4742366"/>
              <a:satOff val="-19731"/>
              <a:lumOff val="4649"/>
              <a:alphaOff val="0"/>
            </a:schemeClr>
          </a:solidFill>
          <a:prstDash val="solid"/>
          <a:miter lim="800000"/>
        </a:ln>
        <a:effectLst/>
      </dsp:spPr>
      <dsp:style>
        <a:lnRef idx="2">
          <a:scrgbClr r="0" g="0" b="0"/>
        </a:lnRef>
        <a:fillRef idx="1">
          <a:scrgbClr r="0" g="0" b="0"/>
        </a:fillRef>
        <a:effectRef idx="0">
          <a:scrgbClr r="0" g="0" b="0"/>
        </a:effectRef>
        <a:fontRef idx="minor"/>
      </dsp:style>
    </dsp:sp>
    <dsp:sp modelId="{41BED444-ACB6-4FA1-9FAB-7BEC95E0C8A7}">
      <dsp:nvSpPr>
        <dsp:cNvPr id="0" name=""/>
        <dsp:cNvSpPr/>
      </dsp:nvSpPr>
      <dsp:spPr>
        <a:xfrm>
          <a:off x="3812802" y="962308"/>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Priority Email Assistance</a:t>
          </a:r>
        </a:p>
      </dsp:txBody>
      <dsp:txXfrm>
        <a:off x="3812802" y="962308"/>
        <a:ext cx="1629786" cy="300090"/>
      </dsp:txXfrm>
    </dsp:sp>
    <dsp:sp modelId="{6FE01F62-5DC5-4A76-BE16-293FF01E2A36}">
      <dsp:nvSpPr>
        <dsp:cNvPr id="0" name=""/>
        <dsp:cNvSpPr/>
      </dsp:nvSpPr>
      <dsp:spPr>
        <a:xfrm>
          <a:off x="3682991" y="1403438"/>
          <a:ext cx="128738" cy="128738"/>
        </a:xfrm>
        <a:prstGeom prst="rect">
          <a:avLst/>
        </a:prstGeom>
        <a:solidFill>
          <a:schemeClr val="lt1">
            <a:hueOff val="0"/>
            <a:satOff val="0"/>
            <a:lumOff val="0"/>
            <a:alphaOff val="0"/>
          </a:schemeClr>
        </a:solidFill>
        <a:ln w="12700" cap="flat" cmpd="sng" algn="ctr">
          <a:solidFill>
            <a:schemeClr val="accent4">
              <a:hueOff val="5058524"/>
              <a:satOff val="-21046"/>
              <a:lumOff val="4959"/>
              <a:alphaOff val="0"/>
            </a:schemeClr>
          </a:solidFill>
          <a:prstDash val="solid"/>
          <a:miter lim="800000"/>
        </a:ln>
        <a:effectLst/>
      </dsp:spPr>
      <dsp:style>
        <a:lnRef idx="2">
          <a:scrgbClr r="0" g="0" b="0"/>
        </a:lnRef>
        <a:fillRef idx="1">
          <a:scrgbClr r="0" g="0" b="0"/>
        </a:fillRef>
        <a:effectRef idx="0">
          <a:scrgbClr r="0" g="0" b="0"/>
        </a:effectRef>
        <a:fontRef idx="minor"/>
      </dsp:style>
    </dsp:sp>
    <dsp:sp modelId="{9809C958-8A56-48ED-86BA-227CD3CE7B4E}">
      <dsp:nvSpPr>
        <dsp:cNvPr id="0" name=""/>
        <dsp:cNvSpPr/>
      </dsp:nvSpPr>
      <dsp:spPr>
        <a:xfrm>
          <a:off x="3810895" y="1322296"/>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Record Keeping</a:t>
          </a:r>
        </a:p>
      </dsp:txBody>
      <dsp:txXfrm>
        <a:off x="3810895" y="1322296"/>
        <a:ext cx="1629786" cy="300090"/>
      </dsp:txXfrm>
    </dsp:sp>
    <dsp:sp modelId="{511B101B-7629-4EFB-B96A-20B8BFB1DB2A}">
      <dsp:nvSpPr>
        <dsp:cNvPr id="0" name=""/>
        <dsp:cNvSpPr/>
      </dsp:nvSpPr>
      <dsp:spPr>
        <a:xfrm>
          <a:off x="3690130" y="1648164"/>
          <a:ext cx="128738" cy="128738"/>
        </a:xfrm>
        <a:prstGeom prst="rect">
          <a:avLst/>
        </a:prstGeom>
        <a:solidFill>
          <a:schemeClr val="lt1">
            <a:hueOff val="0"/>
            <a:satOff val="0"/>
            <a:lumOff val="0"/>
            <a:alphaOff val="0"/>
          </a:schemeClr>
        </a:solidFill>
        <a:ln w="12700" cap="flat" cmpd="sng" algn="ctr">
          <a:solidFill>
            <a:schemeClr val="accent4">
              <a:hueOff val="5374682"/>
              <a:satOff val="-22362"/>
              <a:lumOff val="5269"/>
              <a:alphaOff val="0"/>
            </a:schemeClr>
          </a:solidFill>
          <a:prstDash val="solid"/>
          <a:miter lim="800000"/>
        </a:ln>
        <a:effectLst/>
      </dsp:spPr>
      <dsp:style>
        <a:lnRef idx="2">
          <a:scrgbClr r="0" g="0" b="0"/>
        </a:lnRef>
        <a:fillRef idx="1">
          <a:scrgbClr r="0" g="0" b="0"/>
        </a:fillRef>
        <a:effectRef idx="0">
          <a:scrgbClr r="0" g="0" b="0"/>
        </a:effectRef>
        <a:fontRef idx="minor"/>
      </dsp:style>
    </dsp:sp>
    <dsp:sp modelId="{2CE0A0D7-207C-4A28-8701-0D9AA5AF17AC}">
      <dsp:nvSpPr>
        <dsp:cNvPr id="0" name=""/>
        <dsp:cNvSpPr/>
      </dsp:nvSpPr>
      <dsp:spPr>
        <a:xfrm>
          <a:off x="3810895" y="1751978"/>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High Performing &amp; Alternative Zip Code</a:t>
          </a:r>
        </a:p>
      </dsp:txBody>
      <dsp:txXfrm>
        <a:off x="3810895" y="1751978"/>
        <a:ext cx="1629786" cy="300090"/>
      </dsp:txXfrm>
    </dsp:sp>
    <dsp:sp modelId="{96648D73-25C4-41CF-BAE6-697090BF3E26}">
      <dsp:nvSpPr>
        <dsp:cNvPr id="0" name=""/>
        <dsp:cNvSpPr/>
      </dsp:nvSpPr>
      <dsp:spPr>
        <a:xfrm>
          <a:off x="3664703" y="2235925"/>
          <a:ext cx="128738" cy="128738"/>
        </a:xfrm>
        <a:prstGeom prst="rect">
          <a:avLst/>
        </a:prstGeom>
        <a:solidFill>
          <a:schemeClr val="lt1">
            <a:hueOff val="0"/>
            <a:satOff val="0"/>
            <a:lumOff val="0"/>
            <a:alphaOff val="0"/>
          </a:schemeClr>
        </a:solidFill>
        <a:ln w="12700" cap="flat" cmpd="sng" algn="ctr">
          <a:solidFill>
            <a:schemeClr val="accent4">
              <a:hueOff val="5690840"/>
              <a:satOff val="-23677"/>
              <a:lumOff val="5579"/>
              <a:alphaOff val="0"/>
            </a:schemeClr>
          </a:solidFill>
          <a:prstDash val="solid"/>
          <a:miter lim="800000"/>
        </a:ln>
        <a:effectLst/>
      </dsp:spPr>
      <dsp:style>
        <a:lnRef idx="2">
          <a:scrgbClr r="0" g="0" b="0"/>
        </a:lnRef>
        <a:fillRef idx="1">
          <a:scrgbClr r="0" g="0" b="0"/>
        </a:fillRef>
        <a:effectRef idx="0">
          <a:scrgbClr r="0" g="0" b="0"/>
        </a:effectRef>
        <a:fontRef idx="minor"/>
      </dsp:style>
    </dsp:sp>
    <dsp:sp modelId="{75A62F8B-624A-4212-975E-AA523DD97511}">
      <dsp:nvSpPr>
        <dsp:cNvPr id="0" name=""/>
        <dsp:cNvSpPr/>
      </dsp:nvSpPr>
      <dsp:spPr>
        <a:xfrm>
          <a:off x="3810895" y="2323416"/>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Summary of Benefits &amp; Coverage</a:t>
          </a:r>
        </a:p>
      </dsp:txBody>
      <dsp:txXfrm>
        <a:off x="3810895" y="2323416"/>
        <a:ext cx="1629786" cy="300090"/>
      </dsp:txXfrm>
    </dsp:sp>
    <dsp:sp modelId="{0CFE5622-9729-46A5-BC7A-9D0D3C42DC03}">
      <dsp:nvSpPr>
        <dsp:cNvPr id="0" name=""/>
        <dsp:cNvSpPr/>
      </dsp:nvSpPr>
      <dsp:spPr>
        <a:xfrm>
          <a:off x="3664703" y="2783530"/>
          <a:ext cx="128738" cy="128738"/>
        </a:xfrm>
        <a:prstGeom prst="rect">
          <a:avLst/>
        </a:prstGeom>
        <a:solidFill>
          <a:schemeClr val="lt1">
            <a:hueOff val="0"/>
            <a:satOff val="0"/>
            <a:lumOff val="0"/>
            <a:alphaOff val="0"/>
          </a:schemeClr>
        </a:solidFill>
        <a:ln w="12700" cap="flat" cmpd="sng" algn="ctr">
          <a:solidFill>
            <a:schemeClr val="accent4">
              <a:hueOff val="6006997"/>
              <a:satOff val="-24992"/>
              <a:lumOff val="5889"/>
              <a:alphaOff val="0"/>
            </a:schemeClr>
          </a:solidFill>
          <a:prstDash val="solid"/>
          <a:miter lim="800000"/>
        </a:ln>
        <a:effectLst/>
      </dsp:spPr>
      <dsp:style>
        <a:lnRef idx="2">
          <a:scrgbClr r="0" g="0" b="0"/>
        </a:lnRef>
        <a:fillRef idx="1">
          <a:scrgbClr r="0" g="0" b="0"/>
        </a:fillRef>
        <a:effectRef idx="0">
          <a:scrgbClr r="0" g="0" b="0"/>
        </a:effectRef>
        <a:fontRef idx="minor"/>
      </dsp:style>
    </dsp:sp>
    <dsp:sp modelId="{214F24F1-A446-47EC-ABEA-8C1337DCB646}">
      <dsp:nvSpPr>
        <dsp:cNvPr id="0" name=""/>
        <dsp:cNvSpPr/>
      </dsp:nvSpPr>
      <dsp:spPr>
        <a:xfrm>
          <a:off x="3820038" y="2819402"/>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Network Summary</a:t>
          </a:r>
        </a:p>
      </dsp:txBody>
      <dsp:txXfrm>
        <a:off x="3820038" y="2819402"/>
        <a:ext cx="1629786" cy="300090"/>
      </dsp:txXfrm>
    </dsp:sp>
    <dsp:sp modelId="{CA8B81F1-A403-488B-ADC6-0EAD914692C6}">
      <dsp:nvSpPr>
        <dsp:cNvPr id="0" name=""/>
        <dsp:cNvSpPr/>
      </dsp:nvSpPr>
      <dsp:spPr>
        <a:xfrm>
          <a:off x="3664703" y="3247448"/>
          <a:ext cx="128738" cy="128738"/>
        </a:xfrm>
        <a:prstGeom prst="rect">
          <a:avLst/>
        </a:prstGeom>
        <a:solidFill>
          <a:schemeClr val="lt1">
            <a:hueOff val="0"/>
            <a:satOff val="0"/>
            <a:lumOff val="0"/>
            <a:alphaOff val="0"/>
          </a:schemeClr>
        </a:solidFill>
        <a:ln w="12700" cap="flat" cmpd="sng" algn="ctr">
          <a:solidFill>
            <a:schemeClr val="accent4">
              <a:hueOff val="6323155"/>
              <a:satOff val="-26308"/>
              <a:lumOff val="6199"/>
              <a:alphaOff val="0"/>
            </a:schemeClr>
          </a:solidFill>
          <a:prstDash val="solid"/>
          <a:miter lim="800000"/>
        </a:ln>
        <a:effectLst/>
      </dsp:spPr>
      <dsp:style>
        <a:lnRef idx="2">
          <a:scrgbClr r="0" g="0" b="0"/>
        </a:lnRef>
        <a:fillRef idx="1">
          <a:scrgbClr r="0" g="0" b="0"/>
        </a:fillRef>
        <a:effectRef idx="0">
          <a:scrgbClr r="0" g="0" b="0"/>
        </a:effectRef>
        <a:fontRef idx="minor"/>
      </dsp:style>
    </dsp:sp>
    <dsp:sp modelId="{401BE9A6-1695-4FA4-B0A7-6D46CBAE1ED4}">
      <dsp:nvSpPr>
        <dsp:cNvPr id="0" name=""/>
        <dsp:cNvSpPr/>
      </dsp:nvSpPr>
      <dsp:spPr>
        <a:xfrm>
          <a:off x="3810895" y="3159392"/>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Benefit Set-Up</a:t>
          </a:r>
        </a:p>
      </dsp:txBody>
      <dsp:txXfrm>
        <a:off x="3810895" y="3159392"/>
        <a:ext cx="1629786" cy="300090"/>
      </dsp:txXfrm>
    </dsp:sp>
    <dsp:sp modelId="{7C85187E-B830-40A4-AEDE-4E9014E4275F}">
      <dsp:nvSpPr>
        <dsp:cNvPr id="0" name=""/>
        <dsp:cNvSpPr/>
      </dsp:nvSpPr>
      <dsp:spPr>
        <a:xfrm>
          <a:off x="5530211" y="370370"/>
          <a:ext cx="1752458" cy="206171"/>
        </a:xfrm>
        <a:prstGeom prst="rect">
          <a:avLst/>
        </a:prstGeom>
        <a:solidFill>
          <a:schemeClr val="accent4">
            <a:hueOff val="5880535"/>
            <a:satOff val="-24466"/>
            <a:lumOff val="5765"/>
            <a:alphaOff val="0"/>
          </a:schemeClr>
        </a:solidFill>
        <a:ln w="12700" cap="flat" cmpd="sng" algn="ctr">
          <a:solidFill>
            <a:schemeClr val="accent4">
              <a:hueOff val="5880535"/>
              <a:satOff val="-24466"/>
              <a:lumOff val="5765"/>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B9A4263F-6FCD-4A28-B030-988516282A8B}">
      <dsp:nvSpPr>
        <dsp:cNvPr id="0" name=""/>
        <dsp:cNvSpPr/>
      </dsp:nvSpPr>
      <dsp:spPr>
        <a:xfrm>
          <a:off x="5530211" y="447800"/>
          <a:ext cx="128741" cy="128741"/>
        </a:xfrm>
        <a:prstGeom prst="rect">
          <a:avLst/>
        </a:prstGeom>
        <a:solidFill>
          <a:schemeClr val="lt1">
            <a:alpha val="90000"/>
            <a:hueOff val="0"/>
            <a:satOff val="0"/>
            <a:lumOff val="0"/>
            <a:alphaOff val="0"/>
          </a:schemeClr>
        </a:solidFill>
        <a:ln w="12700" cap="flat" cmpd="sng" algn="ctr">
          <a:solidFill>
            <a:schemeClr val="accent4">
              <a:hueOff val="5880535"/>
              <a:satOff val="-24466"/>
              <a:lumOff val="5765"/>
              <a:alphaOff val="0"/>
            </a:schemeClr>
          </a:solidFill>
          <a:prstDash val="solid"/>
          <a:miter lim="800000"/>
        </a:ln>
        <a:effectLst/>
      </dsp:spPr>
      <dsp:style>
        <a:lnRef idx="2">
          <a:scrgbClr r="0" g="0" b="0"/>
        </a:lnRef>
        <a:fillRef idx="1">
          <a:scrgbClr r="0" g="0" b="0"/>
        </a:fillRef>
        <a:effectRef idx="0">
          <a:scrgbClr r="0" g="0" b="0"/>
        </a:effectRef>
        <a:fontRef idx="minor"/>
      </dsp:style>
    </dsp:sp>
    <dsp:sp modelId="{7195230D-9343-4E59-853D-12A7B337A844}">
      <dsp:nvSpPr>
        <dsp:cNvPr id="0" name=""/>
        <dsp:cNvSpPr/>
      </dsp:nvSpPr>
      <dsp:spPr>
        <a:xfrm>
          <a:off x="5530211" y="0"/>
          <a:ext cx="1752458" cy="37037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26670" tIns="17780" rIns="26670" bIns="17780" numCol="1" spcCol="1270" anchor="ctr" anchorCtr="0">
          <a:noAutofit/>
        </a:bodyPr>
        <a:lstStyle/>
        <a:p>
          <a:pPr marL="0" lvl="0" indent="0" algn="l" defTabSz="622300">
            <a:lnSpc>
              <a:spcPct val="90000"/>
            </a:lnSpc>
            <a:spcBef>
              <a:spcPct val="0"/>
            </a:spcBef>
            <a:spcAft>
              <a:spcPct val="35000"/>
            </a:spcAft>
            <a:buNone/>
          </a:pPr>
          <a:r>
            <a:rPr lang="en-US" sz="1400" b="1" kern="1200" dirty="0"/>
            <a:t>Rx  Collaborative</a:t>
          </a:r>
        </a:p>
      </dsp:txBody>
      <dsp:txXfrm>
        <a:off x="5530211" y="0"/>
        <a:ext cx="1752458" cy="370370"/>
      </dsp:txXfrm>
    </dsp:sp>
    <dsp:sp modelId="{AECD0C08-9270-486E-A44C-A4E539583CA3}">
      <dsp:nvSpPr>
        <dsp:cNvPr id="0" name=""/>
        <dsp:cNvSpPr/>
      </dsp:nvSpPr>
      <dsp:spPr>
        <a:xfrm>
          <a:off x="5530211" y="747893"/>
          <a:ext cx="128738" cy="128738"/>
        </a:xfrm>
        <a:prstGeom prst="rect">
          <a:avLst/>
        </a:prstGeom>
        <a:solidFill>
          <a:schemeClr val="lt1">
            <a:hueOff val="0"/>
            <a:satOff val="0"/>
            <a:lumOff val="0"/>
            <a:alphaOff val="0"/>
          </a:schemeClr>
        </a:solidFill>
        <a:ln w="12700" cap="flat" cmpd="sng" algn="ctr">
          <a:solidFill>
            <a:schemeClr val="accent4">
              <a:hueOff val="6639313"/>
              <a:satOff val="-27623"/>
              <a:lumOff val="6509"/>
              <a:alphaOff val="0"/>
            </a:schemeClr>
          </a:solidFill>
          <a:prstDash val="solid"/>
          <a:miter lim="800000"/>
        </a:ln>
        <a:effectLst/>
      </dsp:spPr>
      <dsp:style>
        <a:lnRef idx="2">
          <a:scrgbClr r="0" g="0" b="0"/>
        </a:lnRef>
        <a:fillRef idx="1">
          <a:scrgbClr r="0" g="0" b="0"/>
        </a:fillRef>
        <a:effectRef idx="0">
          <a:scrgbClr r="0" g="0" b="0"/>
        </a:effectRef>
        <a:fontRef idx="minor"/>
      </dsp:style>
    </dsp:sp>
    <dsp:sp modelId="{8D0CA638-53D3-48A8-B9AF-F83E8EF3C5BC}">
      <dsp:nvSpPr>
        <dsp:cNvPr id="0" name=""/>
        <dsp:cNvSpPr/>
      </dsp:nvSpPr>
      <dsp:spPr>
        <a:xfrm>
          <a:off x="5715711" y="828846"/>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Rebate Reconciliation (ESI &amp; CVS)</a:t>
          </a:r>
        </a:p>
      </dsp:txBody>
      <dsp:txXfrm>
        <a:off x="5715711" y="828846"/>
        <a:ext cx="1629786" cy="300090"/>
      </dsp:txXfrm>
    </dsp:sp>
    <dsp:sp modelId="{9EDBF4CA-3E3F-4843-AC7C-E83E6A14E78C}">
      <dsp:nvSpPr>
        <dsp:cNvPr id="0" name=""/>
        <dsp:cNvSpPr/>
      </dsp:nvSpPr>
      <dsp:spPr>
        <a:xfrm>
          <a:off x="5513833" y="1330283"/>
          <a:ext cx="128738" cy="128738"/>
        </a:xfrm>
        <a:prstGeom prst="rect">
          <a:avLst/>
        </a:prstGeom>
        <a:solidFill>
          <a:schemeClr val="lt1">
            <a:hueOff val="0"/>
            <a:satOff val="0"/>
            <a:lumOff val="0"/>
            <a:alphaOff val="0"/>
          </a:schemeClr>
        </a:solidFill>
        <a:ln w="12700" cap="flat" cmpd="sng" algn="ctr">
          <a:solidFill>
            <a:schemeClr val="accent4">
              <a:hueOff val="6955470"/>
              <a:satOff val="-28939"/>
              <a:lumOff val="6819"/>
              <a:alphaOff val="0"/>
            </a:schemeClr>
          </a:solidFill>
          <a:prstDash val="solid"/>
          <a:miter lim="800000"/>
        </a:ln>
        <a:effectLst/>
      </dsp:spPr>
      <dsp:style>
        <a:lnRef idx="2">
          <a:scrgbClr r="0" g="0" b="0"/>
        </a:lnRef>
        <a:fillRef idx="1">
          <a:scrgbClr r="0" g="0" b="0"/>
        </a:fillRef>
        <a:effectRef idx="0">
          <a:scrgbClr r="0" g="0" b="0"/>
        </a:effectRef>
        <a:fontRef idx="minor"/>
      </dsp:style>
    </dsp:sp>
    <dsp:sp modelId="{F2CBAA15-9BA8-4996-ADEC-6BC2EE30CC95}">
      <dsp:nvSpPr>
        <dsp:cNvPr id="0" name=""/>
        <dsp:cNvSpPr/>
      </dsp:nvSpPr>
      <dsp:spPr>
        <a:xfrm>
          <a:off x="5680312" y="1291153"/>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API Letters</a:t>
          </a:r>
        </a:p>
      </dsp:txBody>
      <dsp:txXfrm>
        <a:off x="5680312" y="1291153"/>
        <a:ext cx="1629786" cy="300090"/>
      </dsp:txXfrm>
    </dsp:sp>
    <dsp:sp modelId="{B522DD12-649E-4E98-944A-E6C9654AE25D}">
      <dsp:nvSpPr>
        <dsp:cNvPr id="0" name=""/>
        <dsp:cNvSpPr/>
      </dsp:nvSpPr>
      <dsp:spPr>
        <a:xfrm>
          <a:off x="5504689" y="1659128"/>
          <a:ext cx="128738" cy="128738"/>
        </a:xfrm>
        <a:prstGeom prst="rect">
          <a:avLst/>
        </a:prstGeom>
        <a:solidFill>
          <a:schemeClr val="lt1">
            <a:hueOff val="0"/>
            <a:satOff val="0"/>
            <a:lumOff val="0"/>
            <a:alphaOff val="0"/>
          </a:schemeClr>
        </a:solidFill>
        <a:ln w="12700" cap="flat" cmpd="sng" algn="ctr">
          <a:solidFill>
            <a:schemeClr val="accent4">
              <a:hueOff val="7271629"/>
              <a:satOff val="-30254"/>
              <a:lumOff val="7129"/>
              <a:alphaOff val="0"/>
            </a:schemeClr>
          </a:solidFill>
          <a:prstDash val="solid"/>
          <a:miter lim="800000"/>
        </a:ln>
        <a:effectLst/>
      </dsp:spPr>
      <dsp:style>
        <a:lnRef idx="2">
          <a:scrgbClr r="0" g="0" b="0"/>
        </a:lnRef>
        <a:fillRef idx="1">
          <a:scrgbClr r="0" g="0" b="0"/>
        </a:fillRef>
        <a:effectRef idx="0">
          <a:scrgbClr r="0" g="0" b="0"/>
        </a:effectRef>
        <a:fontRef idx="minor"/>
      </dsp:style>
    </dsp:sp>
    <dsp:sp modelId="{9BF37CAE-0CA3-4D23-BB8A-A05ADF83E6E9}">
      <dsp:nvSpPr>
        <dsp:cNvPr id="0" name=""/>
        <dsp:cNvSpPr/>
      </dsp:nvSpPr>
      <dsp:spPr>
        <a:xfrm>
          <a:off x="5643740" y="1766985"/>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Population of Price Grid for letters</a:t>
          </a:r>
        </a:p>
      </dsp:txBody>
      <dsp:txXfrm>
        <a:off x="5643740" y="1766985"/>
        <a:ext cx="1629786" cy="300090"/>
      </dsp:txXfrm>
    </dsp:sp>
    <dsp:sp modelId="{0BCAEE21-3BED-41A5-8E12-A15DA7753709}">
      <dsp:nvSpPr>
        <dsp:cNvPr id="0" name=""/>
        <dsp:cNvSpPr/>
      </dsp:nvSpPr>
      <dsp:spPr>
        <a:xfrm>
          <a:off x="5493632" y="2249132"/>
          <a:ext cx="128738" cy="128738"/>
        </a:xfrm>
        <a:prstGeom prst="rect">
          <a:avLst/>
        </a:prstGeom>
        <a:solidFill>
          <a:schemeClr val="lt1">
            <a:hueOff val="0"/>
            <a:satOff val="0"/>
            <a:lumOff val="0"/>
            <a:alphaOff val="0"/>
          </a:schemeClr>
        </a:solidFill>
        <a:ln w="12700" cap="flat" cmpd="sng" algn="ctr">
          <a:solidFill>
            <a:schemeClr val="accent4">
              <a:hueOff val="7587786"/>
              <a:satOff val="-31569"/>
              <a:lumOff val="7438"/>
              <a:alphaOff val="0"/>
            </a:schemeClr>
          </a:solidFill>
          <a:prstDash val="solid"/>
          <a:miter lim="800000"/>
        </a:ln>
        <a:effectLst/>
      </dsp:spPr>
      <dsp:style>
        <a:lnRef idx="2">
          <a:scrgbClr r="0" g="0" b="0"/>
        </a:lnRef>
        <a:fillRef idx="1">
          <a:scrgbClr r="0" g="0" b="0"/>
        </a:fillRef>
        <a:effectRef idx="0">
          <a:scrgbClr r="0" g="0" b="0"/>
        </a:effectRef>
        <a:fontRef idx="minor"/>
      </dsp:style>
    </dsp:sp>
    <dsp:sp modelId="{ECD4E8DB-9228-4D19-B1C5-9B237021D328}">
      <dsp:nvSpPr>
        <dsp:cNvPr id="0" name=""/>
        <dsp:cNvSpPr/>
      </dsp:nvSpPr>
      <dsp:spPr>
        <a:xfrm>
          <a:off x="5662026" y="2378071"/>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Reconciliation Results Aggregation</a:t>
          </a:r>
        </a:p>
      </dsp:txBody>
      <dsp:txXfrm>
        <a:off x="5662026" y="2378071"/>
        <a:ext cx="1629786" cy="300090"/>
      </dsp:txXfrm>
    </dsp:sp>
    <dsp:sp modelId="{C19EB53A-E31F-4E42-AD10-927AC9A6261E}">
      <dsp:nvSpPr>
        <dsp:cNvPr id="0" name=""/>
        <dsp:cNvSpPr/>
      </dsp:nvSpPr>
      <dsp:spPr>
        <a:xfrm>
          <a:off x="7370292" y="370370"/>
          <a:ext cx="1752458" cy="206171"/>
        </a:xfrm>
        <a:prstGeom prst="rect">
          <a:avLst/>
        </a:prstGeom>
        <a:solidFill>
          <a:schemeClr val="accent4">
            <a:hueOff val="7840713"/>
            <a:satOff val="-32622"/>
            <a:lumOff val="7686"/>
            <a:alphaOff val="0"/>
          </a:schemeClr>
        </a:solidFill>
        <a:ln w="12700" cap="flat" cmpd="sng" algn="ctr">
          <a:solidFill>
            <a:schemeClr val="accent4">
              <a:hueOff val="7840713"/>
              <a:satOff val="-32622"/>
              <a:lumOff val="7686"/>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9F1D3195-A3B0-4532-A3FF-391D8A730DBB}">
      <dsp:nvSpPr>
        <dsp:cNvPr id="0" name=""/>
        <dsp:cNvSpPr/>
      </dsp:nvSpPr>
      <dsp:spPr>
        <a:xfrm>
          <a:off x="7370292" y="447800"/>
          <a:ext cx="128741" cy="128741"/>
        </a:xfrm>
        <a:prstGeom prst="rect">
          <a:avLst/>
        </a:prstGeom>
        <a:solidFill>
          <a:schemeClr val="lt1">
            <a:alpha val="90000"/>
            <a:hueOff val="0"/>
            <a:satOff val="0"/>
            <a:lumOff val="0"/>
            <a:alphaOff val="0"/>
          </a:schemeClr>
        </a:solidFill>
        <a:ln w="12700" cap="flat" cmpd="sng" algn="ctr">
          <a:solidFill>
            <a:schemeClr val="accent4">
              <a:hueOff val="7840713"/>
              <a:satOff val="-32622"/>
              <a:lumOff val="7686"/>
              <a:alphaOff val="0"/>
            </a:schemeClr>
          </a:solidFill>
          <a:prstDash val="solid"/>
          <a:miter lim="800000"/>
        </a:ln>
        <a:effectLst/>
      </dsp:spPr>
      <dsp:style>
        <a:lnRef idx="2">
          <a:scrgbClr r="0" g="0" b="0"/>
        </a:lnRef>
        <a:fillRef idx="1">
          <a:scrgbClr r="0" g="0" b="0"/>
        </a:fillRef>
        <a:effectRef idx="0">
          <a:scrgbClr r="0" g="0" b="0"/>
        </a:effectRef>
        <a:fontRef idx="minor"/>
      </dsp:style>
    </dsp:sp>
    <dsp:sp modelId="{94ABB777-5597-48BF-9CBD-FD638365B774}">
      <dsp:nvSpPr>
        <dsp:cNvPr id="0" name=""/>
        <dsp:cNvSpPr/>
      </dsp:nvSpPr>
      <dsp:spPr>
        <a:xfrm>
          <a:off x="7370292" y="0"/>
          <a:ext cx="1752458" cy="37037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26670" tIns="17780" rIns="26670" bIns="17780" numCol="1" spcCol="1270" anchor="ctr" anchorCtr="0">
          <a:noAutofit/>
        </a:bodyPr>
        <a:lstStyle/>
        <a:p>
          <a:pPr marL="0" lvl="0" indent="0" algn="l" defTabSz="622300">
            <a:lnSpc>
              <a:spcPct val="90000"/>
            </a:lnSpc>
            <a:spcBef>
              <a:spcPct val="0"/>
            </a:spcBef>
            <a:spcAft>
              <a:spcPct val="35000"/>
            </a:spcAft>
            <a:buNone/>
          </a:pPr>
          <a:r>
            <a:rPr lang="en-US" sz="1400" b="1" kern="1200" dirty="0"/>
            <a:t>RFP</a:t>
          </a:r>
        </a:p>
      </dsp:txBody>
      <dsp:txXfrm>
        <a:off x="7370292" y="0"/>
        <a:ext cx="1752458" cy="370370"/>
      </dsp:txXfrm>
    </dsp:sp>
    <dsp:sp modelId="{512888B9-3E0F-4D03-BBB8-2D3280FD3F98}">
      <dsp:nvSpPr>
        <dsp:cNvPr id="0" name=""/>
        <dsp:cNvSpPr/>
      </dsp:nvSpPr>
      <dsp:spPr>
        <a:xfrm>
          <a:off x="7370292" y="747893"/>
          <a:ext cx="128738" cy="128738"/>
        </a:xfrm>
        <a:prstGeom prst="rect">
          <a:avLst/>
        </a:prstGeom>
        <a:solidFill>
          <a:schemeClr val="lt1">
            <a:hueOff val="0"/>
            <a:satOff val="0"/>
            <a:lumOff val="0"/>
            <a:alphaOff val="0"/>
          </a:schemeClr>
        </a:solidFill>
        <a:ln w="12700" cap="flat" cmpd="sng" algn="ctr">
          <a:solidFill>
            <a:schemeClr val="accent4">
              <a:hueOff val="7903944"/>
              <a:satOff val="-32885"/>
              <a:lumOff val="7748"/>
              <a:alphaOff val="0"/>
            </a:schemeClr>
          </a:solidFill>
          <a:prstDash val="solid"/>
          <a:miter lim="800000"/>
        </a:ln>
        <a:effectLst/>
      </dsp:spPr>
      <dsp:style>
        <a:lnRef idx="2">
          <a:scrgbClr r="0" g="0" b="0"/>
        </a:lnRef>
        <a:fillRef idx="1">
          <a:scrgbClr r="0" g="0" b="0"/>
        </a:fillRef>
        <a:effectRef idx="0">
          <a:scrgbClr r="0" g="0" b="0"/>
        </a:effectRef>
        <a:fontRef idx="minor"/>
      </dsp:style>
    </dsp:sp>
    <dsp:sp modelId="{51B2E79D-D306-459D-BE02-6311C6BDF8F9}">
      <dsp:nvSpPr>
        <dsp:cNvPr id="0" name=""/>
        <dsp:cNvSpPr/>
      </dsp:nvSpPr>
      <dsp:spPr>
        <a:xfrm>
          <a:off x="7492964" y="662218"/>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Medical</a:t>
          </a:r>
        </a:p>
      </dsp:txBody>
      <dsp:txXfrm>
        <a:off x="7492964" y="662218"/>
        <a:ext cx="1629786" cy="300090"/>
      </dsp:txXfrm>
    </dsp:sp>
    <dsp:sp modelId="{6E4D8120-FBC5-4606-9EF5-CC8AC0B87572}">
      <dsp:nvSpPr>
        <dsp:cNvPr id="0" name=""/>
        <dsp:cNvSpPr/>
      </dsp:nvSpPr>
      <dsp:spPr>
        <a:xfrm>
          <a:off x="7370292" y="1047984"/>
          <a:ext cx="128738" cy="128738"/>
        </a:xfrm>
        <a:prstGeom prst="rect">
          <a:avLst/>
        </a:prstGeom>
        <a:solidFill>
          <a:schemeClr val="lt1">
            <a:hueOff val="0"/>
            <a:satOff val="0"/>
            <a:lumOff val="0"/>
            <a:alphaOff val="0"/>
          </a:schemeClr>
        </a:solidFill>
        <a:ln w="12700" cap="flat" cmpd="sng" algn="ctr">
          <a:solidFill>
            <a:schemeClr val="accent4">
              <a:hueOff val="8220102"/>
              <a:satOff val="-34200"/>
              <a:lumOff val="8058"/>
              <a:alphaOff val="0"/>
            </a:schemeClr>
          </a:solidFill>
          <a:prstDash val="solid"/>
          <a:miter lim="800000"/>
        </a:ln>
        <a:effectLst/>
      </dsp:spPr>
      <dsp:style>
        <a:lnRef idx="2">
          <a:scrgbClr r="0" g="0" b="0"/>
        </a:lnRef>
        <a:fillRef idx="1">
          <a:scrgbClr r="0" g="0" b="0"/>
        </a:fillRef>
        <a:effectRef idx="0">
          <a:scrgbClr r="0" g="0" b="0"/>
        </a:effectRef>
        <a:fontRef idx="minor"/>
      </dsp:style>
    </dsp:sp>
    <dsp:sp modelId="{D012BE7B-C9ED-4BB0-8E95-DA27C309FE8F}">
      <dsp:nvSpPr>
        <dsp:cNvPr id="0" name=""/>
        <dsp:cNvSpPr/>
      </dsp:nvSpPr>
      <dsp:spPr>
        <a:xfrm>
          <a:off x="7492964" y="962308"/>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Dental</a:t>
          </a:r>
        </a:p>
      </dsp:txBody>
      <dsp:txXfrm>
        <a:off x="7492964" y="962308"/>
        <a:ext cx="1629786" cy="300090"/>
      </dsp:txXfrm>
    </dsp:sp>
    <dsp:sp modelId="{69BDF514-3348-4F76-807F-72FEB45BD879}">
      <dsp:nvSpPr>
        <dsp:cNvPr id="0" name=""/>
        <dsp:cNvSpPr/>
      </dsp:nvSpPr>
      <dsp:spPr>
        <a:xfrm>
          <a:off x="7370292" y="1348074"/>
          <a:ext cx="128738" cy="128738"/>
        </a:xfrm>
        <a:prstGeom prst="rect">
          <a:avLst/>
        </a:prstGeom>
        <a:solidFill>
          <a:schemeClr val="lt1">
            <a:hueOff val="0"/>
            <a:satOff val="0"/>
            <a:lumOff val="0"/>
            <a:alphaOff val="0"/>
          </a:schemeClr>
        </a:solidFill>
        <a:ln w="12700" cap="flat" cmpd="sng" algn="ctr">
          <a:solidFill>
            <a:schemeClr val="accent4">
              <a:hueOff val="8536260"/>
              <a:satOff val="-35515"/>
              <a:lumOff val="8368"/>
              <a:alphaOff val="0"/>
            </a:schemeClr>
          </a:solidFill>
          <a:prstDash val="solid"/>
          <a:miter lim="800000"/>
        </a:ln>
        <a:effectLst/>
      </dsp:spPr>
      <dsp:style>
        <a:lnRef idx="2">
          <a:scrgbClr r="0" g="0" b="0"/>
        </a:lnRef>
        <a:fillRef idx="1">
          <a:scrgbClr r="0" g="0" b="0"/>
        </a:fillRef>
        <a:effectRef idx="0">
          <a:scrgbClr r="0" g="0" b="0"/>
        </a:effectRef>
        <a:fontRef idx="minor"/>
      </dsp:style>
    </dsp:sp>
    <dsp:sp modelId="{33521766-3C71-4CE1-8263-3B5C76CBBEB0}">
      <dsp:nvSpPr>
        <dsp:cNvPr id="0" name=""/>
        <dsp:cNvSpPr/>
      </dsp:nvSpPr>
      <dsp:spPr>
        <a:xfrm>
          <a:off x="7492964" y="1262398"/>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Vision</a:t>
          </a:r>
        </a:p>
      </dsp:txBody>
      <dsp:txXfrm>
        <a:off x="7492964" y="1262398"/>
        <a:ext cx="1629786" cy="300090"/>
      </dsp:txXfrm>
    </dsp:sp>
    <dsp:sp modelId="{A72E701C-1BE9-4789-A425-42E0B9A81C3D}">
      <dsp:nvSpPr>
        <dsp:cNvPr id="0" name=""/>
        <dsp:cNvSpPr/>
      </dsp:nvSpPr>
      <dsp:spPr>
        <a:xfrm>
          <a:off x="7370292" y="1648164"/>
          <a:ext cx="128738" cy="128738"/>
        </a:xfrm>
        <a:prstGeom prst="rect">
          <a:avLst/>
        </a:prstGeom>
        <a:solidFill>
          <a:schemeClr val="lt1">
            <a:hueOff val="0"/>
            <a:satOff val="0"/>
            <a:lumOff val="0"/>
            <a:alphaOff val="0"/>
          </a:schemeClr>
        </a:solidFill>
        <a:ln w="12700" cap="flat" cmpd="sng" algn="ctr">
          <a:solidFill>
            <a:schemeClr val="accent4">
              <a:hueOff val="8852417"/>
              <a:satOff val="-36831"/>
              <a:lumOff val="8678"/>
              <a:alphaOff val="0"/>
            </a:schemeClr>
          </a:solidFill>
          <a:prstDash val="solid"/>
          <a:miter lim="800000"/>
        </a:ln>
        <a:effectLst/>
      </dsp:spPr>
      <dsp:style>
        <a:lnRef idx="2">
          <a:scrgbClr r="0" g="0" b="0"/>
        </a:lnRef>
        <a:fillRef idx="1">
          <a:scrgbClr r="0" g="0" b="0"/>
        </a:fillRef>
        <a:effectRef idx="0">
          <a:scrgbClr r="0" g="0" b="0"/>
        </a:effectRef>
        <a:fontRef idx="minor"/>
      </dsp:style>
    </dsp:sp>
    <dsp:sp modelId="{AA5BC991-DCC3-43AF-A88F-5A546B0B8DF0}">
      <dsp:nvSpPr>
        <dsp:cNvPr id="0" name=""/>
        <dsp:cNvSpPr/>
      </dsp:nvSpPr>
      <dsp:spPr>
        <a:xfrm>
          <a:off x="7492964" y="1562489"/>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ID Theft</a:t>
          </a:r>
        </a:p>
      </dsp:txBody>
      <dsp:txXfrm>
        <a:off x="7492964" y="1562489"/>
        <a:ext cx="1629786" cy="300090"/>
      </dsp:txXfrm>
    </dsp:sp>
    <dsp:sp modelId="{B5116000-9B75-4F86-83D1-EFF49D508BD5}">
      <dsp:nvSpPr>
        <dsp:cNvPr id="0" name=""/>
        <dsp:cNvSpPr/>
      </dsp:nvSpPr>
      <dsp:spPr>
        <a:xfrm>
          <a:off x="7370292" y="1948255"/>
          <a:ext cx="128738" cy="128738"/>
        </a:xfrm>
        <a:prstGeom prst="rect">
          <a:avLst/>
        </a:prstGeom>
        <a:solidFill>
          <a:schemeClr val="lt1">
            <a:hueOff val="0"/>
            <a:satOff val="0"/>
            <a:lumOff val="0"/>
            <a:alphaOff val="0"/>
          </a:schemeClr>
        </a:solidFill>
        <a:ln w="12700" cap="flat" cmpd="sng" algn="ctr">
          <a:solidFill>
            <a:schemeClr val="accent4">
              <a:hueOff val="9168575"/>
              <a:satOff val="-38146"/>
              <a:lumOff val="8988"/>
              <a:alphaOff val="0"/>
            </a:schemeClr>
          </a:solidFill>
          <a:prstDash val="solid"/>
          <a:miter lim="800000"/>
        </a:ln>
        <a:effectLst/>
      </dsp:spPr>
      <dsp:style>
        <a:lnRef idx="2">
          <a:scrgbClr r="0" g="0" b="0"/>
        </a:lnRef>
        <a:fillRef idx="1">
          <a:scrgbClr r="0" g="0" b="0"/>
        </a:fillRef>
        <a:effectRef idx="0">
          <a:scrgbClr r="0" g="0" b="0"/>
        </a:effectRef>
        <a:fontRef idx="minor"/>
      </dsp:style>
    </dsp:sp>
    <dsp:sp modelId="{78119AFE-1F90-41D7-B717-3EB4B889C213}">
      <dsp:nvSpPr>
        <dsp:cNvPr id="0" name=""/>
        <dsp:cNvSpPr/>
      </dsp:nvSpPr>
      <dsp:spPr>
        <a:xfrm>
          <a:off x="7492964" y="1862579"/>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ADML </a:t>
          </a:r>
        </a:p>
      </dsp:txBody>
      <dsp:txXfrm>
        <a:off x="7492964" y="1862579"/>
        <a:ext cx="1629786" cy="300090"/>
      </dsp:txXfrm>
    </dsp:sp>
    <dsp:sp modelId="{EC616191-0950-4619-8BDF-79C7D91DDAAA}">
      <dsp:nvSpPr>
        <dsp:cNvPr id="0" name=""/>
        <dsp:cNvSpPr/>
      </dsp:nvSpPr>
      <dsp:spPr>
        <a:xfrm>
          <a:off x="7370292" y="2248345"/>
          <a:ext cx="128738" cy="128738"/>
        </a:xfrm>
        <a:prstGeom prst="rect">
          <a:avLst/>
        </a:prstGeom>
        <a:solidFill>
          <a:schemeClr val="lt1">
            <a:hueOff val="0"/>
            <a:satOff val="0"/>
            <a:lumOff val="0"/>
            <a:alphaOff val="0"/>
          </a:schemeClr>
        </a:solidFill>
        <a:ln w="12700" cap="flat" cmpd="sng" algn="ctr">
          <a:solidFill>
            <a:schemeClr val="accent4">
              <a:hueOff val="9484732"/>
              <a:satOff val="-39462"/>
              <a:lumOff val="9298"/>
              <a:alphaOff val="0"/>
            </a:schemeClr>
          </a:solidFill>
          <a:prstDash val="solid"/>
          <a:miter lim="800000"/>
        </a:ln>
        <a:effectLst/>
      </dsp:spPr>
      <dsp:style>
        <a:lnRef idx="2">
          <a:scrgbClr r="0" g="0" b="0"/>
        </a:lnRef>
        <a:fillRef idx="1">
          <a:scrgbClr r="0" g="0" b="0"/>
        </a:fillRef>
        <a:effectRef idx="0">
          <a:scrgbClr r="0" g="0" b="0"/>
        </a:effectRef>
        <a:fontRef idx="minor"/>
      </dsp:style>
    </dsp:sp>
    <dsp:sp modelId="{E71E1125-D9B2-4679-ABB8-BB7619638AAF}">
      <dsp:nvSpPr>
        <dsp:cNvPr id="0" name=""/>
        <dsp:cNvSpPr/>
      </dsp:nvSpPr>
      <dsp:spPr>
        <a:xfrm>
          <a:off x="7492964" y="2162669"/>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Legal</a:t>
          </a:r>
        </a:p>
      </dsp:txBody>
      <dsp:txXfrm>
        <a:off x="7492964" y="2162669"/>
        <a:ext cx="1629786" cy="300090"/>
      </dsp:txXfrm>
    </dsp:sp>
    <dsp:sp modelId="{FEC1D5E7-E0B8-41AE-AABD-44491062204E}">
      <dsp:nvSpPr>
        <dsp:cNvPr id="0" name=""/>
        <dsp:cNvSpPr/>
      </dsp:nvSpPr>
      <dsp:spPr>
        <a:xfrm>
          <a:off x="9210373" y="370370"/>
          <a:ext cx="1752458" cy="206171"/>
        </a:xfrm>
        <a:prstGeom prst="rect">
          <a:avLst/>
        </a:prstGeom>
        <a:solidFill>
          <a:schemeClr val="accent4">
            <a:hueOff val="9800891"/>
            <a:satOff val="-40777"/>
            <a:lumOff val="9608"/>
            <a:alphaOff val="0"/>
          </a:schemeClr>
        </a:solidFill>
        <a:ln w="12700" cap="flat" cmpd="sng" algn="ctr">
          <a:solidFill>
            <a:schemeClr val="accent4">
              <a:hueOff val="9800891"/>
              <a:satOff val="-40777"/>
              <a:lumOff val="9608"/>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0093F1D8-3AC6-4515-8425-43CF95DA4B10}">
      <dsp:nvSpPr>
        <dsp:cNvPr id="0" name=""/>
        <dsp:cNvSpPr/>
      </dsp:nvSpPr>
      <dsp:spPr>
        <a:xfrm>
          <a:off x="9210373" y="447800"/>
          <a:ext cx="128741" cy="128741"/>
        </a:xfrm>
        <a:prstGeom prst="rect">
          <a:avLst/>
        </a:prstGeom>
        <a:solidFill>
          <a:schemeClr val="lt1">
            <a:alpha val="90000"/>
            <a:hueOff val="0"/>
            <a:satOff val="0"/>
            <a:lumOff val="0"/>
            <a:alphaOff val="0"/>
          </a:schemeClr>
        </a:solidFill>
        <a:ln w="12700" cap="flat" cmpd="sng" algn="ctr">
          <a:solidFill>
            <a:schemeClr val="accent4">
              <a:hueOff val="9800891"/>
              <a:satOff val="-40777"/>
              <a:lumOff val="9608"/>
              <a:alphaOff val="0"/>
            </a:schemeClr>
          </a:solidFill>
          <a:prstDash val="solid"/>
          <a:miter lim="800000"/>
        </a:ln>
        <a:effectLst/>
      </dsp:spPr>
      <dsp:style>
        <a:lnRef idx="2">
          <a:scrgbClr r="0" g="0" b="0"/>
        </a:lnRef>
        <a:fillRef idx="1">
          <a:scrgbClr r="0" g="0" b="0"/>
        </a:fillRef>
        <a:effectRef idx="0">
          <a:scrgbClr r="0" g="0" b="0"/>
        </a:effectRef>
        <a:fontRef idx="minor"/>
      </dsp:style>
    </dsp:sp>
    <dsp:sp modelId="{C1710848-FBB0-4A09-B44A-4E377B9C5C4E}">
      <dsp:nvSpPr>
        <dsp:cNvPr id="0" name=""/>
        <dsp:cNvSpPr/>
      </dsp:nvSpPr>
      <dsp:spPr>
        <a:xfrm>
          <a:off x="9210373" y="0"/>
          <a:ext cx="1752458" cy="37037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26670" tIns="17780" rIns="26670" bIns="17780" numCol="1" spcCol="1270" anchor="ctr" anchorCtr="0">
          <a:noAutofit/>
        </a:bodyPr>
        <a:lstStyle/>
        <a:p>
          <a:pPr marL="0" lvl="0" indent="0" algn="l" defTabSz="622300">
            <a:lnSpc>
              <a:spcPct val="90000"/>
            </a:lnSpc>
            <a:spcBef>
              <a:spcPct val="0"/>
            </a:spcBef>
            <a:spcAft>
              <a:spcPct val="35000"/>
            </a:spcAft>
            <a:buNone/>
          </a:pPr>
          <a:r>
            <a:rPr lang="en-US" sz="1400" b="1" kern="1200" dirty="0"/>
            <a:t>WillisMed</a:t>
          </a:r>
        </a:p>
      </dsp:txBody>
      <dsp:txXfrm>
        <a:off x="9210373" y="0"/>
        <a:ext cx="1752458" cy="370370"/>
      </dsp:txXfrm>
    </dsp:sp>
    <dsp:sp modelId="{24BF5449-C38A-41A3-8EA2-0275765A09F8}">
      <dsp:nvSpPr>
        <dsp:cNvPr id="0" name=""/>
        <dsp:cNvSpPr/>
      </dsp:nvSpPr>
      <dsp:spPr>
        <a:xfrm>
          <a:off x="9210373" y="747893"/>
          <a:ext cx="128738" cy="128738"/>
        </a:xfrm>
        <a:prstGeom prst="rect">
          <a:avLst/>
        </a:prstGeom>
        <a:solidFill>
          <a:schemeClr val="lt1">
            <a:hueOff val="0"/>
            <a:satOff val="0"/>
            <a:lumOff val="0"/>
            <a:alphaOff val="0"/>
          </a:schemeClr>
        </a:solidFill>
        <a:ln w="12700" cap="flat" cmpd="sng" algn="ctr">
          <a:solidFill>
            <a:schemeClr val="accent4">
              <a:hueOff val="9800891"/>
              <a:satOff val="-40777"/>
              <a:lumOff val="9608"/>
              <a:alphaOff val="0"/>
            </a:schemeClr>
          </a:solidFill>
          <a:prstDash val="solid"/>
          <a:miter lim="800000"/>
        </a:ln>
        <a:effectLst/>
      </dsp:spPr>
      <dsp:style>
        <a:lnRef idx="2">
          <a:scrgbClr r="0" g="0" b="0"/>
        </a:lnRef>
        <a:fillRef idx="1">
          <a:scrgbClr r="0" g="0" b="0"/>
        </a:fillRef>
        <a:effectRef idx="0">
          <a:scrgbClr r="0" g="0" b="0"/>
        </a:effectRef>
        <a:fontRef idx="minor"/>
      </dsp:style>
    </dsp:sp>
    <dsp:sp modelId="{FB920A4D-5DF1-4A33-ADC6-581B6AEA9DC3}">
      <dsp:nvSpPr>
        <dsp:cNvPr id="0" name=""/>
        <dsp:cNvSpPr/>
      </dsp:nvSpPr>
      <dsp:spPr>
        <a:xfrm>
          <a:off x="9333045" y="662218"/>
          <a:ext cx="1629786" cy="30009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99568" tIns="99568" rIns="99568" bIns="99568" numCol="1" spcCol="1270" anchor="ctr" anchorCtr="0">
          <a:noAutofit/>
        </a:bodyPr>
        <a:lstStyle/>
        <a:p>
          <a:pPr marL="0" lvl="0" indent="0" algn="l" defTabSz="622300">
            <a:lnSpc>
              <a:spcPct val="90000"/>
            </a:lnSpc>
            <a:spcBef>
              <a:spcPct val="0"/>
            </a:spcBef>
            <a:spcAft>
              <a:spcPct val="35000"/>
            </a:spcAft>
            <a:buNone/>
          </a:pPr>
          <a:r>
            <a:rPr lang="en-US" sz="1400" kern="1200" dirty="0"/>
            <a:t>Client Setup</a:t>
          </a:r>
        </a:p>
      </dsp:txBody>
      <dsp:txXfrm>
        <a:off x="9333045" y="662218"/>
        <a:ext cx="1629786" cy="300090"/>
      </dsp:txXfrm>
    </dsp:sp>
  </dsp:spTree>
</dsp:drawing>
</file>

<file path=xl/diagrams/layout1.xml><?xml version="1.0" encoding="utf-8"?>
<dgm:layoutDef xmlns:dgm="http://schemas.openxmlformats.org/drawingml/2006/diagram" xmlns:a="http://schemas.openxmlformats.org/drawingml/2006/main" uniqueId="urn:microsoft.com/office/officeart/2008/layout/SquareAccentList">
  <dgm:title val=""/>
  <dgm:desc val=""/>
  <dgm:catLst>
    <dgm:cat type="list" pri="5500"/>
  </dgm:catLst>
  <dgm:sampData>
    <dgm:dataModel>
      <dgm:ptLst>
        <dgm:pt modelId="0" type="doc"/>
        <dgm:pt modelId="10">
          <dgm:prSet phldr="1"/>
        </dgm:pt>
        <dgm:pt modelId="11">
          <dgm:prSet phldr="1"/>
        </dgm:pt>
        <dgm:pt modelId="12">
          <dgm:prSet phldr="1"/>
        </dgm:pt>
        <dgm:pt modelId="13">
          <dgm:prSet phldr="1"/>
        </dgm:pt>
        <dgm:pt modelId="20">
          <dgm:prSet phldr="1"/>
        </dgm:pt>
        <dgm:pt modelId="21">
          <dgm:prSet phldr="1"/>
        </dgm:pt>
        <dgm:pt modelId="22">
          <dgm:prSet phldr="1"/>
        </dgm:pt>
        <dgm:pt modelId="23">
          <dgm:prSet phldr="1"/>
        </dgm:pt>
      </dgm:ptLst>
      <dgm:cxnLst>
        <dgm:cxn modelId="1" srcId="0" destId="10" srcOrd="0" destOrd="0"/>
        <dgm:cxn modelId="2" srcId="10" destId="11" srcOrd="0" destOrd="0"/>
        <dgm:cxn modelId="3" srcId="10" destId="12" srcOrd="1" destOrd="0"/>
        <dgm:cxn modelId="4" srcId="10" destId="13" srcOrd="2" destOrd="0"/>
        <dgm:cxn modelId="5" srcId="0" destId="20" srcOrd="0" destOrd="0"/>
        <dgm:cxn modelId="6" srcId="20" destId="21" srcOrd="0" destOrd="0"/>
        <dgm:cxn modelId="7" srcId="20" destId="22" srcOrd="1" destOrd="0"/>
        <dgm:cxn modelId="8" srcId="20" destId="23" srcOrd="2" destOrd="0"/>
      </dgm:cxnLst>
      <dgm:bg/>
      <dgm:whole/>
    </dgm:dataModel>
  </dgm:sampData>
  <dgm:styleData>
    <dgm:dataModel>
      <dgm:ptLst>
        <dgm:pt modelId="0" type="doc"/>
        <dgm:pt modelId="10">
          <dgm:prSet phldr="1"/>
        </dgm:pt>
        <dgm:pt modelId="11">
          <dgm:prSet phldr="1"/>
        </dgm:pt>
        <dgm:pt modelId="12">
          <dgm:prSet phldr="1"/>
        </dgm:pt>
        <dgm:pt modelId="13">
          <dgm:prSet phldr="1"/>
        </dgm:pt>
        <dgm:pt modelId="20">
          <dgm:prSet phldr="1"/>
        </dgm:pt>
        <dgm:pt modelId="21">
          <dgm:prSet phldr="1"/>
        </dgm:pt>
        <dgm:pt modelId="22">
          <dgm:prSet phldr="1"/>
        </dgm:pt>
        <dgm:pt modelId="23">
          <dgm:prSet phldr="1"/>
        </dgm:pt>
      </dgm:ptLst>
      <dgm:cxnLst>
        <dgm:cxn modelId="1" srcId="0" destId="10" srcOrd="0" destOrd="0"/>
        <dgm:cxn modelId="2" srcId="10" destId="11" srcOrd="0" destOrd="0"/>
        <dgm:cxn modelId="3" srcId="10" destId="12" srcOrd="1" destOrd="0"/>
        <dgm:cxn modelId="4" srcId="10" destId="13" srcOrd="2" destOrd="0"/>
        <dgm:cxn modelId="5" srcId="0" destId="20" srcOrd="0" destOrd="0"/>
        <dgm:cxn modelId="6" srcId="20" destId="21" srcOrd="0" destOrd="0"/>
        <dgm:cxn modelId="7" srcId="20" destId="22" srcOrd="1" destOrd="0"/>
        <dgm:cxn modelId="8" srcId="20" destId="23" srcOrd="2" destOrd="0"/>
      </dgm:cxnLst>
      <dgm:bg/>
      <dgm:whole/>
    </dgm:dataModel>
  </dgm:styleData>
  <dgm:clrData>
    <dgm:dataModel>
      <dgm:ptLst>
        <dgm:pt modelId="0" type="doc"/>
        <dgm:pt modelId="10">
          <dgm:prSet phldr="1"/>
        </dgm:pt>
        <dgm:pt modelId="11">
          <dgm:prSet phldr="1"/>
        </dgm:pt>
        <dgm:pt modelId="12">
          <dgm:prSet phldr="1"/>
        </dgm:pt>
        <dgm:pt modelId="13">
          <dgm:prSet phldr="1"/>
        </dgm:pt>
        <dgm:pt modelId="20">
          <dgm:prSet phldr="1"/>
        </dgm:pt>
        <dgm:pt modelId="21">
          <dgm:prSet phldr="1"/>
        </dgm:pt>
        <dgm:pt modelId="22">
          <dgm:prSet phldr="1"/>
        </dgm:pt>
        <dgm:pt modelId="23">
          <dgm:prSet phldr="1"/>
        </dgm:pt>
      </dgm:ptLst>
      <dgm:cxnLst>
        <dgm:cxn modelId="1" srcId="0" destId="10" srcOrd="0" destOrd="0"/>
        <dgm:cxn modelId="2" srcId="10" destId="11" srcOrd="0" destOrd="0"/>
        <dgm:cxn modelId="3" srcId="10" destId="12" srcOrd="1" destOrd="0"/>
        <dgm:cxn modelId="4" srcId="10" destId="13" srcOrd="2" destOrd="0"/>
        <dgm:cxn modelId="5" srcId="0" destId="20" srcOrd="0" destOrd="0"/>
        <dgm:cxn modelId="6" srcId="20" destId="21" srcOrd="0" destOrd="0"/>
        <dgm:cxn modelId="7" srcId="20" destId="22" srcOrd="1" destOrd="0"/>
        <dgm:cxn modelId="8" srcId="20" destId="23" srcOrd="2" destOrd="0"/>
      </dgm:cxnLst>
      <dgm:bg/>
      <dgm:whole/>
    </dgm:dataModel>
  </dgm:clrData>
  <dgm:layoutNode name="layout">
    <dgm:varLst>
      <dgm:chMax/>
      <dgm:chPref/>
      <dgm:dir/>
      <dgm:resizeHandles/>
    </dgm:varLst>
    <dgm:choose name="Name0">
      <dgm:if name="Name1" func="var" arg="dir" op="equ" val="norm">
        <dgm:alg type="hierChild">
          <dgm:param type="linDir" val="fromL"/>
          <dgm:param type="vertAlign" val="t"/>
          <dgm:param type="nodeVertAlign" val="t"/>
          <dgm:param type="horzAlign" val="ctr"/>
          <dgm:param type="fallback" val="1D"/>
        </dgm:alg>
      </dgm:if>
      <dgm:else name="Name2">
        <dgm:alg type="hierChild">
          <dgm:param type="linDir" val="fromR"/>
          <dgm:param type="vertAlign" val="t"/>
          <dgm:param type="nodeVertAlign" val="t"/>
          <dgm:param type="horzAlign" val="ctr"/>
          <dgm:param type="fallback" val="1D"/>
        </dgm:alg>
      </dgm:else>
    </dgm:choose>
    <dgm:shape xmlns:r="http://schemas.openxmlformats.org/officeDocument/2006/relationships" r:blip="">
      <dgm:adjLst/>
    </dgm:shape>
    <dgm:presOf/>
    <dgm:constrLst>
      <dgm:constr type="primFontSz" for="des" forName="Parent" op="equ" val="65"/>
      <dgm:constr type="primFontSz" for="des" forName="Child" op="equ" val="65"/>
      <dgm:constr type="primFontSz" for="des" forName="Child" refType="primFontSz" refFor="des" refForName="Parent" op="lte"/>
      <dgm:constr type="w" for="des" forName="rootComposite" refType="h" refFor="des" refForName="rootComposite" fact="3.0396"/>
      <dgm:constr type="h" for="des" forName="rootComposite" refType="h"/>
      <dgm:constr type="w" for="des" forName="childComposite" refType="w" refFor="des" refForName="rootComposite"/>
      <dgm:constr type="h" for="des" forName="childComposite" refType="h" refFor="des" refForName="rootComposite" fact="0.5205"/>
      <dgm:constr type="sibSp" refType="w" refFor="des" refForName="rootComposite" fact="0.05"/>
      <dgm:constr type="sp" for="des" forName="root" refType="h" refFor="des" refForName="childComposite" fact="0.2855"/>
    </dgm:constrLst>
    <dgm:ruleLst/>
    <dgm:forEach name="Name3" axis="ch">
      <dgm:forEach name="Name4" axis="self" ptType="node" cnt="1">
        <dgm:layoutNode name="root">
          <dgm:varLst>
            <dgm:chMax/>
            <dgm:chPref/>
          </dgm:varLst>
          <dgm:alg type="hierRoot">
            <dgm:param type="hierAlign" val="tL"/>
          </dgm:alg>
          <dgm:shape xmlns:r="http://schemas.openxmlformats.org/officeDocument/2006/relationships" r:blip="">
            <dgm:adjLst/>
          </dgm:shape>
          <dgm:presOf/>
          <dgm:constrLst/>
          <dgm:ruleLst/>
          <dgm:layoutNode name="rootComposite">
            <dgm:varLst/>
            <dgm:alg type="composite"/>
            <dgm:shape xmlns:r="http://schemas.openxmlformats.org/officeDocument/2006/relationships" r:blip="">
              <dgm:adjLst/>
            </dgm:shape>
            <dgm:presOf axis="self" ptType="node" cnt="1"/>
            <dgm:choose name="Name5">
              <dgm:if name="Name6" func="var" arg="dir" op="equ" val="norm">
                <dgm:constrLst>
                  <dgm:constr type="l" for="ch" forName="Parent" refType="w" fact="0"/>
                  <dgm:constr type="t" for="ch" forName="Parent" refType="h" fact="0"/>
                  <dgm:constr type="w" for="ch" forName="Parent" refType="w"/>
                  <dgm:constr type="h" for="ch" forName="Parent" refType="h" fact="0.6424"/>
                  <dgm:constr type="l" for="ch" forName="ParentAccent" refType="w" fact="0"/>
                  <dgm:constr type="b" for="ch" forName="ParentAccent" refType="h"/>
                  <dgm:constr type="w" for="ch" forName="ParentAccent" refType="w"/>
                  <dgm:constr type="h" for="ch" forName="ParentAccent" refType="h" fact="0.3576"/>
                  <dgm:constr type="l" for="ch" forName="ParentSmallAccent" refType="w" fact="0"/>
                  <dgm:constr type="b" for="ch" forName="ParentSmallAccent" refType="h"/>
                  <dgm:constr type="w" for="ch" forName="ParentSmallAccent" refType="h" fact="0.2233"/>
                  <dgm:constr type="h" for="ch" forName="ParentSmallAccent" refType="h" fact="0.2233"/>
                </dgm:constrLst>
              </dgm:if>
              <dgm:else name="Name7">
                <dgm:constrLst>
                  <dgm:constr type="l" for="ch" forName="Parent" refType="w" fact="0"/>
                  <dgm:constr type="t" for="ch" forName="Parent" refType="h" fact="0"/>
                  <dgm:constr type="w" for="ch" forName="Parent" refType="w"/>
                  <dgm:constr type="h" for="ch" forName="Parent" refType="h" fact="0.6424"/>
                  <dgm:constr type="l" for="ch" forName="ParentAccent" refType="w" fact="0"/>
                  <dgm:constr type="b" for="ch" forName="ParentAccent" refType="h"/>
                  <dgm:constr type="w" for="ch" forName="ParentAccent" refType="w"/>
                  <dgm:constr type="h" for="ch" forName="ParentAccent" refType="h" fact="0.3576"/>
                  <dgm:constr type="r" for="ch" forName="ParentSmallAccent" refType="w"/>
                  <dgm:constr type="b" for="ch" forName="ParentSmallAccent" refType="h"/>
                  <dgm:constr type="w" for="ch" forName="ParentSmallAccent" refType="h" fact="0.2233"/>
                  <dgm:constr type="h" for="ch" forName="ParentSmallAccent" refType="h" fact="0.2233"/>
                </dgm:constrLst>
              </dgm:else>
            </dgm:choose>
            <dgm:ruleLst/>
            <dgm:layoutNode name="ParentAccent" styleLbl="alignNode1">
              <dgm:alg type="sp"/>
              <dgm:shape xmlns:r="http://schemas.openxmlformats.org/officeDocument/2006/relationships" type="rect" r:blip="">
                <dgm:adjLst/>
              </dgm:shape>
              <dgm:presOf/>
            </dgm:layoutNode>
            <dgm:layoutNode name="ParentSmallAccent" styleLbl="fgAcc1">
              <dgm:alg type="sp"/>
              <dgm:shape xmlns:r="http://schemas.openxmlformats.org/officeDocument/2006/relationships" type="rect" r:blip="">
                <dgm:adjLst/>
              </dgm:shape>
              <dgm:presOf/>
            </dgm:layoutNode>
            <dgm:layoutNode name="Parent" styleLbl="revTx">
              <dgm:varLst>
                <dgm:chMax/>
                <dgm:chPref val="4"/>
                <dgm:bulletEnabled val="1"/>
              </dgm:varLst>
              <dgm:choose name="Name8">
                <dgm:if name="Name9" func="var" arg="dir" op="equ" val="norm">
                  <dgm:alg type="tx">
                    <dgm:param type="txAnchorVertCh" val="mid"/>
                    <dgm:param type="parTxLTRAlign" val="l"/>
                  </dgm:alg>
                </dgm:if>
                <dgm:else name="Name10">
                  <dgm:alg type="tx">
                    <dgm:param type="txAnchorVertCh" val="mid"/>
                    <dgm:param type="parTxLTRAlign" val="r"/>
                  </dgm:alg>
                </dgm:else>
              </dgm:choose>
              <dgm:shape xmlns:r="http://schemas.openxmlformats.org/officeDocument/2006/relationships" type="rect" r:blip="">
                <dgm:adjLst/>
              </dgm:shape>
              <dgm:presOf axis="self" ptType="node"/>
              <dgm:constrLst>
                <dgm:constr type="tMarg" refType="primFontSz" fact="0.1"/>
                <dgm:constr type="bMarg" refType="primFontSz" fact="0.1"/>
                <dgm:constr type="lMarg" refType="primFontSz" fact="0.15"/>
                <dgm:constr type="rMarg" refType="primFontSz" fact="0.15"/>
              </dgm:constrLst>
              <dgm:ruleLst>
                <dgm:rule type="primFontSz" val="5" fact="NaN" max="NaN"/>
                <dgm:rule type="primFontSz" val="65" fact="NaN" max="NaN"/>
              </dgm:ruleLst>
            </dgm:layoutNode>
          </dgm:layoutNode>
          <dgm:layoutNode name="childShape">
            <dgm:varLst>
              <dgm:chMax val="0"/>
              <dgm:chPref val="0"/>
            </dgm:varLst>
            <dgm:alg type="hierChild">
              <dgm:param type="chAlign" val="r"/>
              <dgm:param type="linDir" val="fromT"/>
              <dgm:param type="fallback" val="2D"/>
            </dgm:alg>
            <dgm:shape xmlns:r="http://schemas.openxmlformats.org/officeDocument/2006/relationships" r:blip="">
              <dgm:adjLst/>
            </dgm:shape>
            <dgm:presOf/>
            <dgm:constrLst/>
            <dgm:ruleLst/>
            <dgm:forEach name="Name11" axis="ch">
              <dgm:forEach name="Name12" axis="self" ptType="node">
                <dgm:layoutNode name="childComposite">
                  <dgm:varLst>
                    <dgm:chMax val="0"/>
                    <dgm:chPref val="0"/>
                  </dgm:varLst>
                  <dgm:alg type="composite"/>
                  <dgm:shape xmlns:r="http://schemas.openxmlformats.org/officeDocument/2006/relationships" r:blip="">
                    <dgm:adjLst/>
                  </dgm:shape>
                  <dgm:presOf/>
                  <dgm:choose name="Name13">
                    <dgm:if name="Name14" func="var" arg="dir" op="equ" val="norm">
                      <dgm:constrLst>
                        <dgm:constr type="w" for="ch" forName="ChildAccent" refType="h" fact="0.429"/>
                        <dgm:constr type="h" for="ch" forName="ChildAccent" refType="h" fact="0.429"/>
                        <dgm:constr type="l" for="ch" forName="ChildAccent" refType="w" fact="0"/>
                        <dgm:constr type="t" for="ch" forName="ChildAccent" refType="h" fact="0.2855"/>
                        <dgm:constr type="w" for="ch" forName="Child" refType="w" fact="0.93"/>
                        <dgm:constr type="h" for="ch" forName="Child" refType="h"/>
                        <dgm:constr type="l" for="ch" forName="Child" refType="w" fact="0.07"/>
                        <dgm:constr type="t" for="ch" forName="Child" refType="h" fact="0"/>
                      </dgm:constrLst>
                    </dgm:if>
                    <dgm:else name="Name15">
                      <dgm:constrLst>
                        <dgm:constr type="w" for="ch" forName="ChildAccent" refType="h" fact="0.429"/>
                        <dgm:constr type="h" for="ch" forName="ChildAccent" refType="h" fact="0.429"/>
                        <dgm:constr type="r" for="ch" forName="ChildAccent" refType="w"/>
                        <dgm:constr type="t" for="ch" forName="ChildAccent" refType="h" fact="0.2855"/>
                        <dgm:constr type="w" for="ch" forName="Child" refType="w" fact="0.93"/>
                        <dgm:constr type="h" for="ch" forName="Child" refType="h"/>
                        <dgm:constr type="r" for="ch" forName="Child" refType="w" fact="0.93"/>
                        <dgm:constr type="t" for="ch" forName="Child" refType="h" fact="0"/>
                      </dgm:constrLst>
                    </dgm:else>
                  </dgm:choose>
                  <dgm:ruleLst/>
                  <dgm:layoutNode name="ChildAccent" styleLbl="solidFgAcc1">
                    <dgm:alg type="sp"/>
                    <dgm:shape xmlns:r="http://schemas.openxmlformats.org/officeDocument/2006/relationships" type="rect" r:blip="">
                      <dgm:adjLst/>
                    </dgm:shape>
                    <dgm:presOf/>
                  </dgm:layoutNode>
                  <dgm:layoutNode name="Child" styleLbl="revTx">
                    <dgm:varLst>
                      <dgm:chMax val="0"/>
                      <dgm:chPref val="0"/>
                      <dgm:bulletEnabled val="1"/>
                    </dgm:varLst>
                    <dgm:choose name="Name16">
                      <dgm:if name="Name17" func="var" arg="dir" op="equ" val="norm">
                        <dgm:alg type="tx">
                          <dgm:param type="txAnchorVertCh" val="mid"/>
                          <dgm:param type="parTxLTRAlign" val="l"/>
                        </dgm:alg>
                      </dgm:if>
                      <dgm:else name="Name18">
                        <dgm:alg type="tx">
                          <dgm:param type="txAnchorVertCh" val="mid"/>
                          <dgm:param type="parTxLTRAlign" val="r"/>
                        </dgm:alg>
                      </dgm:else>
                    </dgm:choose>
                    <dgm:shape xmlns:r="http://schemas.openxmlformats.org/officeDocument/2006/relationships" type="rect" r:blip="">
                      <dgm:adjLst/>
                    </dgm:shape>
                    <dgm:presOf axis="desOrSelf" ptType="node node"/>
                    <dgm:ruleLst>
                      <dgm:rule type="primFontSz" val="5" fact="NaN" max="NaN"/>
                    </dgm:ruleLst>
                  </dgm:layoutNode>
                </dgm:layoutNode>
              </dgm:forEach>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34.png"/></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3" Type="http://schemas.openxmlformats.org/officeDocument/2006/relationships/image" Target="../media/image37.png"/><Relationship Id="rId2" Type="http://schemas.openxmlformats.org/officeDocument/2006/relationships/image" Target="../media/image36.png"/><Relationship Id="rId1" Type="http://schemas.openxmlformats.org/officeDocument/2006/relationships/image" Target="../media/image3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8.png"/></Relationships>
</file>

<file path=xl/drawings/_rels/drawing17.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image" Target="../media/image40.png"/><Relationship Id="rId1" Type="http://schemas.openxmlformats.org/officeDocument/2006/relationships/image" Target="../media/image39.png"/></Relationships>
</file>

<file path=xl/drawings/_rels/drawing1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4.xml.rels><?xml version="1.0" encoding="UTF-8" standalone="yes"?>
<Relationships xmlns="http://schemas.openxmlformats.org/package/2006/relationships"><Relationship Id="rId1" Type="http://schemas.openxmlformats.org/officeDocument/2006/relationships/image" Target="../media/image4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4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43.png"/></Relationships>
</file>

<file path=xl/drawings/_rels/drawing27.xml.rels><?xml version="1.0" encoding="UTF-8" standalone="yes"?>
<Relationships xmlns="http://schemas.openxmlformats.org/package/2006/relationships"><Relationship Id="rId1" Type="http://schemas.openxmlformats.org/officeDocument/2006/relationships/image" Target="../media/image44.png"/></Relationships>
</file>

<file path=xl/drawings/_rels/drawing3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33.x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45.emf"/></Relationships>
</file>

<file path=xl/drawings/_rels/drawing35.xml.rels><?xml version="1.0" encoding="UTF-8" standalone="yes"?>
<Relationships xmlns="http://schemas.openxmlformats.org/package/2006/relationships"><Relationship Id="rId3" Type="http://schemas.openxmlformats.org/officeDocument/2006/relationships/image" Target="../media/image49.png"/><Relationship Id="rId2" Type="http://schemas.openxmlformats.org/officeDocument/2006/relationships/image" Target="../media/image48.png"/><Relationship Id="rId1" Type="http://schemas.openxmlformats.org/officeDocument/2006/relationships/image" Target="../media/image47.png"/></Relationships>
</file>

<file path=xl/drawings/_rels/drawing36.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42.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s>
</file>

<file path=xl/drawings/_rels/drawing50.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s>
</file>

<file path=xl/drawings/_rels/drawing54.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s>
</file>

<file path=xl/drawings/_rels/drawing58.xml.rels><?xml version="1.0" encoding="UTF-8" standalone="yes"?>
<Relationships xmlns="http://schemas.openxmlformats.org/package/2006/relationships"><Relationship Id="rId3" Type="http://schemas.openxmlformats.org/officeDocument/2006/relationships/chart" Target="../charts/chart42.xml"/><Relationship Id="rId2" Type="http://schemas.openxmlformats.org/officeDocument/2006/relationships/chart" Target="../charts/chart41.xml"/><Relationship Id="rId1" Type="http://schemas.openxmlformats.org/officeDocument/2006/relationships/chart" Target="../charts/chart40.xml"/></Relationships>
</file>

<file path=xl/drawings/_rels/drawing62.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65.xml.rels><?xml version="1.0" encoding="UTF-8" standalone="yes"?>
<Relationships xmlns="http://schemas.openxmlformats.org/package/2006/relationships"><Relationship Id="rId2" Type="http://schemas.openxmlformats.org/officeDocument/2006/relationships/chart" Target="../charts/chart46.xml"/><Relationship Id="rId1" Type="http://schemas.openxmlformats.org/officeDocument/2006/relationships/chart" Target="../charts/chart45.xml"/></Relationships>
</file>

<file path=xl/drawings/_rels/drawing68.xml.rels><?xml version="1.0" encoding="UTF-8" standalone="yes"?>
<Relationships xmlns="http://schemas.openxmlformats.org/package/2006/relationships"><Relationship Id="rId2" Type="http://schemas.openxmlformats.org/officeDocument/2006/relationships/chart" Target="../charts/chart48.xml"/><Relationship Id="rId1" Type="http://schemas.openxmlformats.org/officeDocument/2006/relationships/chart" Target="../charts/chart47.xml"/></Relationships>
</file>

<file path=xl/drawings/_rels/drawing71.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74.xml.rels><?xml version="1.0" encoding="UTF-8" standalone="yes"?>
<Relationships xmlns="http://schemas.openxmlformats.org/package/2006/relationships"><Relationship Id="rId3" Type="http://schemas.openxmlformats.org/officeDocument/2006/relationships/chart" Target="../charts/chart53.xml"/><Relationship Id="rId2" Type="http://schemas.openxmlformats.org/officeDocument/2006/relationships/chart" Target="../charts/chart52.xml"/><Relationship Id="rId1" Type="http://schemas.openxmlformats.org/officeDocument/2006/relationships/chart" Target="../charts/chart51.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xdr:twoCellAnchor editAs="oneCell">
    <xdr:from>
      <xdr:col>1</xdr:col>
      <xdr:colOff>487680</xdr:colOff>
      <xdr:row>888</xdr:row>
      <xdr:rowOff>83820</xdr:rowOff>
    </xdr:from>
    <xdr:to>
      <xdr:col>8</xdr:col>
      <xdr:colOff>544289</xdr:colOff>
      <xdr:row>907</xdr:row>
      <xdr:rowOff>3422</xdr:rowOff>
    </xdr:to>
    <xdr:pic>
      <xdr:nvPicPr>
        <xdr:cNvPr id="134" name="Picture 133">
          <a:extLst>
            <a:ext uri="{FF2B5EF4-FFF2-40B4-BE49-F238E27FC236}">
              <a16:creationId xmlns:a16="http://schemas.microsoft.com/office/drawing/2014/main" id="{D698D9D5-A250-4CCA-8A2A-27593E82D582}"/>
            </a:ext>
          </a:extLst>
        </xdr:cNvPr>
        <xdr:cNvPicPr>
          <a:picLocks noChangeAspect="1"/>
        </xdr:cNvPicPr>
      </xdr:nvPicPr>
      <xdr:blipFill>
        <a:blip xmlns:r="http://schemas.openxmlformats.org/officeDocument/2006/relationships" r:embed="rId1"/>
        <a:stretch>
          <a:fillRect/>
        </a:stretch>
      </xdr:blipFill>
      <xdr:spPr>
        <a:xfrm>
          <a:off x="1097280" y="150053040"/>
          <a:ext cx="4323809" cy="3104762"/>
        </a:xfrm>
        <a:prstGeom prst="rect">
          <a:avLst/>
        </a:prstGeom>
        <a:ln w="28575">
          <a:solidFill>
            <a:schemeClr val="accent1"/>
          </a:solidFill>
        </a:ln>
      </xdr:spPr>
    </xdr:pic>
    <xdr:clientData/>
  </xdr:twoCellAnchor>
  <xdr:twoCellAnchor editAs="oneCell">
    <xdr:from>
      <xdr:col>2</xdr:col>
      <xdr:colOff>144781</xdr:colOff>
      <xdr:row>5</xdr:row>
      <xdr:rowOff>129540</xdr:rowOff>
    </xdr:from>
    <xdr:to>
      <xdr:col>14</xdr:col>
      <xdr:colOff>472441</xdr:colOff>
      <xdr:row>11</xdr:row>
      <xdr:rowOff>109260</xdr:rowOff>
    </xdr:to>
    <xdr:pic>
      <xdr:nvPicPr>
        <xdr:cNvPr id="2" name="Picture 1">
          <a:extLst>
            <a:ext uri="{FF2B5EF4-FFF2-40B4-BE49-F238E27FC236}">
              <a16:creationId xmlns:a16="http://schemas.microsoft.com/office/drawing/2014/main" id="{8139DB25-2289-409F-953F-3DEC64B0956D}"/>
            </a:ext>
          </a:extLst>
        </xdr:cNvPr>
        <xdr:cNvPicPr>
          <a:picLocks noChangeAspect="1"/>
        </xdr:cNvPicPr>
      </xdr:nvPicPr>
      <xdr:blipFill>
        <a:blip xmlns:r="http://schemas.openxmlformats.org/officeDocument/2006/relationships" r:embed="rId2"/>
        <a:stretch>
          <a:fillRect/>
        </a:stretch>
      </xdr:blipFill>
      <xdr:spPr>
        <a:xfrm>
          <a:off x="1363981" y="1249680"/>
          <a:ext cx="7642860" cy="985560"/>
        </a:xfrm>
        <a:prstGeom prst="rect">
          <a:avLst/>
        </a:prstGeom>
        <a:ln w="38100">
          <a:solidFill>
            <a:schemeClr val="accent1"/>
          </a:solidFill>
        </a:ln>
      </xdr:spPr>
    </xdr:pic>
    <xdr:clientData/>
  </xdr:twoCellAnchor>
  <xdr:twoCellAnchor>
    <xdr:from>
      <xdr:col>2</xdr:col>
      <xdr:colOff>251460</xdr:colOff>
      <xdr:row>9</xdr:row>
      <xdr:rowOff>7620</xdr:rowOff>
    </xdr:from>
    <xdr:to>
      <xdr:col>14</xdr:col>
      <xdr:colOff>76200</xdr:colOff>
      <xdr:row>11</xdr:row>
      <xdr:rowOff>53340</xdr:rowOff>
    </xdr:to>
    <xdr:sp macro="" textlink="">
      <xdr:nvSpPr>
        <xdr:cNvPr id="3" name="Rectangle 2">
          <a:extLst>
            <a:ext uri="{FF2B5EF4-FFF2-40B4-BE49-F238E27FC236}">
              <a16:creationId xmlns:a16="http://schemas.microsoft.com/office/drawing/2014/main" id="{F392B748-83F6-467B-A32C-FB110677ADD2}"/>
            </a:ext>
          </a:extLst>
        </xdr:cNvPr>
        <xdr:cNvSpPr/>
      </xdr:nvSpPr>
      <xdr:spPr>
        <a:xfrm>
          <a:off x="1470660" y="1798320"/>
          <a:ext cx="7139940" cy="38100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60960</xdr:colOff>
      <xdr:row>52</xdr:row>
      <xdr:rowOff>129540</xdr:rowOff>
    </xdr:from>
    <xdr:to>
      <xdr:col>14</xdr:col>
      <xdr:colOff>388620</xdr:colOff>
      <xdr:row>58</xdr:row>
      <xdr:rowOff>109260</xdr:rowOff>
    </xdr:to>
    <xdr:pic>
      <xdr:nvPicPr>
        <xdr:cNvPr id="4" name="Picture 3">
          <a:extLst>
            <a:ext uri="{FF2B5EF4-FFF2-40B4-BE49-F238E27FC236}">
              <a16:creationId xmlns:a16="http://schemas.microsoft.com/office/drawing/2014/main" id="{097C30B0-D831-425D-8FBE-B00C9AA43866}"/>
            </a:ext>
          </a:extLst>
        </xdr:cNvPr>
        <xdr:cNvPicPr>
          <a:picLocks noChangeAspect="1"/>
        </xdr:cNvPicPr>
      </xdr:nvPicPr>
      <xdr:blipFill>
        <a:blip xmlns:r="http://schemas.openxmlformats.org/officeDocument/2006/relationships" r:embed="rId2"/>
        <a:stretch>
          <a:fillRect/>
        </a:stretch>
      </xdr:blipFill>
      <xdr:spPr>
        <a:xfrm>
          <a:off x="1280160" y="9136380"/>
          <a:ext cx="7642860" cy="985560"/>
        </a:xfrm>
        <a:prstGeom prst="rect">
          <a:avLst/>
        </a:prstGeom>
        <a:ln w="38100">
          <a:solidFill>
            <a:schemeClr val="accent1"/>
          </a:solidFill>
        </a:ln>
      </xdr:spPr>
    </xdr:pic>
    <xdr:clientData/>
  </xdr:twoCellAnchor>
  <xdr:twoCellAnchor>
    <xdr:from>
      <xdr:col>1</xdr:col>
      <xdr:colOff>518160</xdr:colOff>
      <xdr:row>54</xdr:row>
      <xdr:rowOff>38100</xdr:rowOff>
    </xdr:from>
    <xdr:to>
      <xdr:col>4</xdr:col>
      <xdr:colOff>213360</xdr:colOff>
      <xdr:row>58</xdr:row>
      <xdr:rowOff>64770</xdr:rowOff>
    </xdr:to>
    <xdr:grpSp>
      <xdr:nvGrpSpPr>
        <xdr:cNvPr id="41" name="Group 40">
          <a:extLst>
            <a:ext uri="{FF2B5EF4-FFF2-40B4-BE49-F238E27FC236}">
              <a16:creationId xmlns:a16="http://schemas.microsoft.com/office/drawing/2014/main" id="{F6AC93E5-81ED-40C9-AD20-E544654A9751}"/>
            </a:ext>
          </a:extLst>
        </xdr:cNvPr>
        <xdr:cNvGrpSpPr/>
      </xdr:nvGrpSpPr>
      <xdr:grpSpPr>
        <a:xfrm>
          <a:off x="1127760" y="9380220"/>
          <a:ext cx="1524000" cy="697230"/>
          <a:chOff x="4648200" y="10096500"/>
          <a:chExt cx="1524000" cy="697230"/>
        </a:xfrm>
      </xdr:grpSpPr>
      <xdr:pic>
        <xdr:nvPicPr>
          <xdr:cNvPr id="11" name="Picture 10" descr="Cursor">
            <a:extLst>
              <a:ext uri="{FF2B5EF4-FFF2-40B4-BE49-F238E27FC236}">
                <a16:creationId xmlns:a16="http://schemas.microsoft.com/office/drawing/2014/main" id="{698624BC-C7B6-4515-AB3B-A46163A773E3}"/>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bwMode="auto">
          <a:xfrm>
            <a:off x="5044440" y="10504170"/>
            <a:ext cx="289560" cy="28956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sp macro="" textlink="">
        <xdr:nvSpPr>
          <xdr:cNvPr id="14" name="Star: 10 Points 13">
            <a:extLst>
              <a:ext uri="{FF2B5EF4-FFF2-40B4-BE49-F238E27FC236}">
                <a16:creationId xmlns:a16="http://schemas.microsoft.com/office/drawing/2014/main" id="{5FF7292D-16E5-412F-82B9-508B825F4C9D}"/>
              </a:ext>
            </a:extLst>
          </xdr:cNvPr>
          <xdr:cNvSpPr/>
        </xdr:nvSpPr>
        <xdr:spPr>
          <a:xfrm>
            <a:off x="4648200" y="10096500"/>
            <a:ext cx="1524000" cy="434340"/>
          </a:xfrm>
          <a:prstGeom prst="star10">
            <a:avLst>
              <a:gd name="adj" fmla="val 32007"/>
              <a:gd name="hf" fmla="val 105146"/>
            </a:avLst>
          </a:prstGeom>
          <a:solidFill>
            <a:sysClr val="window" lastClr="FFFFFF"/>
          </a:solidFill>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Right</a:t>
            </a:r>
            <a:r>
              <a:rPr lang="en-US" sz="1100" b="1" baseline="0">
                <a:solidFill>
                  <a:sysClr val="windowText" lastClr="000000"/>
                </a:solidFill>
              </a:rPr>
              <a:t> Clcik</a:t>
            </a:r>
            <a:endParaRPr lang="en-US" sz="1100" b="1">
              <a:solidFill>
                <a:sysClr val="windowText" lastClr="000000"/>
              </a:solidFill>
            </a:endParaRPr>
          </a:p>
        </xdr:txBody>
      </xdr:sp>
    </xdr:grpSp>
    <xdr:clientData/>
  </xdr:twoCellAnchor>
  <xdr:oneCellAnchor>
    <xdr:from>
      <xdr:col>2</xdr:col>
      <xdr:colOff>99060</xdr:colOff>
      <xdr:row>14</xdr:row>
      <xdr:rowOff>137160</xdr:rowOff>
    </xdr:from>
    <xdr:ext cx="7642860" cy="985560"/>
    <xdr:pic>
      <xdr:nvPicPr>
        <xdr:cNvPr id="17" name="Picture 16">
          <a:extLst>
            <a:ext uri="{FF2B5EF4-FFF2-40B4-BE49-F238E27FC236}">
              <a16:creationId xmlns:a16="http://schemas.microsoft.com/office/drawing/2014/main" id="{C798DA00-0903-47A0-8051-740312E1AACE}"/>
            </a:ext>
          </a:extLst>
        </xdr:cNvPr>
        <xdr:cNvPicPr>
          <a:picLocks noChangeAspect="1"/>
        </xdr:cNvPicPr>
      </xdr:nvPicPr>
      <xdr:blipFill>
        <a:blip xmlns:r="http://schemas.openxmlformats.org/officeDocument/2006/relationships" r:embed="rId2"/>
        <a:stretch>
          <a:fillRect/>
        </a:stretch>
      </xdr:blipFill>
      <xdr:spPr>
        <a:xfrm>
          <a:off x="1318260" y="3779520"/>
          <a:ext cx="7642860" cy="985560"/>
        </a:xfrm>
        <a:prstGeom prst="rect">
          <a:avLst/>
        </a:prstGeom>
        <a:ln w="38100">
          <a:solidFill>
            <a:schemeClr val="accent1"/>
          </a:solidFill>
        </a:ln>
      </xdr:spPr>
    </xdr:pic>
    <xdr:clientData/>
  </xdr:oneCellAnchor>
  <xdr:twoCellAnchor>
    <xdr:from>
      <xdr:col>2</xdr:col>
      <xdr:colOff>0</xdr:colOff>
      <xdr:row>16</xdr:row>
      <xdr:rowOff>83820</xdr:rowOff>
    </xdr:from>
    <xdr:to>
      <xdr:col>3</xdr:col>
      <xdr:colOff>365760</xdr:colOff>
      <xdr:row>20</xdr:row>
      <xdr:rowOff>102870</xdr:rowOff>
    </xdr:to>
    <xdr:grpSp>
      <xdr:nvGrpSpPr>
        <xdr:cNvPr id="20" name="Group 19">
          <a:extLst>
            <a:ext uri="{FF2B5EF4-FFF2-40B4-BE49-F238E27FC236}">
              <a16:creationId xmlns:a16="http://schemas.microsoft.com/office/drawing/2014/main" id="{16972AE4-85F8-4A0C-9792-A0E021175362}"/>
            </a:ext>
          </a:extLst>
        </xdr:cNvPr>
        <xdr:cNvGrpSpPr/>
      </xdr:nvGrpSpPr>
      <xdr:grpSpPr>
        <a:xfrm>
          <a:off x="1219200" y="3055620"/>
          <a:ext cx="975360" cy="689610"/>
          <a:chOff x="5257800" y="3063240"/>
          <a:chExt cx="975360" cy="689610"/>
        </a:xfrm>
      </xdr:grpSpPr>
      <xdr:pic>
        <xdr:nvPicPr>
          <xdr:cNvPr id="18" name="Picture 10" descr="Cursor">
            <a:extLst>
              <a:ext uri="{FF2B5EF4-FFF2-40B4-BE49-F238E27FC236}">
                <a16:creationId xmlns:a16="http://schemas.microsoft.com/office/drawing/2014/main" id="{C4D81B78-8478-4152-AB7E-5A8F0DC3B43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bwMode="auto">
          <a:xfrm>
            <a:off x="5654040" y="3463290"/>
            <a:ext cx="289560" cy="28956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sp macro="" textlink="">
        <xdr:nvSpPr>
          <xdr:cNvPr id="19" name="Star: 10 Points 18">
            <a:extLst>
              <a:ext uri="{FF2B5EF4-FFF2-40B4-BE49-F238E27FC236}">
                <a16:creationId xmlns:a16="http://schemas.microsoft.com/office/drawing/2014/main" id="{77F799B5-647E-495C-909B-0B58C72DE241}"/>
              </a:ext>
            </a:extLst>
          </xdr:cNvPr>
          <xdr:cNvSpPr/>
        </xdr:nvSpPr>
        <xdr:spPr>
          <a:xfrm>
            <a:off x="5257800" y="3063240"/>
            <a:ext cx="975360" cy="426720"/>
          </a:xfrm>
          <a:prstGeom prst="star10">
            <a:avLst>
              <a:gd name="adj" fmla="val 32007"/>
              <a:gd name="hf" fmla="val 105146"/>
            </a:avLst>
          </a:prstGeom>
          <a:solidFill>
            <a:sysClr val="window" lastClr="FFFFFF"/>
          </a:solidFill>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Click</a:t>
            </a:r>
          </a:p>
        </xdr:txBody>
      </xdr:sp>
    </xdr:grpSp>
    <xdr:clientData/>
  </xdr:twoCellAnchor>
  <xdr:twoCellAnchor editAs="oneCell">
    <xdr:from>
      <xdr:col>2</xdr:col>
      <xdr:colOff>53340</xdr:colOff>
      <xdr:row>23</xdr:row>
      <xdr:rowOff>114300</xdr:rowOff>
    </xdr:from>
    <xdr:to>
      <xdr:col>15</xdr:col>
      <xdr:colOff>416074</xdr:colOff>
      <xdr:row>29</xdr:row>
      <xdr:rowOff>129540</xdr:rowOff>
    </xdr:to>
    <xdr:pic>
      <xdr:nvPicPr>
        <xdr:cNvPr id="21" name="Picture 20">
          <a:extLst>
            <a:ext uri="{FF2B5EF4-FFF2-40B4-BE49-F238E27FC236}">
              <a16:creationId xmlns:a16="http://schemas.microsoft.com/office/drawing/2014/main" id="{E2AE8BC8-FB3C-46AF-A479-5F1D5A3F28B3}"/>
            </a:ext>
          </a:extLst>
        </xdr:cNvPr>
        <xdr:cNvPicPr>
          <a:picLocks noChangeAspect="1"/>
        </xdr:cNvPicPr>
      </xdr:nvPicPr>
      <xdr:blipFill>
        <a:blip xmlns:r="http://schemas.openxmlformats.org/officeDocument/2006/relationships" r:embed="rId5"/>
        <a:stretch>
          <a:fillRect/>
        </a:stretch>
      </xdr:blipFill>
      <xdr:spPr>
        <a:xfrm>
          <a:off x="1272540" y="4259580"/>
          <a:ext cx="8287534" cy="1021080"/>
        </a:xfrm>
        <a:prstGeom prst="rect">
          <a:avLst/>
        </a:prstGeom>
        <a:ln w="28575">
          <a:solidFill>
            <a:schemeClr val="accent1"/>
          </a:solidFill>
        </a:ln>
      </xdr:spPr>
    </xdr:pic>
    <xdr:clientData/>
  </xdr:twoCellAnchor>
  <xdr:oneCellAnchor>
    <xdr:from>
      <xdr:col>2</xdr:col>
      <xdr:colOff>106680</xdr:colOff>
      <xdr:row>32</xdr:row>
      <xdr:rowOff>144780</xdr:rowOff>
    </xdr:from>
    <xdr:ext cx="7642860" cy="985560"/>
    <xdr:pic>
      <xdr:nvPicPr>
        <xdr:cNvPr id="33" name="Picture 32">
          <a:extLst>
            <a:ext uri="{FF2B5EF4-FFF2-40B4-BE49-F238E27FC236}">
              <a16:creationId xmlns:a16="http://schemas.microsoft.com/office/drawing/2014/main" id="{B39DAB87-8A21-4D0C-AC70-34F79931234D}"/>
            </a:ext>
          </a:extLst>
        </xdr:cNvPr>
        <xdr:cNvPicPr>
          <a:picLocks noChangeAspect="1"/>
        </xdr:cNvPicPr>
      </xdr:nvPicPr>
      <xdr:blipFill>
        <a:blip xmlns:r="http://schemas.openxmlformats.org/officeDocument/2006/relationships" r:embed="rId2"/>
        <a:stretch>
          <a:fillRect/>
        </a:stretch>
      </xdr:blipFill>
      <xdr:spPr>
        <a:xfrm>
          <a:off x="1325880" y="9913620"/>
          <a:ext cx="7642860" cy="985560"/>
        </a:xfrm>
        <a:prstGeom prst="rect">
          <a:avLst/>
        </a:prstGeom>
        <a:ln w="38100">
          <a:solidFill>
            <a:schemeClr val="accent1"/>
          </a:solidFill>
        </a:ln>
      </xdr:spPr>
    </xdr:pic>
    <xdr:clientData/>
  </xdr:oneCellAnchor>
  <xdr:twoCellAnchor>
    <xdr:from>
      <xdr:col>7</xdr:col>
      <xdr:colOff>381000</xdr:colOff>
      <xdr:row>34</xdr:row>
      <xdr:rowOff>91440</xdr:rowOff>
    </xdr:from>
    <xdr:to>
      <xdr:col>9</xdr:col>
      <xdr:colOff>137160</xdr:colOff>
      <xdr:row>38</xdr:row>
      <xdr:rowOff>110490</xdr:rowOff>
    </xdr:to>
    <xdr:grpSp>
      <xdr:nvGrpSpPr>
        <xdr:cNvPr id="45" name="Group 44">
          <a:extLst>
            <a:ext uri="{FF2B5EF4-FFF2-40B4-BE49-F238E27FC236}">
              <a16:creationId xmlns:a16="http://schemas.microsoft.com/office/drawing/2014/main" id="{DA926494-E91D-47E0-9829-F12E1A665087}"/>
            </a:ext>
          </a:extLst>
        </xdr:cNvPr>
        <xdr:cNvGrpSpPr/>
      </xdr:nvGrpSpPr>
      <xdr:grpSpPr>
        <a:xfrm>
          <a:off x="4648200" y="6080760"/>
          <a:ext cx="975360" cy="689610"/>
          <a:chOff x="4648200" y="6080760"/>
          <a:chExt cx="975360" cy="689610"/>
        </a:xfrm>
      </xdr:grpSpPr>
      <xdr:pic>
        <xdr:nvPicPr>
          <xdr:cNvPr id="34" name="Picture 10" descr="Cursor">
            <a:extLst>
              <a:ext uri="{FF2B5EF4-FFF2-40B4-BE49-F238E27FC236}">
                <a16:creationId xmlns:a16="http://schemas.microsoft.com/office/drawing/2014/main" id="{BDC86BE6-E43A-48F4-AF24-3C3B9D8075AD}"/>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bwMode="auto">
          <a:xfrm>
            <a:off x="5044440" y="6480810"/>
            <a:ext cx="289560" cy="28956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sp macro="" textlink="">
        <xdr:nvSpPr>
          <xdr:cNvPr id="35" name="Star: 10 Points 34">
            <a:extLst>
              <a:ext uri="{FF2B5EF4-FFF2-40B4-BE49-F238E27FC236}">
                <a16:creationId xmlns:a16="http://schemas.microsoft.com/office/drawing/2014/main" id="{D3B27C1B-F924-4147-AF4C-5398308D4419}"/>
              </a:ext>
            </a:extLst>
          </xdr:cNvPr>
          <xdr:cNvSpPr/>
        </xdr:nvSpPr>
        <xdr:spPr>
          <a:xfrm>
            <a:off x="4648200" y="6080760"/>
            <a:ext cx="975360" cy="426720"/>
          </a:xfrm>
          <a:prstGeom prst="star10">
            <a:avLst>
              <a:gd name="adj" fmla="val 32007"/>
              <a:gd name="hf" fmla="val 105146"/>
            </a:avLst>
          </a:prstGeom>
          <a:solidFill>
            <a:sysClr val="window" lastClr="FFFFFF"/>
          </a:solidFill>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Click</a:t>
            </a:r>
          </a:p>
        </xdr:txBody>
      </xdr:sp>
    </xdr:grpSp>
    <xdr:clientData/>
  </xdr:twoCellAnchor>
  <xdr:oneCellAnchor>
    <xdr:from>
      <xdr:col>2</xdr:col>
      <xdr:colOff>83820</xdr:colOff>
      <xdr:row>41</xdr:row>
      <xdr:rowOff>114300</xdr:rowOff>
    </xdr:from>
    <xdr:ext cx="7078980" cy="1372016"/>
    <xdr:pic>
      <xdr:nvPicPr>
        <xdr:cNvPr id="36" name="Picture 35">
          <a:extLst>
            <a:ext uri="{FF2B5EF4-FFF2-40B4-BE49-F238E27FC236}">
              <a16:creationId xmlns:a16="http://schemas.microsoft.com/office/drawing/2014/main" id="{38C39B3C-7E58-47B9-8DD5-072BDD684BE6}"/>
            </a:ext>
          </a:extLst>
        </xdr:cNvPr>
        <xdr:cNvPicPr>
          <a:picLocks noChangeAspect="1"/>
        </xdr:cNvPicPr>
      </xdr:nvPicPr>
      <xdr:blipFill rotWithShape="1">
        <a:blip xmlns:r="http://schemas.openxmlformats.org/officeDocument/2006/relationships" r:embed="rId6"/>
        <a:srcRect t="62571"/>
        <a:stretch/>
      </xdr:blipFill>
      <xdr:spPr>
        <a:xfrm>
          <a:off x="1303020" y="11391900"/>
          <a:ext cx="7078980" cy="1372016"/>
        </a:xfrm>
        <a:prstGeom prst="rect">
          <a:avLst/>
        </a:prstGeom>
        <a:ln w="28575">
          <a:solidFill>
            <a:schemeClr val="accent1"/>
          </a:solidFill>
        </a:ln>
      </xdr:spPr>
    </xdr:pic>
    <xdr:clientData/>
  </xdr:oneCellAnchor>
  <xdr:twoCellAnchor editAs="oneCell">
    <xdr:from>
      <xdr:col>2</xdr:col>
      <xdr:colOff>121920</xdr:colOff>
      <xdr:row>60</xdr:row>
      <xdr:rowOff>121921</xdr:rowOff>
    </xdr:from>
    <xdr:to>
      <xdr:col>7</xdr:col>
      <xdr:colOff>453151</xdr:colOff>
      <xdr:row>79</xdr:row>
      <xdr:rowOff>7621</xdr:rowOff>
    </xdr:to>
    <xdr:pic>
      <xdr:nvPicPr>
        <xdr:cNvPr id="42" name="Picture 41">
          <a:extLst>
            <a:ext uri="{FF2B5EF4-FFF2-40B4-BE49-F238E27FC236}">
              <a16:creationId xmlns:a16="http://schemas.microsoft.com/office/drawing/2014/main" id="{98341E92-7DA9-4FD8-9B8F-EB892A9C84EC}"/>
            </a:ext>
          </a:extLst>
        </xdr:cNvPr>
        <xdr:cNvPicPr>
          <a:picLocks noChangeAspect="1"/>
        </xdr:cNvPicPr>
      </xdr:nvPicPr>
      <xdr:blipFill>
        <a:blip xmlns:r="http://schemas.openxmlformats.org/officeDocument/2006/relationships" r:embed="rId7"/>
        <a:stretch>
          <a:fillRect/>
        </a:stretch>
      </xdr:blipFill>
      <xdr:spPr>
        <a:xfrm>
          <a:off x="1341120" y="10469881"/>
          <a:ext cx="3379231" cy="3070860"/>
        </a:xfrm>
        <a:prstGeom prst="rect">
          <a:avLst/>
        </a:prstGeom>
        <a:ln w="28575">
          <a:solidFill>
            <a:schemeClr val="accent1"/>
          </a:solidFill>
        </a:ln>
      </xdr:spPr>
    </xdr:pic>
    <xdr:clientData/>
  </xdr:twoCellAnchor>
  <xdr:twoCellAnchor>
    <xdr:from>
      <xdr:col>2</xdr:col>
      <xdr:colOff>190500</xdr:colOff>
      <xdr:row>63</xdr:row>
      <xdr:rowOff>91440</xdr:rowOff>
    </xdr:from>
    <xdr:to>
      <xdr:col>4</xdr:col>
      <xdr:colOff>388620</xdr:colOff>
      <xdr:row>77</xdr:row>
      <xdr:rowOff>60959</xdr:rowOff>
    </xdr:to>
    <xdr:sp macro="" textlink="">
      <xdr:nvSpPr>
        <xdr:cNvPr id="43" name="Rectangle 42">
          <a:extLst>
            <a:ext uri="{FF2B5EF4-FFF2-40B4-BE49-F238E27FC236}">
              <a16:creationId xmlns:a16="http://schemas.microsoft.com/office/drawing/2014/main" id="{58309070-4DA2-4F2C-BF8E-73A42211DF1D}"/>
            </a:ext>
          </a:extLst>
        </xdr:cNvPr>
        <xdr:cNvSpPr/>
      </xdr:nvSpPr>
      <xdr:spPr>
        <a:xfrm>
          <a:off x="1409700" y="10942320"/>
          <a:ext cx="1417320" cy="2316479"/>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0</xdr:colOff>
      <xdr:row>82</xdr:row>
      <xdr:rowOff>0</xdr:rowOff>
    </xdr:from>
    <xdr:to>
      <xdr:col>7</xdr:col>
      <xdr:colOff>331231</xdr:colOff>
      <xdr:row>100</xdr:row>
      <xdr:rowOff>53340</xdr:rowOff>
    </xdr:to>
    <xdr:pic>
      <xdr:nvPicPr>
        <xdr:cNvPr id="44" name="Picture 43">
          <a:extLst>
            <a:ext uri="{FF2B5EF4-FFF2-40B4-BE49-F238E27FC236}">
              <a16:creationId xmlns:a16="http://schemas.microsoft.com/office/drawing/2014/main" id="{977BB0E1-3736-47EE-8429-15CECEC9B455}"/>
            </a:ext>
          </a:extLst>
        </xdr:cNvPr>
        <xdr:cNvPicPr>
          <a:picLocks noChangeAspect="1"/>
        </xdr:cNvPicPr>
      </xdr:nvPicPr>
      <xdr:blipFill>
        <a:blip xmlns:r="http://schemas.openxmlformats.org/officeDocument/2006/relationships" r:embed="rId7"/>
        <a:stretch>
          <a:fillRect/>
        </a:stretch>
      </xdr:blipFill>
      <xdr:spPr>
        <a:xfrm>
          <a:off x="1219200" y="14036040"/>
          <a:ext cx="3379231" cy="3070860"/>
        </a:xfrm>
        <a:prstGeom prst="rect">
          <a:avLst/>
        </a:prstGeom>
        <a:ln w="28575">
          <a:solidFill>
            <a:schemeClr val="accent1"/>
          </a:solidFill>
        </a:ln>
      </xdr:spPr>
    </xdr:pic>
    <xdr:clientData/>
  </xdr:twoCellAnchor>
  <xdr:twoCellAnchor>
    <xdr:from>
      <xdr:col>3</xdr:col>
      <xdr:colOff>525780</xdr:colOff>
      <xdr:row>96</xdr:row>
      <xdr:rowOff>60960</xdr:rowOff>
    </xdr:from>
    <xdr:to>
      <xdr:col>5</xdr:col>
      <xdr:colOff>281940</xdr:colOff>
      <xdr:row>100</xdr:row>
      <xdr:rowOff>80010</xdr:rowOff>
    </xdr:to>
    <xdr:grpSp>
      <xdr:nvGrpSpPr>
        <xdr:cNvPr id="46" name="Group 45">
          <a:extLst>
            <a:ext uri="{FF2B5EF4-FFF2-40B4-BE49-F238E27FC236}">
              <a16:creationId xmlns:a16="http://schemas.microsoft.com/office/drawing/2014/main" id="{09A36E2A-9A85-42F3-8A58-FC4B99023D87}"/>
            </a:ext>
          </a:extLst>
        </xdr:cNvPr>
        <xdr:cNvGrpSpPr/>
      </xdr:nvGrpSpPr>
      <xdr:grpSpPr>
        <a:xfrm>
          <a:off x="2354580" y="16443960"/>
          <a:ext cx="975360" cy="689610"/>
          <a:chOff x="4648200" y="6080760"/>
          <a:chExt cx="975360" cy="689610"/>
        </a:xfrm>
      </xdr:grpSpPr>
      <xdr:pic>
        <xdr:nvPicPr>
          <xdr:cNvPr id="47" name="Picture 10" descr="Cursor">
            <a:extLst>
              <a:ext uri="{FF2B5EF4-FFF2-40B4-BE49-F238E27FC236}">
                <a16:creationId xmlns:a16="http://schemas.microsoft.com/office/drawing/2014/main" id="{42AC3784-4A7E-4C7A-ACF9-F55EB12A0D5E}"/>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bwMode="auto">
          <a:xfrm>
            <a:off x="5044440" y="6480810"/>
            <a:ext cx="289560" cy="28956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sp macro="" textlink="">
        <xdr:nvSpPr>
          <xdr:cNvPr id="48" name="Star: 10 Points 47">
            <a:extLst>
              <a:ext uri="{FF2B5EF4-FFF2-40B4-BE49-F238E27FC236}">
                <a16:creationId xmlns:a16="http://schemas.microsoft.com/office/drawing/2014/main" id="{89B3AE04-B2C2-4BA4-A155-7B7DBA65A137}"/>
              </a:ext>
            </a:extLst>
          </xdr:cNvPr>
          <xdr:cNvSpPr/>
        </xdr:nvSpPr>
        <xdr:spPr>
          <a:xfrm>
            <a:off x="4648200" y="6080760"/>
            <a:ext cx="975360" cy="426720"/>
          </a:xfrm>
          <a:prstGeom prst="star10">
            <a:avLst>
              <a:gd name="adj" fmla="val 32007"/>
              <a:gd name="hf" fmla="val 105146"/>
            </a:avLst>
          </a:prstGeom>
          <a:solidFill>
            <a:sysClr val="window" lastClr="FFFFFF"/>
          </a:solidFill>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Click</a:t>
            </a:r>
          </a:p>
        </xdr:txBody>
      </xdr:sp>
    </xdr:grpSp>
    <xdr:clientData/>
  </xdr:twoCellAnchor>
  <xdr:oneCellAnchor>
    <xdr:from>
      <xdr:col>2</xdr:col>
      <xdr:colOff>68580</xdr:colOff>
      <xdr:row>102</xdr:row>
      <xdr:rowOff>91440</xdr:rowOff>
    </xdr:from>
    <xdr:ext cx="7078980" cy="1372016"/>
    <xdr:pic>
      <xdr:nvPicPr>
        <xdr:cNvPr id="49" name="Picture 48">
          <a:extLst>
            <a:ext uri="{FF2B5EF4-FFF2-40B4-BE49-F238E27FC236}">
              <a16:creationId xmlns:a16="http://schemas.microsoft.com/office/drawing/2014/main" id="{BEEF591B-BEF3-4ACD-9BC1-B7BABAC4D837}"/>
            </a:ext>
          </a:extLst>
        </xdr:cNvPr>
        <xdr:cNvPicPr>
          <a:picLocks noChangeAspect="1"/>
        </xdr:cNvPicPr>
      </xdr:nvPicPr>
      <xdr:blipFill rotWithShape="1">
        <a:blip xmlns:r="http://schemas.openxmlformats.org/officeDocument/2006/relationships" r:embed="rId6"/>
        <a:srcRect t="62571"/>
        <a:stretch/>
      </xdr:blipFill>
      <xdr:spPr>
        <a:xfrm>
          <a:off x="1287780" y="17480280"/>
          <a:ext cx="7078980" cy="1372016"/>
        </a:xfrm>
        <a:prstGeom prst="rect">
          <a:avLst/>
        </a:prstGeom>
        <a:ln w="28575">
          <a:solidFill>
            <a:schemeClr val="accent1"/>
          </a:solidFill>
        </a:ln>
      </xdr:spPr>
    </xdr:pic>
    <xdr:clientData/>
  </xdr:oneCellAnchor>
  <xdr:twoCellAnchor editAs="oneCell">
    <xdr:from>
      <xdr:col>2</xdr:col>
      <xdr:colOff>83820</xdr:colOff>
      <xdr:row>115</xdr:row>
      <xdr:rowOff>30480</xdr:rowOff>
    </xdr:from>
    <xdr:to>
      <xdr:col>7</xdr:col>
      <xdr:colOff>355345</xdr:colOff>
      <xdr:row>131</xdr:row>
      <xdr:rowOff>106218</xdr:rowOff>
    </xdr:to>
    <xdr:pic>
      <xdr:nvPicPr>
        <xdr:cNvPr id="50" name="Picture 49">
          <a:extLst>
            <a:ext uri="{FF2B5EF4-FFF2-40B4-BE49-F238E27FC236}">
              <a16:creationId xmlns:a16="http://schemas.microsoft.com/office/drawing/2014/main" id="{3D6432F3-308E-4292-8A1D-B07B0580D1FF}"/>
            </a:ext>
          </a:extLst>
        </xdr:cNvPr>
        <xdr:cNvPicPr>
          <a:picLocks noChangeAspect="1"/>
        </xdr:cNvPicPr>
      </xdr:nvPicPr>
      <xdr:blipFill>
        <a:blip xmlns:r="http://schemas.openxmlformats.org/officeDocument/2006/relationships" r:embed="rId8"/>
        <a:stretch>
          <a:fillRect/>
        </a:stretch>
      </xdr:blipFill>
      <xdr:spPr>
        <a:xfrm>
          <a:off x="1303020" y="19697700"/>
          <a:ext cx="3319525" cy="2757978"/>
        </a:xfrm>
        <a:prstGeom prst="rect">
          <a:avLst/>
        </a:prstGeom>
        <a:ln w="28575">
          <a:solidFill>
            <a:schemeClr val="accent1"/>
          </a:solidFill>
        </a:ln>
      </xdr:spPr>
    </xdr:pic>
    <xdr:clientData/>
  </xdr:twoCellAnchor>
  <xdr:twoCellAnchor>
    <xdr:from>
      <xdr:col>2</xdr:col>
      <xdr:colOff>502920</xdr:colOff>
      <xdr:row>117</xdr:row>
      <xdr:rowOff>76200</xdr:rowOff>
    </xdr:from>
    <xdr:to>
      <xdr:col>6</xdr:col>
      <xdr:colOff>152400</xdr:colOff>
      <xdr:row>131</xdr:row>
      <xdr:rowOff>45719</xdr:rowOff>
    </xdr:to>
    <xdr:sp macro="" textlink="">
      <xdr:nvSpPr>
        <xdr:cNvPr id="52" name="Rectangle 51">
          <a:extLst>
            <a:ext uri="{FF2B5EF4-FFF2-40B4-BE49-F238E27FC236}">
              <a16:creationId xmlns:a16="http://schemas.microsoft.com/office/drawing/2014/main" id="{4CF7FC22-0B01-4A72-8060-A35F5BCBB8CB}"/>
            </a:ext>
          </a:extLst>
        </xdr:cNvPr>
        <xdr:cNvSpPr/>
      </xdr:nvSpPr>
      <xdr:spPr>
        <a:xfrm>
          <a:off x="1722120" y="20078700"/>
          <a:ext cx="2087880" cy="2316479"/>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60960</xdr:colOff>
      <xdr:row>133</xdr:row>
      <xdr:rowOff>76200</xdr:rowOff>
    </xdr:from>
    <xdr:to>
      <xdr:col>7</xdr:col>
      <xdr:colOff>332485</xdr:colOff>
      <xdr:row>149</xdr:row>
      <xdr:rowOff>151938</xdr:rowOff>
    </xdr:to>
    <xdr:pic>
      <xdr:nvPicPr>
        <xdr:cNvPr id="53" name="Picture 52">
          <a:extLst>
            <a:ext uri="{FF2B5EF4-FFF2-40B4-BE49-F238E27FC236}">
              <a16:creationId xmlns:a16="http://schemas.microsoft.com/office/drawing/2014/main" id="{BF4FB020-75B2-46A3-92FE-4EE9064BF0BC}"/>
            </a:ext>
          </a:extLst>
        </xdr:cNvPr>
        <xdr:cNvPicPr>
          <a:picLocks noChangeAspect="1"/>
        </xdr:cNvPicPr>
      </xdr:nvPicPr>
      <xdr:blipFill>
        <a:blip xmlns:r="http://schemas.openxmlformats.org/officeDocument/2006/relationships" r:embed="rId8"/>
        <a:stretch>
          <a:fillRect/>
        </a:stretch>
      </xdr:blipFill>
      <xdr:spPr>
        <a:xfrm>
          <a:off x="1280160" y="22760940"/>
          <a:ext cx="3319525" cy="2757978"/>
        </a:xfrm>
        <a:prstGeom prst="rect">
          <a:avLst/>
        </a:prstGeom>
        <a:ln w="28575">
          <a:solidFill>
            <a:schemeClr val="accent1"/>
          </a:solidFill>
        </a:ln>
      </xdr:spPr>
    </xdr:pic>
    <xdr:clientData/>
  </xdr:twoCellAnchor>
  <xdr:twoCellAnchor>
    <xdr:from>
      <xdr:col>2</xdr:col>
      <xdr:colOff>518160</xdr:colOff>
      <xdr:row>135</xdr:row>
      <xdr:rowOff>60960</xdr:rowOff>
    </xdr:from>
    <xdr:to>
      <xdr:col>4</xdr:col>
      <xdr:colOff>274320</xdr:colOff>
      <xdr:row>139</xdr:row>
      <xdr:rowOff>80010</xdr:rowOff>
    </xdr:to>
    <xdr:grpSp>
      <xdr:nvGrpSpPr>
        <xdr:cNvPr id="54" name="Group 53">
          <a:extLst>
            <a:ext uri="{FF2B5EF4-FFF2-40B4-BE49-F238E27FC236}">
              <a16:creationId xmlns:a16="http://schemas.microsoft.com/office/drawing/2014/main" id="{F14FDB69-D445-4D6A-87D1-0E101D0A28CD}"/>
            </a:ext>
          </a:extLst>
        </xdr:cNvPr>
        <xdr:cNvGrpSpPr/>
      </xdr:nvGrpSpPr>
      <xdr:grpSpPr>
        <a:xfrm>
          <a:off x="1737360" y="23080980"/>
          <a:ext cx="975360" cy="689610"/>
          <a:chOff x="4648200" y="6080760"/>
          <a:chExt cx="975360" cy="689610"/>
        </a:xfrm>
      </xdr:grpSpPr>
      <xdr:pic>
        <xdr:nvPicPr>
          <xdr:cNvPr id="55" name="Picture 10" descr="Cursor">
            <a:extLst>
              <a:ext uri="{FF2B5EF4-FFF2-40B4-BE49-F238E27FC236}">
                <a16:creationId xmlns:a16="http://schemas.microsoft.com/office/drawing/2014/main" id="{7E70F27F-1E39-414E-8814-9A9C122375E4}"/>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bwMode="auto">
          <a:xfrm>
            <a:off x="5044440" y="6480810"/>
            <a:ext cx="289560" cy="28956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sp macro="" textlink="">
        <xdr:nvSpPr>
          <xdr:cNvPr id="56" name="Star: 10 Points 55">
            <a:extLst>
              <a:ext uri="{FF2B5EF4-FFF2-40B4-BE49-F238E27FC236}">
                <a16:creationId xmlns:a16="http://schemas.microsoft.com/office/drawing/2014/main" id="{9C1575B7-51F3-45E0-8940-BBAD65CCA9F3}"/>
              </a:ext>
            </a:extLst>
          </xdr:cNvPr>
          <xdr:cNvSpPr/>
        </xdr:nvSpPr>
        <xdr:spPr>
          <a:xfrm>
            <a:off x="4648200" y="6080760"/>
            <a:ext cx="975360" cy="426720"/>
          </a:xfrm>
          <a:prstGeom prst="star10">
            <a:avLst>
              <a:gd name="adj" fmla="val 32007"/>
              <a:gd name="hf" fmla="val 105146"/>
            </a:avLst>
          </a:prstGeom>
          <a:solidFill>
            <a:sysClr val="window" lastClr="FFFFFF"/>
          </a:solidFill>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Click</a:t>
            </a:r>
          </a:p>
        </xdr:txBody>
      </xdr:sp>
    </xdr:grpSp>
    <xdr:clientData/>
  </xdr:twoCellAnchor>
  <xdr:oneCellAnchor>
    <xdr:from>
      <xdr:col>2</xdr:col>
      <xdr:colOff>68580</xdr:colOff>
      <xdr:row>152</xdr:row>
      <xdr:rowOff>91440</xdr:rowOff>
    </xdr:from>
    <xdr:ext cx="7078980" cy="1372016"/>
    <xdr:pic>
      <xdr:nvPicPr>
        <xdr:cNvPr id="57" name="Picture 56">
          <a:extLst>
            <a:ext uri="{FF2B5EF4-FFF2-40B4-BE49-F238E27FC236}">
              <a16:creationId xmlns:a16="http://schemas.microsoft.com/office/drawing/2014/main" id="{47B8717E-04EB-4C98-A120-1911B13BC81F}"/>
            </a:ext>
          </a:extLst>
        </xdr:cNvPr>
        <xdr:cNvPicPr>
          <a:picLocks noChangeAspect="1"/>
        </xdr:cNvPicPr>
      </xdr:nvPicPr>
      <xdr:blipFill rotWithShape="1">
        <a:blip xmlns:r="http://schemas.openxmlformats.org/officeDocument/2006/relationships" r:embed="rId6"/>
        <a:srcRect t="62571"/>
        <a:stretch/>
      </xdr:blipFill>
      <xdr:spPr>
        <a:xfrm>
          <a:off x="1287780" y="17480280"/>
          <a:ext cx="7078980" cy="1372016"/>
        </a:xfrm>
        <a:prstGeom prst="rect">
          <a:avLst/>
        </a:prstGeom>
        <a:ln w="28575">
          <a:solidFill>
            <a:schemeClr val="accent1"/>
          </a:solidFill>
        </a:ln>
      </xdr:spPr>
    </xdr:pic>
    <xdr:clientData/>
  </xdr:oneCellAnchor>
  <xdr:twoCellAnchor editAs="oneCell">
    <xdr:from>
      <xdr:col>2</xdr:col>
      <xdr:colOff>15240</xdr:colOff>
      <xdr:row>167</xdr:row>
      <xdr:rowOff>106680</xdr:rowOff>
    </xdr:from>
    <xdr:to>
      <xdr:col>7</xdr:col>
      <xdr:colOff>273670</xdr:colOff>
      <xdr:row>187</xdr:row>
      <xdr:rowOff>121920</xdr:rowOff>
    </xdr:to>
    <xdr:pic>
      <xdr:nvPicPr>
        <xdr:cNvPr id="5" name="Picture 4">
          <a:extLst>
            <a:ext uri="{FF2B5EF4-FFF2-40B4-BE49-F238E27FC236}">
              <a16:creationId xmlns:a16="http://schemas.microsoft.com/office/drawing/2014/main" id="{14A572C5-A234-4840-8606-3F7B2FF08D73}"/>
            </a:ext>
          </a:extLst>
        </xdr:cNvPr>
        <xdr:cNvPicPr>
          <a:picLocks noChangeAspect="1"/>
        </xdr:cNvPicPr>
      </xdr:nvPicPr>
      <xdr:blipFill>
        <a:blip xmlns:r="http://schemas.openxmlformats.org/officeDocument/2006/relationships" r:embed="rId9"/>
        <a:stretch>
          <a:fillRect/>
        </a:stretch>
      </xdr:blipFill>
      <xdr:spPr>
        <a:xfrm>
          <a:off x="1234440" y="28590240"/>
          <a:ext cx="3306430" cy="3368040"/>
        </a:xfrm>
        <a:prstGeom prst="rect">
          <a:avLst/>
        </a:prstGeom>
        <a:ln w="28575">
          <a:solidFill>
            <a:schemeClr val="accent1"/>
          </a:solidFill>
        </a:ln>
      </xdr:spPr>
    </xdr:pic>
    <xdr:clientData/>
  </xdr:twoCellAnchor>
  <xdr:twoCellAnchor editAs="oneCell">
    <xdr:from>
      <xdr:col>2</xdr:col>
      <xdr:colOff>30481</xdr:colOff>
      <xdr:row>191</xdr:row>
      <xdr:rowOff>144780</xdr:rowOff>
    </xdr:from>
    <xdr:to>
      <xdr:col>8</xdr:col>
      <xdr:colOff>419187</xdr:colOff>
      <xdr:row>203</xdr:row>
      <xdr:rowOff>30480</xdr:rowOff>
    </xdr:to>
    <xdr:pic>
      <xdr:nvPicPr>
        <xdr:cNvPr id="6" name="Picture 5">
          <a:extLst>
            <a:ext uri="{FF2B5EF4-FFF2-40B4-BE49-F238E27FC236}">
              <a16:creationId xmlns:a16="http://schemas.microsoft.com/office/drawing/2014/main" id="{5C091D32-9D5A-404F-83FD-45F29F8D4EE7}"/>
            </a:ext>
          </a:extLst>
        </xdr:cNvPr>
        <xdr:cNvPicPr>
          <a:picLocks noChangeAspect="1"/>
        </xdr:cNvPicPr>
      </xdr:nvPicPr>
      <xdr:blipFill>
        <a:blip xmlns:r="http://schemas.openxmlformats.org/officeDocument/2006/relationships" r:embed="rId10"/>
        <a:stretch>
          <a:fillRect/>
        </a:stretch>
      </xdr:blipFill>
      <xdr:spPr>
        <a:xfrm>
          <a:off x="1249681" y="32651700"/>
          <a:ext cx="4046306" cy="1897380"/>
        </a:xfrm>
        <a:prstGeom prst="rect">
          <a:avLst/>
        </a:prstGeom>
        <a:ln w="28575">
          <a:solidFill>
            <a:schemeClr val="accent1"/>
          </a:solidFill>
        </a:ln>
      </xdr:spPr>
    </xdr:pic>
    <xdr:clientData/>
  </xdr:twoCellAnchor>
  <xdr:twoCellAnchor editAs="oneCell">
    <xdr:from>
      <xdr:col>2</xdr:col>
      <xdr:colOff>8965</xdr:colOff>
      <xdr:row>206</xdr:row>
      <xdr:rowOff>80682</xdr:rowOff>
    </xdr:from>
    <xdr:to>
      <xdr:col>10</xdr:col>
      <xdr:colOff>14180</xdr:colOff>
      <xdr:row>224</xdr:row>
      <xdr:rowOff>26894</xdr:rowOff>
    </xdr:to>
    <xdr:pic>
      <xdr:nvPicPr>
        <xdr:cNvPr id="7" name="Picture 6">
          <a:extLst>
            <a:ext uri="{FF2B5EF4-FFF2-40B4-BE49-F238E27FC236}">
              <a16:creationId xmlns:a16="http://schemas.microsoft.com/office/drawing/2014/main" id="{2D8C55D9-1C65-49DD-8835-846DAFE477F3}"/>
            </a:ext>
          </a:extLst>
        </xdr:cNvPr>
        <xdr:cNvPicPr>
          <a:picLocks noChangeAspect="1"/>
        </xdr:cNvPicPr>
      </xdr:nvPicPr>
      <xdr:blipFill>
        <a:blip xmlns:r="http://schemas.openxmlformats.org/officeDocument/2006/relationships" r:embed="rId11"/>
        <a:stretch>
          <a:fillRect/>
        </a:stretch>
      </xdr:blipFill>
      <xdr:spPr>
        <a:xfrm>
          <a:off x="1228165" y="35652635"/>
          <a:ext cx="4882015" cy="3012141"/>
        </a:xfrm>
        <a:prstGeom prst="rect">
          <a:avLst/>
        </a:prstGeom>
        <a:ln w="28575">
          <a:solidFill>
            <a:schemeClr val="accent1"/>
          </a:solidFill>
        </a:ln>
      </xdr:spPr>
    </xdr:pic>
    <xdr:clientData/>
  </xdr:twoCellAnchor>
  <xdr:twoCellAnchor editAs="oneCell">
    <xdr:from>
      <xdr:col>2</xdr:col>
      <xdr:colOff>44823</xdr:colOff>
      <xdr:row>228</xdr:row>
      <xdr:rowOff>143436</xdr:rowOff>
    </xdr:from>
    <xdr:to>
      <xdr:col>11</xdr:col>
      <xdr:colOff>92065</xdr:colOff>
      <xdr:row>248</xdr:row>
      <xdr:rowOff>26895</xdr:rowOff>
    </xdr:to>
    <xdr:pic>
      <xdr:nvPicPr>
        <xdr:cNvPr id="8" name="Picture 7">
          <a:extLst>
            <a:ext uri="{FF2B5EF4-FFF2-40B4-BE49-F238E27FC236}">
              <a16:creationId xmlns:a16="http://schemas.microsoft.com/office/drawing/2014/main" id="{A5796551-7200-4FF7-A3BF-582F1B773165}"/>
            </a:ext>
          </a:extLst>
        </xdr:cNvPr>
        <xdr:cNvPicPr>
          <a:picLocks noChangeAspect="1"/>
        </xdr:cNvPicPr>
      </xdr:nvPicPr>
      <xdr:blipFill>
        <a:blip xmlns:r="http://schemas.openxmlformats.org/officeDocument/2006/relationships" r:embed="rId12"/>
        <a:stretch>
          <a:fillRect/>
        </a:stretch>
      </xdr:blipFill>
      <xdr:spPr>
        <a:xfrm>
          <a:off x="1264023" y="39462636"/>
          <a:ext cx="5533642" cy="3290047"/>
        </a:xfrm>
        <a:prstGeom prst="rect">
          <a:avLst/>
        </a:prstGeom>
        <a:ln w="28575">
          <a:solidFill>
            <a:schemeClr val="accent1"/>
          </a:solidFill>
        </a:ln>
      </xdr:spPr>
    </xdr:pic>
    <xdr:clientData/>
  </xdr:twoCellAnchor>
  <xdr:twoCellAnchor editAs="oneCell">
    <xdr:from>
      <xdr:col>2</xdr:col>
      <xdr:colOff>89648</xdr:colOff>
      <xdr:row>252</xdr:row>
      <xdr:rowOff>107576</xdr:rowOff>
    </xdr:from>
    <xdr:to>
      <xdr:col>13</xdr:col>
      <xdr:colOff>207026</xdr:colOff>
      <xdr:row>266</xdr:row>
      <xdr:rowOff>161365</xdr:rowOff>
    </xdr:to>
    <xdr:pic>
      <xdr:nvPicPr>
        <xdr:cNvPr id="9" name="Picture 8">
          <a:extLst>
            <a:ext uri="{FF2B5EF4-FFF2-40B4-BE49-F238E27FC236}">
              <a16:creationId xmlns:a16="http://schemas.microsoft.com/office/drawing/2014/main" id="{DF896F45-B8F1-4505-9163-6E6804798391}"/>
            </a:ext>
          </a:extLst>
        </xdr:cNvPr>
        <xdr:cNvPicPr>
          <a:picLocks noChangeAspect="1"/>
        </xdr:cNvPicPr>
      </xdr:nvPicPr>
      <xdr:blipFill>
        <a:blip xmlns:r="http://schemas.openxmlformats.org/officeDocument/2006/relationships" r:embed="rId13"/>
        <a:stretch>
          <a:fillRect/>
        </a:stretch>
      </xdr:blipFill>
      <xdr:spPr>
        <a:xfrm>
          <a:off x="1308848" y="43685011"/>
          <a:ext cx="6822978" cy="2438401"/>
        </a:xfrm>
        <a:prstGeom prst="rect">
          <a:avLst/>
        </a:prstGeom>
        <a:ln w="28575">
          <a:solidFill>
            <a:schemeClr val="accent1"/>
          </a:solidFill>
        </a:ln>
      </xdr:spPr>
    </xdr:pic>
    <xdr:clientData/>
  </xdr:twoCellAnchor>
  <xdr:twoCellAnchor editAs="oneCell">
    <xdr:from>
      <xdr:col>2</xdr:col>
      <xdr:colOff>0</xdr:colOff>
      <xdr:row>273</xdr:row>
      <xdr:rowOff>53788</xdr:rowOff>
    </xdr:from>
    <xdr:to>
      <xdr:col>16</xdr:col>
      <xdr:colOff>143922</xdr:colOff>
      <xdr:row>296</xdr:row>
      <xdr:rowOff>53788</xdr:rowOff>
    </xdr:to>
    <xdr:pic>
      <xdr:nvPicPr>
        <xdr:cNvPr id="10" name="Picture 9">
          <a:extLst>
            <a:ext uri="{FF2B5EF4-FFF2-40B4-BE49-F238E27FC236}">
              <a16:creationId xmlns:a16="http://schemas.microsoft.com/office/drawing/2014/main" id="{D03FF57E-2F27-4473-A630-EF252BF42B34}"/>
            </a:ext>
          </a:extLst>
        </xdr:cNvPr>
        <xdr:cNvPicPr>
          <a:picLocks noChangeAspect="1"/>
        </xdr:cNvPicPr>
      </xdr:nvPicPr>
      <xdr:blipFill>
        <a:blip xmlns:r="http://schemas.openxmlformats.org/officeDocument/2006/relationships" r:embed="rId14"/>
        <a:stretch>
          <a:fillRect/>
        </a:stretch>
      </xdr:blipFill>
      <xdr:spPr>
        <a:xfrm>
          <a:off x="1219200" y="47235035"/>
          <a:ext cx="8678322" cy="3917577"/>
        </a:xfrm>
        <a:prstGeom prst="rect">
          <a:avLst/>
        </a:prstGeom>
        <a:ln w="28575">
          <a:solidFill>
            <a:schemeClr val="accent1"/>
          </a:solidFill>
        </a:ln>
      </xdr:spPr>
    </xdr:pic>
    <xdr:clientData/>
  </xdr:twoCellAnchor>
  <xdr:twoCellAnchor>
    <xdr:from>
      <xdr:col>14</xdr:col>
      <xdr:colOff>35858</xdr:colOff>
      <xdr:row>275</xdr:row>
      <xdr:rowOff>89647</xdr:rowOff>
    </xdr:from>
    <xdr:to>
      <xdr:col>16</xdr:col>
      <xdr:colOff>52891</xdr:colOff>
      <xdr:row>294</xdr:row>
      <xdr:rowOff>134470</xdr:rowOff>
    </xdr:to>
    <xdr:sp macro="" textlink="">
      <xdr:nvSpPr>
        <xdr:cNvPr id="38" name="Rectangle 37">
          <a:extLst>
            <a:ext uri="{FF2B5EF4-FFF2-40B4-BE49-F238E27FC236}">
              <a16:creationId xmlns:a16="http://schemas.microsoft.com/office/drawing/2014/main" id="{F8B0B425-F81D-407F-A408-83809649A792}"/>
            </a:ext>
          </a:extLst>
        </xdr:cNvPr>
        <xdr:cNvSpPr/>
      </xdr:nvSpPr>
      <xdr:spPr>
        <a:xfrm>
          <a:off x="8570258" y="47611553"/>
          <a:ext cx="1236233" cy="3281082"/>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26894</xdr:colOff>
      <xdr:row>299</xdr:row>
      <xdr:rowOff>71717</xdr:rowOff>
    </xdr:from>
    <xdr:to>
      <xdr:col>16</xdr:col>
      <xdr:colOff>170816</xdr:colOff>
      <xdr:row>322</xdr:row>
      <xdr:rowOff>71718</xdr:rowOff>
    </xdr:to>
    <xdr:pic>
      <xdr:nvPicPr>
        <xdr:cNvPr id="39" name="Picture 38">
          <a:extLst>
            <a:ext uri="{FF2B5EF4-FFF2-40B4-BE49-F238E27FC236}">
              <a16:creationId xmlns:a16="http://schemas.microsoft.com/office/drawing/2014/main" id="{4B5E80E1-147B-47C2-8EB6-069552363796}"/>
            </a:ext>
          </a:extLst>
        </xdr:cNvPr>
        <xdr:cNvPicPr>
          <a:picLocks noChangeAspect="1"/>
        </xdr:cNvPicPr>
      </xdr:nvPicPr>
      <xdr:blipFill>
        <a:blip xmlns:r="http://schemas.openxmlformats.org/officeDocument/2006/relationships" r:embed="rId14"/>
        <a:stretch>
          <a:fillRect/>
        </a:stretch>
      </xdr:blipFill>
      <xdr:spPr>
        <a:xfrm>
          <a:off x="1246094" y="51681529"/>
          <a:ext cx="8678322" cy="3917577"/>
        </a:xfrm>
        <a:prstGeom prst="rect">
          <a:avLst/>
        </a:prstGeom>
        <a:ln w="28575">
          <a:solidFill>
            <a:schemeClr val="accent1"/>
          </a:solidFill>
        </a:ln>
      </xdr:spPr>
    </xdr:pic>
    <xdr:clientData/>
  </xdr:twoCellAnchor>
  <xdr:twoCellAnchor>
    <xdr:from>
      <xdr:col>14</xdr:col>
      <xdr:colOff>340659</xdr:colOff>
      <xdr:row>300</xdr:row>
      <xdr:rowOff>98612</xdr:rowOff>
    </xdr:from>
    <xdr:to>
      <xdr:col>16</xdr:col>
      <xdr:colOff>96819</xdr:colOff>
      <xdr:row>304</xdr:row>
      <xdr:rowOff>117662</xdr:rowOff>
    </xdr:to>
    <xdr:grpSp>
      <xdr:nvGrpSpPr>
        <xdr:cNvPr id="59" name="Group 58">
          <a:extLst>
            <a:ext uri="{FF2B5EF4-FFF2-40B4-BE49-F238E27FC236}">
              <a16:creationId xmlns:a16="http://schemas.microsoft.com/office/drawing/2014/main" id="{D342D951-6523-4B2F-BF2F-570EC954C220}"/>
            </a:ext>
          </a:extLst>
        </xdr:cNvPr>
        <xdr:cNvGrpSpPr/>
      </xdr:nvGrpSpPr>
      <xdr:grpSpPr>
        <a:xfrm>
          <a:off x="8875059" y="51076412"/>
          <a:ext cx="975360" cy="689610"/>
          <a:chOff x="4648200" y="6080760"/>
          <a:chExt cx="975360" cy="689610"/>
        </a:xfrm>
      </xdr:grpSpPr>
      <xdr:pic>
        <xdr:nvPicPr>
          <xdr:cNvPr id="60" name="Picture 10" descr="Cursor">
            <a:extLst>
              <a:ext uri="{FF2B5EF4-FFF2-40B4-BE49-F238E27FC236}">
                <a16:creationId xmlns:a16="http://schemas.microsoft.com/office/drawing/2014/main" id="{5C56F59D-123C-42F2-8A25-D92B0226186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bwMode="auto">
          <a:xfrm>
            <a:off x="5044440" y="6480810"/>
            <a:ext cx="289560" cy="28956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sp macro="" textlink="">
        <xdr:nvSpPr>
          <xdr:cNvPr id="61" name="Star: 10 Points 60">
            <a:extLst>
              <a:ext uri="{FF2B5EF4-FFF2-40B4-BE49-F238E27FC236}">
                <a16:creationId xmlns:a16="http://schemas.microsoft.com/office/drawing/2014/main" id="{723726D5-1BC3-4284-A85F-0B79D21891A5}"/>
              </a:ext>
            </a:extLst>
          </xdr:cNvPr>
          <xdr:cNvSpPr/>
        </xdr:nvSpPr>
        <xdr:spPr>
          <a:xfrm>
            <a:off x="4648200" y="6080760"/>
            <a:ext cx="975360" cy="426720"/>
          </a:xfrm>
          <a:prstGeom prst="star10">
            <a:avLst>
              <a:gd name="adj" fmla="val 32007"/>
              <a:gd name="hf" fmla="val 105146"/>
            </a:avLst>
          </a:prstGeom>
          <a:solidFill>
            <a:sysClr val="window" lastClr="FFFFFF"/>
          </a:solidFill>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Click</a:t>
            </a:r>
          </a:p>
        </xdr:txBody>
      </xdr:sp>
    </xdr:grpSp>
    <xdr:clientData/>
  </xdr:twoCellAnchor>
  <xdr:twoCellAnchor editAs="oneCell">
    <xdr:from>
      <xdr:col>2</xdr:col>
      <xdr:colOff>89647</xdr:colOff>
      <xdr:row>324</xdr:row>
      <xdr:rowOff>89647</xdr:rowOff>
    </xdr:from>
    <xdr:to>
      <xdr:col>17</xdr:col>
      <xdr:colOff>468927</xdr:colOff>
      <xdr:row>340</xdr:row>
      <xdr:rowOff>62753</xdr:rowOff>
    </xdr:to>
    <xdr:pic>
      <xdr:nvPicPr>
        <xdr:cNvPr id="12" name="Picture 11">
          <a:extLst>
            <a:ext uri="{FF2B5EF4-FFF2-40B4-BE49-F238E27FC236}">
              <a16:creationId xmlns:a16="http://schemas.microsoft.com/office/drawing/2014/main" id="{CD309781-24F9-4A13-B011-5E90C9668137}"/>
            </a:ext>
          </a:extLst>
        </xdr:cNvPr>
        <xdr:cNvPicPr>
          <a:picLocks noChangeAspect="1"/>
        </xdr:cNvPicPr>
      </xdr:nvPicPr>
      <xdr:blipFill>
        <a:blip xmlns:r="http://schemas.openxmlformats.org/officeDocument/2006/relationships" r:embed="rId15"/>
        <a:stretch>
          <a:fillRect/>
        </a:stretch>
      </xdr:blipFill>
      <xdr:spPr>
        <a:xfrm>
          <a:off x="1308847" y="55957694"/>
          <a:ext cx="9523280" cy="2698377"/>
        </a:xfrm>
        <a:prstGeom prst="rect">
          <a:avLst/>
        </a:prstGeom>
        <a:ln w="28575">
          <a:solidFill>
            <a:schemeClr val="accent1"/>
          </a:solidFill>
        </a:ln>
      </xdr:spPr>
    </xdr:pic>
    <xdr:clientData/>
  </xdr:twoCellAnchor>
  <xdr:twoCellAnchor editAs="oneCell">
    <xdr:from>
      <xdr:col>2</xdr:col>
      <xdr:colOff>62753</xdr:colOff>
      <xdr:row>342</xdr:row>
      <xdr:rowOff>98612</xdr:rowOff>
    </xdr:from>
    <xdr:to>
      <xdr:col>17</xdr:col>
      <xdr:colOff>568384</xdr:colOff>
      <xdr:row>355</xdr:row>
      <xdr:rowOff>161364</xdr:rowOff>
    </xdr:to>
    <xdr:pic>
      <xdr:nvPicPr>
        <xdr:cNvPr id="16" name="Picture 15">
          <a:extLst>
            <a:ext uri="{FF2B5EF4-FFF2-40B4-BE49-F238E27FC236}">
              <a16:creationId xmlns:a16="http://schemas.microsoft.com/office/drawing/2014/main" id="{25F2C6C9-D015-414D-984B-DD3D43E052B2}"/>
            </a:ext>
          </a:extLst>
        </xdr:cNvPr>
        <xdr:cNvPicPr>
          <a:picLocks noChangeAspect="1"/>
        </xdr:cNvPicPr>
      </xdr:nvPicPr>
      <xdr:blipFill>
        <a:blip xmlns:r="http://schemas.openxmlformats.org/officeDocument/2006/relationships" r:embed="rId16"/>
        <a:stretch>
          <a:fillRect/>
        </a:stretch>
      </xdr:blipFill>
      <xdr:spPr>
        <a:xfrm>
          <a:off x="1281953" y="59032588"/>
          <a:ext cx="9649631" cy="2277035"/>
        </a:xfrm>
        <a:prstGeom prst="rect">
          <a:avLst/>
        </a:prstGeom>
        <a:ln w="28575">
          <a:solidFill>
            <a:schemeClr val="accent1"/>
          </a:solidFill>
        </a:ln>
      </xdr:spPr>
    </xdr:pic>
    <xdr:clientData/>
  </xdr:twoCellAnchor>
  <xdr:twoCellAnchor>
    <xdr:from>
      <xdr:col>16</xdr:col>
      <xdr:colOff>376520</xdr:colOff>
      <xdr:row>343</xdr:row>
      <xdr:rowOff>116540</xdr:rowOff>
    </xdr:from>
    <xdr:to>
      <xdr:col>17</xdr:col>
      <xdr:colOff>412378</xdr:colOff>
      <xdr:row>347</xdr:row>
      <xdr:rowOff>107576</xdr:rowOff>
    </xdr:to>
    <xdr:sp macro="" textlink="">
      <xdr:nvSpPr>
        <xdr:cNvPr id="62" name="Rectangle 61">
          <a:extLst>
            <a:ext uri="{FF2B5EF4-FFF2-40B4-BE49-F238E27FC236}">
              <a16:creationId xmlns:a16="http://schemas.microsoft.com/office/drawing/2014/main" id="{8312A6F1-E146-42F2-B007-DCE796882DEE}"/>
            </a:ext>
          </a:extLst>
        </xdr:cNvPr>
        <xdr:cNvSpPr/>
      </xdr:nvSpPr>
      <xdr:spPr>
        <a:xfrm>
          <a:off x="10130120" y="59220846"/>
          <a:ext cx="645458" cy="672354"/>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62754</xdr:colOff>
      <xdr:row>344</xdr:row>
      <xdr:rowOff>161365</xdr:rowOff>
    </xdr:from>
    <xdr:to>
      <xdr:col>5</xdr:col>
      <xdr:colOff>528918</xdr:colOff>
      <xdr:row>347</xdr:row>
      <xdr:rowOff>152400</xdr:rowOff>
    </xdr:to>
    <xdr:sp macro="" textlink="">
      <xdr:nvSpPr>
        <xdr:cNvPr id="63" name="Rectangle 62">
          <a:extLst>
            <a:ext uri="{FF2B5EF4-FFF2-40B4-BE49-F238E27FC236}">
              <a16:creationId xmlns:a16="http://schemas.microsoft.com/office/drawing/2014/main" id="{5D015ED4-CF1A-4375-9E33-E77CBD528150}"/>
            </a:ext>
          </a:extLst>
        </xdr:cNvPr>
        <xdr:cNvSpPr/>
      </xdr:nvSpPr>
      <xdr:spPr>
        <a:xfrm>
          <a:off x="1281954" y="59436000"/>
          <a:ext cx="2294964" cy="502024"/>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555813</xdr:colOff>
      <xdr:row>344</xdr:row>
      <xdr:rowOff>53787</xdr:rowOff>
    </xdr:from>
    <xdr:to>
      <xdr:col>16</xdr:col>
      <xdr:colOff>358590</xdr:colOff>
      <xdr:row>346</xdr:row>
      <xdr:rowOff>53788</xdr:rowOff>
    </xdr:to>
    <xdr:cxnSp macro="">
      <xdr:nvCxnSpPr>
        <xdr:cNvPr id="15" name="Connector: Elbow 14">
          <a:extLst>
            <a:ext uri="{FF2B5EF4-FFF2-40B4-BE49-F238E27FC236}">
              <a16:creationId xmlns:a16="http://schemas.microsoft.com/office/drawing/2014/main" id="{7B472DA0-161F-4393-9024-BEE40094DAEB}"/>
            </a:ext>
          </a:extLst>
        </xdr:cNvPr>
        <xdr:cNvCxnSpPr/>
      </xdr:nvCxnSpPr>
      <xdr:spPr>
        <a:xfrm rot="10800000" flipV="1">
          <a:off x="3603813" y="59328422"/>
          <a:ext cx="6508377" cy="340660"/>
        </a:xfrm>
        <a:prstGeom prst="bentConnector3">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582706</xdr:colOff>
      <xdr:row>325</xdr:row>
      <xdr:rowOff>44823</xdr:rowOff>
    </xdr:from>
    <xdr:to>
      <xdr:col>17</xdr:col>
      <xdr:colOff>403412</xdr:colOff>
      <xdr:row>326</xdr:row>
      <xdr:rowOff>134470</xdr:rowOff>
    </xdr:to>
    <xdr:sp macro="" textlink="">
      <xdr:nvSpPr>
        <xdr:cNvPr id="64" name="Rectangle 63">
          <a:extLst>
            <a:ext uri="{FF2B5EF4-FFF2-40B4-BE49-F238E27FC236}">
              <a16:creationId xmlns:a16="http://schemas.microsoft.com/office/drawing/2014/main" id="{CD534CC4-32DE-437F-AE33-C62D707B9C0A}"/>
            </a:ext>
          </a:extLst>
        </xdr:cNvPr>
        <xdr:cNvSpPr/>
      </xdr:nvSpPr>
      <xdr:spPr>
        <a:xfrm>
          <a:off x="10336306" y="56083199"/>
          <a:ext cx="430306" cy="25997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242047</xdr:colOff>
      <xdr:row>327</xdr:row>
      <xdr:rowOff>26896</xdr:rowOff>
    </xdr:from>
    <xdr:to>
      <xdr:col>4</xdr:col>
      <xdr:colOff>537882</xdr:colOff>
      <xdr:row>328</xdr:row>
      <xdr:rowOff>107576</xdr:rowOff>
    </xdr:to>
    <xdr:sp macro="" textlink="">
      <xdr:nvSpPr>
        <xdr:cNvPr id="65" name="Rectangle 64">
          <a:extLst>
            <a:ext uri="{FF2B5EF4-FFF2-40B4-BE49-F238E27FC236}">
              <a16:creationId xmlns:a16="http://schemas.microsoft.com/office/drawing/2014/main" id="{A47940FF-A339-4EB0-91FF-801084396829}"/>
            </a:ext>
          </a:extLst>
        </xdr:cNvPr>
        <xdr:cNvSpPr/>
      </xdr:nvSpPr>
      <xdr:spPr>
        <a:xfrm>
          <a:off x="2680447" y="56405931"/>
          <a:ext cx="295835" cy="25101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555813</xdr:colOff>
      <xdr:row>325</xdr:row>
      <xdr:rowOff>125505</xdr:rowOff>
    </xdr:from>
    <xdr:to>
      <xdr:col>16</xdr:col>
      <xdr:colOff>555814</xdr:colOff>
      <xdr:row>327</xdr:row>
      <xdr:rowOff>170329</xdr:rowOff>
    </xdr:to>
    <xdr:cxnSp macro="">
      <xdr:nvCxnSpPr>
        <xdr:cNvPr id="66" name="Connector: Elbow 65">
          <a:extLst>
            <a:ext uri="{FF2B5EF4-FFF2-40B4-BE49-F238E27FC236}">
              <a16:creationId xmlns:a16="http://schemas.microsoft.com/office/drawing/2014/main" id="{C4CF2FB1-E16A-4F7C-8545-B88C8A2C9CFB}"/>
            </a:ext>
          </a:extLst>
        </xdr:cNvPr>
        <xdr:cNvCxnSpPr/>
      </xdr:nvCxnSpPr>
      <xdr:spPr>
        <a:xfrm rot="10800000" flipV="1">
          <a:off x="2994213" y="56163881"/>
          <a:ext cx="7315201" cy="385483"/>
        </a:xfrm>
        <a:prstGeom prst="bentConnector3">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552175</xdr:colOff>
      <xdr:row>360</xdr:row>
      <xdr:rowOff>99392</xdr:rowOff>
    </xdr:from>
    <xdr:to>
      <xdr:col>19</xdr:col>
      <xdr:colOff>231912</xdr:colOff>
      <xdr:row>383</xdr:row>
      <xdr:rowOff>45473</xdr:rowOff>
    </xdr:to>
    <xdr:pic>
      <xdr:nvPicPr>
        <xdr:cNvPr id="24" name="Picture 23">
          <a:extLst>
            <a:ext uri="{FF2B5EF4-FFF2-40B4-BE49-F238E27FC236}">
              <a16:creationId xmlns:a16="http://schemas.microsoft.com/office/drawing/2014/main" id="{99FB7B6E-93B9-4656-AD29-91DE28E1CECD}"/>
            </a:ext>
          </a:extLst>
        </xdr:cNvPr>
        <xdr:cNvPicPr>
          <a:picLocks noChangeAspect="1"/>
        </xdr:cNvPicPr>
      </xdr:nvPicPr>
      <xdr:blipFill>
        <a:blip xmlns:r="http://schemas.openxmlformats.org/officeDocument/2006/relationships" r:embed="rId17"/>
        <a:stretch>
          <a:fillRect/>
        </a:stretch>
      </xdr:blipFill>
      <xdr:spPr>
        <a:xfrm>
          <a:off x="1159566" y="60518262"/>
          <a:ext cx="10612781" cy="3756081"/>
        </a:xfrm>
        <a:prstGeom prst="rect">
          <a:avLst/>
        </a:prstGeom>
        <a:ln w="28575">
          <a:solidFill>
            <a:schemeClr val="accent1"/>
          </a:solidFill>
        </a:ln>
      </xdr:spPr>
    </xdr:pic>
    <xdr:clientData/>
  </xdr:twoCellAnchor>
  <xdr:twoCellAnchor>
    <xdr:from>
      <xdr:col>17</xdr:col>
      <xdr:colOff>364435</xdr:colOff>
      <xdr:row>361</xdr:row>
      <xdr:rowOff>11044</xdr:rowOff>
    </xdr:from>
    <xdr:to>
      <xdr:col>19</xdr:col>
      <xdr:colOff>220869</xdr:colOff>
      <xdr:row>373</xdr:row>
      <xdr:rowOff>11043</xdr:rowOff>
    </xdr:to>
    <xdr:sp macro="" textlink="">
      <xdr:nvSpPr>
        <xdr:cNvPr id="67" name="Rectangle 66">
          <a:extLst>
            <a:ext uri="{FF2B5EF4-FFF2-40B4-BE49-F238E27FC236}">
              <a16:creationId xmlns:a16="http://schemas.microsoft.com/office/drawing/2014/main" id="{D4E14C42-90D9-4C00-9956-4655CAE03F11}"/>
            </a:ext>
          </a:extLst>
        </xdr:cNvPr>
        <xdr:cNvSpPr/>
      </xdr:nvSpPr>
      <xdr:spPr>
        <a:xfrm>
          <a:off x="10690087" y="60595566"/>
          <a:ext cx="1071217" cy="19878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22087</xdr:colOff>
      <xdr:row>411</xdr:row>
      <xdr:rowOff>1</xdr:rowOff>
    </xdr:from>
    <xdr:to>
      <xdr:col>19</xdr:col>
      <xdr:colOff>285257</xdr:colOff>
      <xdr:row>433</xdr:row>
      <xdr:rowOff>33131</xdr:rowOff>
    </xdr:to>
    <xdr:pic>
      <xdr:nvPicPr>
        <xdr:cNvPr id="25" name="Picture 24">
          <a:extLst>
            <a:ext uri="{FF2B5EF4-FFF2-40B4-BE49-F238E27FC236}">
              <a16:creationId xmlns:a16="http://schemas.microsoft.com/office/drawing/2014/main" id="{A0CCA752-E072-415D-BF62-3161E9180FBC}"/>
            </a:ext>
          </a:extLst>
        </xdr:cNvPr>
        <xdr:cNvPicPr>
          <a:picLocks noChangeAspect="1"/>
        </xdr:cNvPicPr>
      </xdr:nvPicPr>
      <xdr:blipFill>
        <a:blip xmlns:r="http://schemas.openxmlformats.org/officeDocument/2006/relationships" r:embed="rId18"/>
        <a:stretch>
          <a:fillRect/>
        </a:stretch>
      </xdr:blipFill>
      <xdr:spPr>
        <a:xfrm>
          <a:off x="1236870" y="68867131"/>
          <a:ext cx="10588822" cy="3677478"/>
        </a:xfrm>
        <a:prstGeom prst="rect">
          <a:avLst/>
        </a:prstGeom>
        <a:ln w="28575">
          <a:solidFill>
            <a:schemeClr val="accent1"/>
          </a:solidFill>
        </a:ln>
      </xdr:spPr>
    </xdr:pic>
    <xdr:clientData/>
  </xdr:twoCellAnchor>
  <xdr:twoCellAnchor editAs="oneCell">
    <xdr:from>
      <xdr:col>2</xdr:col>
      <xdr:colOff>88348</xdr:colOff>
      <xdr:row>385</xdr:row>
      <xdr:rowOff>121479</xdr:rowOff>
    </xdr:from>
    <xdr:to>
      <xdr:col>19</xdr:col>
      <xdr:colOff>375477</xdr:colOff>
      <xdr:row>408</xdr:row>
      <xdr:rowOff>67560</xdr:rowOff>
    </xdr:to>
    <xdr:pic>
      <xdr:nvPicPr>
        <xdr:cNvPr id="68" name="Picture 67">
          <a:extLst>
            <a:ext uri="{FF2B5EF4-FFF2-40B4-BE49-F238E27FC236}">
              <a16:creationId xmlns:a16="http://schemas.microsoft.com/office/drawing/2014/main" id="{62FB49C2-C879-41AB-9222-140DC35A13A7}"/>
            </a:ext>
          </a:extLst>
        </xdr:cNvPr>
        <xdr:cNvPicPr>
          <a:picLocks noChangeAspect="1"/>
        </xdr:cNvPicPr>
      </xdr:nvPicPr>
      <xdr:blipFill>
        <a:blip xmlns:r="http://schemas.openxmlformats.org/officeDocument/2006/relationships" r:embed="rId17"/>
        <a:stretch>
          <a:fillRect/>
        </a:stretch>
      </xdr:blipFill>
      <xdr:spPr>
        <a:xfrm>
          <a:off x="1303131" y="64681653"/>
          <a:ext cx="10612781" cy="3756081"/>
        </a:xfrm>
        <a:prstGeom prst="rect">
          <a:avLst/>
        </a:prstGeom>
        <a:ln w="28575">
          <a:solidFill>
            <a:schemeClr val="accent1"/>
          </a:solidFill>
        </a:ln>
      </xdr:spPr>
    </xdr:pic>
    <xdr:clientData/>
  </xdr:twoCellAnchor>
  <xdr:twoCellAnchor>
    <xdr:from>
      <xdr:col>17</xdr:col>
      <xdr:colOff>408609</xdr:colOff>
      <xdr:row>385</xdr:row>
      <xdr:rowOff>88349</xdr:rowOff>
    </xdr:from>
    <xdr:to>
      <xdr:col>19</xdr:col>
      <xdr:colOff>164769</xdr:colOff>
      <xdr:row>389</xdr:row>
      <xdr:rowOff>107399</xdr:rowOff>
    </xdr:to>
    <xdr:grpSp>
      <xdr:nvGrpSpPr>
        <xdr:cNvPr id="69" name="Group 68">
          <a:extLst>
            <a:ext uri="{FF2B5EF4-FFF2-40B4-BE49-F238E27FC236}">
              <a16:creationId xmlns:a16="http://schemas.microsoft.com/office/drawing/2014/main" id="{F9F82FC1-E2E3-4615-9FA7-02AE115684E4}"/>
            </a:ext>
          </a:extLst>
        </xdr:cNvPr>
        <xdr:cNvGrpSpPr/>
      </xdr:nvGrpSpPr>
      <xdr:grpSpPr>
        <a:xfrm>
          <a:off x="10771809" y="65414609"/>
          <a:ext cx="975360" cy="689610"/>
          <a:chOff x="4648200" y="6080760"/>
          <a:chExt cx="975360" cy="689610"/>
        </a:xfrm>
      </xdr:grpSpPr>
      <xdr:pic>
        <xdr:nvPicPr>
          <xdr:cNvPr id="70" name="Picture 10" descr="Cursor">
            <a:extLst>
              <a:ext uri="{FF2B5EF4-FFF2-40B4-BE49-F238E27FC236}">
                <a16:creationId xmlns:a16="http://schemas.microsoft.com/office/drawing/2014/main" id="{CFFBF49C-AF31-4723-B9A1-5853C42DD0EF}"/>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bwMode="auto">
          <a:xfrm>
            <a:off x="5044440" y="6480810"/>
            <a:ext cx="289560" cy="28956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sp macro="" textlink="">
        <xdr:nvSpPr>
          <xdr:cNvPr id="71" name="Star: 10 Points 70">
            <a:extLst>
              <a:ext uri="{FF2B5EF4-FFF2-40B4-BE49-F238E27FC236}">
                <a16:creationId xmlns:a16="http://schemas.microsoft.com/office/drawing/2014/main" id="{96A9F9C3-F645-46EF-8C5F-50CBB39B831F}"/>
              </a:ext>
            </a:extLst>
          </xdr:cNvPr>
          <xdr:cNvSpPr/>
        </xdr:nvSpPr>
        <xdr:spPr>
          <a:xfrm>
            <a:off x="4648200" y="6080760"/>
            <a:ext cx="975360" cy="426720"/>
          </a:xfrm>
          <a:prstGeom prst="star10">
            <a:avLst>
              <a:gd name="adj" fmla="val 32007"/>
              <a:gd name="hf" fmla="val 105146"/>
            </a:avLst>
          </a:prstGeom>
          <a:solidFill>
            <a:sysClr val="window" lastClr="FFFFFF"/>
          </a:solidFill>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Click</a:t>
            </a:r>
          </a:p>
        </xdr:txBody>
      </xdr:sp>
    </xdr:grpSp>
    <xdr:clientData/>
  </xdr:twoCellAnchor>
  <xdr:twoCellAnchor>
    <xdr:from>
      <xdr:col>17</xdr:col>
      <xdr:colOff>0</xdr:colOff>
      <xdr:row>389</xdr:row>
      <xdr:rowOff>55216</xdr:rowOff>
    </xdr:from>
    <xdr:to>
      <xdr:col>18</xdr:col>
      <xdr:colOff>441741</xdr:colOff>
      <xdr:row>393</xdr:row>
      <xdr:rowOff>88347</xdr:rowOff>
    </xdr:to>
    <xdr:sp macro="" textlink="">
      <xdr:nvSpPr>
        <xdr:cNvPr id="26" name="Thought Bubble: Cloud 25">
          <a:extLst>
            <a:ext uri="{FF2B5EF4-FFF2-40B4-BE49-F238E27FC236}">
              <a16:creationId xmlns:a16="http://schemas.microsoft.com/office/drawing/2014/main" id="{2990CA71-C17F-48D0-8578-AF0651F7224A}"/>
            </a:ext>
          </a:extLst>
        </xdr:cNvPr>
        <xdr:cNvSpPr/>
      </xdr:nvSpPr>
      <xdr:spPr>
        <a:xfrm>
          <a:off x="10325652" y="65277999"/>
          <a:ext cx="1049132" cy="695739"/>
        </a:xfrm>
        <a:prstGeom prst="cloudCallout">
          <a:avLst>
            <a:gd name="adj1" fmla="val 25613"/>
            <a:gd name="adj2" fmla="val -85750"/>
          </a:avLst>
        </a:prstGeom>
        <a:solidFill>
          <a:schemeClr val="bg1"/>
        </a:solidFill>
        <a:ln>
          <a:solidFill>
            <a:srgbClr val="FCC12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ln>
                <a:noFill/>
              </a:ln>
              <a:solidFill>
                <a:sysClr val="windowText" lastClr="000000"/>
              </a:solidFill>
            </a:rPr>
            <a:t>Then</a:t>
          </a:r>
          <a:r>
            <a:rPr lang="en-US" sz="1100" b="1" baseline="0">
              <a:ln>
                <a:noFill/>
              </a:ln>
              <a:solidFill>
                <a:sysClr val="windowText" lastClr="000000"/>
              </a:solidFill>
            </a:rPr>
            <a:t> </a:t>
          </a:r>
        </a:p>
        <a:p>
          <a:pPr algn="ctr"/>
          <a:r>
            <a:rPr lang="en-US" sz="1100" b="1" baseline="0">
              <a:ln>
                <a:noFill/>
              </a:ln>
              <a:solidFill>
                <a:sysClr val="windowText" lastClr="000000"/>
              </a:solidFill>
            </a:rPr>
            <a:t>Paste</a:t>
          </a:r>
          <a:endParaRPr lang="en-US" sz="1100" b="1">
            <a:ln>
              <a:noFill/>
            </a:ln>
            <a:solidFill>
              <a:sysClr val="windowText" lastClr="000000"/>
            </a:solidFill>
          </a:endParaRPr>
        </a:p>
      </xdr:txBody>
    </xdr:sp>
    <xdr:clientData/>
  </xdr:twoCellAnchor>
  <xdr:twoCellAnchor>
    <xdr:from>
      <xdr:col>17</xdr:col>
      <xdr:colOff>468376</xdr:colOff>
      <xdr:row>412</xdr:row>
      <xdr:rowOff>150449</xdr:rowOff>
    </xdr:from>
    <xdr:to>
      <xdr:col>19</xdr:col>
      <xdr:colOff>276087</xdr:colOff>
      <xdr:row>419</xdr:row>
      <xdr:rowOff>132522</xdr:rowOff>
    </xdr:to>
    <xdr:sp macro="" textlink="">
      <xdr:nvSpPr>
        <xdr:cNvPr id="73" name="Rectangle 72">
          <a:extLst>
            <a:ext uri="{FF2B5EF4-FFF2-40B4-BE49-F238E27FC236}">
              <a16:creationId xmlns:a16="http://schemas.microsoft.com/office/drawing/2014/main" id="{630A14B2-7EAA-4598-8D55-BCDEF53AC83A}"/>
            </a:ext>
          </a:extLst>
        </xdr:cNvPr>
        <xdr:cNvSpPr/>
      </xdr:nvSpPr>
      <xdr:spPr>
        <a:xfrm>
          <a:off x="10794028" y="69183232"/>
          <a:ext cx="1022494" cy="114163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132523</xdr:colOff>
      <xdr:row>416</xdr:row>
      <xdr:rowOff>162144</xdr:rowOff>
    </xdr:from>
    <xdr:to>
      <xdr:col>9</xdr:col>
      <xdr:colOff>408607</xdr:colOff>
      <xdr:row>431</xdr:row>
      <xdr:rowOff>22087</xdr:rowOff>
    </xdr:to>
    <xdr:sp macro="" textlink="">
      <xdr:nvSpPr>
        <xdr:cNvPr id="74" name="Rectangle 73">
          <a:extLst>
            <a:ext uri="{FF2B5EF4-FFF2-40B4-BE49-F238E27FC236}">
              <a16:creationId xmlns:a16="http://schemas.microsoft.com/office/drawing/2014/main" id="{287296F0-B0D0-4A93-88B8-70BFE05B7D0D}"/>
            </a:ext>
          </a:extLst>
        </xdr:cNvPr>
        <xdr:cNvSpPr/>
      </xdr:nvSpPr>
      <xdr:spPr>
        <a:xfrm>
          <a:off x="1347306" y="69857535"/>
          <a:ext cx="4527823" cy="234472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463827</xdr:colOff>
      <xdr:row>416</xdr:row>
      <xdr:rowOff>21436</xdr:rowOff>
    </xdr:from>
    <xdr:to>
      <xdr:col>17</xdr:col>
      <xdr:colOff>428362</xdr:colOff>
      <xdr:row>423</xdr:row>
      <xdr:rowOff>154608</xdr:rowOff>
    </xdr:to>
    <xdr:cxnSp macro="">
      <xdr:nvCxnSpPr>
        <xdr:cNvPr id="75" name="Connector: Elbow 74">
          <a:extLst>
            <a:ext uri="{FF2B5EF4-FFF2-40B4-BE49-F238E27FC236}">
              <a16:creationId xmlns:a16="http://schemas.microsoft.com/office/drawing/2014/main" id="{CDF767C1-7334-4F13-9849-3F181D1FC78E}"/>
            </a:ext>
          </a:extLst>
        </xdr:cNvPr>
        <xdr:cNvCxnSpPr/>
      </xdr:nvCxnSpPr>
      <xdr:spPr>
        <a:xfrm rot="10800000" flipV="1">
          <a:off x="5930349" y="69716827"/>
          <a:ext cx="4823665" cy="1292738"/>
        </a:xfrm>
        <a:prstGeom prst="bentConnector3">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55217</xdr:colOff>
      <xdr:row>435</xdr:row>
      <xdr:rowOff>99391</xdr:rowOff>
    </xdr:from>
    <xdr:to>
      <xdr:col>19</xdr:col>
      <xdr:colOff>473093</xdr:colOff>
      <xdr:row>458</xdr:row>
      <xdr:rowOff>66260</xdr:rowOff>
    </xdr:to>
    <xdr:pic>
      <xdr:nvPicPr>
        <xdr:cNvPr id="28" name="Picture 27">
          <a:extLst>
            <a:ext uri="{FF2B5EF4-FFF2-40B4-BE49-F238E27FC236}">
              <a16:creationId xmlns:a16="http://schemas.microsoft.com/office/drawing/2014/main" id="{83BC2C3A-224B-4D7D-9D87-88E46EC1894E}"/>
            </a:ext>
          </a:extLst>
        </xdr:cNvPr>
        <xdr:cNvPicPr>
          <a:picLocks noChangeAspect="1"/>
        </xdr:cNvPicPr>
      </xdr:nvPicPr>
      <xdr:blipFill>
        <a:blip xmlns:r="http://schemas.openxmlformats.org/officeDocument/2006/relationships" r:embed="rId19"/>
        <a:stretch>
          <a:fillRect/>
        </a:stretch>
      </xdr:blipFill>
      <xdr:spPr>
        <a:xfrm>
          <a:off x="1270000" y="72942174"/>
          <a:ext cx="10743528" cy="3776869"/>
        </a:xfrm>
        <a:prstGeom prst="rect">
          <a:avLst/>
        </a:prstGeom>
        <a:ln w="28575">
          <a:solidFill>
            <a:schemeClr val="accent1"/>
          </a:solidFill>
        </a:ln>
      </xdr:spPr>
    </xdr:pic>
    <xdr:clientData/>
  </xdr:twoCellAnchor>
  <xdr:twoCellAnchor>
    <xdr:from>
      <xdr:col>17</xdr:col>
      <xdr:colOff>485913</xdr:colOff>
      <xdr:row>437</xdr:row>
      <xdr:rowOff>11043</xdr:rowOff>
    </xdr:from>
    <xdr:to>
      <xdr:col>19</xdr:col>
      <xdr:colOff>415103</xdr:colOff>
      <xdr:row>448</xdr:row>
      <xdr:rowOff>143565</xdr:rowOff>
    </xdr:to>
    <xdr:sp macro="" textlink="">
      <xdr:nvSpPr>
        <xdr:cNvPr id="76" name="Rectangle 75">
          <a:extLst>
            <a:ext uri="{FF2B5EF4-FFF2-40B4-BE49-F238E27FC236}">
              <a16:creationId xmlns:a16="http://schemas.microsoft.com/office/drawing/2014/main" id="{77B911E9-392A-4FB3-A4AC-4C505AD05920}"/>
            </a:ext>
          </a:extLst>
        </xdr:cNvPr>
        <xdr:cNvSpPr/>
      </xdr:nvSpPr>
      <xdr:spPr>
        <a:xfrm>
          <a:off x="10811565" y="73185130"/>
          <a:ext cx="1143973" cy="195469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55217</xdr:colOff>
      <xdr:row>464</xdr:row>
      <xdr:rowOff>33131</xdr:rowOff>
    </xdr:from>
    <xdr:to>
      <xdr:col>17</xdr:col>
      <xdr:colOff>172919</xdr:colOff>
      <xdr:row>493</xdr:row>
      <xdr:rowOff>124456</xdr:rowOff>
    </xdr:to>
    <xdr:pic>
      <xdr:nvPicPr>
        <xdr:cNvPr id="29" name="Picture 28">
          <a:extLst>
            <a:ext uri="{FF2B5EF4-FFF2-40B4-BE49-F238E27FC236}">
              <a16:creationId xmlns:a16="http://schemas.microsoft.com/office/drawing/2014/main" id="{997F1821-9B77-4BE6-BF5B-4345C395D1A0}"/>
            </a:ext>
          </a:extLst>
        </xdr:cNvPr>
        <xdr:cNvPicPr>
          <a:picLocks noChangeAspect="1"/>
        </xdr:cNvPicPr>
      </xdr:nvPicPr>
      <xdr:blipFill>
        <a:blip xmlns:r="http://schemas.openxmlformats.org/officeDocument/2006/relationships" r:embed="rId20"/>
        <a:stretch>
          <a:fillRect/>
        </a:stretch>
      </xdr:blipFill>
      <xdr:spPr>
        <a:xfrm>
          <a:off x="1270000" y="77779218"/>
          <a:ext cx="9228571" cy="4895238"/>
        </a:xfrm>
        <a:prstGeom prst="rect">
          <a:avLst/>
        </a:prstGeom>
        <a:ln w="28575">
          <a:solidFill>
            <a:schemeClr val="accent1"/>
          </a:solidFill>
        </a:ln>
      </xdr:spPr>
    </xdr:pic>
    <xdr:clientData/>
  </xdr:twoCellAnchor>
  <xdr:twoCellAnchor>
    <xdr:from>
      <xdr:col>2</xdr:col>
      <xdr:colOff>541130</xdr:colOff>
      <xdr:row>467</xdr:row>
      <xdr:rowOff>154608</xdr:rowOff>
    </xdr:from>
    <xdr:to>
      <xdr:col>17</xdr:col>
      <xdr:colOff>22087</xdr:colOff>
      <xdr:row>492</xdr:row>
      <xdr:rowOff>154608</xdr:rowOff>
    </xdr:to>
    <xdr:sp macro="" textlink="">
      <xdr:nvSpPr>
        <xdr:cNvPr id="77" name="Rectangle 76">
          <a:extLst>
            <a:ext uri="{FF2B5EF4-FFF2-40B4-BE49-F238E27FC236}">
              <a16:creationId xmlns:a16="http://schemas.microsoft.com/office/drawing/2014/main" id="{1C5A0CEF-D277-4761-989C-83E67B252837}"/>
            </a:ext>
          </a:extLst>
        </xdr:cNvPr>
        <xdr:cNvSpPr/>
      </xdr:nvSpPr>
      <xdr:spPr>
        <a:xfrm>
          <a:off x="1755913" y="78397651"/>
          <a:ext cx="8591826" cy="414130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574261</xdr:colOff>
      <xdr:row>496</xdr:row>
      <xdr:rowOff>55217</xdr:rowOff>
    </xdr:from>
    <xdr:to>
      <xdr:col>18</xdr:col>
      <xdr:colOff>508806</xdr:colOff>
      <xdr:row>525</xdr:row>
      <xdr:rowOff>121477</xdr:rowOff>
    </xdr:to>
    <xdr:pic>
      <xdr:nvPicPr>
        <xdr:cNvPr id="30" name="Picture 29">
          <a:extLst>
            <a:ext uri="{FF2B5EF4-FFF2-40B4-BE49-F238E27FC236}">
              <a16:creationId xmlns:a16="http://schemas.microsoft.com/office/drawing/2014/main" id="{091152E1-AB66-4EE2-A793-3DEFBCBB080C}"/>
            </a:ext>
          </a:extLst>
        </xdr:cNvPr>
        <xdr:cNvPicPr>
          <a:picLocks noChangeAspect="1"/>
        </xdr:cNvPicPr>
      </xdr:nvPicPr>
      <xdr:blipFill>
        <a:blip xmlns:r="http://schemas.openxmlformats.org/officeDocument/2006/relationships" r:embed="rId21"/>
        <a:stretch>
          <a:fillRect/>
        </a:stretch>
      </xdr:blipFill>
      <xdr:spPr>
        <a:xfrm>
          <a:off x="1181652" y="83102174"/>
          <a:ext cx="10260197" cy="4870173"/>
        </a:xfrm>
        <a:prstGeom prst="rect">
          <a:avLst/>
        </a:prstGeom>
        <a:ln w="28575">
          <a:solidFill>
            <a:schemeClr val="accent1"/>
          </a:solidFill>
        </a:ln>
      </xdr:spPr>
    </xdr:pic>
    <xdr:clientData/>
  </xdr:twoCellAnchor>
  <xdr:twoCellAnchor>
    <xdr:from>
      <xdr:col>2</xdr:col>
      <xdr:colOff>66259</xdr:colOff>
      <xdr:row>498</xdr:row>
      <xdr:rowOff>0</xdr:rowOff>
    </xdr:from>
    <xdr:to>
      <xdr:col>18</xdr:col>
      <xdr:colOff>375478</xdr:colOff>
      <xdr:row>525</xdr:row>
      <xdr:rowOff>0</xdr:rowOff>
    </xdr:to>
    <xdr:sp macro="" textlink="">
      <xdr:nvSpPr>
        <xdr:cNvPr id="78" name="Rectangle 77">
          <a:extLst>
            <a:ext uri="{FF2B5EF4-FFF2-40B4-BE49-F238E27FC236}">
              <a16:creationId xmlns:a16="http://schemas.microsoft.com/office/drawing/2014/main" id="{F5374314-C05A-4946-98BA-9A4E563A4675}"/>
            </a:ext>
          </a:extLst>
        </xdr:cNvPr>
        <xdr:cNvSpPr/>
      </xdr:nvSpPr>
      <xdr:spPr>
        <a:xfrm>
          <a:off x="1281042" y="83378261"/>
          <a:ext cx="10027479" cy="4472609"/>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33130</xdr:colOff>
      <xdr:row>528</xdr:row>
      <xdr:rowOff>110434</xdr:rowOff>
    </xdr:from>
    <xdr:to>
      <xdr:col>17</xdr:col>
      <xdr:colOff>150832</xdr:colOff>
      <xdr:row>558</xdr:row>
      <xdr:rowOff>150393</xdr:rowOff>
    </xdr:to>
    <xdr:pic>
      <xdr:nvPicPr>
        <xdr:cNvPr id="31" name="Picture 30">
          <a:extLst>
            <a:ext uri="{FF2B5EF4-FFF2-40B4-BE49-F238E27FC236}">
              <a16:creationId xmlns:a16="http://schemas.microsoft.com/office/drawing/2014/main" id="{675ABE09-EB70-4D46-8796-451D74C65B10}"/>
            </a:ext>
          </a:extLst>
        </xdr:cNvPr>
        <xdr:cNvPicPr>
          <a:picLocks noChangeAspect="1"/>
        </xdr:cNvPicPr>
      </xdr:nvPicPr>
      <xdr:blipFill>
        <a:blip xmlns:r="http://schemas.openxmlformats.org/officeDocument/2006/relationships" r:embed="rId22"/>
        <a:stretch>
          <a:fillRect/>
        </a:stretch>
      </xdr:blipFill>
      <xdr:spPr>
        <a:xfrm>
          <a:off x="1247913" y="88458260"/>
          <a:ext cx="9228571" cy="5009524"/>
        </a:xfrm>
        <a:prstGeom prst="rect">
          <a:avLst/>
        </a:prstGeom>
        <a:ln w="28575">
          <a:solidFill>
            <a:schemeClr val="accent1"/>
          </a:solidFill>
        </a:ln>
      </xdr:spPr>
    </xdr:pic>
    <xdr:clientData/>
  </xdr:twoCellAnchor>
  <xdr:twoCellAnchor>
    <xdr:from>
      <xdr:col>2</xdr:col>
      <xdr:colOff>485913</xdr:colOff>
      <xdr:row>531</xdr:row>
      <xdr:rowOff>110434</xdr:rowOff>
    </xdr:from>
    <xdr:to>
      <xdr:col>17</xdr:col>
      <xdr:colOff>66261</xdr:colOff>
      <xdr:row>558</xdr:row>
      <xdr:rowOff>55218</xdr:rowOff>
    </xdr:to>
    <xdr:sp macro="" textlink="">
      <xdr:nvSpPr>
        <xdr:cNvPr id="79" name="Rectangle 78">
          <a:extLst>
            <a:ext uri="{FF2B5EF4-FFF2-40B4-BE49-F238E27FC236}">
              <a16:creationId xmlns:a16="http://schemas.microsoft.com/office/drawing/2014/main" id="{76929E66-E4A6-4396-864D-5C5B56B4A028}"/>
            </a:ext>
          </a:extLst>
        </xdr:cNvPr>
        <xdr:cNvSpPr/>
      </xdr:nvSpPr>
      <xdr:spPr>
        <a:xfrm>
          <a:off x="1700696" y="88955217"/>
          <a:ext cx="8691217" cy="4417392"/>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99391</xdr:colOff>
      <xdr:row>561</xdr:row>
      <xdr:rowOff>88347</xdr:rowOff>
    </xdr:from>
    <xdr:to>
      <xdr:col>17</xdr:col>
      <xdr:colOff>217093</xdr:colOff>
      <xdr:row>591</xdr:row>
      <xdr:rowOff>128306</xdr:rowOff>
    </xdr:to>
    <xdr:pic>
      <xdr:nvPicPr>
        <xdr:cNvPr id="80" name="Picture 79">
          <a:extLst>
            <a:ext uri="{FF2B5EF4-FFF2-40B4-BE49-F238E27FC236}">
              <a16:creationId xmlns:a16="http://schemas.microsoft.com/office/drawing/2014/main" id="{AC55389F-9E09-43AF-B87B-451A93401594}"/>
            </a:ext>
          </a:extLst>
        </xdr:cNvPr>
        <xdr:cNvPicPr>
          <a:picLocks noChangeAspect="1"/>
        </xdr:cNvPicPr>
      </xdr:nvPicPr>
      <xdr:blipFill>
        <a:blip xmlns:r="http://schemas.openxmlformats.org/officeDocument/2006/relationships" r:embed="rId22"/>
        <a:stretch>
          <a:fillRect/>
        </a:stretch>
      </xdr:blipFill>
      <xdr:spPr>
        <a:xfrm>
          <a:off x="1314174" y="93902695"/>
          <a:ext cx="9228571" cy="5009524"/>
        </a:xfrm>
        <a:prstGeom prst="rect">
          <a:avLst/>
        </a:prstGeom>
        <a:ln w="28575">
          <a:solidFill>
            <a:schemeClr val="accent1"/>
          </a:solidFill>
        </a:ln>
      </xdr:spPr>
    </xdr:pic>
    <xdr:clientData/>
  </xdr:twoCellAnchor>
  <xdr:twoCellAnchor>
    <xdr:from>
      <xdr:col>8</xdr:col>
      <xdr:colOff>353392</xdr:colOff>
      <xdr:row>568</xdr:row>
      <xdr:rowOff>66262</xdr:rowOff>
    </xdr:from>
    <xdr:to>
      <xdr:col>10</xdr:col>
      <xdr:colOff>109552</xdr:colOff>
      <xdr:row>572</xdr:row>
      <xdr:rowOff>85312</xdr:rowOff>
    </xdr:to>
    <xdr:grpSp>
      <xdr:nvGrpSpPr>
        <xdr:cNvPr id="81" name="Group 80">
          <a:extLst>
            <a:ext uri="{FF2B5EF4-FFF2-40B4-BE49-F238E27FC236}">
              <a16:creationId xmlns:a16="http://schemas.microsoft.com/office/drawing/2014/main" id="{BDE98B7F-7564-422F-8008-5568C1A46017}"/>
            </a:ext>
          </a:extLst>
        </xdr:cNvPr>
        <xdr:cNvGrpSpPr/>
      </xdr:nvGrpSpPr>
      <xdr:grpSpPr>
        <a:xfrm>
          <a:off x="5230192" y="96169702"/>
          <a:ext cx="975360" cy="689610"/>
          <a:chOff x="4648200" y="6080760"/>
          <a:chExt cx="975360" cy="689610"/>
        </a:xfrm>
      </xdr:grpSpPr>
      <xdr:pic>
        <xdr:nvPicPr>
          <xdr:cNvPr id="82" name="Picture 10" descr="Cursor">
            <a:extLst>
              <a:ext uri="{FF2B5EF4-FFF2-40B4-BE49-F238E27FC236}">
                <a16:creationId xmlns:a16="http://schemas.microsoft.com/office/drawing/2014/main" id="{B5B4F2A8-BD11-4E9A-8970-B5B02F7D2D45}"/>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bwMode="auto">
          <a:xfrm>
            <a:off x="5044440" y="6480810"/>
            <a:ext cx="289560" cy="28956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sp macro="" textlink="">
        <xdr:nvSpPr>
          <xdr:cNvPr id="83" name="Star: 10 Points 82">
            <a:extLst>
              <a:ext uri="{FF2B5EF4-FFF2-40B4-BE49-F238E27FC236}">
                <a16:creationId xmlns:a16="http://schemas.microsoft.com/office/drawing/2014/main" id="{8A731A72-2409-48D2-A815-F59ACD1A8FB0}"/>
              </a:ext>
            </a:extLst>
          </xdr:cNvPr>
          <xdr:cNvSpPr/>
        </xdr:nvSpPr>
        <xdr:spPr>
          <a:xfrm>
            <a:off x="4648200" y="6080760"/>
            <a:ext cx="975360" cy="426720"/>
          </a:xfrm>
          <a:prstGeom prst="star10">
            <a:avLst>
              <a:gd name="adj" fmla="val 32007"/>
              <a:gd name="hf" fmla="val 105146"/>
            </a:avLst>
          </a:prstGeom>
          <a:solidFill>
            <a:sysClr val="window" lastClr="FFFFFF"/>
          </a:solidFill>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Click</a:t>
            </a:r>
          </a:p>
        </xdr:txBody>
      </xdr:sp>
    </xdr:grpSp>
    <xdr:clientData/>
  </xdr:twoCellAnchor>
  <xdr:twoCellAnchor>
    <xdr:from>
      <xdr:col>7</xdr:col>
      <xdr:colOff>552174</xdr:colOff>
      <xdr:row>572</xdr:row>
      <xdr:rowOff>33129</xdr:rowOff>
    </xdr:from>
    <xdr:to>
      <xdr:col>10</xdr:col>
      <xdr:colOff>77304</xdr:colOff>
      <xdr:row>577</xdr:row>
      <xdr:rowOff>132521</xdr:rowOff>
    </xdr:to>
    <xdr:sp macro="" textlink="">
      <xdr:nvSpPr>
        <xdr:cNvPr id="84" name="Thought Bubble: Cloud 83">
          <a:extLst>
            <a:ext uri="{FF2B5EF4-FFF2-40B4-BE49-F238E27FC236}">
              <a16:creationId xmlns:a16="http://schemas.microsoft.com/office/drawing/2014/main" id="{914F79FA-452B-4C06-82BA-CB6BD95BBBB6}"/>
            </a:ext>
          </a:extLst>
        </xdr:cNvPr>
        <xdr:cNvSpPr/>
      </xdr:nvSpPr>
      <xdr:spPr>
        <a:xfrm>
          <a:off x="4803913" y="95669651"/>
          <a:ext cx="1347304" cy="927653"/>
        </a:xfrm>
        <a:prstGeom prst="cloudCallout">
          <a:avLst>
            <a:gd name="adj1" fmla="val 10859"/>
            <a:gd name="adj2" fmla="val -66702"/>
          </a:avLst>
        </a:prstGeom>
        <a:solidFill>
          <a:schemeClr val="bg1"/>
        </a:solidFill>
        <a:ln>
          <a:solidFill>
            <a:srgbClr val="FCC12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ln>
                <a:noFill/>
              </a:ln>
              <a:solidFill>
                <a:sysClr val="windowText" lastClr="000000"/>
              </a:solidFill>
            </a:rPr>
            <a:t>Then</a:t>
          </a:r>
          <a:r>
            <a:rPr lang="en-US" sz="1100" b="1" baseline="0">
              <a:ln>
                <a:noFill/>
              </a:ln>
              <a:solidFill>
                <a:sysClr val="windowText" lastClr="000000"/>
              </a:solidFill>
            </a:rPr>
            <a:t> </a:t>
          </a:r>
        </a:p>
        <a:p>
          <a:pPr algn="ctr"/>
          <a:r>
            <a:rPr lang="en-US" sz="1100" b="1" baseline="0">
              <a:ln>
                <a:noFill/>
              </a:ln>
              <a:solidFill>
                <a:sysClr val="windowText" lastClr="000000"/>
              </a:solidFill>
            </a:rPr>
            <a:t>Paste</a:t>
          </a:r>
          <a:br>
            <a:rPr lang="en-US" sz="1100" b="1" baseline="0">
              <a:ln>
                <a:noFill/>
              </a:ln>
              <a:solidFill>
                <a:sysClr val="windowText" lastClr="000000"/>
              </a:solidFill>
            </a:rPr>
          </a:br>
          <a:r>
            <a:rPr lang="en-US" sz="1100" b="1" baseline="0">
              <a:ln>
                <a:noFill/>
              </a:ln>
              <a:solidFill>
                <a:sysClr val="windowText" lastClr="000000"/>
              </a:solidFill>
            </a:rPr>
            <a:t>as Picture</a:t>
          </a:r>
          <a:endParaRPr lang="en-US" sz="1100" b="1">
            <a:ln>
              <a:noFill/>
            </a:ln>
            <a:solidFill>
              <a:sysClr val="windowText" lastClr="000000"/>
            </a:solidFill>
          </a:endParaRPr>
        </a:p>
      </xdr:txBody>
    </xdr:sp>
    <xdr:clientData/>
  </xdr:twoCellAnchor>
  <xdr:twoCellAnchor editAs="oneCell">
    <xdr:from>
      <xdr:col>1</xdr:col>
      <xdr:colOff>563219</xdr:colOff>
      <xdr:row>594</xdr:row>
      <xdr:rowOff>154609</xdr:rowOff>
    </xdr:from>
    <xdr:to>
      <xdr:col>18</xdr:col>
      <xdr:colOff>90529</xdr:colOff>
      <xdr:row>622</xdr:row>
      <xdr:rowOff>0</xdr:rowOff>
    </xdr:to>
    <xdr:pic>
      <xdr:nvPicPr>
        <xdr:cNvPr id="32" name="Picture 31">
          <a:extLst>
            <a:ext uri="{FF2B5EF4-FFF2-40B4-BE49-F238E27FC236}">
              <a16:creationId xmlns:a16="http://schemas.microsoft.com/office/drawing/2014/main" id="{61118E5D-4EEB-4C96-A6F7-55CD315A7359}"/>
            </a:ext>
          </a:extLst>
        </xdr:cNvPr>
        <xdr:cNvPicPr>
          <a:picLocks noChangeAspect="1"/>
        </xdr:cNvPicPr>
      </xdr:nvPicPr>
      <xdr:blipFill>
        <a:blip xmlns:r="http://schemas.openxmlformats.org/officeDocument/2006/relationships" r:embed="rId23"/>
        <a:stretch>
          <a:fillRect/>
        </a:stretch>
      </xdr:blipFill>
      <xdr:spPr>
        <a:xfrm>
          <a:off x="1170610" y="99435479"/>
          <a:ext cx="9852962" cy="4483651"/>
        </a:xfrm>
        <a:prstGeom prst="rect">
          <a:avLst/>
        </a:prstGeom>
        <a:ln w="28575">
          <a:solidFill>
            <a:schemeClr val="accent1"/>
          </a:solidFill>
        </a:ln>
      </xdr:spPr>
    </xdr:pic>
    <xdr:clientData/>
  </xdr:twoCellAnchor>
  <xdr:twoCellAnchor>
    <xdr:from>
      <xdr:col>6</xdr:col>
      <xdr:colOff>313766</xdr:colOff>
      <xdr:row>600</xdr:row>
      <xdr:rowOff>88349</xdr:rowOff>
    </xdr:from>
    <xdr:to>
      <xdr:col>17</xdr:col>
      <xdr:colOff>386521</xdr:colOff>
      <xdr:row>620</xdr:row>
      <xdr:rowOff>132522</xdr:rowOff>
    </xdr:to>
    <xdr:sp macro="" textlink="">
      <xdr:nvSpPr>
        <xdr:cNvPr id="85" name="Rectangle 84">
          <a:extLst>
            <a:ext uri="{FF2B5EF4-FFF2-40B4-BE49-F238E27FC236}">
              <a16:creationId xmlns:a16="http://schemas.microsoft.com/office/drawing/2014/main" id="{D1EE613E-4BB3-40B7-A2C3-B956D930F048}"/>
            </a:ext>
          </a:extLst>
        </xdr:cNvPr>
        <xdr:cNvSpPr/>
      </xdr:nvSpPr>
      <xdr:spPr>
        <a:xfrm>
          <a:off x="3958114" y="100363132"/>
          <a:ext cx="6754059" cy="335721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386522</xdr:colOff>
      <xdr:row>604</xdr:row>
      <xdr:rowOff>77305</xdr:rowOff>
    </xdr:from>
    <xdr:to>
      <xdr:col>6</xdr:col>
      <xdr:colOff>309217</xdr:colOff>
      <xdr:row>611</xdr:row>
      <xdr:rowOff>33129</xdr:rowOff>
    </xdr:to>
    <xdr:cxnSp macro="">
      <xdr:nvCxnSpPr>
        <xdr:cNvPr id="86" name="Connector: Elbow 85">
          <a:extLst>
            <a:ext uri="{FF2B5EF4-FFF2-40B4-BE49-F238E27FC236}">
              <a16:creationId xmlns:a16="http://schemas.microsoft.com/office/drawing/2014/main" id="{F2B86D88-D555-4B2A-AB51-3C7CDEB9262D}"/>
            </a:ext>
          </a:extLst>
        </xdr:cNvPr>
        <xdr:cNvCxnSpPr/>
      </xdr:nvCxnSpPr>
      <xdr:spPr>
        <a:xfrm rot="10800000" flipV="1">
          <a:off x="2816087" y="101014696"/>
          <a:ext cx="1137478" cy="1115390"/>
        </a:xfrm>
        <a:prstGeom prst="bentConnector3">
          <a:avLst>
            <a:gd name="adj1" fmla="val 101456"/>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22087</xdr:colOff>
      <xdr:row>625</xdr:row>
      <xdr:rowOff>0</xdr:rowOff>
    </xdr:from>
    <xdr:to>
      <xdr:col>17</xdr:col>
      <xdr:colOff>139789</xdr:colOff>
      <xdr:row>654</xdr:row>
      <xdr:rowOff>91325</xdr:rowOff>
    </xdr:to>
    <xdr:pic>
      <xdr:nvPicPr>
        <xdr:cNvPr id="94" name="Picture 93">
          <a:extLst>
            <a:ext uri="{FF2B5EF4-FFF2-40B4-BE49-F238E27FC236}">
              <a16:creationId xmlns:a16="http://schemas.microsoft.com/office/drawing/2014/main" id="{B5499098-F149-450A-94FC-2ED5A09EB0CE}"/>
            </a:ext>
          </a:extLst>
        </xdr:cNvPr>
        <xdr:cNvPicPr>
          <a:picLocks noChangeAspect="1"/>
        </xdr:cNvPicPr>
      </xdr:nvPicPr>
      <xdr:blipFill>
        <a:blip xmlns:r="http://schemas.openxmlformats.org/officeDocument/2006/relationships" r:embed="rId20"/>
        <a:stretch>
          <a:fillRect/>
        </a:stretch>
      </xdr:blipFill>
      <xdr:spPr>
        <a:xfrm>
          <a:off x="1236870" y="104416087"/>
          <a:ext cx="9228571" cy="4895238"/>
        </a:xfrm>
        <a:prstGeom prst="rect">
          <a:avLst/>
        </a:prstGeom>
        <a:ln w="28575">
          <a:solidFill>
            <a:schemeClr val="accent1"/>
          </a:solidFill>
        </a:ln>
      </xdr:spPr>
    </xdr:pic>
    <xdr:clientData/>
  </xdr:twoCellAnchor>
  <xdr:twoCellAnchor editAs="oneCell">
    <xdr:from>
      <xdr:col>2</xdr:col>
      <xdr:colOff>15240</xdr:colOff>
      <xdr:row>660</xdr:row>
      <xdr:rowOff>152400</xdr:rowOff>
    </xdr:from>
    <xdr:to>
      <xdr:col>10</xdr:col>
      <xdr:colOff>466022</xdr:colOff>
      <xdr:row>666</xdr:row>
      <xdr:rowOff>99060</xdr:rowOff>
    </xdr:to>
    <xdr:pic>
      <xdr:nvPicPr>
        <xdr:cNvPr id="13" name="Picture 12">
          <a:extLst>
            <a:ext uri="{FF2B5EF4-FFF2-40B4-BE49-F238E27FC236}">
              <a16:creationId xmlns:a16="http://schemas.microsoft.com/office/drawing/2014/main" id="{B3A9E25D-ED9F-4EB2-9893-2BD50D119795}"/>
            </a:ext>
          </a:extLst>
        </xdr:cNvPr>
        <xdr:cNvPicPr>
          <a:picLocks noChangeAspect="1"/>
        </xdr:cNvPicPr>
      </xdr:nvPicPr>
      <xdr:blipFill>
        <a:blip xmlns:r="http://schemas.openxmlformats.org/officeDocument/2006/relationships" r:embed="rId24"/>
        <a:stretch>
          <a:fillRect/>
        </a:stretch>
      </xdr:blipFill>
      <xdr:spPr>
        <a:xfrm>
          <a:off x="1234440" y="111876840"/>
          <a:ext cx="5327582" cy="937260"/>
        </a:xfrm>
        <a:prstGeom prst="rect">
          <a:avLst/>
        </a:prstGeom>
        <a:ln w="28575">
          <a:solidFill>
            <a:schemeClr val="accent1"/>
          </a:solidFill>
        </a:ln>
      </xdr:spPr>
    </xdr:pic>
    <xdr:clientData/>
  </xdr:twoCellAnchor>
  <xdr:twoCellAnchor>
    <xdr:from>
      <xdr:col>3</xdr:col>
      <xdr:colOff>472441</xdr:colOff>
      <xdr:row>662</xdr:row>
      <xdr:rowOff>132434</xdr:rowOff>
    </xdr:from>
    <xdr:to>
      <xdr:col>4</xdr:col>
      <xdr:colOff>594361</xdr:colOff>
      <xdr:row>664</xdr:row>
      <xdr:rowOff>144780</xdr:rowOff>
    </xdr:to>
    <xdr:sp macro="" textlink="">
      <xdr:nvSpPr>
        <xdr:cNvPr id="87" name="Rectangle 86">
          <a:extLst>
            <a:ext uri="{FF2B5EF4-FFF2-40B4-BE49-F238E27FC236}">
              <a16:creationId xmlns:a16="http://schemas.microsoft.com/office/drawing/2014/main" id="{0949719B-7733-4AA7-9A1E-320F107AE8AF}"/>
            </a:ext>
          </a:extLst>
        </xdr:cNvPr>
        <xdr:cNvSpPr/>
      </xdr:nvSpPr>
      <xdr:spPr>
        <a:xfrm>
          <a:off x="2301241" y="112192154"/>
          <a:ext cx="731520" cy="34762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502920</xdr:colOff>
      <xdr:row>661</xdr:row>
      <xdr:rowOff>45721</xdr:rowOff>
    </xdr:from>
    <xdr:to>
      <xdr:col>5</xdr:col>
      <xdr:colOff>259080</xdr:colOff>
      <xdr:row>665</xdr:row>
      <xdr:rowOff>64771</xdr:rowOff>
    </xdr:to>
    <xdr:grpSp>
      <xdr:nvGrpSpPr>
        <xdr:cNvPr id="88" name="Group 87">
          <a:extLst>
            <a:ext uri="{FF2B5EF4-FFF2-40B4-BE49-F238E27FC236}">
              <a16:creationId xmlns:a16="http://schemas.microsoft.com/office/drawing/2014/main" id="{039DD3E5-346D-478D-A0AA-19A3E3FC43F2}"/>
            </a:ext>
          </a:extLst>
        </xdr:cNvPr>
        <xdr:cNvGrpSpPr/>
      </xdr:nvGrpSpPr>
      <xdr:grpSpPr>
        <a:xfrm>
          <a:off x="2331720" y="111861601"/>
          <a:ext cx="975360" cy="689610"/>
          <a:chOff x="4648200" y="6080760"/>
          <a:chExt cx="975360" cy="689610"/>
        </a:xfrm>
      </xdr:grpSpPr>
      <xdr:pic>
        <xdr:nvPicPr>
          <xdr:cNvPr id="89" name="Picture 10" descr="Cursor">
            <a:extLst>
              <a:ext uri="{FF2B5EF4-FFF2-40B4-BE49-F238E27FC236}">
                <a16:creationId xmlns:a16="http://schemas.microsoft.com/office/drawing/2014/main" id="{55644B5C-8B33-4B8C-A7E2-5BB3FDEE2B7C}"/>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bwMode="auto">
          <a:xfrm>
            <a:off x="5044440" y="6480810"/>
            <a:ext cx="289560" cy="28956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sp macro="" textlink="">
        <xdr:nvSpPr>
          <xdr:cNvPr id="90" name="Star: 10 Points 89">
            <a:extLst>
              <a:ext uri="{FF2B5EF4-FFF2-40B4-BE49-F238E27FC236}">
                <a16:creationId xmlns:a16="http://schemas.microsoft.com/office/drawing/2014/main" id="{326AA9EE-6D53-40E7-92EA-FE41E732C6AE}"/>
              </a:ext>
            </a:extLst>
          </xdr:cNvPr>
          <xdr:cNvSpPr/>
        </xdr:nvSpPr>
        <xdr:spPr>
          <a:xfrm>
            <a:off x="4648200" y="6080760"/>
            <a:ext cx="975360" cy="426720"/>
          </a:xfrm>
          <a:prstGeom prst="star10">
            <a:avLst>
              <a:gd name="adj" fmla="val 32007"/>
              <a:gd name="hf" fmla="val 105146"/>
            </a:avLst>
          </a:prstGeom>
          <a:solidFill>
            <a:sysClr val="window" lastClr="FFFFFF"/>
          </a:solidFill>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Click</a:t>
            </a:r>
          </a:p>
        </xdr:txBody>
      </xdr:sp>
    </xdr:grpSp>
    <xdr:clientData/>
  </xdr:twoCellAnchor>
  <xdr:twoCellAnchor editAs="oneCell">
    <xdr:from>
      <xdr:col>2</xdr:col>
      <xdr:colOff>68581</xdr:colOff>
      <xdr:row>670</xdr:row>
      <xdr:rowOff>7621</xdr:rowOff>
    </xdr:from>
    <xdr:to>
      <xdr:col>9</xdr:col>
      <xdr:colOff>41479</xdr:colOff>
      <xdr:row>687</xdr:row>
      <xdr:rowOff>106681</xdr:rowOff>
    </xdr:to>
    <xdr:pic>
      <xdr:nvPicPr>
        <xdr:cNvPr id="22" name="Picture 21">
          <a:extLst>
            <a:ext uri="{FF2B5EF4-FFF2-40B4-BE49-F238E27FC236}">
              <a16:creationId xmlns:a16="http://schemas.microsoft.com/office/drawing/2014/main" id="{762A5DAC-A210-4C90-A283-B75F2C9C050B}"/>
            </a:ext>
          </a:extLst>
        </xdr:cNvPr>
        <xdr:cNvPicPr>
          <a:picLocks noChangeAspect="1"/>
        </xdr:cNvPicPr>
      </xdr:nvPicPr>
      <xdr:blipFill>
        <a:blip xmlns:r="http://schemas.openxmlformats.org/officeDocument/2006/relationships" r:embed="rId25"/>
        <a:stretch>
          <a:fillRect/>
        </a:stretch>
      </xdr:blipFill>
      <xdr:spPr>
        <a:xfrm>
          <a:off x="1287781" y="113332261"/>
          <a:ext cx="4240098" cy="2948940"/>
        </a:xfrm>
        <a:prstGeom prst="rect">
          <a:avLst/>
        </a:prstGeom>
        <a:ln w="28575">
          <a:solidFill>
            <a:schemeClr val="accent1"/>
          </a:solidFill>
        </a:ln>
      </xdr:spPr>
    </xdr:pic>
    <xdr:clientData/>
  </xdr:twoCellAnchor>
  <xdr:twoCellAnchor>
    <xdr:from>
      <xdr:col>2</xdr:col>
      <xdr:colOff>358141</xdr:colOff>
      <xdr:row>668</xdr:row>
      <xdr:rowOff>68581</xdr:rowOff>
    </xdr:from>
    <xdr:to>
      <xdr:col>4</xdr:col>
      <xdr:colOff>114301</xdr:colOff>
      <xdr:row>672</xdr:row>
      <xdr:rowOff>87631</xdr:rowOff>
    </xdr:to>
    <xdr:grpSp>
      <xdr:nvGrpSpPr>
        <xdr:cNvPr id="91" name="Group 90">
          <a:extLst>
            <a:ext uri="{FF2B5EF4-FFF2-40B4-BE49-F238E27FC236}">
              <a16:creationId xmlns:a16="http://schemas.microsoft.com/office/drawing/2014/main" id="{3E1DAA99-912D-4A46-AD84-423B5BB4AA33}"/>
            </a:ext>
          </a:extLst>
        </xdr:cNvPr>
        <xdr:cNvGrpSpPr/>
      </xdr:nvGrpSpPr>
      <xdr:grpSpPr>
        <a:xfrm>
          <a:off x="1577341" y="113057941"/>
          <a:ext cx="975360" cy="689610"/>
          <a:chOff x="4648200" y="6080760"/>
          <a:chExt cx="975360" cy="689610"/>
        </a:xfrm>
      </xdr:grpSpPr>
      <xdr:pic>
        <xdr:nvPicPr>
          <xdr:cNvPr id="92" name="Picture 10" descr="Cursor">
            <a:extLst>
              <a:ext uri="{FF2B5EF4-FFF2-40B4-BE49-F238E27FC236}">
                <a16:creationId xmlns:a16="http://schemas.microsoft.com/office/drawing/2014/main" id="{5A3A6E65-1363-40FB-A158-85F4D886C1EF}"/>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bwMode="auto">
          <a:xfrm>
            <a:off x="5044440" y="6480810"/>
            <a:ext cx="289560" cy="28956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sp macro="" textlink="">
        <xdr:nvSpPr>
          <xdr:cNvPr id="93" name="Star: 10 Points 92">
            <a:extLst>
              <a:ext uri="{FF2B5EF4-FFF2-40B4-BE49-F238E27FC236}">
                <a16:creationId xmlns:a16="http://schemas.microsoft.com/office/drawing/2014/main" id="{7FDB4DB8-DF64-493B-9D36-9DB632A8E106}"/>
              </a:ext>
            </a:extLst>
          </xdr:cNvPr>
          <xdr:cNvSpPr/>
        </xdr:nvSpPr>
        <xdr:spPr>
          <a:xfrm>
            <a:off x="4648200" y="6080760"/>
            <a:ext cx="975360" cy="426720"/>
          </a:xfrm>
          <a:prstGeom prst="star10">
            <a:avLst>
              <a:gd name="adj" fmla="val 32007"/>
              <a:gd name="hf" fmla="val 105146"/>
            </a:avLst>
          </a:prstGeom>
          <a:solidFill>
            <a:sysClr val="window" lastClr="FFFFFF"/>
          </a:solidFill>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Click</a:t>
            </a:r>
          </a:p>
        </xdr:txBody>
      </xdr:sp>
    </xdr:grpSp>
    <xdr:clientData/>
  </xdr:twoCellAnchor>
  <xdr:twoCellAnchor editAs="oneCell">
    <xdr:from>
      <xdr:col>2</xdr:col>
      <xdr:colOff>0</xdr:colOff>
      <xdr:row>690</xdr:row>
      <xdr:rowOff>1</xdr:rowOff>
    </xdr:from>
    <xdr:to>
      <xdr:col>9</xdr:col>
      <xdr:colOff>330508</xdr:colOff>
      <xdr:row>702</xdr:row>
      <xdr:rowOff>137161</xdr:rowOff>
    </xdr:to>
    <xdr:pic>
      <xdr:nvPicPr>
        <xdr:cNvPr id="23" name="Picture 22">
          <a:extLst>
            <a:ext uri="{FF2B5EF4-FFF2-40B4-BE49-F238E27FC236}">
              <a16:creationId xmlns:a16="http://schemas.microsoft.com/office/drawing/2014/main" id="{AED6678E-95EF-49BB-82F2-74B1AC551E0E}"/>
            </a:ext>
          </a:extLst>
        </xdr:cNvPr>
        <xdr:cNvPicPr>
          <a:picLocks noChangeAspect="1"/>
        </xdr:cNvPicPr>
      </xdr:nvPicPr>
      <xdr:blipFill>
        <a:blip xmlns:r="http://schemas.openxmlformats.org/officeDocument/2006/relationships" r:embed="rId26"/>
        <a:stretch>
          <a:fillRect/>
        </a:stretch>
      </xdr:blipFill>
      <xdr:spPr>
        <a:xfrm>
          <a:off x="1219200" y="116677441"/>
          <a:ext cx="4597708" cy="2148840"/>
        </a:xfrm>
        <a:prstGeom prst="rect">
          <a:avLst/>
        </a:prstGeom>
        <a:ln w="28575">
          <a:solidFill>
            <a:schemeClr val="accent1"/>
          </a:solidFill>
        </a:ln>
      </xdr:spPr>
    </xdr:pic>
    <xdr:clientData/>
  </xdr:twoCellAnchor>
  <xdr:twoCellAnchor>
    <xdr:from>
      <xdr:col>8</xdr:col>
      <xdr:colOff>160020</xdr:colOff>
      <xdr:row>694</xdr:row>
      <xdr:rowOff>121921</xdr:rowOff>
    </xdr:from>
    <xdr:to>
      <xdr:col>9</xdr:col>
      <xdr:colOff>525780</xdr:colOff>
      <xdr:row>698</xdr:row>
      <xdr:rowOff>140971</xdr:rowOff>
    </xdr:to>
    <xdr:grpSp>
      <xdr:nvGrpSpPr>
        <xdr:cNvPr id="95" name="Group 94">
          <a:extLst>
            <a:ext uri="{FF2B5EF4-FFF2-40B4-BE49-F238E27FC236}">
              <a16:creationId xmlns:a16="http://schemas.microsoft.com/office/drawing/2014/main" id="{FC112043-2F8A-4A6F-B816-EAD737E65C50}"/>
            </a:ext>
          </a:extLst>
        </xdr:cNvPr>
        <xdr:cNvGrpSpPr/>
      </xdr:nvGrpSpPr>
      <xdr:grpSpPr>
        <a:xfrm>
          <a:off x="5036820" y="117469921"/>
          <a:ext cx="975360" cy="689610"/>
          <a:chOff x="4648200" y="6080760"/>
          <a:chExt cx="975360" cy="689610"/>
        </a:xfrm>
      </xdr:grpSpPr>
      <xdr:pic>
        <xdr:nvPicPr>
          <xdr:cNvPr id="96" name="Picture 10" descr="Cursor">
            <a:extLst>
              <a:ext uri="{FF2B5EF4-FFF2-40B4-BE49-F238E27FC236}">
                <a16:creationId xmlns:a16="http://schemas.microsoft.com/office/drawing/2014/main" id="{ADC08772-CDF2-4E2D-8F95-19BDEB28ECC7}"/>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bwMode="auto">
          <a:xfrm>
            <a:off x="5044440" y="6480810"/>
            <a:ext cx="289560" cy="28956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sp macro="" textlink="">
        <xdr:nvSpPr>
          <xdr:cNvPr id="97" name="Star: 10 Points 96">
            <a:extLst>
              <a:ext uri="{FF2B5EF4-FFF2-40B4-BE49-F238E27FC236}">
                <a16:creationId xmlns:a16="http://schemas.microsoft.com/office/drawing/2014/main" id="{3817CEF4-51F8-466E-A926-563B0D2D545B}"/>
              </a:ext>
            </a:extLst>
          </xdr:cNvPr>
          <xdr:cNvSpPr/>
        </xdr:nvSpPr>
        <xdr:spPr>
          <a:xfrm>
            <a:off x="4648200" y="6080760"/>
            <a:ext cx="975360" cy="426720"/>
          </a:xfrm>
          <a:prstGeom prst="star10">
            <a:avLst>
              <a:gd name="adj" fmla="val 32007"/>
              <a:gd name="hf" fmla="val 105146"/>
            </a:avLst>
          </a:prstGeom>
          <a:solidFill>
            <a:sysClr val="window" lastClr="FFFFFF"/>
          </a:solidFill>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Click</a:t>
            </a:r>
          </a:p>
        </xdr:txBody>
      </xdr:sp>
    </xdr:grpSp>
    <xdr:clientData/>
  </xdr:twoCellAnchor>
  <xdr:twoCellAnchor editAs="oneCell">
    <xdr:from>
      <xdr:col>2</xdr:col>
      <xdr:colOff>45720</xdr:colOff>
      <xdr:row>705</xdr:row>
      <xdr:rowOff>129541</xdr:rowOff>
    </xdr:from>
    <xdr:to>
      <xdr:col>9</xdr:col>
      <xdr:colOff>99058</xdr:colOff>
      <xdr:row>717</xdr:row>
      <xdr:rowOff>144780</xdr:rowOff>
    </xdr:to>
    <xdr:pic>
      <xdr:nvPicPr>
        <xdr:cNvPr id="27" name="Picture 26">
          <a:extLst>
            <a:ext uri="{FF2B5EF4-FFF2-40B4-BE49-F238E27FC236}">
              <a16:creationId xmlns:a16="http://schemas.microsoft.com/office/drawing/2014/main" id="{7CFFED8D-1C7C-48F0-833B-7A728E1459ED}"/>
            </a:ext>
          </a:extLst>
        </xdr:cNvPr>
        <xdr:cNvPicPr>
          <a:picLocks noChangeAspect="1"/>
        </xdr:cNvPicPr>
      </xdr:nvPicPr>
      <xdr:blipFill>
        <a:blip xmlns:r="http://schemas.openxmlformats.org/officeDocument/2006/relationships" r:embed="rId27"/>
        <a:stretch>
          <a:fillRect/>
        </a:stretch>
      </xdr:blipFill>
      <xdr:spPr>
        <a:xfrm>
          <a:off x="1264920" y="119321581"/>
          <a:ext cx="4320538" cy="2026919"/>
        </a:xfrm>
        <a:prstGeom prst="rect">
          <a:avLst/>
        </a:prstGeom>
        <a:ln w="28575">
          <a:solidFill>
            <a:schemeClr val="accent1"/>
          </a:solidFill>
        </a:ln>
      </xdr:spPr>
    </xdr:pic>
    <xdr:clientData/>
  </xdr:twoCellAnchor>
  <xdr:twoCellAnchor>
    <xdr:from>
      <xdr:col>3</xdr:col>
      <xdr:colOff>152400</xdr:colOff>
      <xdr:row>710</xdr:row>
      <xdr:rowOff>144781</xdr:rowOff>
    </xdr:from>
    <xdr:to>
      <xdr:col>4</xdr:col>
      <xdr:colOff>518160</xdr:colOff>
      <xdr:row>714</xdr:row>
      <xdr:rowOff>163831</xdr:rowOff>
    </xdr:to>
    <xdr:grpSp>
      <xdr:nvGrpSpPr>
        <xdr:cNvPr id="98" name="Group 97">
          <a:extLst>
            <a:ext uri="{FF2B5EF4-FFF2-40B4-BE49-F238E27FC236}">
              <a16:creationId xmlns:a16="http://schemas.microsoft.com/office/drawing/2014/main" id="{D76C243C-9479-4E01-8FB8-7F177C869FD7}"/>
            </a:ext>
          </a:extLst>
        </xdr:cNvPr>
        <xdr:cNvGrpSpPr/>
      </xdr:nvGrpSpPr>
      <xdr:grpSpPr>
        <a:xfrm>
          <a:off x="1981200" y="120175021"/>
          <a:ext cx="975360" cy="689610"/>
          <a:chOff x="4648200" y="6080760"/>
          <a:chExt cx="975360" cy="689610"/>
        </a:xfrm>
      </xdr:grpSpPr>
      <xdr:pic>
        <xdr:nvPicPr>
          <xdr:cNvPr id="99" name="Picture 10" descr="Cursor">
            <a:extLst>
              <a:ext uri="{FF2B5EF4-FFF2-40B4-BE49-F238E27FC236}">
                <a16:creationId xmlns:a16="http://schemas.microsoft.com/office/drawing/2014/main" id="{02897542-EAFC-4296-A71C-EEAB0CEBB90D}"/>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bwMode="auto">
          <a:xfrm>
            <a:off x="5044440" y="6480810"/>
            <a:ext cx="289560" cy="28956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sp macro="" textlink="">
        <xdr:nvSpPr>
          <xdr:cNvPr id="100" name="Star: 10 Points 99">
            <a:extLst>
              <a:ext uri="{FF2B5EF4-FFF2-40B4-BE49-F238E27FC236}">
                <a16:creationId xmlns:a16="http://schemas.microsoft.com/office/drawing/2014/main" id="{B67F0F73-0105-4D4F-A78C-C10A38FCA782}"/>
              </a:ext>
            </a:extLst>
          </xdr:cNvPr>
          <xdr:cNvSpPr/>
        </xdr:nvSpPr>
        <xdr:spPr>
          <a:xfrm>
            <a:off x="4648200" y="6080760"/>
            <a:ext cx="975360" cy="426720"/>
          </a:xfrm>
          <a:prstGeom prst="star10">
            <a:avLst>
              <a:gd name="adj" fmla="val 32007"/>
              <a:gd name="hf" fmla="val 105146"/>
            </a:avLst>
          </a:prstGeom>
          <a:solidFill>
            <a:sysClr val="window" lastClr="FFFFFF"/>
          </a:solidFill>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Click</a:t>
            </a:r>
          </a:p>
        </xdr:txBody>
      </xdr:sp>
    </xdr:grpSp>
    <xdr:clientData/>
  </xdr:twoCellAnchor>
  <xdr:twoCellAnchor editAs="oneCell">
    <xdr:from>
      <xdr:col>2</xdr:col>
      <xdr:colOff>68581</xdr:colOff>
      <xdr:row>720</xdr:row>
      <xdr:rowOff>76201</xdr:rowOff>
    </xdr:from>
    <xdr:to>
      <xdr:col>9</xdr:col>
      <xdr:colOff>36617</xdr:colOff>
      <xdr:row>732</xdr:row>
      <xdr:rowOff>83821</xdr:rowOff>
    </xdr:to>
    <xdr:pic>
      <xdr:nvPicPr>
        <xdr:cNvPr id="37" name="Picture 36">
          <a:extLst>
            <a:ext uri="{FF2B5EF4-FFF2-40B4-BE49-F238E27FC236}">
              <a16:creationId xmlns:a16="http://schemas.microsoft.com/office/drawing/2014/main" id="{61368137-D496-4FE4-AF4C-A584E8074385}"/>
            </a:ext>
          </a:extLst>
        </xdr:cNvPr>
        <xdr:cNvPicPr>
          <a:picLocks noChangeAspect="1"/>
        </xdr:cNvPicPr>
      </xdr:nvPicPr>
      <xdr:blipFill>
        <a:blip xmlns:r="http://schemas.openxmlformats.org/officeDocument/2006/relationships" r:embed="rId28"/>
        <a:stretch>
          <a:fillRect/>
        </a:stretch>
      </xdr:blipFill>
      <xdr:spPr>
        <a:xfrm>
          <a:off x="1287781" y="121782841"/>
          <a:ext cx="4235236" cy="2019300"/>
        </a:xfrm>
        <a:prstGeom prst="rect">
          <a:avLst/>
        </a:prstGeom>
        <a:ln w="28575">
          <a:solidFill>
            <a:schemeClr val="accent1"/>
          </a:solidFill>
        </a:ln>
      </xdr:spPr>
    </xdr:pic>
    <xdr:clientData/>
  </xdr:twoCellAnchor>
  <xdr:twoCellAnchor>
    <xdr:from>
      <xdr:col>5</xdr:col>
      <xdr:colOff>83821</xdr:colOff>
      <xdr:row>726</xdr:row>
      <xdr:rowOff>60961</xdr:rowOff>
    </xdr:from>
    <xdr:to>
      <xdr:col>6</xdr:col>
      <xdr:colOff>449581</xdr:colOff>
      <xdr:row>730</xdr:row>
      <xdr:rowOff>80011</xdr:rowOff>
    </xdr:to>
    <xdr:grpSp>
      <xdr:nvGrpSpPr>
        <xdr:cNvPr id="101" name="Group 100">
          <a:extLst>
            <a:ext uri="{FF2B5EF4-FFF2-40B4-BE49-F238E27FC236}">
              <a16:creationId xmlns:a16="http://schemas.microsoft.com/office/drawing/2014/main" id="{16D87F8A-E321-4468-A789-EAB17FCE5451}"/>
            </a:ext>
          </a:extLst>
        </xdr:cNvPr>
        <xdr:cNvGrpSpPr/>
      </xdr:nvGrpSpPr>
      <xdr:grpSpPr>
        <a:xfrm>
          <a:off x="3131821" y="122773441"/>
          <a:ext cx="975360" cy="689610"/>
          <a:chOff x="4648200" y="6080760"/>
          <a:chExt cx="975360" cy="689610"/>
        </a:xfrm>
      </xdr:grpSpPr>
      <xdr:pic>
        <xdr:nvPicPr>
          <xdr:cNvPr id="102" name="Picture 10" descr="Cursor">
            <a:extLst>
              <a:ext uri="{FF2B5EF4-FFF2-40B4-BE49-F238E27FC236}">
                <a16:creationId xmlns:a16="http://schemas.microsoft.com/office/drawing/2014/main" id="{F8C9BA4A-F420-48C6-9467-3CDF9C23F5AC}"/>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bwMode="auto">
          <a:xfrm>
            <a:off x="5044440" y="6480810"/>
            <a:ext cx="289560" cy="28956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sp macro="" textlink="">
        <xdr:nvSpPr>
          <xdr:cNvPr id="103" name="Star: 10 Points 102">
            <a:extLst>
              <a:ext uri="{FF2B5EF4-FFF2-40B4-BE49-F238E27FC236}">
                <a16:creationId xmlns:a16="http://schemas.microsoft.com/office/drawing/2014/main" id="{5717BCF5-F685-4A29-AA60-9F12CAADF4A6}"/>
              </a:ext>
            </a:extLst>
          </xdr:cNvPr>
          <xdr:cNvSpPr/>
        </xdr:nvSpPr>
        <xdr:spPr>
          <a:xfrm>
            <a:off x="4648200" y="6080760"/>
            <a:ext cx="975360" cy="426720"/>
          </a:xfrm>
          <a:prstGeom prst="star10">
            <a:avLst>
              <a:gd name="adj" fmla="val 32007"/>
              <a:gd name="hf" fmla="val 105146"/>
            </a:avLst>
          </a:prstGeom>
          <a:solidFill>
            <a:sysClr val="window" lastClr="FFFFFF"/>
          </a:solidFill>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Click</a:t>
            </a:r>
          </a:p>
        </xdr:txBody>
      </xdr:sp>
    </xdr:grpSp>
    <xdr:clientData/>
  </xdr:twoCellAnchor>
  <xdr:twoCellAnchor editAs="oneCell">
    <xdr:from>
      <xdr:col>2</xdr:col>
      <xdr:colOff>160019</xdr:colOff>
      <xdr:row>735</xdr:row>
      <xdr:rowOff>99060</xdr:rowOff>
    </xdr:from>
    <xdr:to>
      <xdr:col>8</xdr:col>
      <xdr:colOff>282674</xdr:colOff>
      <xdr:row>748</xdr:row>
      <xdr:rowOff>68580</xdr:rowOff>
    </xdr:to>
    <xdr:pic>
      <xdr:nvPicPr>
        <xdr:cNvPr id="40" name="Picture 39">
          <a:extLst>
            <a:ext uri="{FF2B5EF4-FFF2-40B4-BE49-F238E27FC236}">
              <a16:creationId xmlns:a16="http://schemas.microsoft.com/office/drawing/2014/main" id="{E24B63E1-28F4-47BB-8729-73C8B85D745F}"/>
            </a:ext>
          </a:extLst>
        </xdr:cNvPr>
        <xdr:cNvPicPr>
          <a:picLocks noChangeAspect="1"/>
        </xdr:cNvPicPr>
      </xdr:nvPicPr>
      <xdr:blipFill rotWithShape="1">
        <a:blip xmlns:r="http://schemas.openxmlformats.org/officeDocument/2006/relationships" r:embed="rId29"/>
        <a:srcRect l="2523" t="2286" r="5294" b="8051"/>
        <a:stretch/>
      </xdr:blipFill>
      <xdr:spPr>
        <a:xfrm>
          <a:off x="1379219" y="124320300"/>
          <a:ext cx="3780255" cy="2148840"/>
        </a:xfrm>
        <a:prstGeom prst="rect">
          <a:avLst/>
        </a:prstGeom>
        <a:ln w="28575">
          <a:solidFill>
            <a:schemeClr val="accent1"/>
          </a:solidFill>
        </a:ln>
      </xdr:spPr>
    </xdr:pic>
    <xdr:clientData/>
  </xdr:twoCellAnchor>
  <xdr:twoCellAnchor>
    <xdr:from>
      <xdr:col>2</xdr:col>
      <xdr:colOff>259078</xdr:colOff>
      <xdr:row>740</xdr:row>
      <xdr:rowOff>137160</xdr:rowOff>
    </xdr:from>
    <xdr:to>
      <xdr:col>8</xdr:col>
      <xdr:colOff>190499</xdr:colOff>
      <xdr:row>744</xdr:row>
      <xdr:rowOff>106680</xdr:rowOff>
    </xdr:to>
    <xdr:sp macro="" textlink="">
      <xdr:nvSpPr>
        <xdr:cNvPr id="104" name="Rectangle 103">
          <a:extLst>
            <a:ext uri="{FF2B5EF4-FFF2-40B4-BE49-F238E27FC236}">
              <a16:creationId xmlns:a16="http://schemas.microsoft.com/office/drawing/2014/main" id="{C71F8FA7-34B8-4E7F-964A-9ED118F6CFCF}"/>
            </a:ext>
          </a:extLst>
        </xdr:cNvPr>
        <xdr:cNvSpPr/>
      </xdr:nvSpPr>
      <xdr:spPr>
        <a:xfrm>
          <a:off x="1478278" y="125196600"/>
          <a:ext cx="3589021" cy="6400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76200</xdr:colOff>
      <xdr:row>750</xdr:row>
      <xdr:rowOff>114301</xdr:rowOff>
    </xdr:from>
    <xdr:to>
      <xdr:col>15</xdr:col>
      <xdr:colOff>221197</xdr:colOff>
      <xdr:row>775</xdr:row>
      <xdr:rowOff>129540</xdr:rowOff>
    </xdr:to>
    <xdr:pic>
      <xdr:nvPicPr>
        <xdr:cNvPr id="51" name="Picture 50">
          <a:extLst>
            <a:ext uri="{FF2B5EF4-FFF2-40B4-BE49-F238E27FC236}">
              <a16:creationId xmlns:a16="http://schemas.microsoft.com/office/drawing/2014/main" id="{505FFBD6-0A7A-4853-A9BC-2C682D3ABD22}"/>
            </a:ext>
          </a:extLst>
        </xdr:cNvPr>
        <xdr:cNvPicPr>
          <a:picLocks noChangeAspect="1"/>
        </xdr:cNvPicPr>
      </xdr:nvPicPr>
      <xdr:blipFill>
        <a:blip xmlns:r="http://schemas.openxmlformats.org/officeDocument/2006/relationships" r:embed="rId30"/>
        <a:stretch>
          <a:fillRect/>
        </a:stretch>
      </xdr:blipFill>
      <xdr:spPr>
        <a:xfrm>
          <a:off x="1295400" y="126850141"/>
          <a:ext cx="8069797" cy="4206239"/>
        </a:xfrm>
        <a:prstGeom prst="rect">
          <a:avLst/>
        </a:prstGeom>
        <a:ln w="28575">
          <a:solidFill>
            <a:schemeClr val="accent1"/>
          </a:solidFill>
        </a:ln>
      </xdr:spPr>
    </xdr:pic>
    <xdr:clientData/>
  </xdr:twoCellAnchor>
  <xdr:twoCellAnchor>
    <xdr:from>
      <xdr:col>4</xdr:col>
      <xdr:colOff>594360</xdr:colOff>
      <xdr:row>750</xdr:row>
      <xdr:rowOff>106680</xdr:rowOff>
    </xdr:from>
    <xdr:to>
      <xdr:col>15</xdr:col>
      <xdr:colOff>236220</xdr:colOff>
      <xdr:row>775</xdr:row>
      <xdr:rowOff>60959</xdr:rowOff>
    </xdr:to>
    <xdr:sp macro="" textlink="">
      <xdr:nvSpPr>
        <xdr:cNvPr id="105" name="Rectangle 104">
          <a:extLst>
            <a:ext uri="{FF2B5EF4-FFF2-40B4-BE49-F238E27FC236}">
              <a16:creationId xmlns:a16="http://schemas.microsoft.com/office/drawing/2014/main" id="{F8874788-E6D2-49C8-9260-B3062F0A33AE}"/>
            </a:ext>
          </a:extLst>
        </xdr:cNvPr>
        <xdr:cNvSpPr/>
      </xdr:nvSpPr>
      <xdr:spPr>
        <a:xfrm>
          <a:off x="3032760" y="126842520"/>
          <a:ext cx="6347460" cy="4145279"/>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0</xdr:colOff>
      <xdr:row>781</xdr:row>
      <xdr:rowOff>106680</xdr:rowOff>
    </xdr:from>
    <xdr:to>
      <xdr:col>9</xdr:col>
      <xdr:colOff>56609</xdr:colOff>
      <xdr:row>796</xdr:row>
      <xdr:rowOff>153985</xdr:rowOff>
    </xdr:to>
    <xdr:pic>
      <xdr:nvPicPr>
        <xdr:cNvPr id="72" name="Picture 71">
          <a:extLst>
            <a:ext uri="{FF2B5EF4-FFF2-40B4-BE49-F238E27FC236}">
              <a16:creationId xmlns:a16="http://schemas.microsoft.com/office/drawing/2014/main" id="{F0E0A08B-DB3C-4230-A069-9BB5C4E8922C}"/>
            </a:ext>
          </a:extLst>
        </xdr:cNvPr>
        <xdr:cNvPicPr>
          <a:picLocks noChangeAspect="1"/>
        </xdr:cNvPicPr>
      </xdr:nvPicPr>
      <xdr:blipFill>
        <a:blip xmlns:r="http://schemas.openxmlformats.org/officeDocument/2006/relationships" r:embed="rId31"/>
        <a:stretch>
          <a:fillRect/>
        </a:stretch>
      </xdr:blipFill>
      <xdr:spPr>
        <a:xfrm>
          <a:off x="1219200" y="132138420"/>
          <a:ext cx="4323809" cy="2561905"/>
        </a:xfrm>
        <a:prstGeom prst="rect">
          <a:avLst/>
        </a:prstGeom>
        <a:ln w="28575">
          <a:solidFill>
            <a:schemeClr val="accent1"/>
          </a:solidFill>
        </a:ln>
      </xdr:spPr>
    </xdr:pic>
    <xdr:clientData/>
  </xdr:twoCellAnchor>
  <xdr:twoCellAnchor>
    <xdr:from>
      <xdr:col>7</xdr:col>
      <xdr:colOff>449580</xdr:colOff>
      <xdr:row>787</xdr:row>
      <xdr:rowOff>60961</xdr:rowOff>
    </xdr:from>
    <xdr:to>
      <xdr:col>9</xdr:col>
      <xdr:colOff>45720</xdr:colOff>
      <xdr:row>796</xdr:row>
      <xdr:rowOff>137160</xdr:rowOff>
    </xdr:to>
    <xdr:sp macro="" textlink="">
      <xdr:nvSpPr>
        <xdr:cNvPr id="107" name="Rectangle 106">
          <a:extLst>
            <a:ext uri="{FF2B5EF4-FFF2-40B4-BE49-F238E27FC236}">
              <a16:creationId xmlns:a16="http://schemas.microsoft.com/office/drawing/2014/main" id="{513FCE08-5B91-4358-8491-75EF0271221E}"/>
            </a:ext>
          </a:extLst>
        </xdr:cNvPr>
        <xdr:cNvSpPr/>
      </xdr:nvSpPr>
      <xdr:spPr>
        <a:xfrm>
          <a:off x="4716780" y="133098541"/>
          <a:ext cx="815340" cy="1584959"/>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579120</xdr:colOff>
      <xdr:row>799</xdr:row>
      <xdr:rowOff>137160</xdr:rowOff>
    </xdr:from>
    <xdr:to>
      <xdr:col>9</xdr:col>
      <xdr:colOff>26129</xdr:colOff>
      <xdr:row>815</xdr:row>
      <xdr:rowOff>16825</xdr:rowOff>
    </xdr:to>
    <xdr:pic>
      <xdr:nvPicPr>
        <xdr:cNvPr id="108" name="Picture 107">
          <a:extLst>
            <a:ext uri="{FF2B5EF4-FFF2-40B4-BE49-F238E27FC236}">
              <a16:creationId xmlns:a16="http://schemas.microsoft.com/office/drawing/2014/main" id="{C9526C56-5BC6-4C45-91C7-A1B74D659FBA}"/>
            </a:ext>
          </a:extLst>
        </xdr:cNvPr>
        <xdr:cNvPicPr>
          <a:picLocks noChangeAspect="1"/>
        </xdr:cNvPicPr>
      </xdr:nvPicPr>
      <xdr:blipFill>
        <a:blip xmlns:r="http://schemas.openxmlformats.org/officeDocument/2006/relationships" r:embed="rId31"/>
        <a:stretch>
          <a:fillRect/>
        </a:stretch>
      </xdr:blipFill>
      <xdr:spPr>
        <a:xfrm>
          <a:off x="1188720" y="135186420"/>
          <a:ext cx="4323809" cy="2561905"/>
        </a:xfrm>
        <a:prstGeom prst="rect">
          <a:avLst/>
        </a:prstGeom>
        <a:ln w="28575">
          <a:solidFill>
            <a:schemeClr val="accent1"/>
          </a:solidFill>
        </a:ln>
      </xdr:spPr>
    </xdr:pic>
    <xdr:clientData/>
  </xdr:twoCellAnchor>
  <xdr:twoCellAnchor>
    <xdr:from>
      <xdr:col>7</xdr:col>
      <xdr:colOff>419100</xdr:colOff>
      <xdr:row>807</xdr:row>
      <xdr:rowOff>114300</xdr:rowOff>
    </xdr:from>
    <xdr:to>
      <xdr:col>9</xdr:col>
      <xdr:colOff>15240</xdr:colOff>
      <xdr:row>809</xdr:row>
      <xdr:rowOff>38100</xdr:rowOff>
    </xdr:to>
    <xdr:sp macro="" textlink="">
      <xdr:nvSpPr>
        <xdr:cNvPr id="109" name="Rectangle 108">
          <a:extLst>
            <a:ext uri="{FF2B5EF4-FFF2-40B4-BE49-F238E27FC236}">
              <a16:creationId xmlns:a16="http://schemas.microsoft.com/office/drawing/2014/main" id="{2F303E15-05B6-41AB-BE69-6770A5EB2A59}"/>
            </a:ext>
          </a:extLst>
        </xdr:cNvPr>
        <xdr:cNvSpPr/>
      </xdr:nvSpPr>
      <xdr:spPr>
        <a:xfrm>
          <a:off x="4686300" y="136504680"/>
          <a:ext cx="815340" cy="2590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525780</xdr:colOff>
      <xdr:row>817</xdr:row>
      <xdr:rowOff>129540</xdr:rowOff>
    </xdr:from>
    <xdr:to>
      <xdr:col>9</xdr:col>
      <xdr:colOff>20409</xdr:colOff>
      <xdr:row>832</xdr:row>
      <xdr:rowOff>72083</xdr:rowOff>
    </xdr:to>
    <xdr:pic>
      <xdr:nvPicPr>
        <xdr:cNvPr id="110" name="Picture 109">
          <a:extLst>
            <a:ext uri="{FF2B5EF4-FFF2-40B4-BE49-F238E27FC236}">
              <a16:creationId xmlns:a16="http://schemas.microsoft.com/office/drawing/2014/main" id="{43A3FC76-D761-4E32-BDFB-3F11FA287EB1}"/>
            </a:ext>
          </a:extLst>
        </xdr:cNvPr>
        <xdr:cNvPicPr>
          <a:picLocks noChangeAspect="1"/>
        </xdr:cNvPicPr>
      </xdr:nvPicPr>
      <xdr:blipFill>
        <a:blip xmlns:r="http://schemas.openxmlformats.org/officeDocument/2006/relationships" r:embed="rId32"/>
        <a:stretch>
          <a:fillRect/>
        </a:stretch>
      </xdr:blipFill>
      <xdr:spPr>
        <a:xfrm>
          <a:off x="1135380" y="138196320"/>
          <a:ext cx="4371429" cy="2457143"/>
        </a:xfrm>
        <a:prstGeom prst="rect">
          <a:avLst/>
        </a:prstGeom>
        <a:ln w="28575">
          <a:solidFill>
            <a:schemeClr val="accent1"/>
          </a:solidFill>
        </a:ln>
      </xdr:spPr>
    </xdr:pic>
    <xdr:clientData/>
  </xdr:twoCellAnchor>
  <xdr:twoCellAnchor>
    <xdr:from>
      <xdr:col>7</xdr:col>
      <xdr:colOff>373380</xdr:colOff>
      <xdr:row>825</xdr:row>
      <xdr:rowOff>144780</xdr:rowOff>
    </xdr:from>
    <xdr:to>
      <xdr:col>9</xdr:col>
      <xdr:colOff>60960</xdr:colOff>
      <xdr:row>827</xdr:row>
      <xdr:rowOff>106680</xdr:rowOff>
    </xdr:to>
    <xdr:sp macro="" textlink="">
      <xdr:nvSpPr>
        <xdr:cNvPr id="113" name="Rectangle 112">
          <a:extLst>
            <a:ext uri="{FF2B5EF4-FFF2-40B4-BE49-F238E27FC236}">
              <a16:creationId xmlns:a16="http://schemas.microsoft.com/office/drawing/2014/main" id="{B77AA248-F9E9-4E57-AF20-F33884F94991}"/>
            </a:ext>
          </a:extLst>
        </xdr:cNvPr>
        <xdr:cNvSpPr/>
      </xdr:nvSpPr>
      <xdr:spPr>
        <a:xfrm>
          <a:off x="4640580" y="139552680"/>
          <a:ext cx="906780" cy="2971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373380</xdr:colOff>
      <xdr:row>823</xdr:row>
      <xdr:rowOff>76200</xdr:rowOff>
    </xdr:from>
    <xdr:to>
      <xdr:col>9</xdr:col>
      <xdr:colOff>60960</xdr:colOff>
      <xdr:row>825</xdr:row>
      <xdr:rowOff>38100</xdr:rowOff>
    </xdr:to>
    <xdr:sp macro="" textlink="">
      <xdr:nvSpPr>
        <xdr:cNvPr id="114" name="Rectangle 113">
          <a:extLst>
            <a:ext uri="{FF2B5EF4-FFF2-40B4-BE49-F238E27FC236}">
              <a16:creationId xmlns:a16="http://schemas.microsoft.com/office/drawing/2014/main" id="{34576F03-FFE2-4988-A41C-C1B1D2EE3929}"/>
            </a:ext>
          </a:extLst>
        </xdr:cNvPr>
        <xdr:cNvSpPr/>
      </xdr:nvSpPr>
      <xdr:spPr>
        <a:xfrm>
          <a:off x="4640580" y="139148820"/>
          <a:ext cx="906780" cy="2971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388620</xdr:colOff>
      <xdr:row>820</xdr:row>
      <xdr:rowOff>152400</xdr:rowOff>
    </xdr:from>
    <xdr:to>
      <xdr:col>9</xdr:col>
      <xdr:colOff>76200</xdr:colOff>
      <xdr:row>822</xdr:row>
      <xdr:rowOff>114300</xdr:rowOff>
    </xdr:to>
    <xdr:sp macro="" textlink="">
      <xdr:nvSpPr>
        <xdr:cNvPr id="115" name="Rectangle 114">
          <a:extLst>
            <a:ext uri="{FF2B5EF4-FFF2-40B4-BE49-F238E27FC236}">
              <a16:creationId xmlns:a16="http://schemas.microsoft.com/office/drawing/2014/main" id="{53B733DE-6603-4290-A0D9-4F0560C7C13A}"/>
            </a:ext>
          </a:extLst>
        </xdr:cNvPr>
        <xdr:cNvSpPr/>
      </xdr:nvSpPr>
      <xdr:spPr>
        <a:xfrm>
          <a:off x="4655820" y="138722100"/>
          <a:ext cx="906780" cy="2971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487680</xdr:colOff>
      <xdr:row>834</xdr:row>
      <xdr:rowOff>144780</xdr:rowOff>
    </xdr:from>
    <xdr:to>
      <xdr:col>9</xdr:col>
      <xdr:colOff>1356</xdr:colOff>
      <xdr:row>850</xdr:row>
      <xdr:rowOff>43492</xdr:rowOff>
    </xdr:to>
    <xdr:pic>
      <xdr:nvPicPr>
        <xdr:cNvPr id="116" name="Picture 115">
          <a:extLst>
            <a:ext uri="{FF2B5EF4-FFF2-40B4-BE49-F238E27FC236}">
              <a16:creationId xmlns:a16="http://schemas.microsoft.com/office/drawing/2014/main" id="{2395AB40-56EE-482C-8A63-D50F411E3808}"/>
            </a:ext>
          </a:extLst>
        </xdr:cNvPr>
        <xdr:cNvPicPr>
          <a:picLocks noChangeAspect="1"/>
        </xdr:cNvPicPr>
      </xdr:nvPicPr>
      <xdr:blipFill>
        <a:blip xmlns:r="http://schemas.openxmlformats.org/officeDocument/2006/relationships" r:embed="rId33"/>
        <a:stretch>
          <a:fillRect/>
        </a:stretch>
      </xdr:blipFill>
      <xdr:spPr>
        <a:xfrm>
          <a:off x="1097280" y="141061440"/>
          <a:ext cx="4390476" cy="2580952"/>
        </a:xfrm>
        <a:prstGeom prst="rect">
          <a:avLst/>
        </a:prstGeom>
        <a:ln w="28575">
          <a:solidFill>
            <a:schemeClr val="accent1"/>
          </a:solidFill>
        </a:ln>
      </xdr:spPr>
    </xdr:pic>
    <xdr:clientData/>
  </xdr:twoCellAnchor>
  <xdr:twoCellAnchor>
    <xdr:from>
      <xdr:col>4</xdr:col>
      <xdr:colOff>495300</xdr:colOff>
      <xdr:row>834</xdr:row>
      <xdr:rowOff>22860</xdr:rowOff>
    </xdr:from>
    <xdr:to>
      <xdr:col>6</xdr:col>
      <xdr:colOff>251460</xdr:colOff>
      <xdr:row>838</xdr:row>
      <xdr:rowOff>41910</xdr:rowOff>
    </xdr:to>
    <xdr:grpSp>
      <xdr:nvGrpSpPr>
        <xdr:cNvPr id="117" name="Group 116">
          <a:extLst>
            <a:ext uri="{FF2B5EF4-FFF2-40B4-BE49-F238E27FC236}">
              <a16:creationId xmlns:a16="http://schemas.microsoft.com/office/drawing/2014/main" id="{D2CF14D7-B805-4E89-9078-149A7EB84945}"/>
            </a:ext>
          </a:extLst>
        </xdr:cNvPr>
        <xdr:cNvGrpSpPr/>
      </xdr:nvGrpSpPr>
      <xdr:grpSpPr>
        <a:xfrm>
          <a:off x="2933700" y="140939520"/>
          <a:ext cx="975360" cy="689610"/>
          <a:chOff x="4648200" y="6080760"/>
          <a:chExt cx="975360" cy="689610"/>
        </a:xfrm>
      </xdr:grpSpPr>
      <xdr:pic>
        <xdr:nvPicPr>
          <xdr:cNvPr id="118" name="Picture 10" descr="Cursor">
            <a:extLst>
              <a:ext uri="{FF2B5EF4-FFF2-40B4-BE49-F238E27FC236}">
                <a16:creationId xmlns:a16="http://schemas.microsoft.com/office/drawing/2014/main" id="{D5092A37-08B8-4BDE-9AEB-58340F04CC0B}"/>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bwMode="auto">
          <a:xfrm>
            <a:off x="5044440" y="6480810"/>
            <a:ext cx="289560" cy="28956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sp macro="" textlink="">
        <xdr:nvSpPr>
          <xdr:cNvPr id="119" name="Star: 10 Points 118">
            <a:extLst>
              <a:ext uri="{FF2B5EF4-FFF2-40B4-BE49-F238E27FC236}">
                <a16:creationId xmlns:a16="http://schemas.microsoft.com/office/drawing/2014/main" id="{477C2CEE-FA0B-49E0-B9E8-41BF3ADF68EA}"/>
              </a:ext>
            </a:extLst>
          </xdr:cNvPr>
          <xdr:cNvSpPr/>
        </xdr:nvSpPr>
        <xdr:spPr>
          <a:xfrm>
            <a:off x="4648200" y="6080760"/>
            <a:ext cx="975360" cy="426720"/>
          </a:xfrm>
          <a:prstGeom prst="star10">
            <a:avLst>
              <a:gd name="adj" fmla="val 32007"/>
              <a:gd name="hf" fmla="val 105146"/>
            </a:avLst>
          </a:prstGeom>
          <a:solidFill>
            <a:sysClr val="window" lastClr="FFFFFF"/>
          </a:solidFill>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Click</a:t>
            </a:r>
          </a:p>
        </xdr:txBody>
      </xdr:sp>
    </xdr:grpSp>
    <xdr:clientData/>
  </xdr:twoCellAnchor>
  <xdr:twoCellAnchor editAs="oneCell">
    <xdr:from>
      <xdr:col>1</xdr:col>
      <xdr:colOff>472440</xdr:colOff>
      <xdr:row>852</xdr:row>
      <xdr:rowOff>121920</xdr:rowOff>
    </xdr:from>
    <xdr:to>
      <xdr:col>8</xdr:col>
      <xdr:colOff>529049</xdr:colOff>
      <xdr:row>868</xdr:row>
      <xdr:rowOff>1585</xdr:rowOff>
    </xdr:to>
    <xdr:pic>
      <xdr:nvPicPr>
        <xdr:cNvPr id="120" name="Picture 119">
          <a:extLst>
            <a:ext uri="{FF2B5EF4-FFF2-40B4-BE49-F238E27FC236}">
              <a16:creationId xmlns:a16="http://schemas.microsoft.com/office/drawing/2014/main" id="{E24EA0B8-A224-44AC-99F4-B376A2700CF2}"/>
            </a:ext>
          </a:extLst>
        </xdr:cNvPr>
        <xdr:cNvPicPr>
          <a:picLocks noChangeAspect="1"/>
        </xdr:cNvPicPr>
      </xdr:nvPicPr>
      <xdr:blipFill>
        <a:blip xmlns:r="http://schemas.openxmlformats.org/officeDocument/2006/relationships" r:embed="rId31"/>
        <a:stretch>
          <a:fillRect/>
        </a:stretch>
      </xdr:blipFill>
      <xdr:spPr>
        <a:xfrm>
          <a:off x="1082040" y="144056100"/>
          <a:ext cx="4323809" cy="2561905"/>
        </a:xfrm>
        <a:prstGeom prst="rect">
          <a:avLst/>
        </a:prstGeom>
        <a:ln w="28575">
          <a:solidFill>
            <a:schemeClr val="accent1"/>
          </a:solidFill>
        </a:ln>
      </xdr:spPr>
    </xdr:pic>
    <xdr:clientData/>
  </xdr:twoCellAnchor>
  <xdr:twoCellAnchor>
    <xdr:from>
      <xdr:col>7</xdr:col>
      <xdr:colOff>266700</xdr:colOff>
      <xdr:row>860</xdr:row>
      <xdr:rowOff>91440</xdr:rowOff>
    </xdr:from>
    <xdr:to>
      <xdr:col>8</xdr:col>
      <xdr:colOff>525780</xdr:colOff>
      <xdr:row>868</xdr:row>
      <xdr:rowOff>30480</xdr:rowOff>
    </xdr:to>
    <xdr:sp macro="" textlink="">
      <xdr:nvSpPr>
        <xdr:cNvPr id="121" name="Rectangle 120">
          <a:extLst>
            <a:ext uri="{FF2B5EF4-FFF2-40B4-BE49-F238E27FC236}">
              <a16:creationId xmlns:a16="http://schemas.microsoft.com/office/drawing/2014/main" id="{73CB8A72-DC2F-490A-9F69-D8A9CEEF2252}"/>
            </a:ext>
          </a:extLst>
        </xdr:cNvPr>
        <xdr:cNvSpPr/>
      </xdr:nvSpPr>
      <xdr:spPr>
        <a:xfrm>
          <a:off x="4533900" y="145366740"/>
          <a:ext cx="868680" cy="128016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xdr:col>
      <xdr:colOff>487680</xdr:colOff>
      <xdr:row>870</xdr:row>
      <xdr:rowOff>144780</xdr:rowOff>
    </xdr:from>
    <xdr:ext cx="4390476" cy="2580952"/>
    <xdr:pic>
      <xdr:nvPicPr>
        <xdr:cNvPr id="128" name="Picture 127">
          <a:extLst>
            <a:ext uri="{FF2B5EF4-FFF2-40B4-BE49-F238E27FC236}">
              <a16:creationId xmlns:a16="http://schemas.microsoft.com/office/drawing/2014/main" id="{D5866B08-6FDA-4935-A914-3E5650016E72}"/>
            </a:ext>
          </a:extLst>
        </xdr:cNvPr>
        <xdr:cNvPicPr>
          <a:picLocks noChangeAspect="1"/>
        </xdr:cNvPicPr>
      </xdr:nvPicPr>
      <xdr:blipFill>
        <a:blip xmlns:r="http://schemas.openxmlformats.org/officeDocument/2006/relationships" r:embed="rId33"/>
        <a:stretch>
          <a:fillRect/>
        </a:stretch>
      </xdr:blipFill>
      <xdr:spPr>
        <a:xfrm>
          <a:off x="1097280" y="147096480"/>
          <a:ext cx="4390476" cy="2580952"/>
        </a:xfrm>
        <a:prstGeom prst="rect">
          <a:avLst/>
        </a:prstGeom>
        <a:ln w="28575">
          <a:solidFill>
            <a:schemeClr val="accent1"/>
          </a:solidFill>
        </a:ln>
      </xdr:spPr>
    </xdr:pic>
    <xdr:clientData/>
  </xdr:oneCellAnchor>
  <xdr:twoCellAnchor>
    <xdr:from>
      <xdr:col>6</xdr:col>
      <xdr:colOff>586740</xdr:colOff>
      <xdr:row>870</xdr:row>
      <xdr:rowOff>7620</xdr:rowOff>
    </xdr:from>
    <xdr:to>
      <xdr:col>8</xdr:col>
      <xdr:colOff>342900</xdr:colOff>
      <xdr:row>874</xdr:row>
      <xdr:rowOff>26670</xdr:rowOff>
    </xdr:to>
    <xdr:grpSp>
      <xdr:nvGrpSpPr>
        <xdr:cNvPr id="129" name="Group 128">
          <a:extLst>
            <a:ext uri="{FF2B5EF4-FFF2-40B4-BE49-F238E27FC236}">
              <a16:creationId xmlns:a16="http://schemas.microsoft.com/office/drawing/2014/main" id="{1C8EA89F-FD5D-4B6D-9A62-54CDDE339E01}"/>
            </a:ext>
          </a:extLst>
        </xdr:cNvPr>
        <xdr:cNvGrpSpPr/>
      </xdr:nvGrpSpPr>
      <xdr:grpSpPr>
        <a:xfrm>
          <a:off x="4244340" y="146959320"/>
          <a:ext cx="975360" cy="689610"/>
          <a:chOff x="4648200" y="6080760"/>
          <a:chExt cx="975360" cy="689610"/>
        </a:xfrm>
      </xdr:grpSpPr>
      <xdr:pic>
        <xdr:nvPicPr>
          <xdr:cNvPr id="130" name="Picture 10" descr="Cursor">
            <a:extLst>
              <a:ext uri="{FF2B5EF4-FFF2-40B4-BE49-F238E27FC236}">
                <a16:creationId xmlns:a16="http://schemas.microsoft.com/office/drawing/2014/main" id="{C6A7655E-CF54-4060-A715-524480093F09}"/>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bwMode="auto">
          <a:xfrm>
            <a:off x="5044440" y="6480810"/>
            <a:ext cx="289560" cy="28956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sp macro="" textlink="">
        <xdr:nvSpPr>
          <xdr:cNvPr id="131" name="Star: 10 Points 130">
            <a:extLst>
              <a:ext uri="{FF2B5EF4-FFF2-40B4-BE49-F238E27FC236}">
                <a16:creationId xmlns:a16="http://schemas.microsoft.com/office/drawing/2014/main" id="{778706AB-A442-4EC4-AFEA-D7283567EEC4}"/>
              </a:ext>
            </a:extLst>
          </xdr:cNvPr>
          <xdr:cNvSpPr/>
        </xdr:nvSpPr>
        <xdr:spPr>
          <a:xfrm>
            <a:off x="4648200" y="6080760"/>
            <a:ext cx="975360" cy="426720"/>
          </a:xfrm>
          <a:prstGeom prst="star10">
            <a:avLst>
              <a:gd name="adj" fmla="val 32007"/>
              <a:gd name="hf" fmla="val 105146"/>
            </a:avLst>
          </a:prstGeom>
          <a:solidFill>
            <a:sysClr val="window" lastClr="FFFFFF"/>
          </a:solidFill>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Click</a:t>
            </a:r>
          </a:p>
        </xdr:txBody>
      </xdr:sp>
    </xdr:grpSp>
    <xdr:clientData/>
  </xdr:twoCellAnchor>
  <xdr:twoCellAnchor>
    <xdr:from>
      <xdr:col>7</xdr:col>
      <xdr:colOff>320040</xdr:colOff>
      <xdr:row>894</xdr:row>
      <xdr:rowOff>83820</xdr:rowOff>
    </xdr:from>
    <xdr:to>
      <xdr:col>8</xdr:col>
      <xdr:colOff>579120</xdr:colOff>
      <xdr:row>907</xdr:row>
      <xdr:rowOff>68580</xdr:rowOff>
    </xdr:to>
    <xdr:sp macro="" textlink="">
      <xdr:nvSpPr>
        <xdr:cNvPr id="133" name="Rectangle 132">
          <a:extLst>
            <a:ext uri="{FF2B5EF4-FFF2-40B4-BE49-F238E27FC236}">
              <a16:creationId xmlns:a16="http://schemas.microsoft.com/office/drawing/2014/main" id="{687499C3-9D1A-4769-B6BC-7C7D1AFE15B3}"/>
            </a:ext>
          </a:extLst>
        </xdr:cNvPr>
        <xdr:cNvSpPr/>
      </xdr:nvSpPr>
      <xdr:spPr>
        <a:xfrm>
          <a:off x="4587240" y="151058880"/>
          <a:ext cx="868680" cy="21640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15240</xdr:colOff>
      <xdr:row>0</xdr:row>
      <xdr:rowOff>114300</xdr:rowOff>
    </xdr:from>
    <xdr:to>
      <xdr:col>3</xdr:col>
      <xdr:colOff>601980</xdr:colOff>
      <xdr:row>2</xdr:row>
      <xdr:rowOff>91440</xdr:rowOff>
    </xdr:to>
    <xdr:sp macro="[0]!ExportToPPT" textlink="">
      <xdr:nvSpPr>
        <xdr:cNvPr id="2" name="Rectangle: Rounded Corners 1">
          <a:extLst>
            <a:ext uri="{FF2B5EF4-FFF2-40B4-BE49-F238E27FC236}">
              <a16:creationId xmlns:a16="http://schemas.microsoft.com/office/drawing/2014/main" id="{00000000-0008-0000-0000-000002000000}"/>
            </a:ext>
          </a:extLst>
        </xdr:cNvPr>
        <xdr:cNvSpPr/>
      </xdr:nvSpPr>
      <xdr:spPr>
        <a:xfrm>
          <a:off x="678180" y="114300"/>
          <a:ext cx="1074420" cy="312420"/>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Export</a:t>
          </a:r>
        </a:p>
      </xdr:txBody>
    </xdr:sp>
    <xdr:clientData/>
  </xdr:twoCellAnchor>
  <xdr:twoCellAnchor>
    <xdr:from>
      <xdr:col>3</xdr:col>
      <xdr:colOff>716280</xdr:colOff>
      <xdr:row>0</xdr:row>
      <xdr:rowOff>114300</xdr:rowOff>
    </xdr:from>
    <xdr:to>
      <xdr:col>3</xdr:col>
      <xdr:colOff>1790700</xdr:colOff>
      <xdr:row>2</xdr:row>
      <xdr:rowOff>91440</xdr:rowOff>
    </xdr:to>
    <xdr:sp macro="[0]!SelectAll" textlink="">
      <xdr:nvSpPr>
        <xdr:cNvPr id="3" name="Rectangle: Rounded Corners 2">
          <a:extLst>
            <a:ext uri="{FF2B5EF4-FFF2-40B4-BE49-F238E27FC236}">
              <a16:creationId xmlns:a16="http://schemas.microsoft.com/office/drawing/2014/main" id="{91E35E65-BC98-4FC3-B3B6-E567DC0A9645}"/>
            </a:ext>
          </a:extLst>
        </xdr:cNvPr>
        <xdr:cNvSpPr/>
      </xdr:nvSpPr>
      <xdr:spPr>
        <a:xfrm>
          <a:off x="1866900" y="114300"/>
          <a:ext cx="1074420" cy="312420"/>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Select All</a:t>
          </a:r>
        </a:p>
      </xdr:txBody>
    </xdr:sp>
    <xdr:clientData/>
  </xdr:twoCellAnchor>
  <xdr:twoCellAnchor>
    <xdr:from>
      <xdr:col>3</xdr:col>
      <xdr:colOff>1836420</xdr:colOff>
      <xdr:row>0</xdr:row>
      <xdr:rowOff>121920</xdr:rowOff>
    </xdr:from>
    <xdr:to>
      <xdr:col>4</xdr:col>
      <xdr:colOff>601980</xdr:colOff>
      <xdr:row>2</xdr:row>
      <xdr:rowOff>99060</xdr:rowOff>
    </xdr:to>
    <xdr:sp macro="[0]!UnSelectAll" textlink="">
      <xdr:nvSpPr>
        <xdr:cNvPr id="4" name="Rectangle: Rounded Corners 3">
          <a:extLst>
            <a:ext uri="{FF2B5EF4-FFF2-40B4-BE49-F238E27FC236}">
              <a16:creationId xmlns:a16="http://schemas.microsoft.com/office/drawing/2014/main" id="{C1E0919F-7D6C-444B-8A4C-C153E0FCE2D1}"/>
            </a:ext>
          </a:extLst>
        </xdr:cNvPr>
        <xdr:cNvSpPr/>
      </xdr:nvSpPr>
      <xdr:spPr>
        <a:xfrm>
          <a:off x="2987040" y="121920"/>
          <a:ext cx="1074420" cy="312420"/>
        </a:xfrm>
        <a:prstGeom prst="roundRect">
          <a:avLst/>
        </a:prstGeom>
        <a:solidFill>
          <a:srgbClr val="E1717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Unselect All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38101</xdr:colOff>
      <xdr:row>7</xdr:row>
      <xdr:rowOff>156902</xdr:rowOff>
    </xdr:from>
    <xdr:to>
      <xdr:col>4</xdr:col>
      <xdr:colOff>693421</xdr:colOff>
      <xdr:row>20</xdr:row>
      <xdr:rowOff>106680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22860</xdr:colOff>
      <xdr:row>7</xdr:row>
      <xdr:rowOff>144780</xdr:rowOff>
    </xdr:from>
    <xdr:to>
      <xdr:col>10</xdr:col>
      <xdr:colOff>7620</xdr:colOff>
      <xdr:row>21</xdr:row>
      <xdr:rowOff>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xdr:colOff>
      <xdr:row>0</xdr:row>
      <xdr:rowOff>0</xdr:rowOff>
    </xdr:from>
    <xdr:to>
      <xdr:col>19</xdr:col>
      <xdr:colOff>1</xdr:colOff>
      <xdr:row>1</xdr:row>
      <xdr:rowOff>140137</xdr:rowOff>
    </xdr:to>
    <xdr:sp macro="" textlink="">
      <xdr:nvSpPr>
        <xdr:cNvPr id="2" name="Title 1">
          <a:extLst>
            <a:ext uri="{FF2B5EF4-FFF2-40B4-BE49-F238E27FC236}">
              <a16:creationId xmlns:a16="http://schemas.microsoft.com/office/drawing/2014/main" id="{00000000-0008-0000-0200-000002000000}"/>
            </a:ext>
          </a:extLst>
        </xdr:cNvPr>
        <xdr:cNvSpPr>
          <a:spLocks noGrp="1"/>
        </xdr:cNvSpPr>
      </xdr:nvSpPr>
      <xdr:spPr>
        <a:xfrm>
          <a:off x="1" y="0"/>
          <a:ext cx="1097280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H&amp;B NA Manila Team Risk Management</a:t>
          </a:r>
        </a:p>
      </xdr:txBody>
    </xdr:sp>
    <xdr:clientData/>
  </xdr:twoCellAnchor>
  <xdr:twoCellAnchor>
    <xdr:from>
      <xdr:col>1</xdr:col>
      <xdr:colOff>0</xdr:colOff>
      <xdr:row>4</xdr:row>
      <xdr:rowOff>35696</xdr:rowOff>
    </xdr:from>
    <xdr:to>
      <xdr:col>18</xdr:col>
      <xdr:colOff>416561</xdr:colOff>
      <xdr:row>7</xdr:row>
      <xdr:rowOff>106679</xdr:rowOff>
    </xdr:to>
    <xdr:sp macro="" textlink="">
      <xdr:nvSpPr>
        <xdr:cNvPr id="3" name="Content Placeholder 3">
          <a:extLst>
            <a:ext uri="{FF2B5EF4-FFF2-40B4-BE49-F238E27FC236}">
              <a16:creationId xmlns:a16="http://schemas.microsoft.com/office/drawing/2014/main" id="{00000000-0008-0000-0200-000003000000}"/>
            </a:ext>
          </a:extLst>
        </xdr:cNvPr>
        <xdr:cNvSpPr>
          <a:spLocks noGrp="1"/>
        </xdr:cNvSpPr>
      </xdr:nvSpPr>
      <xdr:spPr>
        <a:xfrm>
          <a:off x="0" y="706256"/>
          <a:ext cx="10779761" cy="573903"/>
        </a:xfrm>
        <a:prstGeom prst="rect">
          <a:avLst/>
        </a:prstGeom>
        <a:solidFill>
          <a:schemeClr val="bg2"/>
        </a:solidFill>
        <a:ln>
          <a:noFill/>
        </a:ln>
      </xdr:spPr>
      <xdr:txBody>
        <a:bodyPr vert="horz" wrap="square" lIns="0" tIns="0" rIns="0" bIns="0" rtlCol="0">
          <a:noAutofit/>
        </a:bodyPr>
        <a:lstStyle>
          <a:lvl1pPr marL="0" indent="0" algn="l" defTabSz="914400" rtl="0" eaLnBrk="1" latinLnBrk="0" hangingPunct="1">
            <a:spcBef>
              <a:spcPts val="0"/>
            </a:spcBef>
            <a:spcAft>
              <a:spcPts val="350"/>
            </a:spcAft>
            <a:buFontTx/>
            <a:buNone/>
            <a:defRPr sz="1800" b="1" kern="1200">
              <a:solidFill>
                <a:schemeClr val="tx1"/>
              </a:solidFill>
              <a:latin typeface="+mn-lt"/>
              <a:ea typeface="+mn-ea"/>
              <a:cs typeface="+mn-cs"/>
            </a:defRPr>
          </a:lvl1pPr>
          <a:lvl2pPr marL="0" indent="0" algn="l" defTabSz="914400" rtl="0" eaLnBrk="1" latinLnBrk="0" hangingPunct="1">
            <a:spcBef>
              <a:spcPts val="0"/>
            </a:spcBef>
            <a:spcAft>
              <a:spcPts val="350"/>
            </a:spcAft>
            <a:buFontTx/>
            <a:buNone/>
            <a:defRPr sz="1600" kern="1200">
              <a:solidFill>
                <a:schemeClr val="tx1"/>
              </a:solidFill>
              <a:latin typeface="+mn-lt"/>
              <a:ea typeface="+mn-ea"/>
              <a:cs typeface="+mn-cs"/>
            </a:defRPr>
          </a:lvl2pPr>
          <a:lvl3pPr marL="228600" indent="-228600" algn="l" defTabSz="914400" rtl="0" eaLnBrk="1" latinLnBrk="0" hangingPunct="1">
            <a:spcBef>
              <a:spcPts val="0"/>
            </a:spcBef>
            <a:spcAft>
              <a:spcPts val="350"/>
            </a:spcAft>
            <a:buClr>
              <a:srgbClr val="702082"/>
            </a:buClr>
            <a:buSzPct val="125000"/>
            <a:buFont typeface="Wingdings" pitchFamily="2" charset="2"/>
            <a:buChar char="§"/>
            <a:defRPr sz="1600" kern="1200" baseline="0">
              <a:solidFill>
                <a:schemeClr val="tx1"/>
              </a:solidFill>
              <a:latin typeface="+mn-lt"/>
              <a:ea typeface="+mn-ea"/>
              <a:cs typeface="+mn-cs"/>
            </a:defRPr>
          </a:lvl3pPr>
          <a:lvl4pPr marL="457200" indent="-228600" algn="l" defTabSz="914400" rtl="0" eaLnBrk="1" latinLnBrk="0" hangingPunct="1">
            <a:spcBef>
              <a:spcPts val="0"/>
            </a:spcBef>
            <a:spcAft>
              <a:spcPts val="280"/>
            </a:spcAft>
            <a:buClr>
              <a:schemeClr val="accent6"/>
            </a:buClr>
            <a:buSzPct val="125000"/>
            <a:buFont typeface="Wingdings" pitchFamily="2" charset="2"/>
            <a:buChar char="§"/>
            <a:defRPr sz="1400" kern="1200">
              <a:solidFill>
                <a:schemeClr val="tx1"/>
              </a:solidFill>
              <a:latin typeface="+mn-lt"/>
              <a:ea typeface="+mn-ea"/>
              <a:cs typeface="+mn-cs"/>
            </a:defRPr>
          </a:lvl4pPr>
          <a:lvl5pPr marL="731520" indent="-228600" algn="l" defTabSz="914400" rtl="0" eaLnBrk="1" latinLnBrk="0" hangingPunct="1">
            <a:spcBef>
              <a:spcPts val="0"/>
            </a:spcBef>
            <a:spcAft>
              <a:spcPts val="280"/>
            </a:spcAft>
            <a:buClr>
              <a:srgbClr val="000000"/>
            </a:buClr>
            <a:buSzPct val="125000"/>
            <a:buFont typeface="Arial" pitchFamily="34" charset="0"/>
            <a:buChar char="̵"/>
            <a:defRPr sz="1200" kern="1200" baseline="0">
              <a:solidFill>
                <a:schemeClr val="tx1"/>
              </a:solidFill>
              <a:latin typeface="+mn-lt"/>
              <a:ea typeface="+mn-ea"/>
              <a:cs typeface="+mn-cs"/>
            </a:defRPr>
          </a:lvl5pPr>
          <a:lvl6pPr marL="1005840" indent="-228600" algn="l" defTabSz="914400" rtl="0" eaLnBrk="1" latinLnBrk="0" hangingPunct="1">
            <a:spcBef>
              <a:spcPts val="0"/>
            </a:spcBef>
            <a:spcAft>
              <a:spcPts val="240"/>
            </a:spcAft>
            <a:buClr>
              <a:srgbClr val="000000"/>
            </a:buClr>
            <a:buFont typeface="Arial" pitchFamily="34" charset="0"/>
            <a:buChar char="̵"/>
            <a:defRPr sz="1100" kern="1200" baseline="0">
              <a:solidFill>
                <a:schemeClr val="tx1"/>
              </a:solidFill>
              <a:latin typeface="+mn-lt"/>
              <a:ea typeface="+mn-ea"/>
              <a:cs typeface="+mn-cs"/>
            </a:defRPr>
          </a:lvl6pPr>
          <a:lvl7pPr marL="1280160" indent="-228600" algn="l" defTabSz="914400" rtl="0" eaLnBrk="1" latinLnBrk="0" hangingPunct="1">
            <a:spcBef>
              <a:spcPts val="0"/>
            </a:spcBef>
            <a:spcAft>
              <a:spcPts val="240"/>
            </a:spcAft>
            <a:buClr>
              <a:srgbClr val="000000"/>
            </a:buClr>
            <a:buFont typeface="Arial" pitchFamily="34" charset="0"/>
            <a:buChar char="̵"/>
            <a:defRPr sz="1100" kern="1200">
              <a:solidFill>
                <a:schemeClr val="tx1"/>
              </a:solidFill>
              <a:latin typeface="+mn-lt"/>
              <a:ea typeface="+mn-ea"/>
              <a:cs typeface="+mn-cs"/>
            </a:defRPr>
          </a:lvl7pPr>
          <a:lvl8pPr marL="34290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8pPr>
          <a:lvl9pPr marL="38862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9pPr>
        </a:lstStyle>
        <a:p>
          <a:r>
            <a:rPr lang="en-US" sz="1600"/>
            <a:t>Overall risk rating of H&amp;B NA Manila Team as of December 2020 is ON TRACK. Identified measures for each risk area do not reflect any critical risk to the business that may potentially impact the team’s deliverables. </a:t>
          </a:r>
        </a:p>
      </xdr:txBody>
    </xdr:sp>
    <xdr:clientData/>
  </xdr:twoCellAnchor>
  <xdr:twoCellAnchor>
    <xdr:from>
      <xdr:col>18</xdr:col>
      <xdr:colOff>101601</xdr:colOff>
      <xdr:row>35</xdr:row>
      <xdr:rowOff>76199</xdr:rowOff>
    </xdr:from>
    <xdr:to>
      <xdr:col>19</xdr:col>
      <xdr:colOff>1</xdr:colOff>
      <xdr:row>36</xdr:row>
      <xdr:rowOff>45719</xdr:rowOff>
    </xdr:to>
    <xdr:sp macro="" textlink="">
      <xdr:nvSpPr>
        <xdr:cNvPr id="4" name="Slide Number Placeholder 4">
          <a:extLst>
            <a:ext uri="{FF2B5EF4-FFF2-40B4-BE49-F238E27FC236}">
              <a16:creationId xmlns:a16="http://schemas.microsoft.com/office/drawing/2014/main" id="{00000000-0008-0000-0200-000004000000}"/>
            </a:ext>
          </a:extLst>
        </xdr:cNvPr>
        <xdr:cNvSpPr>
          <a:spLocks noGrp="1"/>
        </xdr:cNvSpPr>
      </xdr:nvSpPr>
      <xdr:spPr>
        <a:xfrm>
          <a:off x="10464801" y="5943599"/>
          <a:ext cx="508000" cy="137160"/>
        </a:xfrm>
        <a:prstGeom prst="rect">
          <a:avLst/>
        </a:prstGeom>
      </xdr:spPr>
      <xdr:txBody>
        <a:bodyPr vert="horz" wrap="square" lIns="0" tIns="0" rIns="0" bIns="0" rtlCol="0" anchor="b" anchorCtr="0">
          <a:spAutoFit/>
        </a:bodyPr>
        <a:lstStyle>
          <a:defPPr>
            <a:defRPr lang="en-US"/>
          </a:defPPr>
          <a:lvl1pPr marL="0" algn="r" defTabSz="914400" rtl="0" eaLnBrk="1" latinLnBrk="0" hangingPunct="1">
            <a:defRPr sz="9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t>3</a:t>
          </a:r>
        </a:p>
      </xdr:txBody>
    </xdr:sp>
    <xdr:clientData/>
  </xdr:twoCellAnchor>
  <xdr:twoCellAnchor>
    <xdr:from>
      <xdr:col>1</xdr:col>
      <xdr:colOff>0</xdr:colOff>
      <xdr:row>36</xdr:row>
      <xdr:rowOff>22856</xdr:rowOff>
    </xdr:from>
    <xdr:to>
      <xdr:col>12</xdr:col>
      <xdr:colOff>331200</xdr:colOff>
      <xdr:row>36</xdr:row>
      <xdr:rowOff>115189</xdr:rowOff>
    </xdr:to>
    <xdr:sp macro="" textlink="">
      <xdr:nvSpPr>
        <xdr:cNvPr id="5" name="Footer Placeholder 5">
          <a:extLst>
            <a:ext uri="{FF2B5EF4-FFF2-40B4-BE49-F238E27FC236}">
              <a16:creationId xmlns:a16="http://schemas.microsoft.com/office/drawing/2014/main" id="{00000000-0008-0000-0200-000005000000}"/>
            </a:ext>
          </a:extLst>
        </xdr:cNvPr>
        <xdr:cNvSpPr>
          <a:spLocks noGrp="1"/>
        </xdr:cNvSpPr>
      </xdr:nvSpPr>
      <xdr:spPr>
        <a:xfrm>
          <a:off x="0" y="6057896"/>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t>© 2020 Willis Towers Watson. All rights reserved. Proprietary and Confidential. For Willis Towers Watson and Willis Towers Watson client use only.</a:t>
          </a:r>
        </a:p>
      </xdr:txBody>
    </xdr:sp>
    <xdr:clientData/>
  </xdr:twoCellAnchor>
  <xdr:twoCellAnchor editAs="oneCell">
    <xdr:from>
      <xdr:col>1</xdr:col>
      <xdr:colOff>0</xdr:colOff>
      <xdr:row>8</xdr:row>
      <xdr:rowOff>110777</xdr:rowOff>
    </xdr:from>
    <xdr:to>
      <xdr:col>18</xdr:col>
      <xdr:colOff>416561</xdr:colOff>
      <xdr:row>34</xdr:row>
      <xdr:rowOff>35644</xdr:rowOff>
    </xdr:to>
    <xdr:pic>
      <xdr:nvPicPr>
        <xdr:cNvPr id="6" name="table">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stretch>
          <a:fillRect/>
        </a:stretch>
      </xdr:blipFill>
      <xdr:spPr>
        <a:xfrm>
          <a:off x="0" y="1451897"/>
          <a:ext cx="10779761" cy="428350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11</xdr:col>
      <xdr:colOff>217714</xdr:colOff>
      <xdr:row>1</xdr:row>
      <xdr:rowOff>38099</xdr:rowOff>
    </xdr:from>
    <xdr:to>
      <xdr:col>19</xdr:col>
      <xdr:colOff>8964</xdr:colOff>
      <xdr:row>16</xdr:row>
      <xdr:rowOff>10886</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39220</xdr:colOff>
      <xdr:row>17</xdr:row>
      <xdr:rowOff>105335</xdr:rowOff>
    </xdr:from>
    <xdr:to>
      <xdr:col>20</xdr:col>
      <xdr:colOff>171450</xdr:colOff>
      <xdr:row>41</xdr:row>
      <xdr:rowOff>108858</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337457</xdr:colOff>
      <xdr:row>24</xdr:row>
      <xdr:rowOff>97971</xdr:rowOff>
    </xdr:from>
    <xdr:to>
      <xdr:col>20</xdr:col>
      <xdr:colOff>511593</xdr:colOff>
      <xdr:row>25</xdr:row>
      <xdr:rowOff>98506</xdr:rowOff>
    </xdr:to>
    <xdr:grpSp>
      <xdr:nvGrpSpPr>
        <xdr:cNvPr id="5" name="Group 4">
          <a:extLst>
            <a:ext uri="{FF2B5EF4-FFF2-40B4-BE49-F238E27FC236}">
              <a16:creationId xmlns:a16="http://schemas.microsoft.com/office/drawing/2014/main" id="{00000000-0008-0000-0300-000005000000}"/>
            </a:ext>
          </a:extLst>
        </xdr:cNvPr>
        <xdr:cNvGrpSpPr/>
      </xdr:nvGrpSpPr>
      <xdr:grpSpPr>
        <a:xfrm>
          <a:off x="555171" y="4397828"/>
          <a:ext cx="11756536" cy="163821"/>
          <a:chOff x="0" y="0"/>
          <a:chExt cx="7539259" cy="163821"/>
        </a:xfrm>
      </xdr:grpSpPr>
      <xdr:cxnSp macro="">
        <xdr:nvCxnSpPr>
          <xdr:cNvPr id="6" name="Straight Connector 5">
            <a:extLst>
              <a:ext uri="{FF2B5EF4-FFF2-40B4-BE49-F238E27FC236}">
                <a16:creationId xmlns:a16="http://schemas.microsoft.com/office/drawing/2014/main" id="{00000000-0008-0000-0300-000006000000}"/>
              </a:ext>
            </a:extLst>
          </xdr:cNvPr>
          <xdr:cNvCxnSpPr/>
        </xdr:nvCxnSpPr>
        <xdr:spPr>
          <a:xfrm>
            <a:off x="0" y="70313"/>
            <a:ext cx="7118107" cy="0"/>
          </a:xfrm>
          <a:prstGeom prst="line">
            <a:avLst/>
          </a:prstGeom>
          <a:ln w="28575">
            <a:solidFill>
              <a:srgbClr val="C00000"/>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7" name="TextBox 12">
            <a:extLst>
              <a:ext uri="{FF2B5EF4-FFF2-40B4-BE49-F238E27FC236}">
                <a16:creationId xmlns:a16="http://schemas.microsoft.com/office/drawing/2014/main" id="{00000000-0008-0000-0300-000007000000}"/>
              </a:ext>
            </a:extLst>
          </xdr:cNvPr>
          <xdr:cNvSpPr txBox="1"/>
        </xdr:nvSpPr>
        <xdr:spPr>
          <a:xfrm>
            <a:off x="7139858" y="0"/>
            <a:ext cx="399401" cy="163821"/>
          </a:xfrm>
          <a:prstGeom prst="rect">
            <a:avLst/>
          </a:prstGeom>
          <a:noFill/>
        </xdr:spPr>
        <xdr:txBody>
          <a:bodyPr wrap="square" rtlCol="0">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PH" sz="900" b="1" i="0" u="none" strike="noStrike" kern="1200" cap="none" spc="0" normalizeH="0" baseline="0">
                <a:ln>
                  <a:noFill/>
                </a:ln>
                <a:solidFill>
                  <a:srgbClr val="C00000"/>
                </a:solidFill>
                <a:effectLst/>
                <a:uLnTx/>
                <a:uFillTx/>
                <a:latin typeface="Arial"/>
                <a:ea typeface="+mn-ea"/>
                <a:cs typeface="+mn-cs"/>
              </a:rPr>
              <a:t>75%</a:t>
            </a:r>
            <a:endParaRPr kumimoji="0" lang="en-US" sz="900" b="1" i="0" u="none" strike="noStrike" kern="1200" cap="none" spc="0" normalizeH="0" baseline="0">
              <a:ln>
                <a:noFill/>
              </a:ln>
              <a:solidFill>
                <a:srgbClr val="C00000"/>
              </a:solidFill>
              <a:effectLst/>
              <a:uLnTx/>
              <a:uFillTx/>
              <a:latin typeface="Arial"/>
              <a:ea typeface="+mn-ea"/>
              <a:cs typeface="+mn-cs"/>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32658</xdr:colOff>
      <xdr:row>11</xdr:row>
      <xdr:rowOff>146957</xdr:rowOff>
    </xdr:from>
    <xdr:to>
      <xdr:col>19</xdr:col>
      <xdr:colOff>457200</xdr:colOff>
      <xdr:row>36</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32656</xdr:colOff>
      <xdr:row>12</xdr:row>
      <xdr:rowOff>70758</xdr:rowOff>
    </xdr:from>
    <xdr:to>
      <xdr:col>19</xdr:col>
      <xdr:colOff>489857</xdr:colOff>
      <xdr:row>41</xdr:row>
      <xdr:rowOff>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32656</xdr:colOff>
      <xdr:row>12</xdr:row>
      <xdr:rowOff>16328</xdr:rowOff>
    </xdr:from>
    <xdr:to>
      <xdr:col>20</xdr:col>
      <xdr:colOff>555171</xdr:colOff>
      <xdr:row>38</xdr:row>
      <xdr:rowOff>97970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0.02878</cdr:x>
      <cdr:y>0.26399</cdr:y>
    </cdr:from>
    <cdr:to>
      <cdr:x>1</cdr:x>
      <cdr:y>0.2956</cdr:y>
    </cdr:to>
    <cdr:grpSp>
      <cdr:nvGrpSpPr>
        <cdr:cNvPr id="2" name="Group 1">
          <a:extLst xmlns:a="http://schemas.openxmlformats.org/drawingml/2006/main">
            <a:ext uri="{FF2B5EF4-FFF2-40B4-BE49-F238E27FC236}">
              <a16:creationId xmlns:a16="http://schemas.microsoft.com/office/drawing/2014/main" id="{471B7206-FD46-470E-9549-C6F829F9E71E}"/>
            </a:ext>
          </a:extLst>
        </cdr:cNvPr>
        <cdr:cNvGrpSpPr/>
      </cdr:nvGrpSpPr>
      <cdr:grpSpPr>
        <a:xfrm xmlns:a="http://schemas.openxmlformats.org/drawingml/2006/main">
          <a:off x="348379" y="1142303"/>
          <a:ext cx="11756536" cy="136779"/>
          <a:chOff x="659134" y="7135685"/>
          <a:chExt cx="7539259" cy="163821"/>
        </a:xfrm>
      </cdr:grpSpPr>
      <cdr:cxnSp macro="">
        <cdr:nvCxnSpPr>
          <cdr:cNvPr id="3" name="Straight Connector 2">
            <a:extLst xmlns:a="http://schemas.openxmlformats.org/drawingml/2006/main">
              <a:ext uri="{FF2B5EF4-FFF2-40B4-BE49-F238E27FC236}">
                <a16:creationId xmlns:a16="http://schemas.microsoft.com/office/drawing/2014/main" id="{ADB449E9-DE68-4BE0-8E2C-E2EBEF0B73E1}"/>
              </a:ext>
            </a:extLst>
          </cdr:cNvPr>
          <cdr:cNvCxnSpPr/>
        </cdr:nvCxnSpPr>
        <cdr:spPr>
          <a:xfrm xmlns:a="http://schemas.openxmlformats.org/drawingml/2006/main">
            <a:off x="659134" y="7205998"/>
            <a:ext cx="7118107" cy="0"/>
          </a:xfrm>
          <a:prstGeom xmlns:a="http://schemas.openxmlformats.org/drawingml/2006/main" prst="line">
            <a:avLst/>
          </a:prstGeom>
          <a:ln xmlns:a="http://schemas.openxmlformats.org/drawingml/2006/main" w="28575">
            <a:solidFill>
              <a:srgbClr val="C00000"/>
            </a:solidFill>
            <a:prstDash val="sys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4" name="TextBox 12">
            <a:extLst xmlns:a="http://schemas.openxmlformats.org/drawingml/2006/main">
              <a:ext uri="{FF2B5EF4-FFF2-40B4-BE49-F238E27FC236}">
                <a16:creationId xmlns:a16="http://schemas.microsoft.com/office/drawing/2014/main" id="{1CD5C7C6-14E9-42D5-A642-F1394E921E79}"/>
              </a:ext>
            </a:extLst>
          </cdr:cNvPr>
          <cdr:cNvSpPr txBox="1"/>
        </cdr:nvSpPr>
        <cdr:spPr>
          <a:xfrm xmlns:a="http://schemas.openxmlformats.org/drawingml/2006/main">
            <a:off x="7798992" y="7135685"/>
            <a:ext cx="399401" cy="163821"/>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marL="0" marR="0" lvl="0" indent="0" algn="l" defTabSz="914400" rtl="0" eaLnBrk="1" fontAlgn="auto" latinLnBrk="0" hangingPunct="1">
              <a:lnSpc>
                <a:spcPct val="100000"/>
              </a:lnSpc>
              <a:spcBef>
                <a:spcPts val="0"/>
              </a:spcBef>
              <a:spcAft>
                <a:spcPts val="0"/>
              </a:spcAft>
              <a:buClrTx/>
              <a:buSzTx/>
              <a:buFontTx/>
              <a:buNone/>
              <a:tabLst/>
              <a:defRPr/>
            </a:pPr>
            <a:r>
              <a:rPr kumimoji="0" lang="en-PH" sz="900" b="1" i="0" u="none" strike="noStrike" kern="1200" cap="none" spc="0" normalizeH="0" baseline="0" noProof="0" dirty="0">
                <a:ln>
                  <a:noFill/>
                </a:ln>
                <a:solidFill>
                  <a:srgbClr val="C00000"/>
                </a:solidFill>
                <a:effectLst/>
                <a:uLnTx/>
                <a:uFillTx/>
                <a:latin typeface="Arial"/>
                <a:ea typeface="+mn-ea"/>
                <a:cs typeface="+mn-cs"/>
              </a:rPr>
              <a:t>75%</a:t>
            </a:r>
            <a:endParaRPr kumimoji="0" lang="en-US" sz="900" b="1" i="0" u="none" strike="noStrike" kern="1200" cap="none" spc="0" normalizeH="0" baseline="0" noProof="0" dirty="0">
              <a:ln>
                <a:noFill/>
              </a:ln>
              <a:solidFill>
                <a:srgbClr val="C00000"/>
              </a:solidFill>
              <a:effectLst/>
              <a:uLnTx/>
              <a:uFillTx/>
              <a:latin typeface="Arial"/>
              <a:ea typeface="+mn-ea"/>
              <a:cs typeface="+mn-cs"/>
            </a:endParaRPr>
          </a:p>
        </cdr:txBody>
      </cdr:sp>
    </cdr:grpSp>
  </cdr:relSizeAnchor>
</c:userShapes>
</file>

<file path=xl/drawings/drawing10.xml><?xml version="1.0" encoding="utf-8"?>
<xdr:wsDr xmlns:xdr="http://schemas.openxmlformats.org/drawingml/2006/spreadsheetDrawing" xmlns:a="http://schemas.openxmlformats.org/drawingml/2006/main">
  <xdr:twoCellAnchor>
    <xdr:from>
      <xdr:col>13</xdr:col>
      <xdr:colOff>10885</xdr:colOff>
      <xdr:row>1</xdr:row>
      <xdr:rowOff>59870</xdr:rowOff>
    </xdr:from>
    <xdr:to>
      <xdr:col>22</xdr:col>
      <xdr:colOff>391885</xdr:colOff>
      <xdr:row>17</xdr:row>
      <xdr:rowOff>54428</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54427</xdr:colOff>
      <xdr:row>18</xdr:row>
      <xdr:rowOff>70757</xdr:rowOff>
    </xdr:from>
    <xdr:to>
      <xdr:col>22</xdr:col>
      <xdr:colOff>544286</xdr:colOff>
      <xdr:row>43</xdr:row>
      <xdr:rowOff>-1</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0</xdr:row>
      <xdr:rowOff>-3860804</xdr:rowOff>
    </xdr:from>
    <xdr:to>
      <xdr:col>41</xdr:col>
      <xdr:colOff>497968</xdr:colOff>
      <xdr:row>0</xdr:row>
      <xdr:rowOff>-3769165</xdr:rowOff>
    </xdr:to>
    <xdr:grpSp>
      <xdr:nvGrpSpPr>
        <xdr:cNvPr id="7" name="Group 6">
          <a:extLst>
            <a:ext uri="{FF2B5EF4-FFF2-40B4-BE49-F238E27FC236}">
              <a16:creationId xmlns:a16="http://schemas.microsoft.com/office/drawing/2014/main" id="{00000000-0008-0000-0700-000007000000}"/>
            </a:ext>
          </a:extLst>
        </xdr:cNvPr>
        <xdr:cNvGrpSpPr/>
      </xdr:nvGrpSpPr>
      <xdr:grpSpPr>
        <a:xfrm>
          <a:off x="14597743" y="-3860804"/>
          <a:ext cx="13767654" cy="91639"/>
          <a:chOff x="933605" y="3943578"/>
          <a:chExt cx="8750144" cy="91639"/>
        </a:xfrm>
      </xdr:grpSpPr>
      <xdr:cxnSp macro="">
        <xdr:nvCxnSpPr>
          <xdr:cNvPr id="8" name="Straight Connector 7">
            <a:extLst>
              <a:ext uri="{FF2B5EF4-FFF2-40B4-BE49-F238E27FC236}">
                <a16:creationId xmlns:a16="http://schemas.microsoft.com/office/drawing/2014/main" id="{00000000-0008-0000-0700-000008000000}"/>
              </a:ext>
            </a:extLst>
          </xdr:cNvPr>
          <xdr:cNvCxnSpPr/>
        </xdr:nvCxnSpPr>
        <xdr:spPr>
          <a:xfrm>
            <a:off x="933605" y="4013891"/>
            <a:ext cx="8261351" cy="0"/>
          </a:xfrm>
          <a:prstGeom prst="line">
            <a:avLst/>
          </a:prstGeom>
          <a:ln w="28575">
            <a:solidFill>
              <a:srgbClr val="C00000"/>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9" name="TextBox 13">
            <a:extLst>
              <a:ext uri="{FF2B5EF4-FFF2-40B4-BE49-F238E27FC236}">
                <a16:creationId xmlns:a16="http://schemas.microsoft.com/office/drawing/2014/main" id="{00000000-0008-0000-0700-000009000000}"/>
              </a:ext>
            </a:extLst>
          </xdr:cNvPr>
          <xdr:cNvSpPr txBox="1"/>
        </xdr:nvSpPr>
        <xdr:spPr>
          <a:xfrm>
            <a:off x="9220200" y="3943578"/>
            <a:ext cx="463549" cy="9163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PH" sz="900" b="1" i="0" u="none" strike="noStrike" kern="1200" cap="none" spc="0" normalizeH="0" baseline="0">
                <a:ln>
                  <a:noFill/>
                </a:ln>
                <a:solidFill>
                  <a:srgbClr val="C00000"/>
                </a:solidFill>
                <a:effectLst/>
                <a:uLnTx/>
                <a:uFillTx/>
                <a:latin typeface="Arial"/>
                <a:ea typeface="+mn-ea"/>
                <a:cs typeface="+mn-cs"/>
              </a:rPr>
              <a:t>75%</a:t>
            </a:r>
            <a:endParaRPr kumimoji="0" lang="en-US" sz="900" b="1" i="0" u="none" strike="noStrike" kern="1200" cap="none" spc="0" normalizeH="0" baseline="0">
              <a:ln>
                <a:noFill/>
              </a:ln>
              <a:solidFill>
                <a:srgbClr val="C00000"/>
              </a:solidFill>
              <a:effectLst/>
              <a:uLnTx/>
              <a:uFillTx/>
              <a:latin typeface="Arial"/>
              <a:ea typeface="+mn-ea"/>
              <a:cs typeface="+mn-cs"/>
            </a:endParaRPr>
          </a:p>
        </xdr:txBody>
      </xdr:sp>
    </xdr:grpSp>
    <xdr:clientData/>
  </xdr:twoCellAnchor>
  <xdr:twoCellAnchor>
    <xdr:from>
      <xdr:col>1</xdr:col>
      <xdr:colOff>435428</xdr:colOff>
      <xdr:row>23</xdr:row>
      <xdr:rowOff>130630</xdr:rowOff>
    </xdr:from>
    <xdr:to>
      <xdr:col>23</xdr:col>
      <xdr:colOff>522515</xdr:colOff>
      <xdr:row>25</xdr:row>
      <xdr:rowOff>43543</xdr:rowOff>
    </xdr:to>
    <xdr:grpSp>
      <xdr:nvGrpSpPr>
        <xdr:cNvPr id="14" name="Group 13">
          <a:extLst>
            <a:ext uri="{FF2B5EF4-FFF2-40B4-BE49-F238E27FC236}">
              <a16:creationId xmlns:a16="http://schemas.microsoft.com/office/drawing/2014/main" id="{00000000-0008-0000-0700-00000E000000}"/>
            </a:ext>
          </a:extLst>
        </xdr:cNvPr>
        <xdr:cNvGrpSpPr/>
      </xdr:nvGrpSpPr>
      <xdr:grpSpPr>
        <a:xfrm>
          <a:off x="653142" y="4539344"/>
          <a:ext cx="14467116" cy="239485"/>
          <a:chOff x="0" y="0"/>
          <a:chExt cx="7539259" cy="163821"/>
        </a:xfrm>
      </xdr:grpSpPr>
      <xdr:cxnSp macro="">
        <xdr:nvCxnSpPr>
          <xdr:cNvPr id="15" name="Straight Connector 14">
            <a:extLst>
              <a:ext uri="{FF2B5EF4-FFF2-40B4-BE49-F238E27FC236}">
                <a16:creationId xmlns:a16="http://schemas.microsoft.com/office/drawing/2014/main" id="{00000000-0008-0000-0700-00000F000000}"/>
              </a:ext>
            </a:extLst>
          </xdr:cNvPr>
          <xdr:cNvCxnSpPr/>
        </xdr:nvCxnSpPr>
        <xdr:spPr>
          <a:xfrm>
            <a:off x="0" y="70313"/>
            <a:ext cx="7118107" cy="0"/>
          </a:xfrm>
          <a:prstGeom prst="line">
            <a:avLst/>
          </a:prstGeom>
          <a:ln w="28575">
            <a:solidFill>
              <a:srgbClr val="C00000"/>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16" name="TextBox 12">
            <a:extLst>
              <a:ext uri="{FF2B5EF4-FFF2-40B4-BE49-F238E27FC236}">
                <a16:creationId xmlns:a16="http://schemas.microsoft.com/office/drawing/2014/main" id="{00000000-0008-0000-0700-000010000000}"/>
              </a:ext>
            </a:extLst>
          </xdr:cNvPr>
          <xdr:cNvSpPr txBox="1"/>
        </xdr:nvSpPr>
        <xdr:spPr>
          <a:xfrm>
            <a:off x="7139858" y="0"/>
            <a:ext cx="399401" cy="163821"/>
          </a:xfrm>
          <a:prstGeom prst="rect">
            <a:avLst/>
          </a:prstGeom>
          <a:noFill/>
        </xdr:spPr>
        <xdr:txBody>
          <a:bodyPr wrap="square" rtlCol="0">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PH" sz="900" b="1" i="0" u="none" strike="noStrike" kern="1200" cap="none" spc="0" normalizeH="0" baseline="0">
                <a:ln>
                  <a:noFill/>
                </a:ln>
                <a:solidFill>
                  <a:srgbClr val="C00000"/>
                </a:solidFill>
                <a:effectLst/>
                <a:uLnTx/>
                <a:uFillTx/>
                <a:latin typeface="Arial"/>
                <a:ea typeface="+mn-ea"/>
                <a:cs typeface="+mn-cs"/>
              </a:rPr>
              <a:t>75%</a:t>
            </a:r>
            <a:endParaRPr kumimoji="0" lang="en-US" sz="900" b="1" i="0" u="none" strike="noStrike" kern="1200" cap="none" spc="0" normalizeH="0" baseline="0">
              <a:ln>
                <a:noFill/>
              </a:ln>
              <a:solidFill>
                <a:srgbClr val="C00000"/>
              </a:solidFill>
              <a:effectLst/>
              <a:uLnTx/>
              <a:uFillTx/>
              <a:latin typeface="Arial"/>
              <a:ea typeface="+mn-ea"/>
              <a:cs typeface="+mn-cs"/>
            </a:endParaRP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87085</xdr:colOff>
      <xdr:row>18</xdr:row>
      <xdr:rowOff>92527</xdr:rowOff>
    </xdr:from>
    <xdr:to>
      <xdr:col>22</xdr:col>
      <xdr:colOff>620485</xdr:colOff>
      <xdr:row>41</xdr:row>
      <xdr:rowOff>108857</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10885</xdr:colOff>
      <xdr:row>1</xdr:row>
      <xdr:rowOff>59870</xdr:rowOff>
    </xdr:from>
    <xdr:to>
      <xdr:col>22</xdr:col>
      <xdr:colOff>391885</xdr:colOff>
      <xdr:row>17</xdr:row>
      <xdr:rowOff>54428</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0</xdr:row>
      <xdr:rowOff>-3860804</xdr:rowOff>
    </xdr:from>
    <xdr:to>
      <xdr:col>41</xdr:col>
      <xdr:colOff>497968</xdr:colOff>
      <xdr:row>0</xdr:row>
      <xdr:rowOff>-3769165</xdr:rowOff>
    </xdr:to>
    <xdr:grpSp>
      <xdr:nvGrpSpPr>
        <xdr:cNvPr id="4" name="Group 3">
          <a:extLst>
            <a:ext uri="{FF2B5EF4-FFF2-40B4-BE49-F238E27FC236}">
              <a16:creationId xmlns:a16="http://schemas.microsoft.com/office/drawing/2014/main" id="{00000000-0008-0000-0800-000004000000}"/>
            </a:ext>
          </a:extLst>
        </xdr:cNvPr>
        <xdr:cNvGrpSpPr/>
      </xdr:nvGrpSpPr>
      <xdr:grpSpPr>
        <a:xfrm>
          <a:off x="14597743" y="-3860804"/>
          <a:ext cx="13920054" cy="91639"/>
          <a:chOff x="933605" y="3943578"/>
          <a:chExt cx="8750144" cy="91639"/>
        </a:xfrm>
      </xdr:grpSpPr>
      <xdr:cxnSp macro="">
        <xdr:nvCxnSpPr>
          <xdr:cNvPr id="5" name="Straight Connector 4">
            <a:extLst>
              <a:ext uri="{FF2B5EF4-FFF2-40B4-BE49-F238E27FC236}">
                <a16:creationId xmlns:a16="http://schemas.microsoft.com/office/drawing/2014/main" id="{00000000-0008-0000-0800-000005000000}"/>
              </a:ext>
            </a:extLst>
          </xdr:cNvPr>
          <xdr:cNvCxnSpPr/>
        </xdr:nvCxnSpPr>
        <xdr:spPr>
          <a:xfrm>
            <a:off x="933605" y="4013891"/>
            <a:ext cx="8261351" cy="0"/>
          </a:xfrm>
          <a:prstGeom prst="line">
            <a:avLst/>
          </a:prstGeom>
          <a:ln w="28575">
            <a:solidFill>
              <a:srgbClr val="C00000"/>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6" name="TextBox 13">
            <a:extLst>
              <a:ext uri="{FF2B5EF4-FFF2-40B4-BE49-F238E27FC236}">
                <a16:creationId xmlns:a16="http://schemas.microsoft.com/office/drawing/2014/main" id="{00000000-0008-0000-0800-000006000000}"/>
              </a:ext>
            </a:extLst>
          </xdr:cNvPr>
          <xdr:cNvSpPr txBox="1"/>
        </xdr:nvSpPr>
        <xdr:spPr>
          <a:xfrm>
            <a:off x="9220200" y="3943578"/>
            <a:ext cx="463549" cy="9163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PH" sz="900" b="1" i="0" u="none" strike="noStrike" kern="1200" cap="none" spc="0" normalizeH="0" baseline="0">
                <a:ln>
                  <a:noFill/>
                </a:ln>
                <a:solidFill>
                  <a:srgbClr val="C00000"/>
                </a:solidFill>
                <a:effectLst/>
                <a:uLnTx/>
                <a:uFillTx/>
                <a:latin typeface="Arial"/>
                <a:ea typeface="+mn-ea"/>
                <a:cs typeface="+mn-cs"/>
              </a:rPr>
              <a:t>75%</a:t>
            </a:r>
            <a:endParaRPr kumimoji="0" lang="en-US" sz="900" b="1" i="0" u="none" strike="noStrike" kern="1200" cap="none" spc="0" normalizeH="0" baseline="0">
              <a:ln>
                <a:noFill/>
              </a:ln>
              <a:solidFill>
                <a:srgbClr val="C00000"/>
              </a:solidFill>
              <a:effectLst/>
              <a:uLnTx/>
              <a:uFillTx/>
              <a:latin typeface="Arial"/>
              <a:ea typeface="+mn-ea"/>
              <a:cs typeface="+mn-cs"/>
            </a:endParaRPr>
          </a:p>
        </xdr:txBody>
      </xdr:sp>
    </xdr:grpSp>
    <xdr:clientData/>
  </xdr:twoCellAnchor>
  <xdr:twoCellAnchor>
    <xdr:from>
      <xdr:col>1</xdr:col>
      <xdr:colOff>446313</xdr:colOff>
      <xdr:row>27</xdr:row>
      <xdr:rowOff>21772</xdr:rowOff>
    </xdr:from>
    <xdr:to>
      <xdr:col>23</xdr:col>
      <xdr:colOff>533400</xdr:colOff>
      <xdr:row>28</xdr:row>
      <xdr:rowOff>83484</xdr:rowOff>
    </xdr:to>
    <xdr:grpSp>
      <xdr:nvGrpSpPr>
        <xdr:cNvPr id="7" name="Group 6">
          <a:extLst>
            <a:ext uri="{FF2B5EF4-FFF2-40B4-BE49-F238E27FC236}">
              <a16:creationId xmlns:a16="http://schemas.microsoft.com/office/drawing/2014/main" id="{00000000-0008-0000-0800-000007000000}"/>
            </a:ext>
          </a:extLst>
        </xdr:cNvPr>
        <xdr:cNvGrpSpPr/>
      </xdr:nvGrpSpPr>
      <xdr:grpSpPr>
        <a:xfrm>
          <a:off x="664027" y="5094515"/>
          <a:ext cx="14467116" cy="224998"/>
          <a:chOff x="0" y="0"/>
          <a:chExt cx="7539259" cy="153911"/>
        </a:xfrm>
      </xdr:grpSpPr>
      <xdr:cxnSp macro="">
        <xdr:nvCxnSpPr>
          <xdr:cNvPr id="8" name="Straight Connector 7">
            <a:extLst>
              <a:ext uri="{FF2B5EF4-FFF2-40B4-BE49-F238E27FC236}">
                <a16:creationId xmlns:a16="http://schemas.microsoft.com/office/drawing/2014/main" id="{00000000-0008-0000-0800-000008000000}"/>
              </a:ext>
            </a:extLst>
          </xdr:cNvPr>
          <xdr:cNvCxnSpPr/>
        </xdr:nvCxnSpPr>
        <xdr:spPr>
          <a:xfrm>
            <a:off x="0" y="70313"/>
            <a:ext cx="7118107" cy="0"/>
          </a:xfrm>
          <a:prstGeom prst="line">
            <a:avLst/>
          </a:prstGeom>
          <a:ln w="28575">
            <a:solidFill>
              <a:srgbClr val="C00000"/>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9" name="TextBox 12">
            <a:extLst>
              <a:ext uri="{FF2B5EF4-FFF2-40B4-BE49-F238E27FC236}">
                <a16:creationId xmlns:a16="http://schemas.microsoft.com/office/drawing/2014/main" id="{00000000-0008-0000-0800-000009000000}"/>
              </a:ext>
            </a:extLst>
          </xdr:cNvPr>
          <xdr:cNvSpPr txBox="1"/>
        </xdr:nvSpPr>
        <xdr:spPr>
          <a:xfrm>
            <a:off x="7139858" y="0"/>
            <a:ext cx="399401" cy="153911"/>
          </a:xfrm>
          <a:prstGeom prst="rect">
            <a:avLst/>
          </a:prstGeom>
          <a:noFill/>
        </xdr:spPr>
        <xdr:txBody>
          <a:bodyPr wrap="square" rtlCol="0">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PH" sz="900" b="1" i="0" u="none" strike="noStrike" kern="1200" cap="none" spc="0" normalizeH="0" baseline="0">
                <a:ln>
                  <a:noFill/>
                </a:ln>
                <a:solidFill>
                  <a:srgbClr val="C00000"/>
                </a:solidFill>
                <a:effectLst/>
                <a:uLnTx/>
                <a:uFillTx/>
                <a:latin typeface="Arial"/>
                <a:ea typeface="+mn-ea"/>
                <a:cs typeface="+mn-cs"/>
              </a:rPr>
              <a:t>70%</a:t>
            </a:r>
            <a:endParaRPr kumimoji="0" lang="en-US" sz="900" b="1" i="0" u="none" strike="noStrike" kern="1200" cap="none" spc="0" normalizeH="0" baseline="0">
              <a:ln>
                <a:noFill/>
              </a:ln>
              <a:solidFill>
                <a:srgbClr val="C00000"/>
              </a:solidFill>
              <a:effectLst/>
              <a:uLnTx/>
              <a:uFillTx/>
              <a:latin typeface="Arial"/>
              <a:ea typeface="+mn-ea"/>
              <a:cs typeface="+mn-cs"/>
            </a:endParaRP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32656</xdr:colOff>
      <xdr:row>12</xdr:row>
      <xdr:rowOff>16328</xdr:rowOff>
    </xdr:from>
    <xdr:to>
      <xdr:col>20</xdr:col>
      <xdr:colOff>555171</xdr:colOff>
      <xdr:row>38</xdr:row>
      <xdr:rowOff>97970</xdr:rowOff>
    </xdr:to>
    <xdr:graphicFrame macro="">
      <xdr:nvGraphicFramePr>
        <xdr:cNvPr id="22" name="Chart 21">
          <a:extLst>
            <a:ext uri="{FF2B5EF4-FFF2-40B4-BE49-F238E27FC236}">
              <a16:creationId xmlns:a16="http://schemas.microsoft.com/office/drawing/2014/main" id="{C75E611E-E82A-4723-92D7-CE5B4BE02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c:userShapes xmlns:c="http://schemas.openxmlformats.org/drawingml/2006/chart">
  <cdr:relSizeAnchor xmlns:cdr="http://schemas.openxmlformats.org/drawingml/2006/chartDrawing">
    <cdr:from>
      <cdr:x>0.02788</cdr:x>
      <cdr:y>0.2816</cdr:y>
    </cdr:from>
    <cdr:to>
      <cdr:x>1</cdr:x>
      <cdr:y>0.34088</cdr:y>
    </cdr:to>
    <cdr:grpSp>
      <cdr:nvGrpSpPr>
        <cdr:cNvPr id="2" name="Group 1">
          <a:extLst xmlns:a="http://schemas.openxmlformats.org/drawingml/2006/main">
            <a:ext uri="{FF2B5EF4-FFF2-40B4-BE49-F238E27FC236}">
              <a16:creationId xmlns:a16="http://schemas.microsoft.com/office/drawing/2014/main" id="{471B7206-FD46-470E-9549-C6F829F9E71E}"/>
            </a:ext>
          </a:extLst>
        </cdr:cNvPr>
        <cdr:cNvGrpSpPr/>
      </cdr:nvGrpSpPr>
      <cdr:grpSpPr>
        <a:xfrm xmlns:a="http://schemas.openxmlformats.org/drawingml/2006/main">
          <a:off x="337485" y="1218503"/>
          <a:ext cx="11767430" cy="256509"/>
          <a:chOff x="659134" y="7135685"/>
          <a:chExt cx="7539259" cy="163821"/>
        </a:xfrm>
      </cdr:grpSpPr>
      <cdr:cxnSp macro="">
        <cdr:nvCxnSpPr>
          <cdr:cNvPr id="3" name="Straight Connector 2">
            <a:extLst xmlns:a="http://schemas.openxmlformats.org/drawingml/2006/main">
              <a:ext uri="{FF2B5EF4-FFF2-40B4-BE49-F238E27FC236}">
                <a16:creationId xmlns:a16="http://schemas.microsoft.com/office/drawing/2014/main" id="{ADB449E9-DE68-4BE0-8E2C-E2EBEF0B73E1}"/>
              </a:ext>
            </a:extLst>
          </cdr:cNvPr>
          <cdr:cNvCxnSpPr/>
        </cdr:nvCxnSpPr>
        <cdr:spPr>
          <a:xfrm xmlns:a="http://schemas.openxmlformats.org/drawingml/2006/main">
            <a:off x="659134" y="7205998"/>
            <a:ext cx="7118107" cy="0"/>
          </a:xfrm>
          <a:prstGeom xmlns:a="http://schemas.openxmlformats.org/drawingml/2006/main" prst="line">
            <a:avLst/>
          </a:prstGeom>
          <a:ln xmlns:a="http://schemas.openxmlformats.org/drawingml/2006/main" w="28575">
            <a:solidFill>
              <a:srgbClr val="C00000"/>
            </a:solidFill>
            <a:prstDash val="sys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4" name="TextBox 12">
            <a:extLst xmlns:a="http://schemas.openxmlformats.org/drawingml/2006/main">
              <a:ext uri="{FF2B5EF4-FFF2-40B4-BE49-F238E27FC236}">
                <a16:creationId xmlns:a16="http://schemas.microsoft.com/office/drawing/2014/main" id="{1CD5C7C6-14E9-42D5-A642-F1394E921E79}"/>
              </a:ext>
            </a:extLst>
          </cdr:cNvPr>
          <cdr:cNvSpPr txBox="1"/>
        </cdr:nvSpPr>
        <cdr:spPr>
          <a:xfrm xmlns:a="http://schemas.openxmlformats.org/drawingml/2006/main">
            <a:off x="7798992" y="7135685"/>
            <a:ext cx="399401" cy="163821"/>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marL="0" marR="0" lvl="0" indent="0" algn="l" defTabSz="914400" rtl="0" eaLnBrk="1" fontAlgn="auto" latinLnBrk="0" hangingPunct="1">
              <a:lnSpc>
                <a:spcPct val="100000"/>
              </a:lnSpc>
              <a:spcBef>
                <a:spcPts val="0"/>
              </a:spcBef>
              <a:spcAft>
                <a:spcPts val="0"/>
              </a:spcAft>
              <a:buClrTx/>
              <a:buSzTx/>
              <a:buFontTx/>
              <a:buNone/>
              <a:tabLst/>
              <a:defRPr/>
            </a:pPr>
            <a:r>
              <a:rPr kumimoji="0" lang="en-PH" sz="900" b="1" i="0" u="none" strike="noStrike" kern="1200" cap="none" spc="0" normalizeH="0" baseline="0" noProof="0" dirty="0">
                <a:ln>
                  <a:noFill/>
                </a:ln>
                <a:solidFill>
                  <a:srgbClr val="C00000"/>
                </a:solidFill>
                <a:effectLst/>
                <a:uLnTx/>
                <a:uFillTx/>
                <a:latin typeface="Arial"/>
                <a:ea typeface="+mn-ea"/>
                <a:cs typeface="+mn-cs"/>
              </a:rPr>
              <a:t>75%</a:t>
            </a:r>
            <a:endParaRPr kumimoji="0" lang="en-US" sz="900" b="1" i="0" u="none" strike="noStrike" kern="1200" cap="none" spc="0" normalizeH="0" baseline="0" noProof="0" dirty="0">
              <a:ln>
                <a:noFill/>
              </a:ln>
              <a:solidFill>
                <a:srgbClr val="C00000"/>
              </a:solidFill>
              <a:effectLst/>
              <a:uLnTx/>
              <a:uFillTx/>
              <a:latin typeface="Arial"/>
              <a:ea typeface="+mn-ea"/>
              <a:cs typeface="+mn-cs"/>
            </a:endParaRPr>
          </a:p>
        </cdr:txBody>
      </cdr:sp>
    </cdr:grpSp>
  </cdr:relSizeAnchor>
</c:userShapes>
</file>

<file path=xl/drawings/drawing14.xml><?xml version="1.0" encoding="utf-8"?>
<xdr:wsDr xmlns:xdr="http://schemas.openxmlformats.org/drawingml/2006/spreadsheetDrawing" xmlns:a="http://schemas.openxmlformats.org/drawingml/2006/main">
  <xdr:twoCellAnchor>
    <xdr:from>
      <xdr:col>1</xdr:col>
      <xdr:colOff>468087</xdr:colOff>
      <xdr:row>15</xdr:row>
      <xdr:rowOff>136069</xdr:rowOff>
    </xdr:from>
    <xdr:to>
      <xdr:col>22</xdr:col>
      <xdr:colOff>718458</xdr:colOff>
      <xdr:row>43</xdr:row>
      <xdr:rowOff>97971</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0</xdr:colOff>
      <xdr:row>0</xdr:row>
      <xdr:rowOff>-3860804</xdr:rowOff>
    </xdr:from>
    <xdr:to>
      <xdr:col>41</xdr:col>
      <xdr:colOff>497968</xdr:colOff>
      <xdr:row>0</xdr:row>
      <xdr:rowOff>-3769165</xdr:rowOff>
    </xdr:to>
    <xdr:grpSp>
      <xdr:nvGrpSpPr>
        <xdr:cNvPr id="4" name="Group 3">
          <a:extLst>
            <a:ext uri="{FF2B5EF4-FFF2-40B4-BE49-F238E27FC236}">
              <a16:creationId xmlns:a16="http://schemas.microsoft.com/office/drawing/2014/main" id="{00000000-0008-0000-0900-000004000000}"/>
            </a:ext>
          </a:extLst>
        </xdr:cNvPr>
        <xdr:cNvGrpSpPr/>
      </xdr:nvGrpSpPr>
      <xdr:grpSpPr>
        <a:xfrm>
          <a:off x="14859000" y="-3860804"/>
          <a:ext cx="11851768" cy="91639"/>
          <a:chOff x="933605" y="3943578"/>
          <a:chExt cx="8750144" cy="91639"/>
        </a:xfrm>
      </xdr:grpSpPr>
      <xdr:cxnSp macro="">
        <xdr:nvCxnSpPr>
          <xdr:cNvPr id="5" name="Straight Connector 4">
            <a:extLst>
              <a:ext uri="{FF2B5EF4-FFF2-40B4-BE49-F238E27FC236}">
                <a16:creationId xmlns:a16="http://schemas.microsoft.com/office/drawing/2014/main" id="{00000000-0008-0000-0900-000005000000}"/>
              </a:ext>
            </a:extLst>
          </xdr:cNvPr>
          <xdr:cNvCxnSpPr/>
        </xdr:nvCxnSpPr>
        <xdr:spPr>
          <a:xfrm>
            <a:off x="933605" y="4013891"/>
            <a:ext cx="8261351" cy="0"/>
          </a:xfrm>
          <a:prstGeom prst="line">
            <a:avLst/>
          </a:prstGeom>
          <a:ln w="28575">
            <a:solidFill>
              <a:srgbClr val="C00000"/>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6" name="TextBox 13">
            <a:extLst>
              <a:ext uri="{FF2B5EF4-FFF2-40B4-BE49-F238E27FC236}">
                <a16:creationId xmlns:a16="http://schemas.microsoft.com/office/drawing/2014/main" id="{00000000-0008-0000-0900-000006000000}"/>
              </a:ext>
            </a:extLst>
          </xdr:cNvPr>
          <xdr:cNvSpPr txBox="1"/>
        </xdr:nvSpPr>
        <xdr:spPr>
          <a:xfrm>
            <a:off x="9220200" y="3943578"/>
            <a:ext cx="463549" cy="9163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PH" sz="900" b="1" i="0" u="none" strike="noStrike" kern="1200" cap="none" spc="0" normalizeH="0" baseline="0">
                <a:ln>
                  <a:noFill/>
                </a:ln>
                <a:solidFill>
                  <a:srgbClr val="C00000"/>
                </a:solidFill>
                <a:effectLst/>
                <a:uLnTx/>
                <a:uFillTx/>
                <a:latin typeface="Arial"/>
                <a:ea typeface="+mn-ea"/>
                <a:cs typeface="+mn-cs"/>
              </a:rPr>
              <a:t>75%</a:t>
            </a:r>
            <a:endParaRPr kumimoji="0" lang="en-US" sz="900" b="1" i="0" u="none" strike="noStrike" kern="1200" cap="none" spc="0" normalizeH="0" baseline="0">
              <a:ln>
                <a:noFill/>
              </a:ln>
              <a:solidFill>
                <a:srgbClr val="C00000"/>
              </a:solidFill>
              <a:effectLst/>
              <a:uLnTx/>
              <a:uFillTx/>
              <a:latin typeface="Arial"/>
              <a:ea typeface="+mn-ea"/>
              <a:cs typeface="+mn-cs"/>
            </a:endParaRPr>
          </a:p>
        </xdr:txBody>
      </xdr:sp>
    </xdr:grpSp>
    <xdr:clientData/>
  </xdr:twoCellAnchor>
  <xdr:twoCellAnchor>
    <xdr:from>
      <xdr:col>1</xdr:col>
      <xdr:colOff>304798</xdr:colOff>
      <xdr:row>23</xdr:row>
      <xdr:rowOff>21771</xdr:rowOff>
    </xdr:from>
    <xdr:to>
      <xdr:col>23</xdr:col>
      <xdr:colOff>391885</xdr:colOff>
      <xdr:row>24</xdr:row>
      <xdr:rowOff>83483</xdr:rowOff>
    </xdr:to>
    <xdr:grpSp>
      <xdr:nvGrpSpPr>
        <xdr:cNvPr id="7" name="Group 6">
          <a:extLst>
            <a:ext uri="{FF2B5EF4-FFF2-40B4-BE49-F238E27FC236}">
              <a16:creationId xmlns:a16="http://schemas.microsoft.com/office/drawing/2014/main" id="{00000000-0008-0000-0900-000007000000}"/>
            </a:ext>
          </a:extLst>
        </xdr:cNvPr>
        <xdr:cNvGrpSpPr/>
      </xdr:nvGrpSpPr>
      <xdr:grpSpPr>
        <a:xfrm>
          <a:off x="522512" y="4441371"/>
          <a:ext cx="14728373" cy="224998"/>
          <a:chOff x="0" y="0"/>
          <a:chExt cx="7539259" cy="153911"/>
        </a:xfrm>
      </xdr:grpSpPr>
      <xdr:cxnSp macro="">
        <xdr:nvCxnSpPr>
          <xdr:cNvPr id="8" name="Straight Connector 7">
            <a:extLst>
              <a:ext uri="{FF2B5EF4-FFF2-40B4-BE49-F238E27FC236}">
                <a16:creationId xmlns:a16="http://schemas.microsoft.com/office/drawing/2014/main" id="{00000000-0008-0000-0900-000008000000}"/>
              </a:ext>
            </a:extLst>
          </xdr:cNvPr>
          <xdr:cNvCxnSpPr/>
        </xdr:nvCxnSpPr>
        <xdr:spPr>
          <a:xfrm>
            <a:off x="0" y="70313"/>
            <a:ext cx="7118107" cy="0"/>
          </a:xfrm>
          <a:prstGeom prst="line">
            <a:avLst/>
          </a:prstGeom>
          <a:ln w="28575">
            <a:solidFill>
              <a:srgbClr val="C00000"/>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9" name="TextBox 12">
            <a:extLst>
              <a:ext uri="{FF2B5EF4-FFF2-40B4-BE49-F238E27FC236}">
                <a16:creationId xmlns:a16="http://schemas.microsoft.com/office/drawing/2014/main" id="{00000000-0008-0000-0900-000009000000}"/>
              </a:ext>
            </a:extLst>
          </xdr:cNvPr>
          <xdr:cNvSpPr txBox="1"/>
        </xdr:nvSpPr>
        <xdr:spPr>
          <a:xfrm>
            <a:off x="7139858" y="0"/>
            <a:ext cx="399401" cy="153911"/>
          </a:xfrm>
          <a:prstGeom prst="rect">
            <a:avLst/>
          </a:prstGeom>
          <a:noFill/>
        </xdr:spPr>
        <xdr:txBody>
          <a:bodyPr wrap="square" rtlCol="0">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PH" sz="900" b="1" i="0" u="none" strike="noStrike" kern="1200" cap="none" spc="0" normalizeH="0" baseline="0">
                <a:ln>
                  <a:noFill/>
                </a:ln>
                <a:solidFill>
                  <a:srgbClr val="C00000"/>
                </a:solidFill>
                <a:effectLst/>
                <a:uLnTx/>
                <a:uFillTx/>
                <a:latin typeface="Arial"/>
                <a:ea typeface="+mn-ea"/>
                <a:cs typeface="+mn-cs"/>
              </a:rPr>
              <a:t>70%</a:t>
            </a:r>
            <a:endParaRPr kumimoji="0" lang="en-US" sz="900" b="1" i="0" u="none" strike="noStrike" kern="1200" cap="none" spc="0" normalizeH="0" baseline="0">
              <a:ln>
                <a:noFill/>
              </a:ln>
              <a:solidFill>
                <a:srgbClr val="C00000"/>
              </a:solidFill>
              <a:effectLst/>
              <a:uLnTx/>
              <a:uFillTx/>
              <a:latin typeface="Arial"/>
              <a:ea typeface="+mn-ea"/>
              <a:cs typeface="+mn-cs"/>
            </a:endParaRPr>
          </a:p>
        </xdr:txBody>
      </xdr:sp>
    </xdr:grpSp>
    <xdr:clientData/>
  </xdr:twoCellAnchor>
  <xdr:twoCellAnchor>
    <xdr:from>
      <xdr:col>11</xdr:col>
      <xdr:colOff>914398</xdr:colOff>
      <xdr:row>1</xdr:row>
      <xdr:rowOff>81643</xdr:rowOff>
    </xdr:from>
    <xdr:to>
      <xdr:col>22</xdr:col>
      <xdr:colOff>685800</xdr:colOff>
      <xdr:row>14</xdr:row>
      <xdr:rowOff>43542</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0</xdr:col>
      <xdr:colOff>483474</xdr:colOff>
      <xdr:row>0</xdr:row>
      <xdr:rowOff>0</xdr:rowOff>
    </xdr:from>
    <xdr:to>
      <xdr:col>18</xdr:col>
      <xdr:colOff>483474</xdr:colOff>
      <xdr:row>1</xdr:row>
      <xdr:rowOff>140137</xdr:rowOff>
    </xdr:to>
    <xdr:sp macro="" textlink="">
      <xdr:nvSpPr>
        <xdr:cNvPr id="2" name="Title 1">
          <a:extLst>
            <a:ext uri="{FF2B5EF4-FFF2-40B4-BE49-F238E27FC236}">
              <a16:creationId xmlns:a16="http://schemas.microsoft.com/office/drawing/2014/main" id="{00000000-0008-0000-0A00-000002000000}"/>
            </a:ext>
          </a:extLst>
        </xdr:cNvPr>
        <xdr:cNvSpPr>
          <a:spLocks noGrp="1"/>
        </xdr:cNvSpPr>
      </xdr:nvSpPr>
      <xdr:spPr>
        <a:xfrm>
          <a:off x="483474" y="0"/>
          <a:ext cx="1097280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Financials</a:t>
          </a:r>
        </a:p>
      </xdr:txBody>
    </xdr:sp>
    <xdr:clientData/>
  </xdr:twoCellAnchor>
  <xdr:twoCellAnchor>
    <xdr:from>
      <xdr:col>0</xdr:col>
      <xdr:colOff>483474</xdr:colOff>
      <xdr:row>2</xdr:row>
      <xdr:rowOff>7759</xdr:rowOff>
    </xdr:from>
    <xdr:to>
      <xdr:col>18</xdr:col>
      <xdr:colOff>483474</xdr:colOff>
      <xdr:row>3</xdr:row>
      <xdr:rowOff>117118</xdr:rowOff>
    </xdr:to>
    <xdr:sp macro="" textlink="">
      <xdr:nvSpPr>
        <xdr:cNvPr id="3" name="Text Placeholder 2">
          <a:extLst>
            <a:ext uri="{FF2B5EF4-FFF2-40B4-BE49-F238E27FC236}">
              <a16:creationId xmlns:a16="http://schemas.microsoft.com/office/drawing/2014/main" id="{00000000-0008-0000-0A00-000003000000}"/>
            </a:ext>
          </a:extLst>
        </xdr:cNvPr>
        <xdr:cNvSpPr>
          <a:spLocks noGrp="1"/>
        </xdr:cNvSpPr>
      </xdr:nvSpPr>
      <xdr:spPr>
        <a:xfrm>
          <a:off x="483474" y="343039"/>
          <a:ext cx="10972800" cy="276999"/>
        </a:xfrm>
        <a:prstGeom prst="rect">
          <a:avLst/>
        </a:prstGeom>
      </xdr:spPr>
      <xdr:txBody>
        <a:bodyPr vert="horz" wrap="square" lIns="0" tIns="0" rIns="0" bIns="0" rtlCol="0">
          <a:noAutofit/>
        </a:bodyPr>
        <a:lstStyle>
          <a:lvl1pPr marL="0" indent="0" algn="l" defTabSz="914400" rtl="0" eaLnBrk="1" latinLnBrk="0" hangingPunct="1">
            <a:spcBef>
              <a:spcPts val="0"/>
            </a:spcBef>
            <a:spcAft>
              <a:spcPts val="350"/>
            </a:spcAft>
            <a:buFontTx/>
            <a:buNone/>
            <a:defRPr sz="1800" b="0" kern="1200" baseline="0">
              <a:solidFill>
                <a:schemeClr val="tx1"/>
              </a:solidFill>
              <a:latin typeface="+mn-lt"/>
              <a:ea typeface="+mn-ea"/>
              <a:cs typeface="+mn-cs"/>
            </a:defRPr>
          </a:lvl1pPr>
          <a:lvl2pPr marL="0" indent="0" algn="l" defTabSz="914400" rtl="0" eaLnBrk="1" latinLnBrk="0" hangingPunct="1">
            <a:spcBef>
              <a:spcPts val="0"/>
            </a:spcBef>
            <a:spcAft>
              <a:spcPts val="350"/>
            </a:spcAft>
            <a:buFontTx/>
            <a:buNone/>
            <a:defRPr sz="1600" kern="1200">
              <a:solidFill>
                <a:schemeClr val="tx1"/>
              </a:solidFill>
              <a:latin typeface="+mn-lt"/>
              <a:ea typeface="+mn-ea"/>
              <a:cs typeface="+mn-cs"/>
            </a:defRPr>
          </a:lvl2pPr>
          <a:lvl3pPr marL="228600" indent="-228600" algn="l" defTabSz="914400" rtl="0" eaLnBrk="1" latinLnBrk="0" hangingPunct="1">
            <a:spcBef>
              <a:spcPts val="0"/>
            </a:spcBef>
            <a:spcAft>
              <a:spcPts val="350"/>
            </a:spcAft>
            <a:buClr>
              <a:srgbClr val="702082"/>
            </a:buClr>
            <a:buSzPct val="125000"/>
            <a:buFont typeface="Wingdings" pitchFamily="2" charset="2"/>
            <a:buChar char="§"/>
            <a:defRPr sz="1600" kern="1200" baseline="0">
              <a:solidFill>
                <a:schemeClr val="tx1"/>
              </a:solidFill>
              <a:latin typeface="+mn-lt"/>
              <a:ea typeface="+mn-ea"/>
              <a:cs typeface="+mn-cs"/>
            </a:defRPr>
          </a:lvl3pPr>
          <a:lvl4pPr marL="457200" indent="-228600" algn="l" defTabSz="914400" rtl="0" eaLnBrk="1" latinLnBrk="0" hangingPunct="1">
            <a:spcBef>
              <a:spcPts val="0"/>
            </a:spcBef>
            <a:spcAft>
              <a:spcPts val="280"/>
            </a:spcAft>
            <a:buClr>
              <a:schemeClr val="accent6"/>
            </a:buClr>
            <a:buSzPct val="125000"/>
            <a:buFont typeface="Wingdings" pitchFamily="2" charset="2"/>
            <a:buChar char="§"/>
            <a:defRPr sz="1400" kern="1200">
              <a:solidFill>
                <a:schemeClr val="tx1"/>
              </a:solidFill>
              <a:latin typeface="+mn-lt"/>
              <a:ea typeface="+mn-ea"/>
              <a:cs typeface="+mn-cs"/>
            </a:defRPr>
          </a:lvl4pPr>
          <a:lvl5pPr marL="731520" indent="-228600" algn="l" defTabSz="914400" rtl="0" eaLnBrk="1" latinLnBrk="0" hangingPunct="1">
            <a:spcBef>
              <a:spcPts val="0"/>
            </a:spcBef>
            <a:spcAft>
              <a:spcPts val="280"/>
            </a:spcAft>
            <a:buClr>
              <a:srgbClr val="000000"/>
            </a:buClr>
            <a:buSzPct val="125000"/>
            <a:buFont typeface="Arial" pitchFamily="34" charset="0"/>
            <a:buChar char="̵"/>
            <a:defRPr sz="1200" kern="1200" baseline="0">
              <a:solidFill>
                <a:schemeClr val="tx1"/>
              </a:solidFill>
              <a:latin typeface="+mn-lt"/>
              <a:ea typeface="+mn-ea"/>
              <a:cs typeface="+mn-cs"/>
            </a:defRPr>
          </a:lvl5pPr>
          <a:lvl6pPr marL="1005840" indent="-228600" algn="l" defTabSz="914400" rtl="0" eaLnBrk="1" latinLnBrk="0" hangingPunct="1">
            <a:spcBef>
              <a:spcPts val="0"/>
            </a:spcBef>
            <a:spcAft>
              <a:spcPts val="240"/>
            </a:spcAft>
            <a:buClr>
              <a:srgbClr val="000000"/>
            </a:buClr>
            <a:buFont typeface="Arial" pitchFamily="34" charset="0"/>
            <a:buChar char="̵"/>
            <a:defRPr sz="1100" kern="1200" baseline="0">
              <a:solidFill>
                <a:schemeClr val="tx1"/>
              </a:solidFill>
              <a:latin typeface="+mn-lt"/>
              <a:ea typeface="+mn-ea"/>
              <a:cs typeface="+mn-cs"/>
            </a:defRPr>
          </a:lvl6pPr>
          <a:lvl7pPr marL="1280160" indent="-228600" algn="l" defTabSz="914400" rtl="0" eaLnBrk="1" latinLnBrk="0" hangingPunct="1">
            <a:spcBef>
              <a:spcPts val="0"/>
            </a:spcBef>
            <a:spcAft>
              <a:spcPts val="240"/>
            </a:spcAft>
            <a:buClr>
              <a:srgbClr val="000000"/>
            </a:buClr>
            <a:buFont typeface="Arial" pitchFamily="34" charset="0"/>
            <a:buChar char="̵"/>
            <a:defRPr sz="1100" kern="1200">
              <a:solidFill>
                <a:schemeClr val="tx1"/>
              </a:solidFill>
              <a:latin typeface="+mn-lt"/>
              <a:ea typeface="+mn-ea"/>
              <a:cs typeface="+mn-cs"/>
            </a:defRPr>
          </a:lvl7pPr>
          <a:lvl8pPr marL="34290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8pPr>
          <a:lvl9pPr marL="38862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9pPr>
        </a:lstStyle>
        <a:p>
          <a:r>
            <a:rPr lang="en-US"/>
            <a:t>Client Transition Update</a:t>
          </a:r>
        </a:p>
      </xdr:txBody>
    </xdr:sp>
    <xdr:clientData/>
  </xdr:twoCellAnchor>
  <xdr:twoCellAnchor>
    <xdr:from>
      <xdr:col>17</xdr:col>
      <xdr:colOff>585074</xdr:colOff>
      <xdr:row>35</xdr:row>
      <xdr:rowOff>76199</xdr:rowOff>
    </xdr:from>
    <xdr:to>
      <xdr:col>18</xdr:col>
      <xdr:colOff>483474</xdr:colOff>
      <xdr:row>36</xdr:row>
      <xdr:rowOff>45719</xdr:rowOff>
    </xdr:to>
    <xdr:sp macro="" textlink="">
      <xdr:nvSpPr>
        <xdr:cNvPr id="4" name="Slide Number Placeholder 4">
          <a:extLst>
            <a:ext uri="{FF2B5EF4-FFF2-40B4-BE49-F238E27FC236}">
              <a16:creationId xmlns:a16="http://schemas.microsoft.com/office/drawing/2014/main" id="{00000000-0008-0000-0A00-000004000000}"/>
            </a:ext>
          </a:extLst>
        </xdr:cNvPr>
        <xdr:cNvSpPr>
          <a:spLocks noGrp="1"/>
        </xdr:cNvSpPr>
      </xdr:nvSpPr>
      <xdr:spPr>
        <a:xfrm>
          <a:off x="10948274" y="5943599"/>
          <a:ext cx="508000" cy="137160"/>
        </a:xfrm>
        <a:prstGeom prst="rect">
          <a:avLst/>
        </a:prstGeom>
      </xdr:spPr>
      <xdr:txBody>
        <a:bodyPr vert="horz" wrap="square" lIns="0" tIns="0" rIns="0" bIns="0" rtlCol="0" anchor="b" anchorCtr="0">
          <a:spAutoFit/>
        </a:bodyPr>
        <a:lstStyle>
          <a:defPPr>
            <a:defRPr lang="en-US"/>
          </a:defPPr>
          <a:lvl1pPr marL="0" algn="r" defTabSz="914400" rtl="0" eaLnBrk="1" latinLnBrk="0" hangingPunct="1">
            <a:defRPr sz="9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t>11</a:t>
          </a:r>
        </a:p>
      </xdr:txBody>
    </xdr:sp>
    <xdr:clientData/>
  </xdr:twoCellAnchor>
  <xdr:twoCellAnchor>
    <xdr:from>
      <xdr:col>0</xdr:col>
      <xdr:colOff>483473</xdr:colOff>
      <xdr:row>36</xdr:row>
      <xdr:rowOff>22856</xdr:rowOff>
    </xdr:from>
    <xdr:to>
      <xdr:col>12</xdr:col>
      <xdr:colOff>205073</xdr:colOff>
      <xdr:row>36</xdr:row>
      <xdr:rowOff>115189</xdr:rowOff>
    </xdr:to>
    <xdr:sp macro="" textlink="">
      <xdr:nvSpPr>
        <xdr:cNvPr id="5" name="Footer Placeholder 5">
          <a:extLst>
            <a:ext uri="{FF2B5EF4-FFF2-40B4-BE49-F238E27FC236}">
              <a16:creationId xmlns:a16="http://schemas.microsoft.com/office/drawing/2014/main" id="{00000000-0008-0000-0A00-000005000000}"/>
            </a:ext>
          </a:extLst>
        </xdr:cNvPr>
        <xdr:cNvSpPr>
          <a:spLocks noGrp="1"/>
        </xdr:cNvSpPr>
      </xdr:nvSpPr>
      <xdr:spPr>
        <a:xfrm>
          <a:off x="483473" y="6057896"/>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t>© 2020 Willis Towers Watson. All rights reserved. Proprietary and Confidential. For Willis Towers Watson and Willis Towers Watson client use only.</a:t>
          </a:r>
        </a:p>
      </xdr:txBody>
    </xdr:sp>
    <xdr:clientData/>
  </xdr:twoCellAnchor>
  <xdr:twoCellAnchor>
    <xdr:from>
      <xdr:col>0</xdr:col>
      <xdr:colOff>383250</xdr:colOff>
      <xdr:row>32</xdr:row>
      <xdr:rowOff>105274</xdr:rowOff>
    </xdr:from>
    <xdr:to>
      <xdr:col>4</xdr:col>
      <xdr:colOff>604552</xdr:colOff>
      <xdr:row>34</xdr:row>
      <xdr:rowOff>31604</xdr:rowOff>
    </xdr:to>
    <xdr:sp macro="" textlink="">
      <xdr:nvSpPr>
        <xdr:cNvPr id="6" name="TextBox 20">
          <a:extLst>
            <a:ext uri="{FF2B5EF4-FFF2-40B4-BE49-F238E27FC236}">
              <a16:creationId xmlns:a16="http://schemas.microsoft.com/office/drawing/2014/main" id="{00000000-0008-0000-0A00-000006000000}"/>
            </a:ext>
          </a:extLst>
        </xdr:cNvPr>
        <xdr:cNvSpPr txBox="1"/>
      </xdr:nvSpPr>
      <xdr:spPr>
        <a:xfrm>
          <a:off x="383250" y="5469754"/>
          <a:ext cx="2659702" cy="26161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PH" sz="1100" i="1"/>
            <a:t>**Please see attached file for full details</a:t>
          </a:r>
          <a:endParaRPr lang="en-US" sz="1100" i="1"/>
        </a:p>
      </xdr:txBody>
    </xdr:sp>
    <xdr:clientData/>
  </xdr:twoCellAnchor>
  <xdr:twoCellAnchor>
    <xdr:from>
      <xdr:col>0</xdr:col>
      <xdr:colOff>383250</xdr:colOff>
      <xdr:row>10</xdr:row>
      <xdr:rowOff>33103</xdr:rowOff>
    </xdr:from>
    <xdr:to>
      <xdr:col>8</xdr:col>
      <xdr:colOff>99182</xdr:colOff>
      <xdr:row>14</xdr:row>
      <xdr:rowOff>8874</xdr:rowOff>
    </xdr:to>
    <xdr:sp macro="" textlink="">
      <xdr:nvSpPr>
        <xdr:cNvPr id="7" name="TextBox 8">
          <a:extLst>
            <a:ext uri="{FF2B5EF4-FFF2-40B4-BE49-F238E27FC236}">
              <a16:creationId xmlns:a16="http://schemas.microsoft.com/office/drawing/2014/main" id="{00000000-0008-0000-0A00-000007000000}"/>
            </a:ext>
          </a:extLst>
        </xdr:cNvPr>
        <xdr:cNvSpPr txBox="1"/>
      </xdr:nvSpPr>
      <xdr:spPr>
        <a:xfrm>
          <a:off x="383250" y="1709503"/>
          <a:ext cx="4592732"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171450" indent="-171450">
            <a:buFont typeface="Arial" panose="020B0604020202020204" pitchFamily="34" charset="0"/>
            <a:buChar char="•"/>
          </a:pPr>
          <a:r>
            <a:rPr lang="en-US" sz="1200"/>
            <a:t>Pending accounts down to 36 by December ME</a:t>
          </a:r>
        </a:p>
        <a:p>
          <a:pPr marL="628650" lvl="1" indent="-171450">
            <a:buFont typeface="Arial" panose="020B0604020202020204" pitchFamily="34" charset="0"/>
            <a:buChar char="•"/>
          </a:pPr>
          <a:r>
            <a:rPr lang="en-US" sz="1200"/>
            <a:t>17 accounts from Waves 1-3; 16 accounts from Wave 4</a:t>
          </a:r>
        </a:p>
        <a:p>
          <a:pPr marL="628650" lvl="1" indent="-171450">
            <a:buFont typeface="Arial" panose="020B0604020202020204" pitchFamily="34" charset="0"/>
            <a:buChar char="•"/>
          </a:pPr>
          <a:r>
            <a:rPr lang="en-US" sz="1200"/>
            <a:t>3 new transitioned accounts</a:t>
          </a:r>
        </a:p>
      </xdr:txBody>
    </xdr:sp>
    <xdr:clientData/>
  </xdr:twoCellAnchor>
  <xdr:twoCellAnchor>
    <xdr:from>
      <xdr:col>0</xdr:col>
      <xdr:colOff>0</xdr:colOff>
      <xdr:row>25</xdr:row>
      <xdr:rowOff>158417</xdr:rowOff>
    </xdr:from>
    <xdr:to>
      <xdr:col>10</xdr:col>
      <xdr:colOff>283778</xdr:colOff>
      <xdr:row>30</xdr:row>
      <xdr:rowOff>151214</xdr:rowOff>
    </xdr:to>
    <xdr:sp macro="" textlink="">
      <xdr:nvSpPr>
        <xdr:cNvPr id="8" name="TextBox 13">
          <a:extLst>
            <a:ext uri="{FF2B5EF4-FFF2-40B4-BE49-F238E27FC236}">
              <a16:creationId xmlns:a16="http://schemas.microsoft.com/office/drawing/2014/main" id="{00000000-0008-0000-0A00-000008000000}"/>
            </a:ext>
          </a:extLst>
        </xdr:cNvPr>
        <xdr:cNvSpPr txBox="1"/>
      </xdr:nvSpPr>
      <xdr:spPr>
        <a:xfrm>
          <a:off x="0" y="4349417"/>
          <a:ext cx="6379778" cy="8309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628650" lvl="1" indent="-171450">
            <a:buFont typeface="Arial" panose="020B0604020202020204" pitchFamily="34" charset="0"/>
            <a:buChar char="•"/>
          </a:pPr>
          <a:r>
            <a:rPr lang="en-US" sz="1200"/>
            <a:t>Total of 46 accounts under Wave 4 as of this writing</a:t>
          </a:r>
        </a:p>
        <a:p>
          <a:pPr marL="1085850" lvl="2" indent="-171450">
            <a:buFont typeface="Arial" panose="020B0604020202020204" pitchFamily="34" charset="0"/>
            <a:buChar char="•"/>
          </a:pPr>
          <a:r>
            <a:rPr lang="en-US" sz="1200"/>
            <a:t>27 Initial Transition</a:t>
          </a:r>
        </a:p>
        <a:p>
          <a:pPr marL="1085850" lvl="2" indent="-171450">
            <a:buFont typeface="Arial" panose="020B0604020202020204" pitchFamily="34" charset="0"/>
            <a:buChar char="•"/>
          </a:pPr>
          <a:r>
            <a:rPr lang="en-US" sz="1200"/>
            <a:t>19 Additional accounts</a:t>
          </a:r>
        </a:p>
        <a:p>
          <a:pPr marL="1085850" lvl="2" indent="-171450">
            <a:buFont typeface="Arial" panose="020B0604020202020204" pitchFamily="34" charset="0"/>
            <a:buChar char="•"/>
          </a:pPr>
          <a:r>
            <a:rPr lang="en-US" sz="1200"/>
            <a:t>48% already active, 43% pending activity, 9% terminated/moved to US DMT</a:t>
          </a:r>
        </a:p>
      </xdr:txBody>
    </xdr:sp>
    <xdr:clientData/>
  </xdr:twoCellAnchor>
  <xdr:twoCellAnchor editAs="oneCell">
    <xdr:from>
      <xdr:col>10</xdr:col>
      <xdr:colOff>381907</xdr:colOff>
      <xdr:row>0</xdr:row>
      <xdr:rowOff>76724</xdr:rowOff>
    </xdr:from>
    <xdr:to>
      <xdr:col>19</xdr:col>
      <xdr:colOff>29482</xdr:colOff>
      <xdr:row>33</xdr:row>
      <xdr:rowOff>50054</xdr:rowOff>
    </xdr:to>
    <xdr:pic>
      <xdr:nvPicPr>
        <xdr:cNvPr id="9" name="Picture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1"/>
        <a:stretch>
          <a:fillRect/>
        </a:stretch>
      </xdr:blipFill>
      <xdr:spPr>
        <a:xfrm>
          <a:off x="6477907" y="76724"/>
          <a:ext cx="5133975" cy="5505450"/>
        </a:xfrm>
        <a:prstGeom prst="rect">
          <a:avLst/>
        </a:prstGeom>
      </xdr:spPr>
    </xdr:pic>
    <xdr:clientData/>
  </xdr:twoCellAnchor>
  <xdr:twoCellAnchor editAs="oneCell">
    <xdr:from>
      <xdr:col>1</xdr:col>
      <xdr:colOff>11353</xdr:colOff>
      <xdr:row>5</xdr:row>
      <xdr:rowOff>95238</xdr:rowOff>
    </xdr:from>
    <xdr:to>
      <xdr:col>7</xdr:col>
      <xdr:colOff>420412</xdr:colOff>
      <xdr:row>8</xdr:row>
      <xdr:rowOff>145497</xdr:rowOff>
    </xdr:to>
    <xdr:pic>
      <xdr:nvPicPr>
        <xdr:cNvPr id="10" name="table">
          <a:extLst>
            <a:ext uri="{FF2B5EF4-FFF2-40B4-BE49-F238E27FC236}">
              <a16:creationId xmlns:a16="http://schemas.microsoft.com/office/drawing/2014/main" id="{00000000-0008-0000-0A00-00000A000000}"/>
            </a:ext>
          </a:extLst>
        </xdr:cNvPr>
        <xdr:cNvPicPr>
          <a:picLocks noChangeAspect="1"/>
        </xdr:cNvPicPr>
      </xdr:nvPicPr>
      <xdr:blipFill>
        <a:blip xmlns:r="http://schemas.openxmlformats.org/officeDocument/2006/relationships" r:embed="rId2"/>
        <a:stretch>
          <a:fillRect/>
        </a:stretch>
      </xdr:blipFill>
      <xdr:spPr>
        <a:xfrm>
          <a:off x="620953" y="933438"/>
          <a:ext cx="4066659" cy="553179"/>
        </a:xfrm>
        <a:prstGeom prst="rect">
          <a:avLst/>
        </a:prstGeom>
      </xdr:spPr>
    </xdr:pic>
    <xdr:clientData/>
  </xdr:twoCellAnchor>
  <xdr:twoCellAnchor editAs="oneCell">
    <xdr:from>
      <xdr:col>1</xdr:col>
      <xdr:colOff>11353</xdr:colOff>
      <xdr:row>14</xdr:row>
      <xdr:rowOff>73797</xdr:rowOff>
    </xdr:from>
    <xdr:to>
      <xdr:col>8</xdr:col>
      <xdr:colOff>379653</xdr:colOff>
      <xdr:row>25</xdr:row>
      <xdr:rowOff>66177</xdr:rowOff>
    </xdr:to>
    <xdr:pic>
      <xdr:nvPicPr>
        <xdr:cNvPr id="11" name="table">
          <a:extLst>
            <a:ext uri="{FF2B5EF4-FFF2-40B4-BE49-F238E27FC236}">
              <a16:creationId xmlns:a16="http://schemas.microsoft.com/office/drawing/2014/main" id="{00000000-0008-0000-0A00-00000B000000}"/>
            </a:ext>
          </a:extLst>
        </xdr:cNvPr>
        <xdr:cNvPicPr>
          <a:picLocks noChangeAspect="1"/>
        </xdr:cNvPicPr>
      </xdr:nvPicPr>
      <xdr:blipFill>
        <a:blip xmlns:r="http://schemas.openxmlformats.org/officeDocument/2006/relationships" r:embed="rId3"/>
        <a:stretch>
          <a:fillRect/>
        </a:stretch>
      </xdr:blipFill>
      <xdr:spPr>
        <a:xfrm>
          <a:off x="620953" y="2420757"/>
          <a:ext cx="4635500" cy="183642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xdr:colOff>
      <xdr:row>0</xdr:row>
      <xdr:rowOff>0</xdr:rowOff>
    </xdr:from>
    <xdr:to>
      <xdr:col>18</xdr:col>
      <xdr:colOff>2</xdr:colOff>
      <xdr:row>1</xdr:row>
      <xdr:rowOff>140137</xdr:rowOff>
    </xdr:to>
    <xdr:sp macro="" textlink="">
      <xdr:nvSpPr>
        <xdr:cNvPr id="2" name="Title 1">
          <a:extLst>
            <a:ext uri="{FF2B5EF4-FFF2-40B4-BE49-F238E27FC236}">
              <a16:creationId xmlns:a16="http://schemas.microsoft.com/office/drawing/2014/main" id="{00000000-0008-0000-0B00-000002000000}"/>
            </a:ext>
          </a:extLst>
        </xdr:cNvPr>
        <xdr:cNvSpPr>
          <a:spLocks noGrp="1"/>
        </xdr:cNvSpPr>
      </xdr:nvSpPr>
      <xdr:spPr>
        <a:xfrm>
          <a:off x="2" y="0"/>
          <a:ext cx="1097280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Financials</a:t>
          </a:r>
        </a:p>
      </xdr:txBody>
    </xdr:sp>
    <xdr:clientData/>
  </xdr:twoCellAnchor>
  <xdr:twoCellAnchor>
    <xdr:from>
      <xdr:col>0</xdr:col>
      <xdr:colOff>2</xdr:colOff>
      <xdr:row>2</xdr:row>
      <xdr:rowOff>7759</xdr:rowOff>
    </xdr:from>
    <xdr:to>
      <xdr:col>18</xdr:col>
      <xdr:colOff>2</xdr:colOff>
      <xdr:row>3</xdr:row>
      <xdr:rowOff>117118</xdr:rowOff>
    </xdr:to>
    <xdr:sp macro="" textlink="">
      <xdr:nvSpPr>
        <xdr:cNvPr id="3" name="Text Placeholder 2">
          <a:extLst>
            <a:ext uri="{FF2B5EF4-FFF2-40B4-BE49-F238E27FC236}">
              <a16:creationId xmlns:a16="http://schemas.microsoft.com/office/drawing/2014/main" id="{00000000-0008-0000-0B00-000003000000}"/>
            </a:ext>
          </a:extLst>
        </xdr:cNvPr>
        <xdr:cNvSpPr>
          <a:spLocks noGrp="1"/>
        </xdr:cNvSpPr>
      </xdr:nvSpPr>
      <xdr:spPr>
        <a:xfrm>
          <a:off x="2" y="343039"/>
          <a:ext cx="10972800" cy="276999"/>
        </a:xfrm>
        <a:prstGeom prst="rect">
          <a:avLst/>
        </a:prstGeom>
      </xdr:spPr>
      <xdr:txBody>
        <a:bodyPr vert="horz" wrap="square" lIns="0" tIns="0" rIns="0" bIns="0" rtlCol="0">
          <a:noAutofit/>
        </a:bodyPr>
        <a:lstStyle>
          <a:lvl1pPr marL="0" indent="0" algn="l" defTabSz="914400" rtl="0" eaLnBrk="1" latinLnBrk="0" hangingPunct="1">
            <a:spcBef>
              <a:spcPts val="0"/>
            </a:spcBef>
            <a:spcAft>
              <a:spcPts val="350"/>
            </a:spcAft>
            <a:buFontTx/>
            <a:buNone/>
            <a:defRPr sz="1800" b="0" kern="1200" baseline="0">
              <a:solidFill>
                <a:schemeClr val="tx1"/>
              </a:solidFill>
              <a:latin typeface="+mn-lt"/>
              <a:ea typeface="+mn-ea"/>
              <a:cs typeface="+mn-cs"/>
            </a:defRPr>
          </a:lvl1pPr>
          <a:lvl2pPr marL="0" indent="0" algn="l" defTabSz="914400" rtl="0" eaLnBrk="1" latinLnBrk="0" hangingPunct="1">
            <a:spcBef>
              <a:spcPts val="0"/>
            </a:spcBef>
            <a:spcAft>
              <a:spcPts val="350"/>
            </a:spcAft>
            <a:buFontTx/>
            <a:buNone/>
            <a:defRPr sz="1600" kern="1200">
              <a:solidFill>
                <a:schemeClr val="tx1"/>
              </a:solidFill>
              <a:latin typeface="+mn-lt"/>
              <a:ea typeface="+mn-ea"/>
              <a:cs typeface="+mn-cs"/>
            </a:defRPr>
          </a:lvl2pPr>
          <a:lvl3pPr marL="228600" indent="-228600" algn="l" defTabSz="914400" rtl="0" eaLnBrk="1" latinLnBrk="0" hangingPunct="1">
            <a:spcBef>
              <a:spcPts val="0"/>
            </a:spcBef>
            <a:spcAft>
              <a:spcPts val="350"/>
            </a:spcAft>
            <a:buClr>
              <a:srgbClr val="702082"/>
            </a:buClr>
            <a:buSzPct val="125000"/>
            <a:buFont typeface="Wingdings" pitchFamily="2" charset="2"/>
            <a:buChar char="§"/>
            <a:defRPr sz="1600" kern="1200" baseline="0">
              <a:solidFill>
                <a:schemeClr val="tx1"/>
              </a:solidFill>
              <a:latin typeface="+mn-lt"/>
              <a:ea typeface="+mn-ea"/>
              <a:cs typeface="+mn-cs"/>
            </a:defRPr>
          </a:lvl3pPr>
          <a:lvl4pPr marL="457200" indent="-228600" algn="l" defTabSz="914400" rtl="0" eaLnBrk="1" latinLnBrk="0" hangingPunct="1">
            <a:spcBef>
              <a:spcPts val="0"/>
            </a:spcBef>
            <a:spcAft>
              <a:spcPts val="280"/>
            </a:spcAft>
            <a:buClr>
              <a:schemeClr val="accent6"/>
            </a:buClr>
            <a:buSzPct val="125000"/>
            <a:buFont typeface="Wingdings" pitchFamily="2" charset="2"/>
            <a:buChar char="§"/>
            <a:defRPr sz="1400" kern="1200">
              <a:solidFill>
                <a:schemeClr val="tx1"/>
              </a:solidFill>
              <a:latin typeface="+mn-lt"/>
              <a:ea typeface="+mn-ea"/>
              <a:cs typeface="+mn-cs"/>
            </a:defRPr>
          </a:lvl4pPr>
          <a:lvl5pPr marL="731520" indent="-228600" algn="l" defTabSz="914400" rtl="0" eaLnBrk="1" latinLnBrk="0" hangingPunct="1">
            <a:spcBef>
              <a:spcPts val="0"/>
            </a:spcBef>
            <a:spcAft>
              <a:spcPts val="280"/>
            </a:spcAft>
            <a:buClr>
              <a:srgbClr val="000000"/>
            </a:buClr>
            <a:buSzPct val="125000"/>
            <a:buFont typeface="Arial" pitchFamily="34" charset="0"/>
            <a:buChar char="̵"/>
            <a:defRPr sz="1200" kern="1200" baseline="0">
              <a:solidFill>
                <a:schemeClr val="tx1"/>
              </a:solidFill>
              <a:latin typeface="+mn-lt"/>
              <a:ea typeface="+mn-ea"/>
              <a:cs typeface="+mn-cs"/>
            </a:defRPr>
          </a:lvl5pPr>
          <a:lvl6pPr marL="1005840" indent="-228600" algn="l" defTabSz="914400" rtl="0" eaLnBrk="1" latinLnBrk="0" hangingPunct="1">
            <a:spcBef>
              <a:spcPts val="0"/>
            </a:spcBef>
            <a:spcAft>
              <a:spcPts val="240"/>
            </a:spcAft>
            <a:buClr>
              <a:srgbClr val="000000"/>
            </a:buClr>
            <a:buFont typeface="Arial" pitchFamily="34" charset="0"/>
            <a:buChar char="̵"/>
            <a:defRPr sz="1100" kern="1200" baseline="0">
              <a:solidFill>
                <a:schemeClr val="tx1"/>
              </a:solidFill>
              <a:latin typeface="+mn-lt"/>
              <a:ea typeface="+mn-ea"/>
              <a:cs typeface="+mn-cs"/>
            </a:defRPr>
          </a:lvl6pPr>
          <a:lvl7pPr marL="1280160" indent="-228600" algn="l" defTabSz="914400" rtl="0" eaLnBrk="1" latinLnBrk="0" hangingPunct="1">
            <a:spcBef>
              <a:spcPts val="0"/>
            </a:spcBef>
            <a:spcAft>
              <a:spcPts val="240"/>
            </a:spcAft>
            <a:buClr>
              <a:srgbClr val="000000"/>
            </a:buClr>
            <a:buFont typeface="Arial" pitchFamily="34" charset="0"/>
            <a:buChar char="̵"/>
            <a:defRPr sz="1100" kern="1200">
              <a:solidFill>
                <a:schemeClr val="tx1"/>
              </a:solidFill>
              <a:latin typeface="+mn-lt"/>
              <a:ea typeface="+mn-ea"/>
              <a:cs typeface="+mn-cs"/>
            </a:defRPr>
          </a:lvl7pPr>
          <a:lvl8pPr marL="34290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8pPr>
          <a:lvl9pPr marL="38862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9pPr>
        </a:lstStyle>
        <a:p>
          <a:r>
            <a:rPr lang="en-US"/>
            <a:t>Volume Per Office: (FPA, FBS, HMAPS, PUT, IBNR, PCORI)  </a:t>
          </a:r>
        </a:p>
      </xdr:txBody>
    </xdr:sp>
    <xdr:clientData/>
  </xdr:twoCellAnchor>
  <xdr:twoCellAnchor editAs="absolute">
    <xdr:from>
      <xdr:col>2</xdr:col>
      <xdr:colOff>45720</xdr:colOff>
      <xdr:row>15</xdr:row>
      <xdr:rowOff>83632</xdr:rowOff>
    </xdr:from>
    <xdr:to>
      <xdr:col>11</xdr:col>
      <xdr:colOff>480060</xdr:colOff>
      <xdr:row>24</xdr:row>
      <xdr:rowOff>58014</xdr:rowOff>
    </xdr:to>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1264920" y="2598232"/>
          <a:ext cx="5920740" cy="1483142"/>
        </a:xfrm>
        <a:prstGeom prst="rect">
          <a:avLst/>
        </a:prstGeom>
      </xdr:spPr>
    </xdr:pic>
    <xdr:clientData/>
  </xdr:twoCellAnchor>
  <xdr:twoCellAnchor editAs="absolute">
    <xdr:from>
      <xdr:col>3</xdr:col>
      <xdr:colOff>45720</xdr:colOff>
      <xdr:row>26</xdr:row>
      <xdr:rowOff>91252</xdr:rowOff>
    </xdr:from>
    <xdr:to>
      <xdr:col>12</xdr:col>
      <xdr:colOff>480060</xdr:colOff>
      <xdr:row>35</xdr:row>
      <xdr:rowOff>65634</xdr:rowOff>
    </xdr:to>
    <xdr:pic>
      <xdr:nvPicPr>
        <xdr:cNvPr id="7" name="Picture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1"/>
        <a:stretch>
          <a:fillRect/>
        </a:stretch>
      </xdr:blipFill>
      <xdr:spPr>
        <a:xfrm>
          <a:off x="1874520" y="4449892"/>
          <a:ext cx="5920740" cy="1483142"/>
        </a:xfrm>
        <a:prstGeom prst="rect">
          <a:avLst/>
        </a:prstGeom>
      </xdr:spPr>
    </xdr:pic>
    <xdr:clientData/>
  </xdr:twoCellAnchor>
  <xdr:twoCellAnchor editAs="absolute">
    <xdr:from>
      <xdr:col>1</xdr:col>
      <xdr:colOff>38100</xdr:colOff>
      <xdr:row>4</xdr:row>
      <xdr:rowOff>76200</xdr:rowOff>
    </xdr:from>
    <xdr:to>
      <xdr:col>10</xdr:col>
      <xdr:colOff>472440</xdr:colOff>
      <xdr:row>13</xdr:row>
      <xdr:rowOff>50582</xdr:rowOff>
    </xdr:to>
    <xdr:pic>
      <xdr:nvPicPr>
        <xdr:cNvPr id="6" name="Picture 5">
          <a:extLst>
            <a:ext uri="{FF2B5EF4-FFF2-40B4-BE49-F238E27FC236}">
              <a16:creationId xmlns:a16="http://schemas.microsoft.com/office/drawing/2014/main" id="{671A9B96-009B-417B-AA3A-3DB0F2AF8208}"/>
            </a:ext>
          </a:extLst>
        </xdr:cNvPr>
        <xdr:cNvPicPr>
          <a:picLocks noChangeAspect="1"/>
        </xdr:cNvPicPr>
      </xdr:nvPicPr>
      <xdr:blipFill>
        <a:blip xmlns:r="http://schemas.openxmlformats.org/officeDocument/2006/relationships" r:embed="rId1"/>
        <a:stretch>
          <a:fillRect/>
        </a:stretch>
      </xdr:blipFill>
      <xdr:spPr>
        <a:xfrm>
          <a:off x="647700" y="746760"/>
          <a:ext cx="5920740" cy="1483142"/>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203974</xdr:colOff>
      <xdr:row>0</xdr:row>
      <xdr:rowOff>0</xdr:rowOff>
    </xdr:from>
    <xdr:to>
      <xdr:col>18</xdr:col>
      <xdr:colOff>203974</xdr:colOff>
      <xdr:row>1</xdr:row>
      <xdr:rowOff>140137</xdr:rowOff>
    </xdr:to>
    <xdr:sp macro="" textlink="">
      <xdr:nvSpPr>
        <xdr:cNvPr id="2" name="Title 1">
          <a:extLst>
            <a:ext uri="{FF2B5EF4-FFF2-40B4-BE49-F238E27FC236}">
              <a16:creationId xmlns:a16="http://schemas.microsoft.com/office/drawing/2014/main" id="{00000000-0008-0000-0C00-000002000000}"/>
            </a:ext>
          </a:extLst>
        </xdr:cNvPr>
        <xdr:cNvSpPr>
          <a:spLocks noGrp="1"/>
        </xdr:cNvSpPr>
      </xdr:nvSpPr>
      <xdr:spPr>
        <a:xfrm>
          <a:off x="203974" y="0"/>
          <a:ext cx="1097280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Excellence</a:t>
          </a:r>
        </a:p>
      </xdr:txBody>
    </xdr:sp>
    <xdr:clientData/>
  </xdr:twoCellAnchor>
  <xdr:twoCellAnchor>
    <xdr:from>
      <xdr:col>0</xdr:col>
      <xdr:colOff>203974</xdr:colOff>
      <xdr:row>2</xdr:row>
      <xdr:rowOff>7759</xdr:rowOff>
    </xdr:from>
    <xdr:to>
      <xdr:col>18</xdr:col>
      <xdr:colOff>203974</xdr:colOff>
      <xdr:row>3</xdr:row>
      <xdr:rowOff>117118</xdr:rowOff>
    </xdr:to>
    <xdr:sp macro="" textlink="">
      <xdr:nvSpPr>
        <xdr:cNvPr id="3" name="Text Placeholder 2">
          <a:extLst>
            <a:ext uri="{FF2B5EF4-FFF2-40B4-BE49-F238E27FC236}">
              <a16:creationId xmlns:a16="http://schemas.microsoft.com/office/drawing/2014/main" id="{00000000-0008-0000-0C00-000003000000}"/>
            </a:ext>
          </a:extLst>
        </xdr:cNvPr>
        <xdr:cNvSpPr>
          <a:spLocks noGrp="1"/>
        </xdr:cNvSpPr>
      </xdr:nvSpPr>
      <xdr:spPr>
        <a:xfrm>
          <a:off x="203974" y="343039"/>
          <a:ext cx="10972800" cy="276999"/>
        </a:xfrm>
        <a:prstGeom prst="rect">
          <a:avLst/>
        </a:prstGeom>
      </xdr:spPr>
      <xdr:txBody>
        <a:bodyPr vert="horz" wrap="square" lIns="0" tIns="0" rIns="0" bIns="0" rtlCol="0">
          <a:noAutofit/>
        </a:bodyPr>
        <a:lstStyle>
          <a:lvl1pPr marL="0" indent="0" algn="l" defTabSz="914400" rtl="0" eaLnBrk="1" latinLnBrk="0" hangingPunct="1">
            <a:spcBef>
              <a:spcPts val="0"/>
            </a:spcBef>
            <a:spcAft>
              <a:spcPts val="350"/>
            </a:spcAft>
            <a:buFontTx/>
            <a:buNone/>
            <a:defRPr sz="1800" b="0" kern="1200" baseline="0">
              <a:solidFill>
                <a:schemeClr val="tx1"/>
              </a:solidFill>
              <a:latin typeface="+mn-lt"/>
              <a:ea typeface="+mn-ea"/>
              <a:cs typeface="+mn-cs"/>
            </a:defRPr>
          </a:lvl1pPr>
          <a:lvl2pPr marL="0" indent="0" algn="l" defTabSz="914400" rtl="0" eaLnBrk="1" latinLnBrk="0" hangingPunct="1">
            <a:spcBef>
              <a:spcPts val="0"/>
            </a:spcBef>
            <a:spcAft>
              <a:spcPts val="350"/>
            </a:spcAft>
            <a:buFontTx/>
            <a:buNone/>
            <a:defRPr sz="1600" kern="1200">
              <a:solidFill>
                <a:schemeClr val="tx1"/>
              </a:solidFill>
              <a:latin typeface="+mn-lt"/>
              <a:ea typeface="+mn-ea"/>
              <a:cs typeface="+mn-cs"/>
            </a:defRPr>
          </a:lvl2pPr>
          <a:lvl3pPr marL="228600" indent="-228600" algn="l" defTabSz="914400" rtl="0" eaLnBrk="1" latinLnBrk="0" hangingPunct="1">
            <a:spcBef>
              <a:spcPts val="0"/>
            </a:spcBef>
            <a:spcAft>
              <a:spcPts val="350"/>
            </a:spcAft>
            <a:buClr>
              <a:srgbClr val="702082"/>
            </a:buClr>
            <a:buSzPct val="125000"/>
            <a:buFont typeface="Wingdings" pitchFamily="2" charset="2"/>
            <a:buChar char="§"/>
            <a:defRPr sz="1600" kern="1200" baseline="0">
              <a:solidFill>
                <a:schemeClr val="tx1"/>
              </a:solidFill>
              <a:latin typeface="+mn-lt"/>
              <a:ea typeface="+mn-ea"/>
              <a:cs typeface="+mn-cs"/>
            </a:defRPr>
          </a:lvl3pPr>
          <a:lvl4pPr marL="457200" indent="-228600" algn="l" defTabSz="914400" rtl="0" eaLnBrk="1" latinLnBrk="0" hangingPunct="1">
            <a:spcBef>
              <a:spcPts val="0"/>
            </a:spcBef>
            <a:spcAft>
              <a:spcPts val="280"/>
            </a:spcAft>
            <a:buClr>
              <a:schemeClr val="accent6"/>
            </a:buClr>
            <a:buSzPct val="125000"/>
            <a:buFont typeface="Wingdings" pitchFamily="2" charset="2"/>
            <a:buChar char="§"/>
            <a:defRPr sz="1400" kern="1200">
              <a:solidFill>
                <a:schemeClr val="tx1"/>
              </a:solidFill>
              <a:latin typeface="+mn-lt"/>
              <a:ea typeface="+mn-ea"/>
              <a:cs typeface="+mn-cs"/>
            </a:defRPr>
          </a:lvl4pPr>
          <a:lvl5pPr marL="731520" indent="-228600" algn="l" defTabSz="914400" rtl="0" eaLnBrk="1" latinLnBrk="0" hangingPunct="1">
            <a:spcBef>
              <a:spcPts val="0"/>
            </a:spcBef>
            <a:spcAft>
              <a:spcPts val="280"/>
            </a:spcAft>
            <a:buClr>
              <a:srgbClr val="000000"/>
            </a:buClr>
            <a:buSzPct val="125000"/>
            <a:buFont typeface="Arial" pitchFamily="34" charset="0"/>
            <a:buChar char="̵"/>
            <a:defRPr sz="1200" kern="1200" baseline="0">
              <a:solidFill>
                <a:schemeClr val="tx1"/>
              </a:solidFill>
              <a:latin typeface="+mn-lt"/>
              <a:ea typeface="+mn-ea"/>
              <a:cs typeface="+mn-cs"/>
            </a:defRPr>
          </a:lvl5pPr>
          <a:lvl6pPr marL="1005840" indent="-228600" algn="l" defTabSz="914400" rtl="0" eaLnBrk="1" latinLnBrk="0" hangingPunct="1">
            <a:spcBef>
              <a:spcPts val="0"/>
            </a:spcBef>
            <a:spcAft>
              <a:spcPts val="240"/>
            </a:spcAft>
            <a:buClr>
              <a:srgbClr val="000000"/>
            </a:buClr>
            <a:buFont typeface="Arial" pitchFamily="34" charset="0"/>
            <a:buChar char="̵"/>
            <a:defRPr sz="1100" kern="1200" baseline="0">
              <a:solidFill>
                <a:schemeClr val="tx1"/>
              </a:solidFill>
              <a:latin typeface="+mn-lt"/>
              <a:ea typeface="+mn-ea"/>
              <a:cs typeface="+mn-cs"/>
            </a:defRPr>
          </a:lvl6pPr>
          <a:lvl7pPr marL="1280160" indent="-228600" algn="l" defTabSz="914400" rtl="0" eaLnBrk="1" latinLnBrk="0" hangingPunct="1">
            <a:spcBef>
              <a:spcPts val="0"/>
            </a:spcBef>
            <a:spcAft>
              <a:spcPts val="240"/>
            </a:spcAft>
            <a:buClr>
              <a:srgbClr val="000000"/>
            </a:buClr>
            <a:buFont typeface="Arial" pitchFamily="34" charset="0"/>
            <a:buChar char="̵"/>
            <a:defRPr sz="1100" kern="1200">
              <a:solidFill>
                <a:schemeClr val="tx1"/>
              </a:solidFill>
              <a:latin typeface="+mn-lt"/>
              <a:ea typeface="+mn-ea"/>
              <a:cs typeface="+mn-cs"/>
            </a:defRPr>
          </a:lvl7pPr>
          <a:lvl8pPr marL="34290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8pPr>
          <a:lvl9pPr marL="38862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9pPr>
        </a:lstStyle>
        <a:p>
          <a:r>
            <a:rPr lang="en-US"/>
            <a:t>Volume Analysis </a:t>
          </a:r>
        </a:p>
      </xdr:txBody>
    </xdr:sp>
    <xdr:clientData/>
  </xdr:twoCellAnchor>
  <xdr:twoCellAnchor editAs="oneCell">
    <xdr:from>
      <xdr:col>0</xdr:col>
      <xdr:colOff>203973</xdr:colOff>
      <xdr:row>4</xdr:row>
      <xdr:rowOff>119793</xdr:rowOff>
    </xdr:from>
    <xdr:to>
      <xdr:col>9</xdr:col>
      <xdr:colOff>19676</xdr:colOff>
      <xdr:row>26</xdr:row>
      <xdr:rowOff>74073</xdr:rowOff>
    </xdr:to>
    <xdr:pic>
      <xdr:nvPicPr>
        <xdr:cNvPr id="4" name="table">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203973" y="790353"/>
          <a:ext cx="5302103" cy="3642360"/>
        </a:xfrm>
        <a:prstGeom prst="rect">
          <a:avLst/>
        </a:prstGeom>
      </xdr:spPr>
    </xdr:pic>
    <xdr:clientData/>
  </xdr:twoCellAnchor>
  <xdr:twoCellAnchor>
    <xdr:from>
      <xdr:col>17</xdr:col>
      <xdr:colOff>305574</xdr:colOff>
      <xdr:row>35</xdr:row>
      <xdr:rowOff>76199</xdr:rowOff>
    </xdr:from>
    <xdr:to>
      <xdr:col>18</xdr:col>
      <xdr:colOff>203974</xdr:colOff>
      <xdr:row>36</xdr:row>
      <xdr:rowOff>45719</xdr:rowOff>
    </xdr:to>
    <xdr:sp macro="" textlink="">
      <xdr:nvSpPr>
        <xdr:cNvPr id="5" name="Slide Number Placeholder 4">
          <a:extLst>
            <a:ext uri="{FF2B5EF4-FFF2-40B4-BE49-F238E27FC236}">
              <a16:creationId xmlns:a16="http://schemas.microsoft.com/office/drawing/2014/main" id="{00000000-0008-0000-0C00-000005000000}"/>
            </a:ext>
          </a:extLst>
        </xdr:cNvPr>
        <xdr:cNvSpPr>
          <a:spLocks noGrp="1"/>
        </xdr:cNvSpPr>
      </xdr:nvSpPr>
      <xdr:spPr>
        <a:xfrm>
          <a:off x="10668774" y="5943599"/>
          <a:ext cx="508000" cy="137160"/>
        </a:xfrm>
        <a:prstGeom prst="rect">
          <a:avLst/>
        </a:prstGeom>
      </xdr:spPr>
      <xdr:txBody>
        <a:bodyPr vert="horz" wrap="square" lIns="0" tIns="0" rIns="0" bIns="0" rtlCol="0" anchor="b" anchorCtr="0">
          <a:spAutoFit/>
        </a:bodyPr>
        <a:lstStyle>
          <a:defPPr>
            <a:defRPr lang="en-US"/>
          </a:defPPr>
          <a:lvl1pPr marL="0" algn="r" defTabSz="914400" rtl="0" eaLnBrk="1" latinLnBrk="0" hangingPunct="1">
            <a:defRPr sz="9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r" defTabSz="914400" rtl="0" eaLnBrk="1" fontAlgn="auto" latinLnBrk="0" hangingPunct="1">
            <a:lnSpc>
              <a:spcPct val="100000"/>
            </a:lnSpc>
            <a:spcBef>
              <a:spcPts val="0"/>
            </a:spcBef>
            <a:spcAft>
              <a:spcPts val="0"/>
            </a:spcAft>
            <a:buClrTx/>
            <a:buSzTx/>
            <a:buFontTx/>
            <a:buNone/>
            <a:tabLst/>
            <a:defRPr/>
          </a:pPr>
          <a:r>
            <a:rPr kumimoji="0" lang="en-US" sz="900" b="0" i="0" u="none" strike="noStrike" kern="1200" cap="none" spc="0" normalizeH="0" baseline="0">
              <a:ln>
                <a:noFill/>
              </a:ln>
              <a:solidFill>
                <a:prstClr val="black"/>
              </a:solidFill>
              <a:effectLst/>
              <a:uLnTx/>
              <a:uFillTx/>
              <a:latin typeface="Arial"/>
              <a:ea typeface="+mn-ea"/>
              <a:cs typeface="+mn-cs"/>
            </a:rPr>
            <a:t>13</a:t>
          </a:r>
        </a:p>
      </xdr:txBody>
    </xdr:sp>
    <xdr:clientData/>
  </xdr:twoCellAnchor>
  <xdr:twoCellAnchor>
    <xdr:from>
      <xdr:col>0</xdr:col>
      <xdr:colOff>203973</xdr:colOff>
      <xdr:row>36</xdr:row>
      <xdr:rowOff>22856</xdr:rowOff>
    </xdr:from>
    <xdr:to>
      <xdr:col>11</xdr:col>
      <xdr:colOff>535173</xdr:colOff>
      <xdr:row>36</xdr:row>
      <xdr:rowOff>115189</xdr:rowOff>
    </xdr:to>
    <xdr:sp macro="" textlink="">
      <xdr:nvSpPr>
        <xdr:cNvPr id="6" name="Footer Placeholder 5">
          <a:extLst>
            <a:ext uri="{FF2B5EF4-FFF2-40B4-BE49-F238E27FC236}">
              <a16:creationId xmlns:a16="http://schemas.microsoft.com/office/drawing/2014/main" id="{00000000-0008-0000-0C00-000006000000}"/>
            </a:ext>
          </a:extLst>
        </xdr:cNvPr>
        <xdr:cNvSpPr>
          <a:spLocks noGrp="1"/>
        </xdr:cNvSpPr>
      </xdr:nvSpPr>
      <xdr:spPr>
        <a:xfrm>
          <a:off x="203973" y="6057896"/>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600" b="0" i="0" u="none" strike="noStrike" kern="1200" cap="none" spc="0" normalizeH="0" baseline="0">
              <a:ln>
                <a:noFill/>
              </a:ln>
              <a:solidFill>
                <a:prstClr val="black"/>
              </a:solidFill>
              <a:effectLst/>
              <a:uLnTx/>
              <a:uFillTx/>
              <a:latin typeface="Arial"/>
              <a:ea typeface="+mn-ea"/>
              <a:cs typeface="+mn-cs"/>
            </a:rPr>
            <a:t>© 2020 Willis Towers Watson. All rights reserved. Proprietary and Confidential. For Willis Towers Watson and Willis Towers Watson client use only.</a:t>
          </a:r>
        </a:p>
      </xdr:txBody>
    </xdr:sp>
    <xdr:clientData/>
  </xdr:twoCellAnchor>
  <xdr:twoCellAnchor>
    <xdr:from>
      <xdr:col>0</xdr:col>
      <xdr:colOff>0</xdr:colOff>
      <xdr:row>26</xdr:row>
      <xdr:rowOff>113421</xdr:rowOff>
    </xdr:from>
    <xdr:to>
      <xdr:col>5</xdr:col>
      <xdr:colOff>380001</xdr:colOff>
      <xdr:row>29</xdr:row>
      <xdr:rowOff>56777</xdr:rowOff>
    </xdr:to>
    <xdr:sp macro="" textlink="">
      <xdr:nvSpPr>
        <xdr:cNvPr id="7" name="TextBox 8">
          <a:extLst>
            <a:ext uri="{FF2B5EF4-FFF2-40B4-BE49-F238E27FC236}">
              <a16:creationId xmlns:a16="http://schemas.microsoft.com/office/drawing/2014/main" id="{00000000-0008-0000-0C00-000007000000}"/>
            </a:ext>
          </a:extLst>
        </xdr:cNvPr>
        <xdr:cNvSpPr txBox="1"/>
      </xdr:nvSpPr>
      <xdr:spPr>
        <a:xfrm>
          <a:off x="0" y="4472061"/>
          <a:ext cx="3428001" cy="44627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200" b="1" i="1" u="none" strike="noStrike" kern="1200" cap="none" spc="0" normalizeH="0" baseline="0">
              <a:ln>
                <a:noFill/>
              </a:ln>
              <a:solidFill>
                <a:prstClr val="black"/>
              </a:solidFill>
              <a:effectLst/>
              <a:uLnTx/>
              <a:uFillTx/>
              <a:latin typeface="Arial"/>
              <a:ea typeface="+mn-ea"/>
              <a:cs typeface="+mn-cs"/>
            </a:rPr>
            <a:t>*includes +33 PCORI and +55 HMAPS YTD</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a:ln>
              <a:noFill/>
            </a:ln>
            <a:solidFill>
              <a:prstClr val="black"/>
            </a:solidFill>
            <a:effectLst/>
            <a:uLnTx/>
            <a:uFillTx/>
            <a:latin typeface="Arial"/>
            <a:ea typeface="+mn-ea"/>
            <a:cs typeface="+mn-cs"/>
          </a:endParaRPr>
        </a:p>
      </xdr:txBody>
    </xdr:sp>
    <xdr:clientData/>
  </xdr:twoCellAnchor>
  <xdr:twoCellAnchor editAs="oneCell">
    <xdr:from>
      <xdr:col>9</xdr:col>
      <xdr:colOff>203973</xdr:colOff>
      <xdr:row>4</xdr:row>
      <xdr:rowOff>115269</xdr:rowOff>
    </xdr:from>
    <xdr:to>
      <xdr:col>18</xdr:col>
      <xdr:colOff>115368</xdr:colOff>
      <xdr:row>15</xdr:row>
      <xdr:rowOff>125429</xdr:rowOff>
    </xdr:to>
    <xdr:pic>
      <xdr:nvPicPr>
        <xdr:cNvPr id="8" name="table">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2"/>
        <a:stretch>
          <a:fillRect/>
        </a:stretch>
      </xdr:blipFill>
      <xdr:spPr>
        <a:xfrm>
          <a:off x="5690373" y="785829"/>
          <a:ext cx="5397795" cy="1854200"/>
        </a:xfrm>
        <a:prstGeom prst="rect">
          <a:avLst/>
        </a:prstGeom>
      </xdr:spPr>
    </xdr:pic>
    <xdr:clientData/>
  </xdr:twoCellAnchor>
  <xdr:twoCellAnchor>
    <xdr:from>
      <xdr:col>9</xdr:col>
      <xdr:colOff>203972</xdr:colOff>
      <xdr:row>16</xdr:row>
      <xdr:rowOff>77568</xdr:rowOff>
    </xdr:from>
    <xdr:to>
      <xdr:col>18</xdr:col>
      <xdr:colOff>115367</xdr:colOff>
      <xdr:row>24</xdr:row>
      <xdr:rowOff>121443</xdr:rowOff>
    </xdr:to>
    <xdr:sp macro="" textlink="">
      <xdr:nvSpPr>
        <xdr:cNvPr id="9" name="Rectangle 8">
          <a:extLst>
            <a:ext uri="{FF2B5EF4-FFF2-40B4-BE49-F238E27FC236}">
              <a16:creationId xmlns:a16="http://schemas.microsoft.com/office/drawing/2014/main" id="{00000000-0008-0000-0C00-000009000000}"/>
            </a:ext>
          </a:extLst>
        </xdr:cNvPr>
        <xdr:cNvSpPr/>
      </xdr:nvSpPr>
      <xdr:spPr>
        <a:xfrm>
          <a:off x="5690372" y="2759808"/>
          <a:ext cx="5397795" cy="1384995"/>
        </a:xfrm>
        <a:prstGeom prst="rect">
          <a:avLst/>
        </a:prstGeom>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just" defTabSz="914400" rtl="0" eaLnBrk="1" fontAlgn="auto" latinLnBrk="0" hangingPunct="1">
            <a:lnSpc>
              <a:spcPct val="100000"/>
            </a:lnSpc>
            <a:spcBef>
              <a:spcPts val="0"/>
            </a:spcBef>
            <a:spcAft>
              <a:spcPts val="0"/>
            </a:spcAft>
            <a:buClrTx/>
            <a:buSzTx/>
            <a:buFontTx/>
            <a:buNone/>
            <a:tabLst/>
            <a:defRPr/>
          </a:pPr>
          <a:endParaRPr kumimoji="0" lang="en-US" sz="1400" b="0" i="0" u="none" strike="noStrike" kern="1200" cap="none" spc="0" normalizeH="0" baseline="0">
            <a:ln>
              <a:noFill/>
            </a:ln>
            <a:solidFill>
              <a:prstClr val="black"/>
            </a:solidFill>
            <a:effectLst/>
            <a:uLnTx/>
            <a:uFillTx/>
            <a:latin typeface="Arial"/>
            <a:ea typeface="+mn-ea"/>
            <a:cs typeface="+mn-cs"/>
          </a:endParaRPr>
        </a:p>
        <a:p>
          <a:pPr marL="285750" marR="0" lvl="0" indent="-285750" algn="just"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400" b="0" i="0" u="none" strike="noStrike" kern="1200" cap="none" spc="0" normalizeH="0" baseline="0">
              <a:ln>
                <a:noFill/>
              </a:ln>
              <a:solidFill>
                <a:prstClr val="black"/>
              </a:solidFill>
              <a:effectLst/>
              <a:uLnTx/>
              <a:uFillTx/>
              <a:latin typeface="Arial"/>
              <a:ea typeface="+mn-ea"/>
              <a:cs typeface="+mn-cs"/>
            </a:rPr>
            <a:t>The Manila Data Management Team has completed a total of 3,612 reports for 389 client</a:t>
          </a:r>
          <a:r>
            <a:rPr kumimoji="0" lang="en-US" sz="1400" b="1" i="0" u="none" strike="noStrike" kern="1200" cap="none" spc="0" normalizeH="0" baseline="0">
              <a:ln>
                <a:noFill/>
              </a:ln>
              <a:solidFill>
                <a:srgbClr val="702082"/>
              </a:solidFill>
              <a:effectLst/>
              <a:uLnTx/>
              <a:uFillTx/>
              <a:latin typeface="Arial"/>
              <a:ea typeface="+mn-ea"/>
              <a:cs typeface="+mn-cs"/>
            </a:rPr>
            <a:t> </a:t>
          </a:r>
          <a:r>
            <a:rPr kumimoji="0" lang="en-US" sz="1400" b="0" i="0" u="none" strike="noStrike" kern="1200" cap="none" spc="0" normalizeH="0" baseline="0">
              <a:ln>
                <a:noFill/>
              </a:ln>
              <a:solidFill>
                <a:prstClr val="black"/>
              </a:solidFill>
              <a:effectLst/>
              <a:uLnTx/>
              <a:uFillTx/>
              <a:latin typeface="Arial"/>
              <a:ea typeface="+mn-ea"/>
              <a:cs typeface="+mn-cs"/>
            </a:rPr>
            <a:t>accounts for 2020 YTD</a:t>
          </a:r>
        </a:p>
        <a:p>
          <a:pPr marL="285750" marR="0" lvl="0" indent="-285750" algn="just"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400" b="0" i="0" u="none" strike="noStrike" kern="1200" cap="none" spc="0" normalizeH="0" baseline="0">
              <a:ln>
                <a:noFill/>
              </a:ln>
              <a:solidFill>
                <a:prstClr val="black"/>
              </a:solidFill>
              <a:effectLst/>
              <a:uLnTx/>
              <a:uFillTx/>
              <a:latin typeface="Arial"/>
              <a:ea typeface="+mn-ea"/>
              <a:cs typeface="+mn-cs"/>
            </a:rPr>
            <a:t>Teams completed 1364 reports for the East region, 827 for Midwest region and 1421 for West region</a:t>
          </a:r>
        </a:p>
        <a:p>
          <a:pPr marL="285750" marR="0" lvl="0" indent="-285750" algn="just"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endParaRPr kumimoji="0" lang="en-US" sz="1400" b="0" i="0" u="none" strike="noStrike" kern="1200" cap="none" spc="0" normalizeH="0" baseline="0">
            <a:ln>
              <a:noFill/>
            </a:ln>
            <a:solidFill>
              <a:prstClr val="black"/>
            </a:solidFill>
            <a:effectLst/>
            <a:uLnTx/>
            <a:uFillTx/>
            <a:latin typeface="Arial"/>
            <a:ea typeface="+mn-ea"/>
            <a:cs typeface="+mn-cs"/>
          </a:endParaRPr>
        </a:p>
      </xdr:txBody>
    </xdr:sp>
    <xdr:clientData/>
  </xdr:twoCellAnchor>
  <xdr:twoCellAnchor>
    <xdr:from>
      <xdr:col>1</xdr:col>
      <xdr:colOff>229279</xdr:colOff>
      <xdr:row>29</xdr:row>
      <xdr:rowOff>80833</xdr:rowOff>
    </xdr:from>
    <xdr:to>
      <xdr:col>16</xdr:col>
      <xdr:colOff>608507</xdr:colOff>
      <xdr:row>33</xdr:row>
      <xdr:rowOff>131998</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108857</xdr:colOff>
      <xdr:row>7</xdr:row>
      <xdr:rowOff>5441</xdr:rowOff>
    </xdr:from>
    <xdr:to>
      <xdr:col>13</xdr:col>
      <xdr:colOff>413657</xdr:colOff>
      <xdr:row>35</xdr:row>
      <xdr:rowOff>10885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576941</xdr:colOff>
      <xdr:row>4</xdr:row>
      <xdr:rowOff>217714</xdr:rowOff>
    </xdr:from>
    <xdr:to>
      <xdr:col>23</xdr:col>
      <xdr:colOff>870856</xdr:colOff>
      <xdr:row>35</xdr:row>
      <xdr:rowOff>87085</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108857</xdr:colOff>
      <xdr:row>7</xdr:row>
      <xdr:rowOff>5441</xdr:rowOff>
    </xdr:from>
    <xdr:to>
      <xdr:col>13</xdr:col>
      <xdr:colOff>413657</xdr:colOff>
      <xdr:row>35</xdr:row>
      <xdr:rowOff>10885</xdr:rowOff>
    </xdr:to>
    <xdr:graphicFrame macro="">
      <xdr:nvGraphicFramePr>
        <xdr:cNvPr id="2" name="Chart 1">
          <a:extLst>
            <a:ext uri="{FF2B5EF4-FFF2-40B4-BE49-F238E27FC236}">
              <a16:creationId xmlns:a16="http://schemas.microsoft.com/office/drawing/2014/main" id="{3FB67574-082C-44DF-9440-52A06B7CAE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576941</xdr:colOff>
      <xdr:row>4</xdr:row>
      <xdr:rowOff>217714</xdr:rowOff>
    </xdr:from>
    <xdr:to>
      <xdr:col>23</xdr:col>
      <xdr:colOff>870856</xdr:colOff>
      <xdr:row>35</xdr:row>
      <xdr:rowOff>87085</xdr:rowOff>
    </xdr:to>
    <xdr:graphicFrame macro="">
      <xdr:nvGraphicFramePr>
        <xdr:cNvPr id="3" name="Chart 2">
          <a:extLst>
            <a:ext uri="{FF2B5EF4-FFF2-40B4-BE49-F238E27FC236}">
              <a16:creationId xmlns:a16="http://schemas.microsoft.com/office/drawing/2014/main" id="{551C4E07-CC45-42CC-B8A4-637BAC0633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161924</xdr:colOff>
      <xdr:row>4</xdr:row>
      <xdr:rowOff>76200</xdr:rowOff>
    </xdr:from>
    <xdr:to>
      <xdr:col>24</xdr:col>
      <xdr:colOff>285749</xdr:colOff>
      <xdr:row>59</xdr:row>
      <xdr:rowOff>114300</xdr:rowOff>
    </xdr:to>
    <xdr:graphicFrame macro="">
      <xdr:nvGraphicFramePr>
        <xdr:cNvPr id="8" name="Chart 7">
          <a:extLst>
            <a:ext uri="{FF2B5EF4-FFF2-40B4-BE49-F238E27FC236}">
              <a16:creationId xmlns:a16="http://schemas.microsoft.com/office/drawing/2014/main" id="{00000000-0008-0000-0E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104774</xdr:colOff>
      <xdr:row>3</xdr:row>
      <xdr:rowOff>57150</xdr:rowOff>
    </xdr:from>
    <xdr:to>
      <xdr:col>24</xdr:col>
      <xdr:colOff>228599</xdr:colOff>
      <xdr:row>54</xdr:row>
      <xdr:rowOff>57150</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66674</xdr:colOff>
      <xdr:row>3</xdr:row>
      <xdr:rowOff>76200</xdr:rowOff>
    </xdr:from>
    <xdr:to>
      <xdr:col>25</xdr:col>
      <xdr:colOff>209549</xdr:colOff>
      <xdr:row>58</xdr:row>
      <xdr:rowOff>19050</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121920</xdr:colOff>
      <xdr:row>0</xdr:row>
      <xdr:rowOff>121920</xdr:rowOff>
    </xdr:from>
    <xdr:to>
      <xdr:col>19</xdr:col>
      <xdr:colOff>121920</xdr:colOff>
      <xdr:row>2</xdr:row>
      <xdr:rowOff>94417</xdr:rowOff>
    </xdr:to>
    <xdr:sp macro="" textlink="">
      <xdr:nvSpPr>
        <xdr:cNvPr id="2" name="Title 1">
          <a:extLst>
            <a:ext uri="{FF2B5EF4-FFF2-40B4-BE49-F238E27FC236}">
              <a16:creationId xmlns:a16="http://schemas.microsoft.com/office/drawing/2014/main" id="{00000000-0008-0000-1100-000002000000}"/>
            </a:ext>
          </a:extLst>
        </xdr:cNvPr>
        <xdr:cNvSpPr>
          <a:spLocks noGrp="1"/>
        </xdr:cNvSpPr>
      </xdr:nvSpPr>
      <xdr:spPr>
        <a:xfrm>
          <a:off x="731520" y="121920"/>
          <a:ext cx="1097280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Excellence</a:t>
          </a:r>
        </a:p>
      </xdr:txBody>
    </xdr:sp>
    <xdr:clientData/>
  </xdr:twoCellAnchor>
  <xdr:twoCellAnchor>
    <xdr:from>
      <xdr:col>1</xdr:col>
      <xdr:colOff>121920</xdr:colOff>
      <xdr:row>2</xdr:row>
      <xdr:rowOff>61706</xdr:rowOff>
    </xdr:from>
    <xdr:to>
      <xdr:col>19</xdr:col>
      <xdr:colOff>121920</xdr:colOff>
      <xdr:row>4</xdr:row>
      <xdr:rowOff>3425</xdr:rowOff>
    </xdr:to>
    <xdr:sp macro="" textlink="">
      <xdr:nvSpPr>
        <xdr:cNvPr id="3" name="Text Placeholder 2">
          <a:extLst>
            <a:ext uri="{FF2B5EF4-FFF2-40B4-BE49-F238E27FC236}">
              <a16:creationId xmlns:a16="http://schemas.microsoft.com/office/drawing/2014/main" id="{00000000-0008-0000-1100-000003000000}"/>
            </a:ext>
          </a:extLst>
        </xdr:cNvPr>
        <xdr:cNvSpPr>
          <a:spLocks noGrp="1"/>
        </xdr:cNvSpPr>
      </xdr:nvSpPr>
      <xdr:spPr>
        <a:xfrm>
          <a:off x="731520" y="396986"/>
          <a:ext cx="10972800" cy="276999"/>
        </a:xfrm>
        <a:prstGeom prst="rect">
          <a:avLst/>
        </a:prstGeom>
      </xdr:spPr>
      <xdr:txBody>
        <a:bodyPr vert="horz" wrap="square" lIns="0" tIns="0" rIns="0" bIns="0" rtlCol="0">
          <a:noAutofit/>
        </a:bodyPr>
        <a:lstStyle>
          <a:lvl1pPr marL="0" indent="0" algn="l" defTabSz="914400" rtl="0" eaLnBrk="1" latinLnBrk="0" hangingPunct="1">
            <a:spcBef>
              <a:spcPts val="0"/>
            </a:spcBef>
            <a:spcAft>
              <a:spcPts val="350"/>
            </a:spcAft>
            <a:buFontTx/>
            <a:buNone/>
            <a:defRPr sz="1800" b="0" kern="1200" baseline="0">
              <a:solidFill>
                <a:schemeClr val="tx1"/>
              </a:solidFill>
              <a:latin typeface="+mn-lt"/>
              <a:ea typeface="+mn-ea"/>
              <a:cs typeface="+mn-cs"/>
            </a:defRPr>
          </a:lvl1pPr>
          <a:lvl2pPr marL="0" indent="0" algn="l" defTabSz="914400" rtl="0" eaLnBrk="1" latinLnBrk="0" hangingPunct="1">
            <a:spcBef>
              <a:spcPts val="0"/>
            </a:spcBef>
            <a:spcAft>
              <a:spcPts val="350"/>
            </a:spcAft>
            <a:buFontTx/>
            <a:buNone/>
            <a:defRPr sz="1600" kern="1200">
              <a:solidFill>
                <a:schemeClr val="tx1"/>
              </a:solidFill>
              <a:latin typeface="+mn-lt"/>
              <a:ea typeface="+mn-ea"/>
              <a:cs typeface="+mn-cs"/>
            </a:defRPr>
          </a:lvl2pPr>
          <a:lvl3pPr marL="228600" indent="-228600" algn="l" defTabSz="914400" rtl="0" eaLnBrk="1" latinLnBrk="0" hangingPunct="1">
            <a:spcBef>
              <a:spcPts val="0"/>
            </a:spcBef>
            <a:spcAft>
              <a:spcPts val="350"/>
            </a:spcAft>
            <a:buClr>
              <a:srgbClr val="702082"/>
            </a:buClr>
            <a:buSzPct val="125000"/>
            <a:buFont typeface="Wingdings" pitchFamily="2" charset="2"/>
            <a:buChar char="§"/>
            <a:defRPr sz="1600" kern="1200" baseline="0">
              <a:solidFill>
                <a:schemeClr val="tx1"/>
              </a:solidFill>
              <a:latin typeface="+mn-lt"/>
              <a:ea typeface="+mn-ea"/>
              <a:cs typeface="+mn-cs"/>
            </a:defRPr>
          </a:lvl3pPr>
          <a:lvl4pPr marL="457200" indent="-228600" algn="l" defTabSz="914400" rtl="0" eaLnBrk="1" latinLnBrk="0" hangingPunct="1">
            <a:spcBef>
              <a:spcPts val="0"/>
            </a:spcBef>
            <a:spcAft>
              <a:spcPts val="280"/>
            </a:spcAft>
            <a:buClr>
              <a:schemeClr val="accent6"/>
            </a:buClr>
            <a:buSzPct val="125000"/>
            <a:buFont typeface="Wingdings" pitchFamily="2" charset="2"/>
            <a:buChar char="§"/>
            <a:defRPr sz="1400" kern="1200">
              <a:solidFill>
                <a:schemeClr val="tx1"/>
              </a:solidFill>
              <a:latin typeface="+mn-lt"/>
              <a:ea typeface="+mn-ea"/>
              <a:cs typeface="+mn-cs"/>
            </a:defRPr>
          </a:lvl4pPr>
          <a:lvl5pPr marL="731520" indent="-228600" algn="l" defTabSz="914400" rtl="0" eaLnBrk="1" latinLnBrk="0" hangingPunct="1">
            <a:spcBef>
              <a:spcPts val="0"/>
            </a:spcBef>
            <a:spcAft>
              <a:spcPts val="280"/>
            </a:spcAft>
            <a:buClr>
              <a:srgbClr val="000000"/>
            </a:buClr>
            <a:buSzPct val="125000"/>
            <a:buFont typeface="Arial" pitchFamily="34" charset="0"/>
            <a:buChar char="̵"/>
            <a:defRPr sz="1200" kern="1200" baseline="0">
              <a:solidFill>
                <a:schemeClr val="tx1"/>
              </a:solidFill>
              <a:latin typeface="+mn-lt"/>
              <a:ea typeface="+mn-ea"/>
              <a:cs typeface="+mn-cs"/>
            </a:defRPr>
          </a:lvl5pPr>
          <a:lvl6pPr marL="1005840" indent="-228600" algn="l" defTabSz="914400" rtl="0" eaLnBrk="1" latinLnBrk="0" hangingPunct="1">
            <a:spcBef>
              <a:spcPts val="0"/>
            </a:spcBef>
            <a:spcAft>
              <a:spcPts val="240"/>
            </a:spcAft>
            <a:buClr>
              <a:srgbClr val="000000"/>
            </a:buClr>
            <a:buFont typeface="Arial" pitchFamily="34" charset="0"/>
            <a:buChar char="̵"/>
            <a:defRPr sz="1100" kern="1200" baseline="0">
              <a:solidFill>
                <a:schemeClr val="tx1"/>
              </a:solidFill>
              <a:latin typeface="+mn-lt"/>
              <a:ea typeface="+mn-ea"/>
              <a:cs typeface="+mn-cs"/>
            </a:defRPr>
          </a:lvl6pPr>
          <a:lvl7pPr marL="1280160" indent="-228600" algn="l" defTabSz="914400" rtl="0" eaLnBrk="1" latinLnBrk="0" hangingPunct="1">
            <a:spcBef>
              <a:spcPts val="0"/>
            </a:spcBef>
            <a:spcAft>
              <a:spcPts val="240"/>
            </a:spcAft>
            <a:buClr>
              <a:srgbClr val="000000"/>
            </a:buClr>
            <a:buFont typeface="Arial" pitchFamily="34" charset="0"/>
            <a:buChar char="̵"/>
            <a:defRPr sz="1100" kern="1200">
              <a:solidFill>
                <a:schemeClr val="tx1"/>
              </a:solidFill>
              <a:latin typeface="+mn-lt"/>
              <a:ea typeface="+mn-ea"/>
              <a:cs typeface="+mn-cs"/>
            </a:defRPr>
          </a:lvl7pPr>
          <a:lvl8pPr marL="34290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8pPr>
          <a:lvl9pPr marL="38862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9pPr>
        </a:lstStyle>
        <a:p>
          <a:r>
            <a:rPr lang="en-US"/>
            <a:t>Average Handling Time (AHT) Analysis – Central Data Team</a:t>
          </a:r>
        </a:p>
      </xdr:txBody>
    </xdr:sp>
    <xdr:clientData/>
  </xdr:twoCellAnchor>
  <xdr:twoCellAnchor>
    <xdr:from>
      <xdr:col>17</xdr:col>
      <xdr:colOff>94130</xdr:colOff>
      <xdr:row>4</xdr:row>
      <xdr:rowOff>122505</xdr:rowOff>
    </xdr:from>
    <xdr:to>
      <xdr:col>23</xdr:col>
      <xdr:colOff>148166</xdr:colOff>
      <xdr:row>27</xdr:row>
      <xdr:rowOff>15011</xdr:rowOff>
    </xdr:to>
    <xdr:sp macro="" textlink="">
      <xdr:nvSpPr>
        <xdr:cNvPr id="4" name="TextBox 6">
          <a:extLst>
            <a:ext uri="{FF2B5EF4-FFF2-40B4-BE49-F238E27FC236}">
              <a16:creationId xmlns:a16="http://schemas.microsoft.com/office/drawing/2014/main" id="{00000000-0008-0000-1100-000004000000}"/>
            </a:ext>
          </a:extLst>
        </xdr:cNvPr>
        <xdr:cNvSpPr txBox="1"/>
      </xdr:nvSpPr>
      <xdr:spPr>
        <a:xfrm>
          <a:off x="10125636" y="803823"/>
          <a:ext cx="2985495" cy="381008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200" b="0" i="0" u="none" strike="noStrike" kern="1200" cap="none" spc="0" normalizeH="0" baseline="0">
              <a:ln>
                <a:noFill/>
              </a:ln>
              <a:solidFill>
                <a:prstClr val="black"/>
              </a:solidFill>
              <a:effectLst/>
              <a:uLnTx/>
              <a:uFillTx/>
              <a:latin typeface="Arial"/>
              <a:ea typeface="+mn-ea"/>
              <a:cs typeface="+mn-cs"/>
            </a:rPr>
            <a:t>Processes with the lowest handle time are CCMU Reporting and NetRPM (B&amp;A and Consulting) due to the high volume of reports compared to the other processes. In addition, NetRPM requests are transactional in nature – requires minimal project management work and with shorter timelines. Complexity is considered simple for both processes.</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200" b="0" i="0" u="none" strike="noStrike" kern="1200" cap="none" spc="0" normalizeH="0" baseline="0">
            <a:ln>
              <a:noFill/>
            </a:ln>
            <a:solidFill>
              <a:prstClr val="black"/>
            </a:solidFill>
            <a:effectLst/>
            <a:uLnTx/>
            <a:uFillTx/>
            <a:latin typeface="Arial"/>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200" b="0" i="0" u="none" strike="noStrike" kern="1200" cap="none" spc="0" normalizeH="0" baseline="0">
              <a:ln>
                <a:noFill/>
              </a:ln>
              <a:solidFill>
                <a:prstClr val="black"/>
              </a:solidFill>
              <a:effectLst/>
              <a:uLnTx/>
              <a:uFillTx/>
              <a:latin typeface="Arial"/>
              <a:ea typeface="+mn-ea"/>
              <a:cs typeface="+mn-cs"/>
            </a:rPr>
            <a:t>Processes with higher handle time are ADML Benchmarking, ADML RFP, NDT (B&amp;A and Consulting), CCMU Vetting, GeoAccess and Disruption Analysis. Complexity is higher due to required data manipulation, analysis and deck preparation. These also involve longer timelines due to data dependencies from different sources</a:t>
          </a:r>
        </a:p>
        <a:p>
          <a:pPr marL="0" marR="0" lvl="0" indent="0" algn="l" defTabSz="914400" rtl="0" eaLnBrk="1" fontAlgn="auto" latinLnBrk="0" hangingPunct="1">
            <a:lnSpc>
              <a:spcPct val="100000"/>
            </a:lnSpc>
            <a:spcBef>
              <a:spcPts val="0"/>
            </a:spcBef>
            <a:spcAft>
              <a:spcPts val="0"/>
            </a:spcAft>
            <a:buClrTx/>
            <a:buSzTx/>
            <a:buFontTx/>
            <a:buNone/>
            <a:tabLst/>
            <a:defRPr/>
          </a:pPr>
          <a:endParaRPr lang="en-US" sz="1200">
            <a:solidFill>
              <a:prstClr val="black"/>
            </a:solidFill>
            <a:latin typeface="Arial"/>
          </a:endParaRPr>
        </a:p>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200" b="0" i="0" u="none" strike="noStrike" kern="1200" cap="none" spc="0" normalizeH="0" baseline="0">
              <a:ln>
                <a:noFill/>
              </a:ln>
              <a:solidFill>
                <a:prstClr val="black"/>
              </a:solidFill>
              <a:effectLst/>
              <a:uLnTx/>
              <a:uFillTx/>
              <a:latin typeface="Arial"/>
              <a:ea typeface="+mn-ea"/>
              <a:cs typeface="+mn-cs"/>
            </a:rPr>
            <a:t>No AHT for Form 5500 (no Jira Workflow)</a:t>
          </a:r>
        </a:p>
      </xdr:txBody>
    </xdr:sp>
    <xdr:clientData/>
  </xdr:twoCellAnchor>
  <xdr:twoCellAnchor>
    <xdr:from>
      <xdr:col>1</xdr:col>
      <xdr:colOff>156881</xdr:colOff>
      <xdr:row>4</xdr:row>
      <xdr:rowOff>85163</xdr:rowOff>
    </xdr:from>
    <xdr:to>
      <xdr:col>16</xdr:col>
      <xdr:colOff>349622</xdr:colOff>
      <xdr:row>33</xdr:row>
      <xdr:rowOff>-1</xdr:rowOff>
    </xdr:to>
    <xdr:graphicFrame macro="">
      <xdr:nvGraphicFramePr>
        <xdr:cNvPr id="5" name="Chart 4">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0</xdr:row>
      <xdr:rowOff>0</xdr:rowOff>
    </xdr:from>
    <xdr:to>
      <xdr:col>18</xdr:col>
      <xdr:colOff>1</xdr:colOff>
      <xdr:row>1</xdr:row>
      <xdr:rowOff>140137</xdr:rowOff>
    </xdr:to>
    <xdr:sp macro="" textlink="">
      <xdr:nvSpPr>
        <xdr:cNvPr id="2" name="Title 1">
          <a:extLst>
            <a:ext uri="{FF2B5EF4-FFF2-40B4-BE49-F238E27FC236}">
              <a16:creationId xmlns:a16="http://schemas.microsoft.com/office/drawing/2014/main" id="{00000000-0008-0000-1200-000002000000}"/>
            </a:ext>
          </a:extLst>
        </xdr:cNvPr>
        <xdr:cNvSpPr>
          <a:spLocks noGrp="1"/>
        </xdr:cNvSpPr>
      </xdr:nvSpPr>
      <xdr:spPr>
        <a:xfrm>
          <a:off x="1" y="0"/>
          <a:ext cx="1097280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Excellence</a:t>
          </a:r>
        </a:p>
      </xdr:txBody>
    </xdr:sp>
    <xdr:clientData/>
  </xdr:twoCellAnchor>
  <xdr:twoCellAnchor>
    <xdr:from>
      <xdr:col>0</xdr:col>
      <xdr:colOff>1</xdr:colOff>
      <xdr:row>1</xdr:row>
      <xdr:rowOff>93705</xdr:rowOff>
    </xdr:from>
    <xdr:to>
      <xdr:col>18</xdr:col>
      <xdr:colOff>1</xdr:colOff>
      <xdr:row>3</xdr:row>
      <xdr:rowOff>35425</xdr:rowOff>
    </xdr:to>
    <xdr:sp macro="" textlink="">
      <xdr:nvSpPr>
        <xdr:cNvPr id="3" name="Text Placeholder 2">
          <a:extLst>
            <a:ext uri="{FF2B5EF4-FFF2-40B4-BE49-F238E27FC236}">
              <a16:creationId xmlns:a16="http://schemas.microsoft.com/office/drawing/2014/main" id="{00000000-0008-0000-1200-000003000000}"/>
            </a:ext>
          </a:extLst>
        </xdr:cNvPr>
        <xdr:cNvSpPr>
          <a:spLocks noGrp="1"/>
        </xdr:cNvSpPr>
      </xdr:nvSpPr>
      <xdr:spPr>
        <a:xfrm>
          <a:off x="1" y="256991"/>
          <a:ext cx="10994571" cy="268291"/>
        </a:xfrm>
        <a:prstGeom prst="rect">
          <a:avLst/>
        </a:prstGeom>
      </xdr:spPr>
      <xdr:txBody>
        <a:bodyPr vert="horz" wrap="square" lIns="0" tIns="0" rIns="0" bIns="0" rtlCol="0">
          <a:noAutofit/>
        </a:bodyPr>
        <a:lstStyle>
          <a:lvl1pPr marL="0" indent="0" algn="l" defTabSz="914400" rtl="0" eaLnBrk="1" latinLnBrk="0" hangingPunct="1">
            <a:spcBef>
              <a:spcPts val="0"/>
            </a:spcBef>
            <a:spcAft>
              <a:spcPts val="350"/>
            </a:spcAft>
            <a:buFontTx/>
            <a:buNone/>
            <a:defRPr sz="1800" b="0" kern="1200" baseline="0">
              <a:solidFill>
                <a:schemeClr val="tx1"/>
              </a:solidFill>
              <a:latin typeface="+mn-lt"/>
              <a:ea typeface="+mn-ea"/>
              <a:cs typeface="+mn-cs"/>
            </a:defRPr>
          </a:lvl1pPr>
          <a:lvl2pPr marL="0" indent="0" algn="l" defTabSz="914400" rtl="0" eaLnBrk="1" latinLnBrk="0" hangingPunct="1">
            <a:spcBef>
              <a:spcPts val="0"/>
            </a:spcBef>
            <a:spcAft>
              <a:spcPts val="350"/>
            </a:spcAft>
            <a:buFontTx/>
            <a:buNone/>
            <a:defRPr sz="1600" kern="1200">
              <a:solidFill>
                <a:schemeClr val="tx1"/>
              </a:solidFill>
              <a:latin typeface="+mn-lt"/>
              <a:ea typeface="+mn-ea"/>
              <a:cs typeface="+mn-cs"/>
            </a:defRPr>
          </a:lvl2pPr>
          <a:lvl3pPr marL="228600" indent="-228600" algn="l" defTabSz="914400" rtl="0" eaLnBrk="1" latinLnBrk="0" hangingPunct="1">
            <a:spcBef>
              <a:spcPts val="0"/>
            </a:spcBef>
            <a:spcAft>
              <a:spcPts val="350"/>
            </a:spcAft>
            <a:buClr>
              <a:srgbClr val="702082"/>
            </a:buClr>
            <a:buSzPct val="125000"/>
            <a:buFont typeface="Wingdings" pitchFamily="2" charset="2"/>
            <a:buChar char="§"/>
            <a:defRPr sz="1600" kern="1200" baseline="0">
              <a:solidFill>
                <a:schemeClr val="tx1"/>
              </a:solidFill>
              <a:latin typeface="+mn-lt"/>
              <a:ea typeface="+mn-ea"/>
              <a:cs typeface="+mn-cs"/>
            </a:defRPr>
          </a:lvl3pPr>
          <a:lvl4pPr marL="457200" indent="-228600" algn="l" defTabSz="914400" rtl="0" eaLnBrk="1" latinLnBrk="0" hangingPunct="1">
            <a:spcBef>
              <a:spcPts val="0"/>
            </a:spcBef>
            <a:spcAft>
              <a:spcPts val="280"/>
            </a:spcAft>
            <a:buClr>
              <a:schemeClr val="accent6"/>
            </a:buClr>
            <a:buSzPct val="125000"/>
            <a:buFont typeface="Wingdings" pitchFamily="2" charset="2"/>
            <a:buChar char="§"/>
            <a:defRPr sz="1400" kern="1200">
              <a:solidFill>
                <a:schemeClr val="tx1"/>
              </a:solidFill>
              <a:latin typeface="+mn-lt"/>
              <a:ea typeface="+mn-ea"/>
              <a:cs typeface="+mn-cs"/>
            </a:defRPr>
          </a:lvl4pPr>
          <a:lvl5pPr marL="731520" indent="-228600" algn="l" defTabSz="914400" rtl="0" eaLnBrk="1" latinLnBrk="0" hangingPunct="1">
            <a:spcBef>
              <a:spcPts val="0"/>
            </a:spcBef>
            <a:spcAft>
              <a:spcPts val="280"/>
            </a:spcAft>
            <a:buClr>
              <a:srgbClr val="000000"/>
            </a:buClr>
            <a:buSzPct val="125000"/>
            <a:buFont typeface="Arial" pitchFamily="34" charset="0"/>
            <a:buChar char="̵"/>
            <a:defRPr sz="1200" kern="1200" baseline="0">
              <a:solidFill>
                <a:schemeClr val="tx1"/>
              </a:solidFill>
              <a:latin typeface="+mn-lt"/>
              <a:ea typeface="+mn-ea"/>
              <a:cs typeface="+mn-cs"/>
            </a:defRPr>
          </a:lvl5pPr>
          <a:lvl6pPr marL="1005840" indent="-228600" algn="l" defTabSz="914400" rtl="0" eaLnBrk="1" latinLnBrk="0" hangingPunct="1">
            <a:spcBef>
              <a:spcPts val="0"/>
            </a:spcBef>
            <a:spcAft>
              <a:spcPts val="240"/>
            </a:spcAft>
            <a:buClr>
              <a:srgbClr val="000000"/>
            </a:buClr>
            <a:buFont typeface="Arial" pitchFamily="34" charset="0"/>
            <a:buChar char="̵"/>
            <a:defRPr sz="1100" kern="1200" baseline="0">
              <a:solidFill>
                <a:schemeClr val="tx1"/>
              </a:solidFill>
              <a:latin typeface="+mn-lt"/>
              <a:ea typeface="+mn-ea"/>
              <a:cs typeface="+mn-cs"/>
            </a:defRPr>
          </a:lvl6pPr>
          <a:lvl7pPr marL="1280160" indent="-228600" algn="l" defTabSz="914400" rtl="0" eaLnBrk="1" latinLnBrk="0" hangingPunct="1">
            <a:spcBef>
              <a:spcPts val="0"/>
            </a:spcBef>
            <a:spcAft>
              <a:spcPts val="240"/>
            </a:spcAft>
            <a:buClr>
              <a:srgbClr val="000000"/>
            </a:buClr>
            <a:buFont typeface="Arial" pitchFamily="34" charset="0"/>
            <a:buChar char="̵"/>
            <a:defRPr sz="1100" kern="1200">
              <a:solidFill>
                <a:schemeClr val="tx1"/>
              </a:solidFill>
              <a:latin typeface="+mn-lt"/>
              <a:ea typeface="+mn-ea"/>
              <a:cs typeface="+mn-cs"/>
            </a:defRPr>
          </a:lvl7pPr>
          <a:lvl8pPr marL="34290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8pPr>
          <a:lvl9pPr marL="38862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9pPr>
        </a:lstStyle>
        <a:p>
          <a:r>
            <a:rPr lang="en-US"/>
            <a:t>AHT per Process (Data Management) 2021</a:t>
          </a:r>
        </a:p>
      </xdr:txBody>
    </xdr:sp>
    <xdr:clientData/>
  </xdr:twoCellAnchor>
  <xdr:twoCellAnchor>
    <xdr:from>
      <xdr:col>17</xdr:col>
      <xdr:colOff>101601</xdr:colOff>
      <xdr:row>36</xdr:row>
      <xdr:rowOff>27931</xdr:rowOff>
    </xdr:from>
    <xdr:to>
      <xdr:col>18</xdr:col>
      <xdr:colOff>1</xdr:colOff>
      <xdr:row>36</xdr:row>
      <xdr:rowOff>165091</xdr:rowOff>
    </xdr:to>
    <xdr:sp macro="" textlink="">
      <xdr:nvSpPr>
        <xdr:cNvPr id="4" name="Slide Number Placeholder 4">
          <a:extLst>
            <a:ext uri="{FF2B5EF4-FFF2-40B4-BE49-F238E27FC236}">
              <a16:creationId xmlns:a16="http://schemas.microsoft.com/office/drawing/2014/main" id="{00000000-0008-0000-1200-000004000000}"/>
            </a:ext>
          </a:extLst>
        </xdr:cNvPr>
        <xdr:cNvSpPr>
          <a:spLocks noGrp="1"/>
        </xdr:cNvSpPr>
      </xdr:nvSpPr>
      <xdr:spPr>
        <a:xfrm>
          <a:off x="10464801" y="6062971"/>
          <a:ext cx="508000" cy="137160"/>
        </a:xfrm>
        <a:prstGeom prst="rect">
          <a:avLst/>
        </a:prstGeom>
      </xdr:spPr>
      <xdr:txBody>
        <a:bodyPr vert="horz" wrap="square" lIns="0" tIns="0" rIns="0" bIns="0" rtlCol="0" anchor="b" anchorCtr="0">
          <a:spAutoFit/>
        </a:bodyPr>
        <a:lstStyle>
          <a:defPPr>
            <a:defRPr lang="en-US"/>
          </a:defPPr>
          <a:lvl1pPr marL="0" algn="r" defTabSz="914400" rtl="0" eaLnBrk="1" latinLnBrk="0" hangingPunct="1">
            <a:defRPr sz="9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r" defTabSz="914400" rtl="0" eaLnBrk="1" fontAlgn="auto" latinLnBrk="0" hangingPunct="1">
            <a:lnSpc>
              <a:spcPct val="100000"/>
            </a:lnSpc>
            <a:spcBef>
              <a:spcPts val="0"/>
            </a:spcBef>
            <a:spcAft>
              <a:spcPts val="0"/>
            </a:spcAft>
            <a:buClrTx/>
            <a:buSzTx/>
            <a:buFontTx/>
            <a:buNone/>
            <a:tabLst/>
            <a:defRPr/>
          </a:pPr>
          <a:r>
            <a:rPr kumimoji="0" lang="en-US" sz="900" b="0" i="0" u="none" strike="noStrike" kern="1200" cap="none" spc="0" normalizeH="0" baseline="0">
              <a:ln>
                <a:noFill/>
              </a:ln>
              <a:solidFill>
                <a:prstClr val="black"/>
              </a:solidFill>
              <a:effectLst/>
              <a:uLnTx/>
              <a:uFillTx/>
              <a:latin typeface="Arial"/>
              <a:ea typeface="+mn-ea"/>
              <a:cs typeface="+mn-cs"/>
            </a:rPr>
            <a:t>19</a:t>
          </a:r>
        </a:p>
      </xdr:txBody>
    </xdr:sp>
    <xdr:clientData/>
  </xdr:twoCellAnchor>
  <xdr:twoCellAnchor>
    <xdr:from>
      <xdr:col>0</xdr:col>
      <xdr:colOff>0</xdr:colOff>
      <xdr:row>36</xdr:row>
      <xdr:rowOff>142228</xdr:rowOff>
    </xdr:from>
    <xdr:to>
      <xdr:col>11</xdr:col>
      <xdr:colOff>331200</xdr:colOff>
      <xdr:row>37</xdr:row>
      <xdr:rowOff>66921</xdr:rowOff>
    </xdr:to>
    <xdr:sp macro="" textlink="">
      <xdr:nvSpPr>
        <xdr:cNvPr id="5" name="Footer Placeholder 5">
          <a:extLst>
            <a:ext uri="{FF2B5EF4-FFF2-40B4-BE49-F238E27FC236}">
              <a16:creationId xmlns:a16="http://schemas.microsoft.com/office/drawing/2014/main" id="{00000000-0008-0000-1200-000005000000}"/>
            </a:ext>
          </a:extLst>
        </xdr:cNvPr>
        <xdr:cNvSpPr>
          <a:spLocks noGrp="1"/>
        </xdr:cNvSpPr>
      </xdr:nvSpPr>
      <xdr:spPr>
        <a:xfrm>
          <a:off x="0" y="6177268"/>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600" b="0" i="0" u="none" strike="noStrike" kern="1200" cap="none" spc="0" normalizeH="0" baseline="0">
              <a:ln>
                <a:noFill/>
              </a:ln>
              <a:solidFill>
                <a:prstClr val="black"/>
              </a:solidFill>
              <a:effectLst/>
              <a:uLnTx/>
              <a:uFillTx/>
              <a:latin typeface="Arial"/>
              <a:ea typeface="+mn-ea"/>
              <a:cs typeface="+mn-cs"/>
            </a:rPr>
            <a:t>© 2020 Willis Towers Watson. All rights reserved. Proprietary and Confidential. For Willis Towers Watson and Willis Towers Watson client use only.</a:t>
          </a:r>
        </a:p>
      </xdr:txBody>
    </xdr:sp>
    <xdr:clientData/>
  </xdr:twoCellAnchor>
  <xdr:twoCellAnchor editAs="absolute">
    <xdr:from>
      <xdr:col>1</xdr:col>
      <xdr:colOff>444137</xdr:colOff>
      <xdr:row>5</xdr:row>
      <xdr:rowOff>152625</xdr:rowOff>
    </xdr:from>
    <xdr:to>
      <xdr:col>16</xdr:col>
      <xdr:colOff>371489</xdr:colOff>
      <xdr:row>32</xdr:row>
      <xdr:rowOff>54430</xdr:rowOff>
    </xdr:to>
    <xdr:pic>
      <xdr:nvPicPr>
        <xdr:cNvPr id="8" name="Picture 7">
          <a:extLst>
            <a:ext uri="{FF2B5EF4-FFF2-40B4-BE49-F238E27FC236}">
              <a16:creationId xmlns:a16="http://schemas.microsoft.com/office/drawing/2014/main" id="{F8EC2A59-8F10-4B55-A66A-2E9CAA011492}"/>
            </a:ext>
          </a:extLst>
        </xdr:cNvPr>
        <xdr:cNvPicPr>
          <a:picLocks noChangeAspect="1"/>
        </xdr:cNvPicPr>
      </xdr:nvPicPr>
      <xdr:blipFill>
        <a:blip xmlns:r="http://schemas.openxmlformats.org/officeDocument/2006/relationships" r:embed="rId1"/>
        <a:stretch>
          <a:fillRect/>
        </a:stretch>
      </xdr:blipFill>
      <xdr:spPr>
        <a:xfrm>
          <a:off x="1097280" y="969054"/>
          <a:ext cx="9071352" cy="4419376"/>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0</xdr:row>
      <xdr:rowOff>107722</xdr:rowOff>
    </xdr:from>
    <xdr:to>
      <xdr:col>18</xdr:col>
      <xdr:colOff>1</xdr:colOff>
      <xdr:row>2</xdr:row>
      <xdr:rowOff>80219</xdr:rowOff>
    </xdr:to>
    <xdr:sp macro="" textlink="">
      <xdr:nvSpPr>
        <xdr:cNvPr id="2" name="Title 1">
          <a:extLst>
            <a:ext uri="{FF2B5EF4-FFF2-40B4-BE49-F238E27FC236}">
              <a16:creationId xmlns:a16="http://schemas.microsoft.com/office/drawing/2014/main" id="{00000000-0008-0000-1300-000002000000}"/>
            </a:ext>
          </a:extLst>
        </xdr:cNvPr>
        <xdr:cNvSpPr>
          <a:spLocks noGrp="1"/>
        </xdr:cNvSpPr>
      </xdr:nvSpPr>
      <xdr:spPr>
        <a:xfrm>
          <a:off x="1" y="107722"/>
          <a:ext cx="1097280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Excellence</a:t>
          </a:r>
        </a:p>
      </xdr:txBody>
    </xdr:sp>
    <xdr:clientData/>
  </xdr:twoCellAnchor>
  <xdr:twoCellAnchor>
    <xdr:from>
      <xdr:col>0</xdr:col>
      <xdr:colOff>1</xdr:colOff>
      <xdr:row>3</xdr:row>
      <xdr:rowOff>15282</xdr:rowOff>
    </xdr:from>
    <xdr:to>
      <xdr:col>18</xdr:col>
      <xdr:colOff>1</xdr:colOff>
      <xdr:row>4</xdr:row>
      <xdr:rowOff>124641</xdr:rowOff>
    </xdr:to>
    <xdr:sp macro="" textlink="">
      <xdr:nvSpPr>
        <xdr:cNvPr id="3" name="Text Placeholder 2">
          <a:extLst>
            <a:ext uri="{FF2B5EF4-FFF2-40B4-BE49-F238E27FC236}">
              <a16:creationId xmlns:a16="http://schemas.microsoft.com/office/drawing/2014/main" id="{00000000-0008-0000-1300-000003000000}"/>
            </a:ext>
          </a:extLst>
        </xdr:cNvPr>
        <xdr:cNvSpPr>
          <a:spLocks noGrp="1"/>
        </xdr:cNvSpPr>
      </xdr:nvSpPr>
      <xdr:spPr>
        <a:xfrm>
          <a:off x="1" y="518202"/>
          <a:ext cx="10972800" cy="276999"/>
        </a:xfrm>
        <a:prstGeom prst="rect">
          <a:avLst/>
        </a:prstGeom>
      </xdr:spPr>
      <xdr:txBody>
        <a:bodyPr vert="horz" wrap="square" lIns="0" tIns="0" rIns="0" bIns="0" rtlCol="0">
          <a:noAutofit/>
        </a:bodyPr>
        <a:lstStyle>
          <a:lvl1pPr marL="0" indent="0" algn="l" defTabSz="914400" rtl="0" eaLnBrk="1" latinLnBrk="0" hangingPunct="1">
            <a:spcBef>
              <a:spcPts val="0"/>
            </a:spcBef>
            <a:spcAft>
              <a:spcPts val="350"/>
            </a:spcAft>
            <a:buFontTx/>
            <a:buNone/>
            <a:defRPr sz="1800" b="0" kern="1200" baseline="0">
              <a:solidFill>
                <a:schemeClr val="tx1"/>
              </a:solidFill>
              <a:latin typeface="+mn-lt"/>
              <a:ea typeface="+mn-ea"/>
              <a:cs typeface="+mn-cs"/>
            </a:defRPr>
          </a:lvl1pPr>
          <a:lvl2pPr marL="0" indent="0" algn="l" defTabSz="914400" rtl="0" eaLnBrk="1" latinLnBrk="0" hangingPunct="1">
            <a:spcBef>
              <a:spcPts val="0"/>
            </a:spcBef>
            <a:spcAft>
              <a:spcPts val="350"/>
            </a:spcAft>
            <a:buFontTx/>
            <a:buNone/>
            <a:defRPr sz="1600" kern="1200">
              <a:solidFill>
                <a:schemeClr val="tx1"/>
              </a:solidFill>
              <a:latin typeface="+mn-lt"/>
              <a:ea typeface="+mn-ea"/>
              <a:cs typeface="+mn-cs"/>
            </a:defRPr>
          </a:lvl2pPr>
          <a:lvl3pPr marL="228600" indent="-228600" algn="l" defTabSz="914400" rtl="0" eaLnBrk="1" latinLnBrk="0" hangingPunct="1">
            <a:spcBef>
              <a:spcPts val="0"/>
            </a:spcBef>
            <a:spcAft>
              <a:spcPts val="350"/>
            </a:spcAft>
            <a:buClr>
              <a:srgbClr val="702082"/>
            </a:buClr>
            <a:buSzPct val="125000"/>
            <a:buFont typeface="Wingdings" pitchFamily="2" charset="2"/>
            <a:buChar char="§"/>
            <a:defRPr sz="1600" kern="1200" baseline="0">
              <a:solidFill>
                <a:schemeClr val="tx1"/>
              </a:solidFill>
              <a:latin typeface="+mn-lt"/>
              <a:ea typeface="+mn-ea"/>
              <a:cs typeface="+mn-cs"/>
            </a:defRPr>
          </a:lvl3pPr>
          <a:lvl4pPr marL="457200" indent="-228600" algn="l" defTabSz="914400" rtl="0" eaLnBrk="1" latinLnBrk="0" hangingPunct="1">
            <a:spcBef>
              <a:spcPts val="0"/>
            </a:spcBef>
            <a:spcAft>
              <a:spcPts val="280"/>
            </a:spcAft>
            <a:buClr>
              <a:schemeClr val="accent6"/>
            </a:buClr>
            <a:buSzPct val="125000"/>
            <a:buFont typeface="Wingdings" pitchFamily="2" charset="2"/>
            <a:buChar char="§"/>
            <a:defRPr sz="1400" kern="1200">
              <a:solidFill>
                <a:schemeClr val="tx1"/>
              </a:solidFill>
              <a:latin typeface="+mn-lt"/>
              <a:ea typeface="+mn-ea"/>
              <a:cs typeface="+mn-cs"/>
            </a:defRPr>
          </a:lvl4pPr>
          <a:lvl5pPr marL="731520" indent="-228600" algn="l" defTabSz="914400" rtl="0" eaLnBrk="1" latinLnBrk="0" hangingPunct="1">
            <a:spcBef>
              <a:spcPts val="0"/>
            </a:spcBef>
            <a:spcAft>
              <a:spcPts val="280"/>
            </a:spcAft>
            <a:buClr>
              <a:srgbClr val="000000"/>
            </a:buClr>
            <a:buSzPct val="125000"/>
            <a:buFont typeface="Arial" pitchFamily="34" charset="0"/>
            <a:buChar char="̵"/>
            <a:defRPr sz="1200" kern="1200" baseline="0">
              <a:solidFill>
                <a:schemeClr val="tx1"/>
              </a:solidFill>
              <a:latin typeface="+mn-lt"/>
              <a:ea typeface="+mn-ea"/>
              <a:cs typeface="+mn-cs"/>
            </a:defRPr>
          </a:lvl5pPr>
          <a:lvl6pPr marL="1005840" indent="-228600" algn="l" defTabSz="914400" rtl="0" eaLnBrk="1" latinLnBrk="0" hangingPunct="1">
            <a:spcBef>
              <a:spcPts val="0"/>
            </a:spcBef>
            <a:spcAft>
              <a:spcPts val="240"/>
            </a:spcAft>
            <a:buClr>
              <a:srgbClr val="000000"/>
            </a:buClr>
            <a:buFont typeface="Arial" pitchFamily="34" charset="0"/>
            <a:buChar char="̵"/>
            <a:defRPr sz="1100" kern="1200" baseline="0">
              <a:solidFill>
                <a:schemeClr val="tx1"/>
              </a:solidFill>
              <a:latin typeface="+mn-lt"/>
              <a:ea typeface="+mn-ea"/>
              <a:cs typeface="+mn-cs"/>
            </a:defRPr>
          </a:lvl6pPr>
          <a:lvl7pPr marL="1280160" indent="-228600" algn="l" defTabSz="914400" rtl="0" eaLnBrk="1" latinLnBrk="0" hangingPunct="1">
            <a:spcBef>
              <a:spcPts val="0"/>
            </a:spcBef>
            <a:spcAft>
              <a:spcPts val="240"/>
            </a:spcAft>
            <a:buClr>
              <a:srgbClr val="000000"/>
            </a:buClr>
            <a:buFont typeface="Arial" pitchFamily="34" charset="0"/>
            <a:buChar char="̵"/>
            <a:defRPr sz="1100" kern="1200">
              <a:solidFill>
                <a:schemeClr val="tx1"/>
              </a:solidFill>
              <a:latin typeface="+mn-lt"/>
              <a:ea typeface="+mn-ea"/>
              <a:cs typeface="+mn-cs"/>
            </a:defRPr>
          </a:lvl7pPr>
          <a:lvl8pPr marL="34290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8pPr>
          <a:lvl9pPr marL="38862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9pPr>
        </a:lstStyle>
        <a:p>
          <a:r>
            <a:rPr lang="en-US"/>
            <a:t>AHT per Process (Data Management) 2021 vs 2020</a:t>
          </a:r>
        </a:p>
      </xdr:txBody>
    </xdr:sp>
    <xdr:clientData/>
  </xdr:twoCellAnchor>
  <xdr:twoCellAnchor>
    <xdr:from>
      <xdr:col>17</xdr:col>
      <xdr:colOff>101601</xdr:colOff>
      <xdr:row>36</xdr:row>
      <xdr:rowOff>135653</xdr:rowOff>
    </xdr:from>
    <xdr:to>
      <xdr:col>18</xdr:col>
      <xdr:colOff>1</xdr:colOff>
      <xdr:row>37</xdr:row>
      <xdr:rowOff>105173</xdr:rowOff>
    </xdr:to>
    <xdr:sp macro="" textlink="">
      <xdr:nvSpPr>
        <xdr:cNvPr id="4" name="Slide Number Placeholder 4">
          <a:extLst>
            <a:ext uri="{FF2B5EF4-FFF2-40B4-BE49-F238E27FC236}">
              <a16:creationId xmlns:a16="http://schemas.microsoft.com/office/drawing/2014/main" id="{00000000-0008-0000-1300-000004000000}"/>
            </a:ext>
          </a:extLst>
        </xdr:cNvPr>
        <xdr:cNvSpPr>
          <a:spLocks noGrp="1"/>
        </xdr:cNvSpPr>
      </xdr:nvSpPr>
      <xdr:spPr>
        <a:xfrm>
          <a:off x="10464801" y="6170693"/>
          <a:ext cx="508000" cy="137160"/>
        </a:xfrm>
        <a:prstGeom prst="rect">
          <a:avLst/>
        </a:prstGeom>
      </xdr:spPr>
      <xdr:txBody>
        <a:bodyPr vert="horz" wrap="square" lIns="0" tIns="0" rIns="0" bIns="0" rtlCol="0" anchor="b" anchorCtr="0">
          <a:spAutoFit/>
        </a:bodyPr>
        <a:lstStyle>
          <a:defPPr>
            <a:defRPr lang="en-US"/>
          </a:defPPr>
          <a:lvl1pPr marL="0" algn="r" defTabSz="914400" rtl="0" eaLnBrk="1" latinLnBrk="0" hangingPunct="1">
            <a:defRPr sz="9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r" defTabSz="914400" rtl="0" eaLnBrk="1" fontAlgn="auto" latinLnBrk="0" hangingPunct="1">
            <a:lnSpc>
              <a:spcPct val="100000"/>
            </a:lnSpc>
            <a:spcBef>
              <a:spcPts val="0"/>
            </a:spcBef>
            <a:spcAft>
              <a:spcPts val="0"/>
            </a:spcAft>
            <a:buClrTx/>
            <a:buSzTx/>
            <a:buFontTx/>
            <a:buNone/>
            <a:tabLst/>
            <a:defRPr/>
          </a:pPr>
          <a:r>
            <a:rPr kumimoji="0" lang="en-US" sz="900" b="0" i="0" u="none" strike="noStrike" kern="1200" cap="none" spc="0" normalizeH="0" baseline="0">
              <a:ln>
                <a:noFill/>
              </a:ln>
              <a:solidFill>
                <a:prstClr val="black"/>
              </a:solidFill>
              <a:effectLst/>
              <a:uLnTx/>
              <a:uFillTx/>
              <a:latin typeface="Arial"/>
              <a:ea typeface="+mn-ea"/>
              <a:cs typeface="+mn-cs"/>
            </a:rPr>
            <a:t>20</a:t>
          </a:r>
        </a:p>
      </xdr:txBody>
    </xdr:sp>
    <xdr:clientData/>
  </xdr:twoCellAnchor>
  <xdr:twoCellAnchor>
    <xdr:from>
      <xdr:col>0</xdr:col>
      <xdr:colOff>0</xdr:colOff>
      <xdr:row>37</xdr:row>
      <xdr:rowOff>82310</xdr:rowOff>
    </xdr:from>
    <xdr:to>
      <xdr:col>11</xdr:col>
      <xdr:colOff>331200</xdr:colOff>
      <xdr:row>38</xdr:row>
      <xdr:rowOff>7003</xdr:rowOff>
    </xdr:to>
    <xdr:sp macro="" textlink="">
      <xdr:nvSpPr>
        <xdr:cNvPr id="5" name="Footer Placeholder 5">
          <a:extLst>
            <a:ext uri="{FF2B5EF4-FFF2-40B4-BE49-F238E27FC236}">
              <a16:creationId xmlns:a16="http://schemas.microsoft.com/office/drawing/2014/main" id="{00000000-0008-0000-1300-000005000000}"/>
            </a:ext>
          </a:extLst>
        </xdr:cNvPr>
        <xdr:cNvSpPr>
          <a:spLocks noGrp="1"/>
        </xdr:cNvSpPr>
      </xdr:nvSpPr>
      <xdr:spPr>
        <a:xfrm>
          <a:off x="0" y="6284990"/>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600" b="0" i="0" u="none" strike="noStrike" kern="1200" cap="none" spc="0" normalizeH="0" baseline="0">
              <a:ln>
                <a:noFill/>
              </a:ln>
              <a:solidFill>
                <a:prstClr val="black"/>
              </a:solidFill>
              <a:effectLst/>
              <a:uLnTx/>
              <a:uFillTx/>
              <a:latin typeface="Arial"/>
              <a:ea typeface="+mn-ea"/>
              <a:cs typeface="+mn-cs"/>
            </a:rPr>
            <a:t>© 2020 Willis Towers Watson. All rights reserved. Proprietary and Confidential. For Willis Towers Watson and Willis Towers Watson client use only.</a:t>
          </a:r>
        </a:p>
      </xdr:txBody>
    </xdr:sp>
    <xdr:clientData/>
  </xdr:twoCellAnchor>
  <xdr:twoCellAnchor>
    <xdr:from>
      <xdr:col>10</xdr:col>
      <xdr:colOff>13855</xdr:colOff>
      <xdr:row>0</xdr:row>
      <xdr:rowOff>0</xdr:rowOff>
    </xdr:from>
    <xdr:to>
      <xdr:col>18</xdr:col>
      <xdr:colOff>1</xdr:colOff>
      <xdr:row>4</xdr:row>
      <xdr:rowOff>160437</xdr:rowOff>
    </xdr:to>
    <xdr:sp macro="" textlink="">
      <xdr:nvSpPr>
        <xdr:cNvPr id="6" name="TextBox 8">
          <a:extLst>
            <a:ext uri="{FF2B5EF4-FFF2-40B4-BE49-F238E27FC236}">
              <a16:creationId xmlns:a16="http://schemas.microsoft.com/office/drawing/2014/main" id="{00000000-0008-0000-1300-000006000000}"/>
            </a:ext>
          </a:extLst>
        </xdr:cNvPr>
        <xdr:cNvSpPr txBox="1"/>
      </xdr:nvSpPr>
      <xdr:spPr>
        <a:xfrm>
          <a:off x="6109855" y="0"/>
          <a:ext cx="4862946" cy="8309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a:t>Increase in AHT for PUT, FBS, IBNR, HealthMaps and PCORI 2021 vs 2020</a:t>
          </a:r>
        </a:p>
        <a:p>
          <a:endParaRPr lang="en-US" sz="1200"/>
        </a:p>
        <a:p>
          <a:r>
            <a:rPr lang="en-US" sz="1200"/>
            <a:t>FPA AHT slightly improved in 2021 vs 2020</a:t>
          </a:r>
        </a:p>
      </xdr:txBody>
    </xdr:sp>
    <xdr:clientData/>
  </xdr:twoCellAnchor>
  <xdr:twoCellAnchor editAs="absolute">
    <xdr:from>
      <xdr:col>1</xdr:col>
      <xdr:colOff>151333</xdr:colOff>
      <xdr:row>6</xdr:row>
      <xdr:rowOff>95144</xdr:rowOff>
    </xdr:from>
    <xdr:to>
      <xdr:col>15</xdr:col>
      <xdr:colOff>590901</xdr:colOff>
      <xdr:row>35</xdr:row>
      <xdr:rowOff>217714</xdr:rowOff>
    </xdr:to>
    <xdr:pic>
      <xdr:nvPicPr>
        <xdr:cNvPr id="7" name="Picture 6">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1"/>
        <a:stretch>
          <a:fillRect/>
        </a:stretch>
      </xdr:blipFill>
      <xdr:spPr>
        <a:xfrm>
          <a:off x="760933" y="1085744"/>
          <a:ext cx="8973968" cy="4857856"/>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0</xdr:row>
      <xdr:rowOff>0</xdr:rowOff>
    </xdr:from>
    <xdr:to>
      <xdr:col>18</xdr:col>
      <xdr:colOff>1</xdr:colOff>
      <xdr:row>1</xdr:row>
      <xdr:rowOff>140137</xdr:rowOff>
    </xdr:to>
    <xdr:sp macro="" textlink="">
      <xdr:nvSpPr>
        <xdr:cNvPr id="2" name="Title 1">
          <a:extLst>
            <a:ext uri="{FF2B5EF4-FFF2-40B4-BE49-F238E27FC236}">
              <a16:creationId xmlns:a16="http://schemas.microsoft.com/office/drawing/2014/main" id="{00000000-0008-0000-1400-000002000000}"/>
            </a:ext>
          </a:extLst>
        </xdr:cNvPr>
        <xdr:cNvSpPr>
          <a:spLocks noGrp="1"/>
        </xdr:cNvSpPr>
      </xdr:nvSpPr>
      <xdr:spPr>
        <a:xfrm>
          <a:off x="1" y="0"/>
          <a:ext cx="1097280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Excellence</a:t>
          </a:r>
        </a:p>
      </xdr:txBody>
    </xdr:sp>
    <xdr:clientData/>
  </xdr:twoCellAnchor>
  <xdr:twoCellAnchor>
    <xdr:from>
      <xdr:col>0</xdr:col>
      <xdr:colOff>1</xdr:colOff>
      <xdr:row>2</xdr:row>
      <xdr:rowOff>86086</xdr:rowOff>
    </xdr:from>
    <xdr:to>
      <xdr:col>18</xdr:col>
      <xdr:colOff>1</xdr:colOff>
      <xdr:row>4</xdr:row>
      <xdr:rowOff>27805</xdr:rowOff>
    </xdr:to>
    <xdr:sp macro="" textlink="">
      <xdr:nvSpPr>
        <xdr:cNvPr id="3" name="Text Placeholder 2">
          <a:extLst>
            <a:ext uri="{FF2B5EF4-FFF2-40B4-BE49-F238E27FC236}">
              <a16:creationId xmlns:a16="http://schemas.microsoft.com/office/drawing/2014/main" id="{00000000-0008-0000-1400-000003000000}"/>
            </a:ext>
          </a:extLst>
        </xdr:cNvPr>
        <xdr:cNvSpPr>
          <a:spLocks noGrp="1"/>
        </xdr:cNvSpPr>
      </xdr:nvSpPr>
      <xdr:spPr>
        <a:xfrm>
          <a:off x="1" y="412657"/>
          <a:ext cx="10972800" cy="268291"/>
        </a:xfrm>
        <a:prstGeom prst="rect">
          <a:avLst/>
        </a:prstGeom>
      </xdr:spPr>
      <xdr:txBody>
        <a:bodyPr vert="horz" wrap="square" lIns="0" tIns="0" rIns="0" bIns="0" rtlCol="0">
          <a:noAutofit/>
        </a:bodyPr>
        <a:lstStyle>
          <a:lvl1pPr marL="0" indent="0" algn="l" defTabSz="914400" rtl="0" eaLnBrk="1" latinLnBrk="0" hangingPunct="1">
            <a:spcBef>
              <a:spcPts val="0"/>
            </a:spcBef>
            <a:spcAft>
              <a:spcPts val="350"/>
            </a:spcAft>
            <a:buFontTx/>
            <a:buNone/>
            <a:defRPr sz="1800" b="0" kern="1200" baseline="0">
              <a:solidFill>
                <a:schemeClr val="tx1"/>
              </a:solidFill>
              <a:latin typeface="+mn-lt"/>
              <a:ea typeface="+mn-ea"/>
              <a:cs typeface="+mn-cs"/>
            </a:defRPr>
          </a:lvl1pPr>
          <a:lvl2pPr marL="0" indent="0" algn="l" defTabSz="914400" rtl="0" eaLnBrk="1" latinLnBrk="0" hangingPunct="1">
            <a:spcBef>
              <a:spcPts val="0"/>
            </a:spcBef>
            <a:spcAft>
              <a:spcPts val="350"/>
            </a:spcAft>
            <a:buFontTx/>
            <a:buNone/>
            <a:defRPr sz="1600" kern="1200">
              <a:solidFill>
                <a:schemeClr val="tx1"/>
              </a:solidFill>
              <a:latin typeface="+mn-lt"/>
              <a:ea typeface="+mn-ea"/>
              <a:cs typeface="+mn-cs"/>
            </a:defRPr>
          </a:lvl2pPr>
          <a:lvl3pPr marL="228600" indent="-228600" algn="l" defTabSz="914400" rtl="0" eaLnBrk="1" latinLnBrk="0" hangingPunct="1">
            <a:spcBef>
              <a:spcPts val="0"/>
            </a:spcBef>
            <a:spcAft>
              <a:spcPts val="350"/>
            </a:spcAft>
            <a:buClr>
              <a:srgbClr val="702082"/>
            </a:buClr>
            <a:buSzPct val="125000"/>
            <a:buFont typeface="Wingdings" pitchFamily="2" charset="2"/>
            <a:buChar char="§"/>
            <a:defRPr sz="1600" kern="1200" baseline="0">
              <a:solidFill>
                <a:schemeClr val="tx1"/>
              </a:solidFill>
              <a:latin typeface="+mn-lt"/>
              <a:ea typeface="+mn-ea"/>
              <a:cs typeface="+mn-cs"/>
            </a:defRPr>
          </a:lvl3pPr>
          <a:lvl4pPr marL="457200" indent="-228600" algn="l" defTabSz="914400" rtl="0" eaLnBrk="1" latinLnBrk="0" hangingPunct="1">
            <a:spcBef>
              <a:spcPts val="0"/>
            </a:spcBef>
            <a:spcAft>
              <a:spcPts val="280"/>
            </a:spcAft>
            <a:buClr>
              <a:schemeClr val="accent6"/>
            </a:buClr>
            <a:buSzPct val="125000"/>
            <a:buFont typeface="Wingdings" pitchFamily="2" charset="2"/>
            <a:buChar char="§"/>
            <a:defRPr sz="1400" kern="1200">
              <a:solidFill>
                <a:schemeClr val="tx1"/>
              </a:solidFill>
              <a:latin typeface="+mn-lt"/>
              <a:ea typeface="+mn-ea"/>
              <a:cs typeface="+mn-cs"/>
            </a:defRPr>
          </a:lvl4pPr>
          <a:lvl5pPr marL="731520" indent="-228600" algn="l" defTabSz="914400" rtl="0" eaLnBrk="1" latinLnBrk="0" hangingPunct="1">
            <a:spcBef>
              <a:spcPts val="0"/>
            </a:spcBef>
            <a:spcAft>
              <a:spcPts val="280"/>
            </a:spcAft>
            <a:buClr>
              <a:srgbClr val="000000"/>
            </a:buClr>
            <a:buSzPct val="125000"/>
            <a:buFont typeface="Arial" pitchFamily="34" charset="0"/>
            <a:buChar char="̵"/>
            <a:defRPr sz="1200" kern="1200" baseline="0">
              <a:solidFill>
                <a:schemeClr val="tx1"/>
              </a:solidFill>
              <a:latin typeface="+mn-lt"/>
              <a:ea typeface="+mn-ea"/>
              <a:cs typeface="+mn-cs"/>
            </a:defRPr>
          </a:lvl5pPr>
          <a:lvl6pPr marL="1005840" indent="-228600" algn="l" defTabSz="914400" rtl="0" eaLnBrk="1" latinLnBrk="0" hangingPunct="1">
            <a:spcBef>
              <a:spcPts val="0"/>
            </a:spcBef>
            <a:spcAft>
              <a:spcPts val="240"/>
            </a:spcAft>
            <a:buClr>
              <a:srgbClr val="000000"/>
            </a:buClr>
            <a:buFont typeface="Arial" pitchFamily="34" charset="0"/>
            <a:buChar char="̵"/>
            <a:defRPr sz="1100" kern="1200" baseline="0">
              <a:solidFill>
                <a:schemeClr val="tx1"/>
              </a:solidFill>
              <a:latin typeface="+mn-lt"/>
              <a:ea typeface="+mn-ea"/>
              <a:cs typeface="+mn-cs"/>
            </a:defRPr>
          </a:lvl6pPr>
          <a:lvl7pPr marL="1280160" indent="-228600" algn="l" defTabSz="914400" rtl="0" eaLnBrk="1" latinLnBrk="0" hangingPunct="1">
            <a:spcBef>
              <a:spcPts val="0"/>
            </a:spcBef>
            <a:spcAft>
              <a:spcPts val="240"/>
            </a:spcAft>
            <a:buClr>
              <a:srgbClr val="000000"/>
            </a:buClr>
            <a:buFont typeface="Arial" pitchFamily="34" charset="0"/>
            <a:buChar char="̵"/>
            <a:defRPr sz="1100" kern="1200">
              <a:solidFill>
                <a:schemeClr val="tx1"/>
              </a:solidFill>
              <a:latin typeface="+mn-lt"/>
              <a:ea typeface="+mn-ea"/>
              <a:cs typeface="+mn-cs"/>
            </a:defRPr>
          </a:lvl7pPr>
          <a:lvl8pPr marL="34290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8pPr>
          <a:lvl9pPr marL="38862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9pPr>
        </a:lstStyle>
        <a:p>
          <a:r>
            <a:rPr lang="en-US"/>
            <a:t>AHT per Process (Central Data Team) 2021</a:t>
          </a:r>
        </a:p>
      </xdr:txBody>
    </xdr:sp>
    <xdr:clientData/>
  </xdr:twoCellAnchor>
  <xdr:twoCellAnchor>
    <xdr:from>
      <xdr:col>17</xdr:col>
      <xdr:colOff>101601</xdr:colOff>
      <xdr:row>36</xdr:row>
      <xdr:rowOff>27931</xdr:rowOff>
    </xdr:from>
    <xdr:to>
      <xdr:col>18</xdr:col>
      <xdr:colOff>1</xdr:colOff>
      <xdr:row>36</xdr:row>
      <xdr:rowOff>165091</xdr:rowOff>
    </xdr:to>
    <xdr:sp macro="" textlink="">
      <xdr:nvSpPr>
        <xdr:cNvPr id="4" name="Slide Number Placeholder 4">
          <a:extLst>
            <a:ext uri="{FF2B5EF4-FFF2-40B4-BE49-F238E27FC236}">
              <a16:creationId xmlns:a16="http://schemas.microsoft.com/office/drawing/2014/main" id="{00000000-0008-0000-1400-000004000000}"/>
            </a:ext>
          </a:extLst>
        </xdr:cNvPr>
        <xdr:cNvSpPr>
          <a:spLocks noGrp="1"/>
        </xdr:cNvSpPr>
      </xdr:nvSpPr>
      <xdr:spPr>
        <a:xfrm>
          <a:off x="10464801" y="6062971"/>
          <a:ext cx="508000" cy="137160"/>
        </a:xfrm>
        <a:prstGeom prst="rect">
          <a:avLst/>
        </a:prstGeom>
      </xdr:spPr>
      <xdr:txBody>
        <a:bodyPr vert="horz" wrap="square" lIns="0" tIns="0" rIns="0" bIns="0" rtlCol="0" anchor="b" anchorCtr="0">
          <a:spAutoFit/>
        </a:bodyPr>
        <a:lstStyle>
          <a:defPPr>
            <a:defRPr lang="en-US"/>
          </a:defPPr>
          <a:lvl1pPr marL="0" algn="r" defTabSz="914400" rtl="0" eaLnBrk="1" latinLnBrk="0" hangingPunct="1">
            <a:defRPr sz="9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r" defTabSz="914400" rtl="0" eaLnBrk="1" fontAlgn="auto" latinLnBrk="0" hangingPunct="1">
            <a:lnSpc>
              <a:spcPct val="100000"/>
            </a:lnSpc>
            <a:spcBef>
              <a:spcPts val="0"/>
            </a:spcBef>
            <a:spcAft>
              <a:spcPts val="0"/>
            </a:spcAft>
            <a:buClrTx/>
            <a:buSzTx/>
            <a:buFontTx/>
            <a:buNone/>
            <a:tabLst/>
            <a:defRPr/>
          </a:pPr>
          <a:r>
            <a:rPr kumimoji="0" lang="en-US" sz="900" b="0" i="0" u="none" strike="noStrike" kern="1200" cap="none" spc="0" normalizeH="0" baseline="0">
              <a:ln>
                <a:noFill/>
              </a:ln>
              <a:solidFill>
                <a:prstClr val="black"/>
              </a:solidFill>
              <a:effectLst/>
              <a:uLnTx/>
              <a:uFillTx/>
              <a:latin typeface="Arial"/>
              <a:ea typeface="+mn-ea"/>
              <a:cs typeface="+mn-cs"/>
            </a:rPr>
            <a:t>21</a:t>
          </a:r>
        </a:p>
      </xdr:txBody>
    </xdr:sp>
    <xdr:clientData/>
  </xdr:twoCellAnchor>
  <xdr:twoCellAnchor>
    <xdr:from>
      <xdr:col>0</xdr:col>
      <xdr:colOff>0</xdr:colOff>
      <xdr:row>36</xdr:row>
      <xdr:rowOff>142228</xdr:rowOff>
    </xdr:from>
    <xdr:to>
      <xdr:col>11</xdr:col>
      <xdr:colOff>331200</xdr:colOff>
      <xdr:row>37</xdr:row>
      <xdr:rowOff>66921</xdr:rowOff>
    </xdr:to>
    <xdr:sp macro="" textlink="">
      <xdr:nvSpPr>
        <xdr:cNvPr id="5" name="Footer Placeholder 5">
          <a:extLst>
            <a:ext uri="{FF2B5EF4-FFF2-40B4-BE49-F238E27FC236}">
              <a16:creationId xmlns:a16="http://schemas.microsoft.com/office/drawing/2014/main" id="{00000000-0008-0000-1400-000005000000}"/>
            </a:ext>
          </a:extLst>
        </xdr:cNvPr>
        <xdr:cNvSpPr>
          <a:spLocks noGrp="1"/>
        </xdr:cNvSpPr>
      </xdr:nvSpPr>
      <xdr:spPr>
        <a:xfrm>
          <a:off x="0" y="6177268"/>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600" b="0" i="0" u="none" strike="noStrike" kern="1200" cap="none" spc="0" normalizeH="0" baseline="0">
              <a:ln>
                <a:noFill/>
              </a:ln>
              <a:solidFill>
                <a:prstClr val="black"/>
              </a:solidFill>
              <a:effectLst/>
              <a:uLnTx/>
              <a:uFillTx/>
              <a:latin typeface="Arial"/>
              <a:ea typeface="+mn-ea"/>
              <a:cs typeface="+mn-cs"/>
            </a:rPr>
            <a:t>© 2020 Willis Towers Watson. All rights reserved. Proprietary and Confidential. For Willis Towers Watson and Willis Towers Watson client use only.</a:t>
          </a:r>
        </a:p>
      </xdr:txBody>
    </xdr:sp>
    <xdr:clientData/>
  </xdr:twoCellAnchor>
  <xdr:twoCellAnchor editAs="absolute">
    <xdr:from>
      <xdr:col>1</xdr:col>
      <xdr:colOff>97973</xdr:colOff>
      <xdr:row>5</xdr:row>
      <xdr:rowOff>65313</xdr:rowOff>
    </xdr:from>
    <xdr:to>
      <xdr:col>16</xdr:col>
      <xdr:colOff>489858</xdr:colOff>
      <xdr:row>33</xdr:row>
      <xdr:rowOff>121022</xdr:rowOff>
    </xdr:to>
    <xdr:pic>
      <xdr:nvPicPr>
        <xdr:cNvPr id="7" name="Picture 6">
          <a:extLst>
            <a:ext uri="{FF2B5EF4-FFF2-40B4-BE49-F238E27FC236}">
              <a16:creationId xmlns:a16="http://schemas.microsoft.com/office/drawing/2014/main" id="{58CC98E9-BEFC-44AC-8C7D-D18F565388CE}"/>
            </a:ext>
          </a:extLst>
        </xdr:cNvPr>
        <xdr:cNvPicPr>
          <a:picLocks noChangeAspect="1"/>
        </xdr:cNvPicPr>
      </xdr:nvPicPr>
      <xdr:blipFill>
        <a:blip xmlns:r="http://schemas.openxmlformats.org/officeDocument/2006/relationships" r:embed="rId1"/>
        <a:stretch>
          <a:fillRect/>
        </a:stretch>
      </xdr:blipFill>
      <xdr:spPr>
        <a:xfrm>
          <a:off x="707573" y="881742"/>
          <a:ext cx="9535885" cy="4627709"/>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1</xdr:col>
      <xdr:colOff>347978</xdr:colOff>
      <xdr:row>1</xdr:row>
      <xdr:rowOff>107722</xdr:rowOff>
    </xdr:from>
    <xdr:to>
      <xdr:col>19</xdr:col>
      <xdr:colOff>347978</xdr:colOff>
      <xdr:row>3</xdr:row>
      <xdr:rowOff>80219</xdr:rowOff>
    </xdr:to>
    <xdr:sp macro="" textlink="">
      <xdr:nvSpPr>
        <xdr:cNvPr id="8" name="Title 1">
          <a:extLst>
            <a:ext uri="{FF2B5EF4-FFF2-40B4-BE49-F238E27FC236}">
              <a16:creationId xmlns:a16="http://schemas.microsoft.com/office/drawing/2014/main" id="{00000000-0008-0000-1500-000008000000}"/>
            </a:ext>
          </a:extLst>
        </xdr:cNvPr>
        <xdr:cNvSpPr>
          <a:spLocks noGrp="1"/>
        </xdr:cNvSpPr>
      </xdr:nvSpPr>
      <xdr:spPr>
        <a:xfrm>
          <a:off x="957578" y="275362"/>
          <a:ext cx="1097280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Excellence</a:t>
          </a:r>
        </a:p>
      </xdr:txBody>
    </xdr:sp>
    <xdr:clientData/>
  </xdr:twoCellAnchor>
  <xdr:twoCellAnchor>
    <xdr:from>
      <xdr:col>1</xdr:col>
      <xdr:colOff>347978</xdr:colOff>
      <xdr:row>4</xdr:row>
      <xdr:rowOff>15282</xdr:rowOff>
    </xdr:from>
    <xdr:to>
      <xdr:col>19</xdr:col>
      <xdr:colOff>347978</xdr:colOff>
      <xdr:row>5</xdr:row>
      <xdr:rowOff>124641</xdr:rowOff>
    </xdr:to>
    <xdr:sp macro="" textlink="">
      <xdr:nvSpPr>
        <xdr:cNvPr id="9" name="Text Placeholder 2">
          <a:extLst>
            <a:ext uri="{FF2B5EF4-FFF2-40B4-BE49-F238E27FC236}">
              <a16:creationId xmlns:a16="http://schemas.microsoft.com/office/drawing/2014/main" id="{00000000-0008-0000-1500-000009000000}"/>
            </a:ext>
          </a:extLst>
        </xdr:cNvPr>
        <xdr:cNvSpPr>
          <a:spLocks noGrp="1"/>
        </xdr:cNvSpPr>
      </xdr:nvSpPr>
      <xdr:spPr>
        <a:xfrm>
          <a:off x="957578" y="685842"/>
          <a:ext cx="10972800" cy="276999"/>
        </a:xfrm>
        <a:prstGeom prst="rect">
          <a:avLst/>
        </a:prstGeom>
      </xdr:spPr>
      <xdr:txBody>
        <a:bodyPr vert="horz" wrap="square" lIns="0" tIns="0" rIns="0" bIns="0" rtlCol="0">
          <a:noAutofit/>
        </a:bodyPr>
        <a:lstStyle>
          <a:lvl1pPr marL="0" indent="0" algn="l" defTabSz="914400" rtl="0" eaLnBrk="1" latinLnBrk="0" hangingPunct="1">
            <a:spcBef>
              <a:spcPts val="0"/>
            </a:spcBef>
            <a:spcAft>
              <a:spcPts val="350"/>
            </a:spcAft>
            <a:buFontTx/>
            <a:buNone/>
            <a:defRPr sz="1800" b="0" kern="1200" baseline="0">
              <a:solidFill>
                <a:schemeClr val="tx1"/>
              </a:solidFill>
              <a:latin typeface="+mn-lt"/>
              <a:ea typeface="+mn-ea"/>
              <a:cs typeface="+mn-cs"/>
            </a:defRPr>
          </a:lvl1pPr>
          <a:lvl2pPr marL="0" indent="0" algn="l" defTabSz="914400" rtl="0" eaLnBrk="1" latinLnBrk="0" hangingPunct="1">
            <a:spcBef>
              <a:spcPts val="0"/>
            </a:spcBef>
            <a:spcAft>
              <a:spcPts val="350"/>
            </a:spcAft>
            <a:buFontTx/>
            <a:buNone/>
            <a:defRPr sz="1600" kern="1200">
              <a:solidFill>
                <a:schemeClr val="tx1"/>
              </a:solidFill>
              <a:latin typeface="+mn-lt"/>
              <a:ea typeface="+mn-ea"/>
              <a:cs typeface="+mn-cs"/>
            </a:defRPr>
          </a:lvl2pPr>
          <a:lvl3pPr marL="228600" indent="-228600" algn="l" defTabSz="914400" rtl="0" eaLnBrk="1" latinLnBrk="0" hangingPunct="1">
            <a:spcBef>
              <a:spcPts val="0"/>
            </a:spcBef>
            <a:spcAft>
              <a:spcPts val="350"/>
            </a:spcAft>
            <a:buClr>
              <a:srgbClr val="702082"/>
            </a:buClr>
            <a:buSzPct val="125000"/>
            <a:buFont typeface="Wingdings" pitchFamily="2" charset="2"/>
            <a:buChar char="§"/>
            <a:defRPr sz="1600" kern="1200" baseline="0">
              <a:solidFill>
                <a:schemeClr val="tx1"/>
              </a:solidFill>
              <a:latin typeface="+mn-lt"/>
              <a:ea typeface="+mn-ea"/>
              <a:cs typeface="+mn-cs"/>
            </a:defRPr>
          </a:lvl3pPr>
          <a:lvl4pPr marL="457200" indent="-228600" algn="l" defTabSz="914400" rtl="0" eaLnBrk="1" latinLnBrk="0" hangingPunct="1">
            <a:spcBef>
              <a:spcPts val="0"/>
            </a:spcBef>
            <a:spcAft>
              <a:spcPts val="280"/>
            </a:spcAft>
            <a:buClr>
              <a:schemeClr val="accent6"/>
            </a:buClr>
            <a:buSzPct val="125000"/>
            <a:buFont typeface="Wingdings" pitchFamily="2" charset="2"/>
            <a:buChar char="§"/>
            <a:defRPr sz="1400" kern="1200">
              <a:solidFill>
                <a:schemeClr val="tx1"/>
              </a:solidFill>
              <a:latin typeface="+mn-lt"/>
              <a:ea typeface="+mn-ea"/>
              <a:cs typeface="+mn-cs"/>
            </a:defRPr>
          </a:lvl4pPr>
          <a:lvl5pPr marL="731520" indent="-228600" algn="l" defTabSz="914400" rtl="0" eaLnBrk="1" latinLnBrk="0" hangingPunct="1">
            <a:spcBef>
              <a:spcPts val="0"/>
            </a:spcBef>
            <a:spcAft>
              <a:spcPts val="280"/>
            </a:spcAft>
            <a:buClr>
              <a:srgbClr val="000000"/>
            </a:buClr>
            <a:buSzPct val="125000"/>
            <a:buFont typeface="Arial" pitchFamily="34" charset="0"/>
            <a:buChar char="̵"/>
            <a:defRPr sz="1200" kern="1200" baseline="0">
              <a:solidFill>
                <a:schemeClr val="tx1"/>
              </a:solidFill>
              <a:latin typeface="+mn-lt"/>
              <a:ea typeface="+mn-ea"/>
              <a:cs typeface="+mn-cs"/>
            </a:defRPr>
          </a:lvl5pPr>
          <a:lvl6pPr marL="1005840" indent="-228600" algn="l" defTabSz="914400" rtl="0" eaLnBrk="1" latinLnBrk="0" hangingPunct="1">
            <a:spcBef>
              <a:spcPts val="0"/>
            </a:spcBef>
            <a:spcAft>
              <a:spcPts val="240"/>
            </a:spcAft>
            <a:buClr>
              <a:srgbClr val="000000"/>
            </a:buClr>
            <a:buFont typeface="Arial" pitchFamily="34" charset="0"/>
            <a:buChar char="̵"/>
            <a:defRPr sz="1100" kern="1200" baseline="0">
              <a:solidFill>
                <a:schemeClr val="tx1"/>
              </a:solidFill>
              <a:latin typeface="+mn-lt"/>
              <a:ea typeface="+mn-ea"/>
              <a:cs typeface="+mn-cs"/>
            </a:defRPr>
          </a:lvl6pPr>
          <a:lvl7pPr marL="1280160" indent="-228600" algn="l" defTabSz="914400" rtl="0" eaLnBrk="1" latinLnBrk="0" hangingPunct="1">
            <a:spcBef>
              <a:spcPts val="0"/>
            </a:spcBef>
            <a:spcAft>
              <a:spcPts val="240"/>
            </a:spcAft>
            <a:buClr>
              <a:srgbClr val="000000"/>
            </a:buClr>
            <a:buFont typeface="Arial" pitchFamily="34" charset="0"/>
            <a:buChar char="̵"/>
            <a:defRPr sz="1100" kern="1200">
              <a:solidFill>
                <a:schemeClr val="tx1"/>
              </a:solidFill>
              <a:latin typeface="+mn-lt"/>
              <a:ea typeface="+mn-ea"/>
              <a:cs typeface="+mn-cs"/>
            </a:defRPr>
          </a:lvl7pPr>
          <a:lvl8pPr marL="34290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8pPr>
          <a:lvl9pPr marL="38862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9pPr>
        </a:lstStyle>
        <a:p>
          <a:r>
            <a:rPr lang="en-US"/>
            <a:t>AHT per Process (Central Data Team) 2021 vs 2020</a:t>
          </a:r>
        </a:p>
      </xdr:txBody>
    </xdr:sp>
    <xdr:clientData/>
  </xdr:twoCellAnchor>
  <xdr:twoCellAnchor>
    <xdr:from>
      <xdr:col>18</xdr:col>
      <xdr:colOff>449578</xdr:colOff>
      <xdr:row>37</xdr:row>
      <xdr:rowOff>135653</xdr:rowOff>
    </xdr:from>
    <xdr:to>
      <xdr:col>19</xdr:col>
      <xdr:colOff>347978</xdr:colOff>
      <xdr:row>38</xdr:row>
      <xdr:rowOff>105173</xdr:rowOff>
    </xdr:to>
    <xdr:sp macro="" textlink="">
      <xdr:nvSpPr>
        <xdr:cNvPr id="10" name="Slide Number Placeholder 4">
          <a:extLst>
            <a:ext uri="{FF2B5EF4-FFF2-40B4-BE49-F238E27FC236}">
              <a16:creationId xmlns:a16="http://schemas.microsoft.com/office/drawing/2014/main" id="{00000000-0008-0000-1500-00000A000000}"/>
            </a:ext>
          </a:extLst>
        </xdr:cNvPr>
        <xdr:cNvSpPr>
          <a:spLocks noGrp="1"/>
        </xdr:cNvSpPr>
      </xdr:nvSpPr>
      <xdr:spPr>
        <a:xfrm>
          <a:off x="11422378" y="6338333"/>
          <a:ext cx="508000" cy="137160"/>
        </a:xfrm>
        <a:prstGeom prst="rect">
          <a:avLst/>
        </a:prstGeom>
      </xdr:spPr>
      <xdr:txBody>
        <a:bodyPr vert="horz" wrap="square" lIns="0" tIns="0" rIns="0" bIns="0" rtlCol="0" anchor="b" anchorCtr="0">
          <a:spAutoFit/>
        </a:bodyPr>
        <a:lstStyle>
          <a:defPPr>
            <a:defRPr lang="en-US"/>
          </a:defPPr>
          <a:lvl1pPr marL="0" algn="r" defTabSz="914400" rtl="0" eaLnBrk="1" latinLnBrk="0" hangingPunct="1">
            <a:defRPr sz="9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r" defTabSz="914400" rtl="0" eaLnBrk="1" fontAlgn="auto" latinLnBrk="0" hangingPunct="1">
            <a:lnSpc>
              <a:spcPct val="100000"/>
            </a:lnSpc>
            <a:spcBef>
              <a:spcPts val="0"/>
            </a:spcBef>
            <a:spcAft>
              <a:spcPts val="0"/>
            </a:spcAft>
            <a:buClrTx/>
            <a:buSzTx/>
            <a:buFontTx/>
            <a:buNone/>
            <a:tabLst/>
            <a:defRPr/>
          </a:pPr>
          <a:r>
            <a:rPr kumimoji="0" lang="en-US" sz="900" b="0" i="0" u="none" strike="noStrike" kern="1200" cap="none" spc="0" normalizeH="0" baseline="0">
              <a:ln>
                <a:noFill/>
              </a:ln>
              <a:solidFill>
                <a:prstClr val="black"/>
              </a:solidFill>
              <a:effectLst/>
              <a:uLnTx/>
              <a:uFillTx/>
              <a:latin typeface="Arial"/>
              <a:ea typeface="+mn-ea"/>
              <a:cs typeface="+mn-cs"/>
            </a:rPr>
            <a:t>22</a:t>
          </a:r>
        </a:p>
      </xdr:txBody>
    </xdr:sp>
    <xdr:clientData/>
  </xdr:twoCellAnchor>
  <xdr:twoCellAnchor>
    <xdr:from>
      <xdr:col>1</xdr:col>
      <xdr:colOff>347977</xdr:colOff>
      <xdr:row>38</xdr:row>
      <xdr:rowOff>82310</xdr:rowOff>
    </xdr:from>
    <xdr:to>
      <xdr:col>13</xdr:col>
      <xdr:colOff>69577</xdr:colOff>
      <xdr:row>39</xdr:row>
      <xdr:rowOff>7003</xdr:rowOff>
    </xdr:to>
    <xdr:sp macro="" textlink="">
      <xdr:nvSpPr>
        <xdr:cNvPr id="11" name="Footer Placeholder 5">
          <a:extLst>
            <a:ext uri="{FF2B5EF4-FFF2-40B4-BE49-F238E27FC236}">
              <a16:creationId xmlns:a16="http://schemas.microsoft.com/office/drawing/2014/main" id="{00000000-0008-0000-1500-00000B000000}"/>
            </a:ext>
          </a:extLst>
        </xdr:cNvPr>
        <xdr:cNvSpPr>
          <a:spLocks noGrp="1"/>
        </xdr:cNvSpPr>
      </xdr:nvSpPr>
      <xdr:spPr>
        <a:xfrm>
          <a:off x="957577" y="6452630"/>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600" b="0" i="0" u="none" strike="noStrike" kern="1200" cap="none" spc="0" normalizeH="0" baseline="0">
              <a:ln>
                <a:noFill/>
              </a:ln>
              <a:solidFill>
                <a:prstClr val="black"/>
              </a:solidFill>
              <a:effectLst/>
              <a:uLnTx/>
              <a:uFillTx/>
              <a:latin typeface="Arial"/>
              <a:ea typeface="+mn-ea"/>
              <a:cs typeface="+mn-cs"/>
            </a:rPr>
            <a:t>© 2020 Willis Towers Watson. All rights reserved. Proprietary and Confidential. For Willis Towers Watson and Willis Towers Watson client use only.</a:t>
          </a:r>
        </a:p>
      </xdr:txBody>
    </xdr:sp>
    <xdr:clientData/>
  </xdr:twoCellAnchor>
  <xdr:twoCellAnchor>
    <xdr:from>
      <xdr:col>11</xdr:col>
      <xdr:colOff>361832</xdr:colOff>
      <xdr:row>1</xdr:row>
      <xdr:rowOff>0</xdr:rowOff>
    </xdr:from>
    <xdr:to>
      <xdr:col>19</xdr:col>
      <xdr:colOff>347978</xdr:colOff>
      <xdr:row>5</xdr:row>
      <xdr:rowOff>160437</xdr:rowOff>
    </xdr:to>
    <xdr:sp macro="" textlink="">
      <xdr:nvSpPr>
        <xdr:cNvPr id="12" name="TextBox 9">
          <a:extLst>
            <a:ext uri="{FF2B5EF4-FFF2-40B4-BE49-F238E27FC236}">
              <a16:creationId xmlns:a16="http://schemas.microsoft.com/office/drawing/2014/main" id="{00000000-0008-0000-1500-00000C000000}"/>
            </a:ext>
          </a:extLst>
        </xdr:cNvPr>
        <xdr:cNvSpPr txBox="1"/>
      </xdr:nvSpPr>
      <xdr:spPr>
        <a:xfrm>
          <a:off x="7067432" y="167640"/>
          <a:ext cx="4862946" cy="8309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a:t>Increase in AHT for ADML Benchmarking and CCMU Vetting 2021 vs 2020</a:t>
          </a:r>
        </a:p>
        <a:p>
          <a:endParaRPr lang="en-US" sz="1200"/>
        </a:p>
        <a:p>
          <a:r>
            <a:rPr lang="en-US" sz="1200"/>
            <a:t>Rest of CDT Processes AHT improved in 2021 vs 2020</a:t>
          </a:r>
        </a:p>
      </xdr:txBody>
    </xdr:sp>
    <xdr:clientData/>
  </xdr:twoCellAnchor>
  <xdr:twoCellAnchor editAs="absolute">
    <xdr:from>
      <xdr:col>1</xdr:col>
      <xdr:colOff>567147</xdr:colOff>
      <xdr:row>6</xdr:row>
      <xdr:rowOff>1962</xdr:rowOff>
    </xdr:from>
    <xdr:to>
      <xdr:col>20</xdr:col>
      <xdr:colOff>152401</xdr:colOff>
      <xdr:row>36</xdr:row>
      <xdr:rowOff>87086</xdr:rowOff>
    </xdr:to>
    <xdr:pic>
      <xdr:nvPicPr>
        <xdr:cNvPr id="13" name="Picture 12">
          <a:extLst>
            <a:ext uri="{FF2B5EF4-FFF2-40B4-BE49-F238E27FC236}">
              <a16:creationId xmlns:a16="http://schemas.microsoft.com/office/drawing/2014/main" id="{00000000-0008-0000-1500-00000D000000}"/>
            </a:ext>
          </a:extLst>
        </xdr:cNvPr>
        <xdr:cNvPicPr>
          <a:picLocks noChangeAspect="1"/>
        </xdr:cNvPicPr>
      </xdr:nvPicPr>
      <xdr:blipFill>
        <a:blip xmlns:r="http://schemas.openxmlformats.org/officeDocument/2006/relationships" r:embed="rId1"/>
        <a:stretch>
          <a:fillRect/>
        </a:stretch>
      </xdr:blipFill>
      <xdr:spPr>
        <a:xfrm>
          <a:off x="937261" y="1319133"/>
          <a:ext cx="11167654" cy="4983696"/>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xdr:col>
      <xdr:colOff>56942</xdr:colOff>
      <xdr:row>3</xdr:row>
      <xdr:rowOff>4658</xdr:rowOff>
    </xdr:from>
    <xdr:to>
      <xdr:col>19</xdr:col>
      <xdr:colOff>56942</xdr:colOff>
      <xdr:row>4</xdr:row>
      <xdr:rowOff>114017</xdr:rowOff>
    </xdr:to>
    <xdr:sp macro="" textlink="">
      <xdr:nvSpPr>
        <xdr:cNvPr id="3" name="Text Placeholder 2">
          <a:extLst>
            <a:ext uri="{FF2B5EF4-FFF2-40B4-BE49-F238E27FC236}">
              <a16:creationId xmlns:a16="http://schemas.microsoft.com/office/drawing/2014/main" id="{00000000-0008-0000-1600-000003000000}"/>
            </a:ext>
          </a:extLst>
        </xdr:cNvPr>
        <xdr:cNvSpPr>
          <a:spLocks noGrp="1"/>
        </xdr:cNvSpPr>
      </xdr:nvSpPr>
      <xdr:spPr>
        <a:xfrm>
          <a:off x="666542" y="507578"/>
          <a:ext cx="10972800" cy="276999"/>
        </a:xfrm>
        <a:prstGeom prst="rect">
          <a:avLst/>
        </a:prstGeom>
      </xdr:spPr>
      <xdr:txBody>
        <a:bodyPr vert="horz" wrap="square" lIns="0" tIns="0" rIns="0" bIns="0" rtlCol="0">
          <a:noAutofit/>
        </a:bodyPr>
        <a:lstStyle>
          <a:lvl1pPr marL="0" indent="0" algn="l" defTabSz="914400" rtl="0" eaLnBrk="1" latinLnBrk="0" hangingPunct="1">
            <a:spcBef>
              <a:spcPts val="0"/>
            </a:spcBef>
            <a:spcAft>
              <a:spcPts val="350"/>
            </a:spcAft>
            <a:buFontTx/>
            <a:buNone/>
            <a:defRPr sz="1800" b="0" kern="1200" baseline="0">
              <a:solidFill>
                <a:schemeClr val="tx1"/>
              </a:solidFill>
              <a:latin typeface="+mn-lt"/>
              <a:ea typeface="+mn-ea"/>
              <a:cs typeface="+mn-cs"/>
            </a:defRPr>
          </a:lvl1pPr>
          <a:lvl2pPr marL="0" indent="0" algn="l" defTabSz="914400" rtl="0" eaLnBrk="1" latinLnBrk="0" hangingPunct="1">
            <a:spcBef>
              <a:spcPts val="0"/>
            </a:spcBef>
            <a:spcAft>
              <a:spcPts val="350"/>
            </a:spcAft>
            <a:buFontTx/>
            <a:buNone/>
            <a:defRPr sz="1600" kern="1200">
              <a:solidFill>
                <a:schemeClr val="tx1"/>
              </a:solidFill>
              <a:latin typeface="+mn-lt"/>
              <a:ea typeface="+mn-ea"/>
              <a:cs typeface="+mn-cs"/>
            </a:defRPr>
          </a:lvl2pPr>
          <a:lvl3pPr marL="228600" indent="-228600" algn="l" defTabSz="914400" rtl="0" eaLnBrk="1" latinLnBrk="0" hangingPunct="1">
            <a:spcBef>
              <a:spcPts val="0"/>
            </a:spcBef>
            <a:spcAft>
              <a:spcPts val="350"/>
            </a:spcAft>
            <a:buClr>
              <a:srgbClr val="702082"/>
            </a:buClr>
            <a:buSzPct val="125000"/>
            <a:buFont typeface="Wingdings" pitchFamily="2" charset="2"/>
            <a:buChar char="§"/>
            <a:defRPr sz="1600" kern="1200" baseline="0">
              <a:solidFill>
                <a:schemeClr val="tx1"/>
              </a:solidFill>
              <a:latin typeface="+mn-lt"/>
              <a:ea typeface="+mn-ea"/>
              <a:cs typeface="+mn-cs"/>
            </a:defRPr>
          </a:lvl3pPr>
          <a:lvl4pPr marL="457200" indent="-228600" algn="l" defTabSz="914400" rtl="0" eaLnBrk="1" latinLnBrk="0" hangingPunct="1">
            <a:spcBef>
              <a:spcPts val="0"/>
            </a:spcBef>
            <a:spcAft>
              <a:spcPts val="280"/>
            </a:spcAft>
            <a:buClr>
              <a:schemeClr val="accent6"/>
            </a:buClr>
            <a:buSzPct val="125000"/>
            <a:buFont typeface="Wingdings" pitchFamily="2" charset="2"/>
            <a:buChar char="§"/>
            <a:defRPr sz="1400" kern="1200">
              <a:solidFill>
                <a:schemeClr val="tx1"/>
              </a:solidFill>
              <a:latin typeface="+mn-lt"/>
              <a:ea typeface="+mn-ea"/>
              <a:cs typeface="+mn-cs"/>
            </a:defRPr>
          </a:lvl4pPr>
          <a:lvl5pPr marL="731520" indent="-228600" algn="l" defTabSz="914400" rtl="0" eaLnBrk="1" latinLnBrk="0" hangingPunct="1">
            <a:spcBef>
              <a:spcPts val="0"/>
            </a:spcBef>
            <a:spcAft>
              <a:spcPts val="280"/>
            </a:spcAft>
            <a:buClr>
              <a:srgbClr val="000000"/>
            </a:buClr>
            <a:buSzPct val="125000"/>
            <a:buFont typeface="Arial" pitchFamily="34" charset="0"/>
            <a:buChar char="̵"/>
            <a:defRPr sz="1200" kern="1200" baseline="0">
              <a:solidFill>
                <a:schemeClr val="tx1"/>
              </a:solidFill>
              <a:latin typeface="+mn-lt"/>
              <a:ea typeface="+mn-ea"/>
              <a:cs typeface="+mn-cs"/>
            </a:defRPr>
          </a:lvl5pPr>
          <a:lvl6pPr marL="1005840" indent="-228600" algn="l" defTabSz="914400" rtl="0" eaLnBrk="1" latinLnBrk="0" hangingPunct="1">
            <a:spcBef>
              <a:spcPts val="0"/>
            </a:spcBef>
            <a:spcAft>
              <a:spcPts val="240"/>
            </a:spcAft>
            <a:buClr>
              <a:srgbClr val="000000"/>
            </a:buClr>
            <a:buFont typeface="Arial" pitchFamily="34" charset="0"/>
            <a:buChar char="̵"/>
            <a:defRPr sz="1100" kern="1200" baseline="0">
              <a:solidFill>
                <a:schemeClr val="tx1"/>
              </a:solidFill>
              <a:latin typeface="+mn-lt"/>
              <a:ea typeface="+mn-ea"/>
              <a:cs typeface="+mn-cs"/>
            </a:defRPr>
          </a:lvl6pPr>
          <a:lvl7pPr marL="1280160" indent="-228600" algn="l" defTabSz="914400" rtl="0" eaLnBrk="1" latinLnBrk="0" hangingPunct="1">
            <a:spcBef>
              <a:spcPts val="0"/>
            </a:spcBef>
            <a:spcAft>
              <a:spcPts val="240"/>
            </a:spcAft>
            <a:buClr>
              <a:srgbClr val="000000"/>
            </a:buClr>
            <a:buFont typeface="Arial" pitchFamily="34" charset="0"/>
            <a:buChar char="̵"/>
            <a:defRPr sz="1100" kern="1200">
              <a:solidFill>
                <a:schemeClr val="tx1"/>
              </a:solidFill>
              <a:latin typeface="+mn-lt"/>
              <a:ea typeface="+mn-ea"/>
              <a:cs typeface="+mn-cs"/>
            </a:defRPr>
          </a:lvl7pPr>
          <a:lvl8pPr marL="34290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8pPr>
          <a:lvl9pPr marL="38862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9pPr>
        </a:lstStyle>
        <a:p>
          <a:r>
            <a:rPr lang="en-US"/>
            <a:t>Performance</a:t>
          </a:r>
        </a:p>
      </xdr:txBody>
    </xdr:sp>
    <xdr:clientData/>
  </xdr:twoCellAnchor>
  <xdr:twoCellAnchor>
    <xdr:from>
      <xdr:col>18</xdr:col>
      <xdr:colOff>162086</xdr:colOff>
      <xdr:row>37</xdr:row>
      <xdr:rowOff>125081</xdr:rowOff>
    </xdr:from>
    <xdr:to>
      <xdr:col>19</xdr:col>
      <xdr:colOff>60486</xdr:colOff>
      <xdr:row>38</xdr:row>
      <xdr:rowOff>94601</xdr:rowOff>
    </xdr:to>
    <xdr:sp macro="" textlink="">
      <xdr:nvSpPr>
        <xdr:cNvPr id="4" name="Slide Number Placeholder 4">
          <a:extLst>
            <a:ext uri="{FF2B5EF4-FFF2-40B4-BE49-F238E27FC236}">
              <a16:creationId xmlns:a16="http://schemas.microsoft.com/office/drawing/2014/main" id="{00000000-0008-0000-1600-000004000000}"/>
            </a:ext>
          </a:extLst>
        </xdr:cNvPr>
        <xdr:cNvSpPr>
          <a:spLocks noGrp="1"/>
        </xdr:cNvSpPr>
      </xdr:nvSpPr>
      <xdr:spPr>
        <a:xfrm>
          <a:off x="11134886" y="6327761"/>
          <a:ext cx="508000" cy="137160"/>
        </a:xfrm>
        <a:prstGeom prst="rect">
          <a:avLst/>
        </a:prstGeom>
      </xdr:spPr>
      <xdr:txBody>
        <a:bodyPr vert="horz" wrap="square" lIns="0" tIns="0" rIns="0" bIns="0" rtlCol="0" anchor="b" anchorCtr="0">
          <a:spAutoFit/>
        </a:bodyPr>
        <a:lstStyle>
          <a:defPPr>
            <a:defRPr lang="en-US"/>
          </a:defPPr>
          <a:lvl1pPr marL="0" algn="r" defTabSz="914400" rtl="0" eaLnBrk="1" latinLnBrk="0" hangingPunct="1">
            <a:defRPr sz="9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r" defTabSz="914400" rtl="0" eaLnBrk="1" fontAlgn="auto" latinLnBrk="0" hangingPunct="1">
            <a:lnSpc>
              <a:spcPct val="100000"/>
            </a:lnSpc>
            <a:spcBef>
              <a:spcPts val="0"/>
            </a:spcBef>
            <a:spcAft>
              <a:spcPts val="0"/>
            </a:spcAft>
            <a:buClrTx/>
            <a:buSzTx/>
            <a:buFontTx/>
            <a:buNone/>
            <a:tabLst/>
            <a:defRPr/>
          </a:pPr>
          <a:r>
            <a:rPr kumimoji="0" lang="en-US" sz="900" b="0" i="0" u="none" strike="noStrike" kern="1200" cap="none" spc="0" normalizeH="0" baseline="0">
              <a:ln>
                <a:noFill/>
              </a:ln>
              <a:solidFill>
                <a:prstClr val="black"/>
              </a:solidFill>
              <a:effectLst/>
              <a:uLnTx/>
              <a:uFillTx/>
              <a:latin typeface="Arial"/>
              <a:ea typeface="+mn-ea"/>
              <a:cs typeface="+mn-cs"/>
            </a:rPr>
            <a:t>23</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xdr:col>
      <xdr:colOff>1</xdr:colOff>
      <xdr:row>1</xdr:row>
      <xdr:rowOff>0</xdr:rowOff>
    </xdr:from>
    <xdr:to>
      <xdr:col>19</xdr:col>
      <xdr:colOff>1</xdr:colOff>
      <xdr:row>2</xdr:row>
      <xdr:rowOff>140137</xdr:rowOff>
    </xdr:to>
    <xdr:sp macro="" textlink="">
      <xdr:nvSpPr>
        <xdr:cNvPr id="9" name="Title 1">
          <a:extLst>
            <a:ext uri="{FF2B5EF4-FFF2-40B4-BE49-F238E27FC236}">
              <a16:creationId xmlns:a16="http://schemas.microsoft.com/office/drawing/2014/main" id="{00000000-0008-0000-1700-000009000000}"/>
            </a:ext>
          </a:extLst>
        </xdr:cNvPr>
        <xdr:cNvSpPr>
          <a:spLocks noGrp="1"/>
        </xdr:cNvSpPr>
      </xdr:nvSpPr>
      <xdr:spPr>
        <a:xfrm>
          <a:off x="609601" y="167640"/>
          <a:ext cx="1097280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Excellence</a:t>
          </a:r>
        </a:p>
      </xdr:txBody>
    </xdr:sp>
    <xdr:clientData/>
  </xdr:twoCellAnchor>
  <xdr:twoCellAnchor>
    <xdr:from>
      <xdr:col>1</xdr:col>
      <xdr:colOff>1</xdr:colOff>
      <xdr:row>3</xdr:row>
      <xdr:rowOff>7759</xdr:rowOff>
    </xdr:from>
    <xdr:to>
      <xdr:col>19</xdr:col>
      <xdr:colOff>1</xdr:colOff>
      <xdr:row>4</xdr:row>
      <xdr:rowOff>117118</xdr:rowOff>
    </xdr:to>
    <xdr:sp macro="" textlink="">
      <xdr:nvSpPr>
        <xdr:cNvPr id="10" name="Text Placeholder 2">
          <a:extLst>
            <a:ext uri="{FF2B5EF4-FFF2-40B4-BE49-F238E27FC236}">
              <a16:creationId xmlns:a16="http://schemas.microsoft.com/office/drawing/2014/main" id="{00000000-0008-0000-1700-00000A000000}"/>
            </a:ext>
          </a:extLst>
        </xdr:cNvPr>
        <xdr:cNvSpPr>
          <a:spLocks noGrp="1"/>
        </xdr:cNvSpPr>
      </xdr:nvSpPr>
      <xdr:spPr>
        <a:xfrm>
          <a:off x="609601" y="510679"/>
          <a:ext cx="10972800" cy="276999"/>
        </a:xfrm>
        <a:prstGeom prst="rect">
          <a:avLst/>
        </a:prstGeom>
      </xdr:spPr>
      <xdr:txBody>
        <a:bodyPr vert="horz" wrap="square" lIns="0" tIns="0" rIns="0" bIns="0" rtlCol="0">
          <a:noAutofit/>
        </a:bodyPr>
        <a:lstStyle>
          <a:lvl1pPr marL="0" indent="0" algn="l" defTabSz="914400" rtl="0" eaLnBrk="1" latinLnBrk="0" hangingPunct="1">
            <a:spcBef>
              <a:spcPts val="0"/>
            </a:spcBef>
            <a:spcAft>
              <a:spcPts val="350"/>
            </a:spcAft>
            <a:buFontTx/>
            <a:buNone/>
            <a:defRPr sz="1800" b="0" kern="1200" baseline="0">
              <a:solidFill>
                <a:schemeClr val="tx1"/>
              </a:solidFill>
              <a:latin typeface="+mn-lt"/>
              <a:ea typeface="+mn-ea"/>
              <a:cs typeface="+mn-cs"/>
            </a:defRPr>
          </a:lvl1pPr>
          <a:lvl2pPr marL="0" indent="0" algn="l" defTabSz="914400" rtl="0" eaLnBrk="1" latinLnBrk="0" hangingPunct="1">
            <a:spcBef>
              <a:spcPts val="0"/>
            </a:spcBef>
            <a:spcAft>
              <a:spcPts val="350"/>
            </a:spcAft>
            <a:buFontTx/>
            <a:buNone/>
            <a:defRPr sz="1600" kern="1200">
              <a:solidFill>
                <a:schemeClr val="tx1"/>
              </a:solidFill>
              <a:latin typeface="+mn-lt"/>
              <a:ea typeface="+mn-ea"/>
              <a:cs typeface="+mn-cs"/>
            </a:defRPr>
          </a:lvl2pPr>
          <a:lvl3pPr marL="228600" indent="-228600" algn="l" defTabSz="914400" rtl="0" eaLnBrk="1" latinLnBrk="0" hangingPunct="1">
            <a:spcBef>
              <a:spcPts val="0"/>
            </a:spcBef>
            <a:spcAft>
              <a:spcPts val="350"/>
            </a:spcAft>
            <a:buClr>
              <a:srgbClr val="702082"/>
            </a:buClr>
            <a:buSzPct val="125000"/>
            <a:buFont typeface="Wingdings" pitchFamily="2" charset="2"/>
            <a:buChar char="§"/>
            <a:defRPr sz="1600" kern="1200" baseline="0">
              <a:solidFill>
                <a:schemeClr val="tx1"/>
              </a:solidFill>
              <a:latin typeface="+mn-lt"/>
              <a:ea typeface="+mn-ea"/>
              <a:cs typeface="+mn-cs"/>
            </a:defRPr>
          </a:lvl3pPr>
          <a:lvl4pPr marL="457200" indent="-228600" algn="l" defTabSz="914400" rtl="0" eaLnBrk="1" latinLnBrk="0" hangingPunct="1">
            <a:spcBef>
              <a:spcPts val="0"/>
            </a:spcBef>
            <a:spcAft>
              <a:spcPts val="280"/>
            </a:spcAft>
            <a:buClr>
              <a:schemeClr val="accent6"/>
            </a:buClr>
            <a:buSzPct val="125000"/>
            <a:buFont typeface="Wingdings" pitchFamily="2" charset="2"/>
            <a:buChar char="§"/>
            <a:defRPr sz="1400" kern="1200">
              <a:solidFill>
                <a:schemeClr val="tx1"/>
              </a:solidFill>
              <a:latin typeface="+mn-lt"/>
              <a:ea typeface="+mn-ea"/>
              <a:cs typeface="+mn-cs"/>
            </a:defRPr>
          </a:lvl4pPr>
          <a:lvl5pPr marL="731520" indent="-228600" algn="l" defTabSz="914400" rtl="0" eaLnBrk="1" latinLnBrk="0" hangingPunct="1">
            <a:spcBef>
              <a:spcPts val="0"/>
            </a:spcBef>
            <a:spcAft>
              <a:spcPts val="280"/>
            </a:spcAft>
            <a:buClr>
              <a:srgbClr val="000000"/>
            </a:buClr>
            <a:buSzPct val="125000"/>
            <a:buFont typeface="Arial" pitchFamily="34" charset="0"/>
            <a:buChar char="̵"/>
            <a:defRPr sz="1200" kern="1200" baseline="0">
              <a:solidFill>
                <a:schemeClr val="tx1"/>
              </a:solidFill>
              <a:latin typeface="+mn-lt"/>
              <a:ea typeface="+mn-ea"/>
              <a:cs typeface="+mn-cs"/>
            </a:defRPr>
          </a:lvl5pPr>
          <a:lvl6pPr marL="1005840" indent="-228600" algn="l" defTabSz="914400" rtl="0" eaLnBrk="1" latinLnBrk="0" hangingPunct="1">
            <a:spcBef>
              <a:spcPts val="0"/>
            </a:spcBef>
            <a:spcAft>
              <a:spcPts val="240"/>
            </a:spcAft>
            <a:buClr>
              <a:srgbClr val="000000"/>
            </a:buClr>
            <a:buFont typeface="Arial" pitchFamily="34" charset="0"/>
            <a:buChar char="̵"/>
            <a:defRPr sz="1100" kern="1200" baseline="0">
              <a:solidFill>
                <a:schemeClr val="tx1"/>
              </a:solidFill>
              <a:latin typeface="+mn-lt"/>
              <a:ea typeface="+mn-ea"/>
              <a:cs typeface="+mn-cs"/>
            </a:defRPr>
          </a:lvl6pPr>
          <a:lvl7pPr marL="1280160" indent="-228600" algn="l" defTabSz="914400" rtl="0" eaLnBrk="1" latinLnBrk="0" hangingPunct="1">
            <a:spcBef>
              <a:spcPts val="0"/>
            </a:spcBef>
            <a:spcAft>
              <a:spcPts val="240"/>
            </a:spcAft>
            <a:buClr>
              <a:srgbClr val="000000"/>
            </a:buClr>
            <a:buFont typeface="Arial" pitchFamily="34" charset="0"/>
            <a:buChar char="̵"/>
            <a:defRPr sz="1100" kern="1200">
              <a:solidFill>
                <a:schemeClr val="tx1"/>
              </a:solidFill>
              <a:latin typeface="+mn-lt"/>
              <a:ea typeface="+mn-ea"/>
              <a:cs typeface="+mn-cs"/>
            </a:defRPr>
          </a:lvl7pPr>
          <a:lvl8pPr marL="34290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8pPr>
          <a:lvl9pPr marL="38862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9pPr>
        </a:lstStyle>
        <a:p>
          <a:r>
            <a:rPr lang="en-US"/>
            <a:t>Automation Projects  </a:t>
          </a:r>
        </a:p>
      </xdr:txBody>
    </xdr:sp>
    <xdr:clientData/>
  </xdr:twoCellAnchor>
  <xdr:twoCellAnchor>
    <xdr:from>
      <xdr:col>18</xdr:col>
      <xdr:colOff>101601</xdr:colOff>
      <xdr:row>36</xdr:row>
      <xdr:rowOff>76199</xdr:rowOff>
    </xdr:from>
    <xdr:to>
      <xdr:col>19</xdr:col>
      <xdr:colOff>1</xdr:colOff>
      <xdr:row>37</xdr:row>
      <xdr:rowOff>45719</xdr:rowOff>
    </xdr:to>
    <xdr:sp macro="" textlink="">
      <xdr:nvSpPr>
        <xdr:cNvPr id="12" name="Slide Number Placeholder 4">
          <a:extLst>
            <a:ext uri="{FF2B5EF4-FFF2-40B4-BE49-F238E27FC236}">
              <a16:creationId xmlns:a16="http://schemas.microsoft.com/office/drawing/2014/main" id="{00000000-0008-0000-1700-00000C000000}"/>
            </a:ext>
          </a:extLst>
        </xdr:cNvPr>
        <xdr:cNvSpPr>
          <a:spLocks noGrp="1"/>
        </xdr:cNvSpPr>
      </xdr:nvSpPr>
      <xdr:spPr>
        <a:xfrm>
          <a:off x="11074401" y="6111239"/>
          <a:ext cx="508000" cy="137160"/>
        </a:xfrm>
        <a:prstGeom prst="rect">
          <a:avLst/>
        </a:prstGeom>
      </xdr:spPr>
      <xdr:txBody>
        <a:bodyPr vert="horz" wrap="square" lIns="0" tIns="0" rIns="0" bIns="0" rtlCol="0" anchor="b" anchorCtr="0">
          <a:spAutoFit/>
        </a:bodyPr>
        <a:lstStyle>
          <a:defPPr>
            <a:defRPr lang="en-US"/>
          </a:defPPr>
          <a:lvl1pPr marL="0" algn="r" defTabSz="914400" rtl="0" eaLnBrk="1" latinLnBrk="0" hangingPunct="1">
            <a:defRPr sz="9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r" defTabSz="914400" rtl="0" eaLnBrk="1" fontAlgn="auto" latinLnBrk="0" hangingPunct="1">
            <a:lnSpc>
              <a:spcPct val="100000"/>
            </a:lnSpc>
            <a:spcBef>
              <a:spcPts val="0"/>
            </a:spcBef>
            <a:spcAft>
              <a:spcPts val="0"/>
            </a:spcAft>
            <a:buClrTx/>
            <a:buSzTx/>
            <a:buFontTx/>
            <a:buNone/>
            <a:tabLst/>
            <a:defRPr/>
          </a:pPr>
          <a:r>
            <a:rPr kumimoji="0" lang="en-US" sz="900" b="0" i="0" u="none" strike="noStrike" kern="1200" cap="none" spc="0" normalizeH="0" baseline="0">
              <a:ln>
                <a:noFill/>
              </a:ln>
              <a:solidFill>
                <a:prstClr val="black"/>
              </a:solidFill>
              <a:effectLst/>
              <a:uLnTx/>
              <a:uFillTx/>
              <a:latin typeface="Arial"/>
              <a:ea typeface="+mn-ea"/>
              <a:cs typeface="+mn-cs"/>
            </a:rPr>
            <a:t>24</a:t>
          </a:r>
        </a:p>
      </xdr:txBody>
    </xdr:sp>
    <xdr:clientData/>
  </xdr:twoCellAnchor>
  <xdr:twoCellAnchor>
    <xdr:from>
      <xdr:col>1</xdr:col>
      <xdr:colOff>195943</xdr:colOff>
      <xdr:row>27</xdr:row>
      <xdr:rowOff>99056</xdr:rowOff>
    </xdr:from>
    <xdr:to>
      <xdr:col>12</xdr:col>
      <xdr:colOff>527143</xdr:colOff>
      <xdr:row>28</xdr:row>
      <xdr:rowOff>28103</xdr:rowOff>
    </xdr:to>
    <xdr:sp macro="" textlink="">
      <xdr:nvSpPr>
        <xdr:cNvPr id="13" name="Footer Placeholder 5">
          <a:extLst>
            <a:ext uri="{FF2B5EF4-FFF2-40B4-BE49-F238E27FC236}">
              <a16:creationId xmlns:a16="http://schemas.microsoft.com/office/drawing/2014/main" id="{00000000-0008-0000-1700-00000D000000}"/>
            </a:ext>
          </a:extLst>
        </xdr:cNvPr>
        <xdr:cNvSpPr>
          <a:spLocks noGrp="1"/>
        </xdr:cNvSpPr>
      </xdr:nvSpPr>
      <xdr:spPr>
        <a:xfrm>
          <a:off x="402772" y="5628999"/>
          <a:ext cx="18303514"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600" b="0" i="0" u="none" strike="noStrike" kern="1200" cap="none" spc="0" normalizeH="0" baseline="0">
              <a:ln>
                <a:noFill/>
              </a:ln>
              <a:solidFill>
                <a:prstClr val="black"/>
              </a:solidFill>
              <a:effectLst/>
              <a:uLnTx/>
              <a:uFillTx/>
              <a:latin typeface="Arial"/>
              <a:ea typeface="+mn-ea"/>
              <a:cs typeface="+mn-cs"/>
            </a:rPr>
            <a:t>© 2020 Willis Towers Watson. All rights reserved. Proprietary and Confidential. For Willis Towers Watson and Willis Towers Watson client use only.</a:t>
          </a:r>
        </a:p>
      </xdr:txBody>
    </xdr:sp>
    <xdr:clientData/>
  </xdr:twoCellAnchor>
  <xdr:twoCellAnchor>
    <xdr:from>
      <xdr:col>5</xdr:col>
      <xdr:colOff>814985</xdr:colOff>
      <xdr:row>18</xdr:row>
      <xdr:rowOff>201020</xdr:rowOff>
    </xdr:from>
    <xdr:to>
      <xdr:col>6</xdr:col>
      <xdr:colOff>2797628</xdr:colOff>
      <xdr:row>23</xdr:row>
      <xdr:rowOff>38735</xdr:rowOff>
    </xdr:to>
    <xdr:sp macro="" textlink="">
      <xdr:nvSpPr>
        <xdr:cNvPr id="15" name="TextBox 7">
          <a:extLst>
            <a:ext uri="{FF2B5EF4-FFF2-40B4-BE49-F238E27FC236}">
              <a16:creationId xmlns:a16="http://schemas.microsoft.com/office/drawing/2014/main" id="{00000000-0008-0000-1700-00000F000000}"/>
            </a:ext>
          </a:extLst>
        </xdr:cNvPr>
        <xdr:cNvSpPr txBox="1"/>
      </xdr:nvSpPr>
      <xdr:spPr>
        <a:xfrm>
          <a:off x="8859528" y="4174306"/>
          <a:ext cx="5346329" cy="7412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285750" marR="0" lvl="0" indent="-285750" algn="just"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1200" cap="none" spc="0" normalizeH="0" baseline="0">
              <a:ln>
                <a:noFill/>
              </a:ln>
              <a:solidFill>
                <a:prstClr val="black"/>
              </a:solidFill>
              <a:effectLst/>
              <a:uLnTx/>
              <a:uFillTx/>
              <a:latin typeface="Arial"/>
              <a:ea typeface="+mn-ea"/>
              <a:cs typeface="+mn-cs"/>
            </a:rPr>
            <a:t>All completed projects were supported by JP Hernandez, Marlon Pilor and Bryan Baliday alongside Joe Allbright  and  were done on top of their regular work.</a:t>
          </a:r>
        </a:p>
        <a:p>
          <a:pPr marL="285750" marR="0" lvl="0" indent="-285750" algn="just"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1200" cap="none" spc="0" normalizeH="0" baseline="0">
              <a:ln>
                <a:noFill/>
              </a:ln>
              <a:solidFill>
                <a:prstClr val="black"/>
              </a:solidFill>
              <a:effectLst/>
              <a:uLnTx/>
              <a:uFillTx/>
              <a:latin typeface="Arial"/>
              <a:ea typeface="+mn-ea"/>
              <a:cs typeface="+mn-cs"/>
            </a:rPr>
            <a:t>Currently with 1 project hire who is a dedicated full time VB expert.</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xdr:col>
      <xdr:colOff>1</xdr:colOff>
      <xdr:row>1</xdr:row>
      <xdr:rowOff>0</xdr:rowOff>
    </xdr:from>
    <xdr:to>
      <xdr:col>19</xdr:col>
      <xdr:colOff>1</xdr:colOff>
      <xdr:row>2</xdr:row>
      <xdr:rowOff>140137</xdr:rowOff>
    </xdr:to>
    <xdr:sp macro="" textlink="">
      <xdr:nvSpPr>
        <xdr:cNvPr id="2" name="Title 1">
          <a:extLst>
            <a:ext uri="{FF2B5EF4-FFF2-40B4-BE49-F238E27FC236}">
              <a16:creationId xmlns:a16="http://schemas.microsoft.com/office/drawing/2014/main" id="{00000000-0008-0000-1800-000002000000}"/>
            </a:ext>
          </a:extLst>
        </xdr:cNvPr>
        <xdr:cNvSpPr>
          <a:spLocks noGrp="1"/>
        </xdr:cNvSpPr>
      </xdr:nvSpPr>
      <xdr:spPr>
        <a:xfrm>
          <a:off x="609601" y="167640"/>
          <a:ext cx="1097280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Excellence</a:t>
          </a:r>
        </a:p>
      </xdr:txBody>
    </xdr:sp>
    <xdr:clientData/>
  </xdr:twoCellAnchor>
  <xdr:twoCellAnchor>
    <xdr:from>
      <xdr:col>1</xdr:col>
      <xdr:colOff>1</xdr:colOff>
      <xdr:row>3</xdr:row>
      <xdr:rowOff>7759</xdr:rowOff>
    </xdr:from>
    <xdr:to>
      <xdr:col>19</xdr:col>
      <xdr:colOff>1</xdr:colOff>
      <xdr:row>4</xdr:row>
      <xdr:rowOff>117118</xdr:rowOff>
    </xdr:to>
    <xdr:sp macro="" textlink="">
      <xdr:nvSpPr>
        <xdr:cNvPr id="3" name="Text Placeholder 2">
          <a:extLst>
            <a:ext uri="{FF2B5EF4-FFF2-40B4-BE49-F238E27FC236}">
              <a16:creationId xmlns:a16="http://schemas.microsoft.com/office/drawing/2014/main" id="{00000000-0008-0000-1800-000003000000}"/>
            </a:ext>
          </a:extLst>
        </xdr:cNvPr>
        <xdr:cNvSpPr>
          <a:spLocks noGrp="1"/>
        </xdr:cNvSpPr>
      </xdr:nvSpPr>
      <xdr:spPr>
        <a:xfrm>
          <a:off x="609601" y="510679"/>
          <a:ext cx="10972800" cy="276999"/>
        </a:xfrm>
        <a:prstGeom prst="rect">
          <a:avLst/>
        </a:prstGeom>
      </xdr:spPr>
      <xdr:txBody>
        <a:bodyPr vert="horz" wrap="square" lIns="0" tIns="0" rIns="0" bIns="0" rtlCol="0">
          <a:noAutofit/>
        </a:bodyPr>
        <a:lstStyle>
          <a:lvl1pPr marL="0" indent="0" algn="l" defTabSz="914400" rtl="0" eaLnBrk="1" latinLnBrk="0" hangingPunct="1">
            <a:spcBef>
              <a:spcPts val="0"/>
            </a:spcBef>
            <a:spcAft>
              <a:spcPts val="350"/>
            </a:spcAft>
            <a:buFontTx/>
            <a:buNone/>
            <a:defRPr sz="1800" b="0" kern="1200" baseline="0">
              <a:solidFill>
                <a:schemeClr val="tx1"/>
              </a:solidFill>
              <a:latin typeface="+mn-lt"/>
              <a:ea typeface="+mn-ea"/>
              <a:cs typeface="+mn-cs"/>
            </a:defRPr>
          </a:lvl1pPr>
          <a:lvl2pPr marL="0" indent="0" algn="l" defTabSz="914400" rtl="0" eaLnBrk="1" latinLnBrk="0" hangingPunct="1">
            <a:spcBef>
              <a:spcPts val="0"/>
            </a:spcBef>
            <a:spcAft>
              <a:spcPts val="350"/>
            </a:spcAft>
            <a:buFontTx/>
            <a:buNone/>
            <a:defRPr sz="1600" kern="1200">
              <a:solidFill>
                <a:schemeClr val="tx1"/>
              </a:solidFill>
              <a:latin typeface="+mn-lt"/>
              <a:ea typeface="+mn-ea"/>
              <a:cs typeface="+mn-cs"/>
            </a:defRPr>
          </a:lvl2pPr>
          <a:lvl3pPr marL="228600" indent="-228600" algn="l" defTabSz="914400" rtl="0" eaLnBrk="1" latinLnBrk="0" hangingPunct="1">
            <a:spcBef>
              <a:spcPts val="0"/>
            </a:spcBef>
            <a:spcAft>
              <a:spcPts val="350"/>
            </a:spcAft>
            <a:buClr>
              <a:srgbClr val="702082"/>
            </a:buClr>
            <a:buSzPct val="125000"/>
            <a:buFont typeface="Wingdings" pitchFamily="2" charset="2"/>
            <a:buChar char="§"/>
            <a:defRPr sz="1600" kern="1200" baseline="0">
              <a:solidFill>
                <a:schemeClr val="tx1"/>
              </a:solidFill>
              <a:latin typeface="+mn-lt"/>
              <a:ea typeface="+mn-ea"/>
              <a:cs typeface="+mn-cs"/>
            </a:defRPr>
          </a:lvl3pPr>
          <a:lvl4pPr marL="457200" indent="-228600" algn="l" defTabSz="914400" rtl="0" eaLnBrk="1" latinLnBrk="0" hangingPunct="1">
            <a:spcBef>
              <a:spcPts val="0"/>
            </a:spcBef>
            <a:spcAft>
              <a:spcPts val="280"/>
            </a:spcAft>
            <a:buClr>
              <a:schemeClr val="accent6"/>
            </a:buClr>
            <a:buSzPct val="125000"/>
            <a:buFont typeface="Wingdings" pitchFamily="2" charset="2"/>
            <a:buChar char="§"/>
            <a:defRPr sz="1400" kern="1200">
              <a:solidFill>
                <a:schemeClr val="tx1"/>
              </a:solidFill>
              <a:latin typeface="+mn-lt"/>
              <a:ea typeface="+mn-ea"/>
              <a:cs typeface="+mn-cs"/>
            </a:defRPr>
          </a:lvl4pPr>
          <a:lvl5pPr marL="731520" indent="-228600" algn="l" defTabSz="914400" rtl="0" eaLnBrk="1" latinLnBrk="0" hangingPunct="1">
            <a:spcBef>
              <a:spcPts val="0"/>
            </a:spcBef>
            <a:spcAft>
              <a:spcPts val="280"/>
            </a:spcAft>
            <a:buClr>
              <a:srgbClr val="000000"/>
            </a:buClr>
            <a:buSzPct val="125000"/>
            <a:buFont typeface="Arial" pitchFamily="34" charset="0"/>
            <a:buChar char="̵"/>
            <a:defRPr sz="1200" kern="1200" baseline="0">
              <a:solidFill>
                <a:schemeClr val="tx1"/>
              </a:solidFill>
              <a:latin typeface="+mn-lt"/>
              <a:ea typeface="+mn-ea"/>
              <a:cs typeface="+mn-cs"/>
            </a:defRPr>
          </a:lvl5pPr>
          <a:lvl6pPr marL="1005840" indent="-228600" algn="l" defTabSz="914400" rtl="0" eaLnBrk="1" latinLnBrk="0" hangingPunct="1">
            <a:spcBef>
              <a:spcPts val="0"/>
            </a:spcBef>
            <a:spcAft>
              <a:spcPts val="240"/>
            </a:spcAft>
            <a:buClr>
              <a:srgbClr val="000000"/>
            </a:buClr>
            <a:buFont typeface="Arial" pitchFamily="34" charset="0"/>
            <a:buChar char="̵"/>
            <a:defRPr sz="1100" kern="1200" baseline="0">
              <a:solidFill>
                <a:schemeClr val="tx1"/>
              </a:solidFill>
              <a:latin typeface="+mn-lt"/>
              <a:ea typeface="+mn-ea"/>
              <a:cs typeface="+mn-cs"/>
            </a:defRPr>
          </a:lvl6pPr>
          <a:lvl7pPr marL="1280160" indent="-228600" algn="l" defTabSz="914400" rtl="0" eaLnBrk="1" latinLnBrk="0" hangingPunct="1">
            <a:spcBef>
              <a:spcPts val="0"/>
            </a:spcBef>
            <a:spcAft>
              <a:spcPts val="240"/>
            </a:spcAft>
            <a:buClr>
              <a:srgbClr val="000000"/>
            </a:buClr>
            <a:buFont typeface="Arial" pitchFamily="34" charset="0"/>
            <a:buChar char="̵"/>
            <a:defRPr sz="1100" kern="1200">
              <a:solidFill>
                <a:schemeClr val="tx1"/>
              </a:solidFill>
              <a:latin typeface="+mn-lt"/>
              <a:ea typeface="+mn-ea"/>
              <a:cs typeface="+mn-cs"/>
            </a:defRPr>
          </a:lvl7pPr>
          <a:lvl8pPr marL="34290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8pPr>
          <a:lvl9pPr marL="38862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9pPr>
        </a:lstStyle>
        <a:p>
          <a:r>
            <a:rPr lang="en-US"/>
            <a:t>Automation Projects 2021  </a:t>
          </a:r>
        </a:p>
      </xdr:txBody>
    </xdr:sp>
    <xdr:clientData/>
  </xdr:twoCellAnchor>
  <xdr:twoCellAnchor>
    <xdr:from>
      <xdr:col>18</xdr:col>
      <xdr:colOff>101601</xdr:colOff>
      <xdr:row>36</xdr:row>
      <xdr:rowOff>76199</xdr:rowOff>
    </xdr:from>
    <xdr:to>
      <xdr:col>19</xdr:col>
      <xdr:colOff>1</xdr:colOff>
      <xdr:row>37</xdr:row>
      <xdr:rowOff>45719</xdr:rowOff>
    </xdr:to>
    <xdr:sp macro="" textlink="">
      <xdr:nvSpPr>
        <xdr:cNvPr id="5" name="Slide Number Placeholder 4">
          <a:extLst>
            <a:ext uri="{FF2B5EF4-FFF2-40B4-BE49-F238E27FC236}">
              <a16:creationId xmlns:a16="http://schemas.microsoft.com/office/drawing/2014/main" id="{00000000-0008-0000-1800-000005000000}"/>
            </a:ext>
          </a:extLst>
        </xdr:cNvPr>
        <xdr:cNvSpPr>
          <a:spLocks noGrp="1"/>
        </xdr:cNvSpPr>
      </xdr:nvSpPr>
      <xdr:spPr>
        <a:xfrm>
          <a:off x="11074401" y="6111239"/>
          <a:ext cx="508000" cy="137160"/>
        </a:xfrm>
        <a:prstGeom prst="rect">
          <a:avLst/>
        </a:prstGeom>
      </xdr:spPr>
      <xdr:txBody>
        <a:bodyPr vert="horz" wrap="square" lIns="0" tIns="0" rIns="0" bIns="0" rtlCol="0" anchor="b" anchorCtr="0">
          <a:spAutoFit/>
        </a:bodyPr>
        <a:lstStyle>
          <a:defPPr>
            <a:defRPr lang="en-US"/>
          </a:defPPr>
          <a:lvl1pPr marL="0" algn="r" defTabSz="914400" rtl="0" eaLnBrk="1" latinLnBrk="0" hangingPunct="1">
            <a:defRPr sz="9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r" defTabSz="914400" rtl="0" eaLnBrk="1" fontAlgn="auto" latinLnBrk="0" hangingPunct="1">
            <a:lnSpc>
              <a:spcPct val="100000"/>
            </a:lnSpc>
            <a:spcBef>
              <a:spcPts val="0"/>
            </a:spcBef>
            <a:spcAft>
              <a:spcPts val="0"/>
            </a:spcAft>
            <a:buClrTx/>
            <a:buSzTx/>
            <a:buFontTx/>
            <a:buNone/>
            <a:tabLst/>
            <a:defRPr/>
          </a:pPr>
          <a:r>
            <a:rPr kumimoji="0" lang="en-US" sz="900" b="0" i="0" u="none" strike="noStrike" kern="1200" cap="none" spc="0" normalizeH="0" baseline="0">
              <a:ln>
                <a:noFill/>
              </a:ln>
              <a:solidFill>
                <a:prstClr val="black"/>
              </a:solidFill>
              <a:effectLst/>
              <a:uLnTx/>
              <a:uFillTx/>
              <a:latin typeface="Arial"/>
              <a:ea typeface="+mn-ea"/>
              <a:cs typeface="+mn-cs"/>
            </a:rPr>
            <a:t>25</a:t>
          </a:r>
        </a:p>
      </xdr:txBody>
    </xdr:sp>
    <xdr:clientData/>
  </xdr:twoCellAnchor>
  <xdr:twoCellAnchor>
    <xdr:from>
      <xdr:col>0</xdr:col>
      <xdr:colOff>107576</xdr:colOff>
      <xdr:row>26</xdr:row>
      <xdr:rowOff>49751</xdr:rowOff>
    </xdr:from>
    <xdr:to>
      <xdr:col>12</xdr:col>
      <xdr:colOff>205694</xdr:colOff>
      <xdr:row>26</xdr:row>
      <xdr:rowOff>142084</xdr:rowOff>
    </xdr:to>
    <xdr:sp macro="" textlink="">
      <xdr:nvSpPr>
        <xdr:cNvPr id="6" name="Footer Placeholder 5">
          <a:extLst>
            <a:ext uri="{FF2B5EF4-FFF2-40B4-BE49-F238E27FC236}">
              <a16:creationId xmlns:a16="http://schemas.microsoft.com/office/drawing/2014/main" id="{00000000-0008-0000-1800-000006000000}"/>
            </a:ext>
          </a:extLst>
        </xdr:cNvPr>
        <xdr:cNvSpPr>
          <a:spLocks noGrp="1"/>
        </xdr:cNvSpPr>
      </xdr:nvSpPr>
      <xdr:spPr>
        <a:xfrm>
          <a:off x="107576" y="5993351"/>
          <a:ext cx="12774212"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600" b="0" i="0" u="none" strike="noStrike" kern="1200" cap="none" spc="0" normalizeH="0" baseline="0">
              <a:ln>
                <a:noFill/>
              </a:ln>
              <a:solidFill>
                <a:prstClr val="black"/>
              </a:solidFill>
              <a:effectLst/>
              <a:uLnTx/>
              <a:uFillTx/>
              <a:latin typeface="Arial"/>
              <a:ea typeface="+mn-ea"/>
              <a:cs typeface="+mn-cs"/>
            </a:rPr>
            <a:t>© 2020 Willis Towers Watson. All rights reserved. Proprietary and Confidential. For Willis Towers Watson and Willis Towers Watson client use only.</a:t>
          </a:r>
        </a:p>
      </xdr:txBody>
    </xdr:sp>
    <xdr:clientData/>
  </xdr:twoCellAnchor>
  <xdr:twoCellAnchor>
    <xdr:from>
      <xdr:col>0</xdr:col>
      <xdr:colOff>107577</xdr:colOff>
      <xdr:row>18</xdr:row>
      <xdr:rowOff>164092</xdr:rowOff>
    </xdr:from>
    <xdr:to>
      <xdr:col>2</xdr:col>
      <xdr:colOff>3119719</xdr:colOff>
      <xdr:row>22</xdr:row>
      <xdr:rowOff>61780</xdr:rowOff>
    </xdr:to>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107577" y="4745057"/>
          <a:ext cx="6723530"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285750" marR="0" lvl="0" indent="-285750" algn="just"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1200" cap="none" spc="0" normalizeH="0" baseline="0">
              <a:ln>
                <a:noFill/>
              </a:ln>
              <a:solidFill>
                <a:prstClr val="black"/>
              </a:solidFill>
              <a:effectLst/>
              <a:uLnTx/>
              <a:uFillTx/>
              <a:latin typeface="Arial"/>
              <a:ea typeface="+mn-ea"/>
              <a:cs typeface="+mn-cs"/>
            </a:rPr>
            <a:t>All completed projects were supported by JP Hernandez, Marlon Pilor and Bryan Baliday alongside Joe Allbright  and  were done on top of their regular work.</a:t>
          </a:r>
        </a:p>
        <a:p>
          <a:pPr marL="285750" marR="0" lvl="0" indent="-285750" algn="just"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1200" cap="none" spc="0" normalizeH="0" baseline="0">
              <a:ln>
                <a:noFill/>
              </a:ln>
              <a:solidFill>
                <a:prstClr val="black"/>
              </a:solidFill>
              <a:effectLst/>
              <a:uLnTx/>
              <a:uFillTx/>
              <a:latin typeface="Arial"/>
              <a:ea typeface="+mn-ea"/>
              <a:cs typeface="+mn-cs"/>
            </a:rPr>
            <a:t>Currently with 1 project hire who is a dedicated full time VB expert.</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1</xdr:col>
      <xdr:colOff>1</xdr:colOff>
      <xdr:row>1</xdr:row>
      <xdr:rowOff>0</xdr:rowOff>
    </xdr:from>
    <xdr:to>
      <xdr:col>19</xdr:col>
      <xdr:colOff>1</xdr:colOff>
      <xdr:row>2</xdr:row>
      <xdr:rowOff>140137</xdr:rowOff>
    </xdr:to>
    <xdr:sp macro="" textlink="">
      <xdr:nvSpPr>
        <xdr:cNvPr id="2" name="Title 1">
          <a:extLst>
            <a:ext uri="{FF2B5EF4-FFF2-40B4-BE49-F238E27FC236}">
              <a16:creationId xmlns:a16="http://schemas.microsoft.com/office/drawing/2014/main" id="{00000000-0008-0000-1900-000002000000}"/>
            </a:ext>
          </a:extLst>
        </xdr:cNvPr>
        <xdr:cNvSpPr>
          <a:spLocks noGrp="1"/>
        </xdr:cNvSpPr>
      </xdr:nvSpPr>
      <xdr:spPr>
        <a:xfrm>
          <a:off x="609601" y="167640"/>
          <a:ext cx="1097280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Excellence</a:t>
          </a:r>
        </a:p>
      </xdr:txBody>
    </xdr:sp>
    <xdr:clientData/>
  </xdr:twoCellAnchor>
  <xdr:twoCellAnchor>
    <xdr:from>
      <xdr:col>1</xdr:col>
      <xdr:colOff>1</xdr:colOff>
      <xdr:row>3</xdr:row>
      <xdr:rowOff>7759</xdr:rowOff>
    </xdr:from>
    <xdr:to>
      <xdr:col>19</xdr:col>
      <xdr:colOff>1</xdr:colOff>
      <xdr:row>4</xdr:row>
      <xdr:rowOff>117118</xdr:rowOff>
    </xdr:to>
    <xdr:sp macro="" textlink="">
      <xdr:nvSpPr>
        <xdr:cNvPr id="3" name="Text Placeholder 2">
          <a:extLst>
            <a:ext uri="{FF2B5EF4-FFF2-40B4-BE49-F238E27FC236}">
              <a16:creationId xmlns:a16="http://schemas.microsoft.com/office/drawing/2014/main" id="{00000000-0008-0000-1900-000003000000}"/>
            </a:ext>
          </a:extLst>
        </xdr:cNvPr>
        <xdr:cNvSpPr>
          <a:spLocks noGrp="1"/>
        </xdr:cNvSpPr>
      </xdr:nvSpPr>
      <xdr:spPr>
        <a:xfrm>
          <a:off x="609601" y="510679"/>
          <a:ext cx="10972800" cy="276999"/>
        </a:xfrm>
        <a:prstGeom prst="rect">
          <a:avLst/>
        </a:prstGeom>
      </xdr:spPr>
      <xdr:txBody>
        <a:bodyPr vert="horz" wrap="square" lIns="0" tIns="0" rIns="0" bIns="0" rtlCol="0">
          <a:noAutofit/>
        </a:bodyPr>
        <a:lstStyle>
          <a:lvl1pPr marL="0" indent="0" algn="l" defTabSz="914400" rtl="0" eaLnBrk="1" latinLnBrk="0" hangingPunct="1">
            <a:spcBef>
              <a:spcPts val="0"/>
            </a:spcBef>
            <a:spcAft>
              <a:spcPts val="350"/>
            </a:spcAft>
            <a:buFontTx/>
            <a:buNone/>
            <a:defRPr sz="1800" b="0" kern="1200" baseline="0">
              <a:solidFill>
                <a:schemeClr val="tx1"/>
              </a:solidFill>
              <a:latin typeface="+mn-lt"/>
              <a:ea typeface="+mn-ea"/>
              <a:cs typeface="+mn-cs"/>
            </a:defRPr>
          </a:lvl1pPr>
          <a:lvl2pPr marL="0" indent="0" algn="l" defTabSz="914400" rtl="0" eaLnBrk="1" latinLnBrk="0" hangingPunct="1">
            <a:spcBef>
              <a:spcPts val="0"/>
            </a:spcBef>
            <a:spcAft>
              <a:spcPts val="350"/>
            </a:spcAft>
            <a:buFontTx/>
            <a:buNone/>
            <a:defRPr sz="1600" kern="1200">
              <a:solidFill>
                <a:schemeClr val="tx1"/>
              </a:solidFill>
              <a:latin typeface="+mn-lt"/>
              <a:ea typeface="+mn-ea"/>
              <a:cs typeface="+mn-cs"/>
            </a:defRPr>
          </a:lvl2pPr>
          <a:lvl3pPr marL="228600" indent="-228600" algn="l" defTabSz="914400" rtl="0" eaLnBrk="1" latinLnBrk="0" hangingPunct="1">
            <a:spcBef>
              <a:spcPts val="0"/>
            </a:spcBef>
            <a:spcAft>
              <a:spcPts val="350"/>
            </a:spcAft>
            <a:buClr>
              <a:srgbClr val="702082"/>
            </a:buClr>
            <a:buSzPct val="125000"/>
            <a:buFont typeface="Wingdings" pitchFamily="2" charset="2"/>
            <a:buChar char="§"/>
            <a:defRPr sz="1600" kern="1200" baseline="0">
              <a:solidFill>
                <a:schemeClr val="tx1"/>
              </a:solidFill>
              <a:latin typeface="+mn-lt"/>
              <a:ea typeface="+mn-ea"/>
              <a:cs typeface="+mn-cs"/>
            </a:defRPr>
          </a:lvl3pPr>
          <a:lvl4pPr marL="457200" indent="-228600" algn="l" defTabSz="914400" rtl="0" eaLnBrk="1" latinLnBrk="0" hangingPunct="1">
            <a:spcBef>
              <a:spcPts val="0"/>
            </a:spcBef>
            <a:spcAft>
              <a:spcPts val="280"/>
            </a:spcAft>
            <a:buClr>
              <a:schemeClr val="accent6"/>
            </a:buClr>
            <a:buSzPct val="125000"/>
            <a:buFont typeface="Wingdings" pitchFamily="2" charset="2"/>
            <a:buChar char="§"/>
            <a:defRPr sz="1400" kern="1200">
              <a:solidFill>
                <a:schemeClr val="tx1"/>
              </a:solidFill>
              <a:latin typeface="+mn-lt"/>
              <a:ea typeface="+mn-ea"/>
              <a:cs typeface="+mn-cs"/>
            </a:defRPr>
          </a:lvl4pPr>
          <a:lvl5pPr marL="731520" indent="-228600" algn="l" defTabSz="914400" rtl="0" eaLnBrk="1" latinLnBrk="0" hangingPunct="1">
            <a:spcBef>
              <a:spcPts val="0"/>
            </a:spcBef>
            <a:spcAft>
              <a:spcPts val="280"/>
            </a:spcAft>
            <a:buClr>
              <a:srgbClr val="000000"/>
            </a:buClr>
            <a:buSzPct val="125000"/>
            <a:buFont typeface="Arial" pitchFamily="34" charset="0"/>
            <a:buChar char="̵"/>
            <a:defRPr sz="1200" kern="1200" baseline="0">
              <a:solidFill>
                <a:schemeClr val="tx1"/>
              </a:solidFill>
              <a:latin typeface="+mn-lt"/>
              <a:ea typeface="+mn-ea"/>
              <a:cs typeface="+mn-cs"/>
            </a:defRPr>
          </a:lvl5pPr>
          <a:lvl6pPr marL="1005840" indent="-228600" algn="l" defTabSz="914400" rtl="0" eaLnBrk="1" latinLnBrk="0" hangingPunct="1">
            <a:spcBef>
              <a:spcPts val="0"/>
            </a:spcBef>
            <a:spcAft>
              <a:spcPts val="240"/>
            </a:spcAft>
            <a:buClr>
              <a:srgbClr val="000000"/>
            </a:buClr>
            <a:buFont typeface="Arial" pitchFamily="34" charset="0"/>
            <a:buChar char="̵"/>
            <a:defRPr sz="1100" kern="1200" baseline="0">
              <a:solidFill>
                <a:schemeClr val="tx1"/>
              </a:solidFill>
              <a:latin typeface="+mn-lt"/>
              <a:ea typeface="+mn-ea"/>
              <a:cs typeface="+mn-cs"/>
            </a:defRPr>
          </a:lvl6pPr>
          <a:lvl7pPr marL="1280160" indent="-228600" algn="l" defTabSz="914400" rtl="0" eaLnBrk="1" latinLnBrk="0" hangingPunct="1">
            <a:spcBef>
              <a:spcPts val="0"/>
            </a:spcBef>
            <a:spcAft>
              <a:spcPts val="240"/>
            </a:spcAft>
            <a:buClr>
              <a:srgbClr val="000000"/>
            </a:buClr>
            <a:buFont typeface="Arial" pitchFamily="34" charset="0"/>
            <a:buChar char="̵"/>
            <a:defRPr sz="1100" kern="1200">
              <a:solidFill>
                <a:schemeClr val="tx1"/>
              </a:solidFill>
              <a:latin typeface="+mn-lt"/>
              <a:ea typeface="+mn-ea"/>
              <a:cs typeface="+mn-cs"/>
            </a:defRPr>
          </a:lvl7pPr>
          <a:lvl8pPr marL="34290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8pPr>
          <a:lvl9pPr marL="38862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9pPr>
        </a:lstStyle>
        <a:p>
          <a:r>
            <a:rPr lang="en-US"/>
            <a:t>H&amp;B NA Manila YTD Scope</a:t>
          </a:r>
        </a:p>
      </xdr:txBody>
    </xdr:sp>
    <xdr:clientData/>
  </xdr:twoCellAnchor>
  <xdr:twoCellAnchor>
    <xdr:from>
      <xdr:col>1</xdr:col>
      <xdr:colOff>1</xdr:colOff>
      <xdr:row>7</xdr:row>
      <xdr:rowOff>60959</xdr:rowOff>
    </xdr:from>
    <xdr:to>
      <xdr:col>19</xdr:col>
      <xdr:colOff>1</xdr:colOff>
      <xdr:row>33</xdr:row>
      <xdr:rowOff>91757</xdr:rowOff>
    </xdr:to>
    <xdr:graphicFrame macro="">
      <xdr:nvGraphicFramePr>
        <xdr:cNvPr id="4" name="Content Placeholder 7">
          <a:extLst>
            <a:ext uri="{FF2B5EF4-FFF2-40B4-BE49-F238E27FC236}">
              <a16:creationId xmlns:a16="http://schemas.microsoft.com/office/drawing/2014/main" id="{00000000-0008-0000-1900-000004000000}"/>
            </a:ext>
          </a:extLst>
        </xdr:cNvPr>
        <xdr:cNvGraphicFramePr>
          <a:graphicFrameLocks noGrp="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18</xdr:col>
      <xdr:colOff>101601</xdr:colOff>
      <xdr:row>36</xdr:row>
      <xdr:rowOff>76199</xdr:rowOff>
    </xdr:from>
    <xdr:to>
      <xdr:col>19</xdr:col>
      <xdr:colOff>1</xdr:colOff>
      <xdr:row>37</xdr:row>
      <xdr:rowOff>45719</xdr:rowOff>
    </xdr:to>
    <xdr:sp macro="" textlink="">
      <xdr:nvSpPr>
        <xdr:cNvPr id="5" name="Slide Number Placeholder 4">
          <a:extLst>
            <a:ext uri="{FF2B5EF4-FFF2-40B4-BE49-F238E27FC236}">
              <a16:creationId xmlns:a16="http://schemas.microsoft.com/office/drawing/2014/main" id="{00000000-0008-0000-1900-000005000000}"/>
            </a:ext>
          </a:extLst>
        </xdr:cNvPr>
        <xdr:cNvSpPr>
          <a:spLocks noGrp="1"/>
        </xdr:cNvSpPr>
      </xdr:nvSpPr>
      <xdr:spPr>
        <a:xfrm>
          <a:off x="11074401" y="6111239"/>
          <a:ext cx="508000" cy="137160"/>
        </a:xfrm>
        <a:prstGeom prst="rect">
          <a:avLst/>
        </a:prstGeom>
      </xdr:spPr>
      <xdr:txBody>
        <a:bodyPr vert="horz" wrap="square" lIns="0" tIns="0" rIns="0" bIns="0" rtlCol="0" anchor="b" anchorCtr="0">
          <a:spAutoFit/>
        </a:bodyPr>
        <a:lstStyle>
          <a:defPPr>
            <a:defRPr lang="en-US"/>
          </a:defPPr>
          <a:lvl1pPr marL="0" algn="r" defTabSz="914400" rtl="0" eaLnBrk="1" latinLnBrk="0" hangingPunct="1">
            <a:defRPr sz="9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t>26</a:t>
          </a:r>
        </a:p>
      </xdr:txBody>
    </xdr:sp>
    <xdr:clientData/>
  </xdr:twoCellAnchor>
  <xdr:twoCellAnchor>
    <xdr:from>
      <xdr:col>1</xdr:col>
      <xdr:colOff>0</xdr:colOff>
      <xdr:row>37</xdr:row>
      <xdr:rowOff>22856</xdr:rowOff>
    </xdr:from>
    <xdr:to>
      <xdr:col>12</xdr:col>
      <xdr:colOff>331200</xdr:colOff>
      <xdr:row>37</xdr:row>
      <xdr:rowOff>115189</xdr:rowOff>
    </xdr:to>
    <xdr:sp macro="" textlink="">
      <xdr:nvSpPr>
        <xdr:cNvPr id="6" name="Footer Placeholder 5">
          <a:extLst>
            <a:ext uri="{FF2B5EF4-FFF2-40B4-BE49-F238E27FC236}">
              <a16:creationId xmlns:a16="http://schemas.microsoft.com/office/drawing/2014/main" id="{00000000-0008-0000-1900-000006000000}"/>
            </a:ext>
          </a:extLst>
        </xdr:cNvPr>
        <xdr:cNvSpPr>
          <a:spLocks noGrp="1"/>
        </xdr:cNvSpPr>
      </xdr:nvSpPr>
      <xdr:spPr>
        <a:xfrm>
          <a:off x="609600" y="6225536"/>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t>© 2020 Willis Towers Watson. All rights reserved. Proprietary and Confidential. For Willis Towers Watson and Willis Towers Watson client use only.</a:t>
          </a:r>
        </a:p>
      </xdr:txBody>
    </xdr:sp>
    <xdr:clientData/>
  </xdr:twoCellAnchor>
  <xdr:twoCellAnchor>
    <xdr:from>
      <xdr:col>2</xdr:col>
      <xdr:colOff>511781</xdr:colOff>
      <xdr:row>23</xdr:row>
      <xdr:rowOff>107743</xdr:rowOff>
    </xdr:from>
    <xdr:to>
      <xdr:col>3</xdr:col>
      <xdr:colOff>540135</xdr:colOff>
      <xdr:row>24</xdr:row>
      <xdr:rowOff>120857</xdr:rowOff>
    </xdr:to>
    <xdr:sp macro="" textlink="">
      <xdr:nvSpPr>
        <xdr:cNvPr id="7" name="Flowchart: Terminator 6">
          <a:extLst>
            <a:ext uri="{FF2B5EF4-FFF2-40B4-BE49-F238E27FC236}">
              <a16:creationId xmlns:a16="http://schemas.microsoft.com/office/drawing/2014/main" id="{00000000-0008-0000-1900-000007000000}"/>
            </a:ext>
          </a:extLst>
        </xdr:cNvPr>
        <xdr:cNvSpPr/>
      </xdr:nvSpPr>
      <xdr:spPr>
        <a:xfrm>
          <a:off x="1730981" y="3963463"/>
          <a:ext cx="637954" cy="180754"/>
        </a:xfrm>
        <a:prstGeom prst="flowChartTerminator">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800">
              <a:solidFill>
                <a:schemeClr val="tx1"/>
              </a:solidFill>
            </a:rPr>
            <a:t>Pending</a:t>
          </a:r>
        </a:p>
      </xdr:txBody>
    </xdr:sp>
    <xdr:clientData/>
  </xdr:twoCellAnchor>
  <xdr:twoCellAnchor>
    <xdr:from>
      <xdr:col>11</xdr:col>
      <xdr:colOff>263279</xdr:colOff>
      <xdr:row>19</xdr:row>
      <xdr:rowOff>74940</xdr:rowOff>
    </xdr:from>
    <xdr:to>
      <xdr:col>12</xdr:col>
      <xdr:colOff>291633</xdr:colOff>
      <xdr:row>20</xdr:row>
      <xdr:rowOff>88054</xdr:rowOff>
    </xdr:to>
    <xdr:sp macro="" textlink="">
      <xdr:nvSpPr>
        <xdr:cNvPr id="8" name="Flowchart: Terminator 7">
          <a:extLst>
            <a:ext uri="{FF2B5EF4-FFF2-40B4-BE49-F238E27FC236}">
              <a16:creationId xmlns:a16="http://schemas.microsoft.com/office/drawing/2014/main" id="{00000000-0008-0000-1900-000008000000}"/>
            </a:ext>
          </a:extLst>
        </xdr:cNvPr>
        <xdr:cNvSpPr/>
      </xdr:nvSpPr>
      <xdr:spPr>
        <a:xfrm>
          <a:off x="6968879" y="3260100"/>
          <a:ext cx="637954" cy="180754"/>
        </a:xfrm>
        <a:prstGeom prst="flowChartTerminator">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800">
              <a:solidFill>
                <a:schemeClr val="tx1"/>
              </a:solidFill>
            </a:rPr>
            <a:t>Pending</a:t>
          </a:r>
        </a:p>
      </xdr:txBody>
    </xdr:sp>
    <xdr:clientData/>
  </xdr:twoCellAnchor>
  <xdr:twoCellAnchor>
    <xdr:from>
      <xdr:col>12</xdr:col>
      <xdr:colOff>12223</xdr:colOff>
      <xdr:row>23</xdr:row>
      <xdr:rowOff>77987</xdr:rowOff>
    </xdr:from>
    <xdr:to>
      <xdr:col>13</xdr:col>
      <xdr:colOff>40577</xdr:colOff>
      <xdr:row>24</xdr:row>
      <xdr:rowOff>91101</xdr:rowOff>
    </xdr:to>
    <xdr:sp macro="" textlink="">
      <xdr:nvSpPr>
        <xdr:cNvPr id="9" name="Flowchart: Terminator 8">
          <a:extLst>
            <a:ext uri="{FF2B5EF4-FFF2-40B4-BE49-F238E27FC236}">
              <a16:creationId xmlns:a16="http://schemas.microsoft.com/office/drawing/2014/main" id="{00000000-0008-0000-1900-000009000000}"/>
            </a:ext>
          </a:extLst>
        </xdr:cNvPr>
        <xdr:cNvSpPr/>
      </xdr:nvSpPr>
      <xdr:spPr>
        <a:xfrm>
          <a:off x="7327423" y="3933707"/>
          <a:ext cx="637954" cy="180754"/>
        </a:xfrm>
        <a:prstGeom prst="flowChartTerminator">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800">
              <a:solidFill>
                <a:schemeClr val="tx1"/>
              </a:solidFill>
            </a:rPr>
            <a:t>Pending</a:t>
          </a:r>
        </a:p>
      </xdr:txBody>
    </xdr:sp>
    <xdr:clientData/>
  </xdr:twoCellAnchor>
  <xdr:twoCellAnchor>
    <xdr:from>
      <xdr:col>6</xdr:col>
      <xdr:colOff>151423</xdr:colOff>
      <xdr:row>29</xdr:row>
      <xdr:rowOff>2125</xdr:rowOff>
    </xdr:from>
    <xdr:to>
      <xdr:col>7</xdr:col>
      <xdr:colOff>179777</xdr:colOff>
      <xdr:row>30</xdr:row>
      <xdr:rowOff>15239</xdr:rowOff>
    </xdr:to>
    <xdr:sp macro="" textlink="">
      <xdr:nvSpPr>
        <xdr:cNvPr id="10" name="Flowchart: Terminator 9">
          <a:extLst>
            <a:ext uri="{FF2B5EF4-FFF2-40B4-BE49-F238E27FC236}">
              <a16:creationId xmlns:a16="http://schemas.microsoft.com/office/drawing/2014/main" id="{00000000-0008-0000-1900-00000A000000}"/>
            </a:ext>
          </a:extLst>
        </xdr:cNvPr>
        <xdr:cNvSpPr/>
      </xdr:nvSpPr>
      <xdr:spPr>
        <a:xfrm>
          <a:off x="3809023" y="4863685"/>
          <a:ext cx="637954" cy="180754"/>
        </a:xfrm>
        <a:prstGeom prst="flowChartTerminator">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800">
              <a:solidFill>
                <a:schemeClr val="tx1"/>
              </a:solidFill>
            </a:rPr>
            <a:t>Pending</a:t>
          </a:r>
        </a:p>
      </xdr:txBody>
    </xdr:sp>
    <xdr:clientData/>
  </xdr:twoCellAnchor>
  <xdr:twoCellAnchor>
    <xdr:from>
      <xdr:col>18</xdr:col>
      <xdr:colOff>101601</xdr:colOff>
      <xdr:row>11</xdr:row>
      <xdr:rowOff>106049</xdr:rowOff>
    </xdr:from>
    <xdr:to>
      <xdr:col>19</xdr:col>
      <xdr:colOff>129955</xdr:colOff>
      <xdr:row>12</xdr:row>
      <xdr:rowOff>119163</xdr:rowOff>
    </xdr:to>
    <xdr:sp macro="" textlink="">
      <xdr:nvSpPr>
        <xdr:cNvPr id="11" name="Flowchart: Terminator 10">
          <a:extLst>
            <a:ext uri="{FF2B5EF4-FFF2-40B4-BE49-F238E27FC236}">
              <a16:creationId xmlns:a16="http://schemas.microsoft.com/office/drawing/2014/main" id="{00000000-0008-0000-1900-00000B000000}"/>
            </a:ext>
          </a:extLst>
        </xdr:cNvPr>
        <xdr:cNvSpPr/>
      </xdr:nvSpPr>
      <xdr:spPr>
        <a:xfrm>
          <a:off x="11074401" y="1950089"/>
          <a:ext cx="637954" cy="180754"/>
        </a:xfrm>
        <a:prstGeom prst="flowChartTerminator">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800">
              <a:solidFill>
                <a:schemeClr val="tx1"/>
              </a:solidFill>
            </a:rPr>
            <a:t>Pending</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xdr:col>
      <xdr:colOff>0</xdr:colOff>
      <xdr:row>1</xdr:row>
      <xdr:rowOff>0</xdr:rowOff>
    </xdr:from>
    <xdr:to>
      <xdr:col>10</xdr:col>
      <xdr:colOff>508000</xdr:colOff>
      <xdr:row>2</xdr:row>
      <xdr:rowOff>137160</xdr:rowOff>
    </xdr:to>
    <xdr:sp macro="" textlink="">
      <xdr:nvSpPr>
        <xdr:cNvPr id="2" name="Title 1">
          <a:extLst>
            <a:ext uri="{FF2B5EF4-FFF2-40B4-BE49-F238E27FC236}">
              <a16:creationId xmlns:a16="http://schemas.microsoft.com/office/drawing/2014/main" id="{00000000-0008-0000-1A00-000002000000}"/>
            </a:ext>
          </a:extLst>
        </xdr:cNvPr>
        <xdr:cNvSpPr>
          <a:spLocks noGrp="1"/>
        </xdr:cNvSpPr>
      </xdr:nvSpPr>
      <xdr:spPr>
        <a:xfrm>
          <a:off x="609600" y="167640"/>
          <a:ext cx="5994400" cy="304800"/>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Appendix</a:t>
          </a:r>
        </a:p>
      </xdr:txBody>
    </xdr:sp>
    <xdr:clientData/>
  </xdr:twoCellAnchor>
  <xdr:twoCellAnchor>
    <xdr:from>
      <xdr:col>18</xdr:col>
      <xdr:colOff>101600</xdr:colOff>
      <xdr:row>36</xdr:row>
      <xdr:rowOff>77787</xdr:rowOff>
    </xdr:from>
    <xdr:to>
      <xdr:col>19</xdr:col>
      <xdr:colOff>0</xdr:colOff>
      <xdr:row>37</xdr:row>
      <xdr:rowOff>47307</xdr:rowOff>
    </xdr:to>
    <xdr:sp macro="" textlink="">
      <xdr:nvSpPr>
        <xdr:cNvPr id="3" name="Slide Number Placeholder 2">
          <a:extLst>
            <a:ext uri="{FF2B5EF4-FFF2-40B4-BE49-F238E27FC236}">
              <a16:creationId xmlns:a16="http://schemas.microsoft.com/office/drawing/2014/main" id="{00000000-0008-0000-1A00-000003000000}"/>
            </a:ext>
          </a:extLst>
        </xdr:cNvPr>
        <xdr:cNvSpPr>
          <a:spLocks noGrp="1"/>
        </xdr:cNvSpPr>
      </xdr:nvSpPr>
      <xdr:spPr>
        <a:xfrm>
          <a:off x="11074400" y="6112827"/>
          <a:ext cx="508000" cy="137160"/>
        </a:xfrm>
        <a:prstGeom prst="rect">
          <a:avLst/>
        </a:prstGeom>
      </xdr:spPr>
      <xdr:txBody>
        <a:bodyPr vert="horz" wrap="square" lIns="0" tIns="0" rIns="0" bIns="0" rtlCol="0" anchor="b" anchorCtr="0">
          <a:spAutoFit/>
        </a:bodyPr>
        <a:lstStyle>
          <a:defPPr>
            <a:defRPr lang="en-US"/>
          </a:defPPr>
          <a:lvl1pPr marL="0" algn="r" defTabSz="914400" rtl="0" eaLnBrk="1" latinLnBrk="0" hangingPunct="1">
            <a:defRPr sz="9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t>27</a:t>
          </a:r>
        </a:p>
      </xdr:txBody>
    </xdr:sp>
    <xdr:clientData/>
  </xdr:twoCellAnchor>
  <xdr:twoCellAnchor>
    <xdr:from>
      <xdr:col>1</xdr:col>
      <xdr:colOff>0</xdr:colOff>
      <xdr:row>37</xdr:row>
      <xdr:rowOff>24444</xdr:rowOff>
    </xdr:from>
    <xdr:to>
      <xdr:col>12</xdr:col>
      <xdr:colOff>331537</xdr:colOff>
      <xdr:row>37</xdr:row>
      <xdr:rowOff>116777</xdr:rowOff>
    </xdr:to>
    <xdr:sp macro="" textlink="">
      <xdr:nvSpPr>
        <xdr:cNvPr id="4" name="Footer Placeholder 3">
          <a:extLst>
            <a:ext uri="{FF2B5EF4-FFF2-40B4-BE49-F238E27FC236}">
              <a16:creationId xmlns:a16="http://schemas.microsoft.com/office/drawing/2014/main" id="{00000000-0008-0000-1A00-000004000000}"/>
            </a:ext>
          </a:extLst>
        </xdr:cNvPr>
        <xdr:cNvSpPr>
          <a:spLocks noGrp="1"/>
        </xdr:cNvSpPr>
      </xdr:nvSpPr>
      <xdr:spPr>
        <a:xfrm>
          <a:off x="609600" y="6227124"/>
          <a:ext cx="7037137"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t>© 2020 Willis Towers Watson. All rights reserved. Proprietary and Confidential. For Willis Towers Watson and Willis Towers Watson client use only.</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114300</xdr:colOff>
      <xdr:row>1</xdr:row>
      <xdr:rowOff>0</xdr:rowOff>
    </xdr:from>
    <xdr:to>
      <xdr:col>19</xdr:col>
      <xdr:colOff>114300</xdr:colOff>
      <xdr:row>2</xdr:row>
      <xdr:rowOff>140137</xdr:rowOff>
    </xdr:to>
    <xdr:sp macro="" textlink="">
      <xdr:nvSpPr>
        <xdr:cNvPr id="2" name="Title 1">
          <a:extLst>
            <a:ext uri="{FF2B5EF4-FFF2-40B4-BE49-F238E27FC236}">
              <a16:creationId xmlns:a16="http://schemas.microsoft.com/office/drawing/2014/main" id="{00000000-0008-0000-1B00-000002000000}"/>
            </a:ext>
          </a:extLst>
        </xdr:cNvPr>
        <xdr:cNvSpPr>
          <a:spLocks noGrp="1"/>
        </xdr:cNvSpPr>
      </xdr:nvSpPr>
      <xdr:spPr>
        <a:xfrm>
          <a:off x="723900" y="167640"/>
          <a:ext cx="1097280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About This Report</a:t>
          </a:r>
        </a:p>
      </xdr:txBody>
    </xdr:sp>
    <xdr:clientData/>
  </xdr:twoCellAnchor>
  <xdr:twoCellAnchor>
    <xdr:from>
      <xdr:col>1</xdr:col>
      <xdr:colOff>0</xdr:colOff>
      <xdr:row>36</xdr:row>
      <xdr:rowOff>76201</xdr:rowOff>
    </xdr:from>
    <xdr:to>
      <xdr:col>10</xdr:col>
      <xdr:colOff>231274</xdr:colOff>
      <xdr:row>37</xdr:row>
      <xdr:rowOff>894</xdr:rowOff>
    </xdr:to>
    <xdr:sp macro="" textlink="">
      <xdr:nvSpPr>
        <xdr:cNvPr id="3" name="Footer Placeholder 2">
          <a:extLst>
            <a:ext uri="{FF2B5EF4-FFF2-40B4-BE49-F238E27FC236}">
              <a16:creationId xmlns:a16="http://schemas.microsoft.com/office/drawing/2014/main" id="{00000000-0008-0000-1B00-000003000000}"/>
            </a:ext>
          </a:extLst>
        </xdr:cNvPr>
        <xdr:cNvSpPr>
          <a:spLocks noGrp="1"/>
        </xdr:cNvSpPr>
      </xdr:nvSpPr>
      <xdr:spPr>
        <a:xfrm>
          <a:off x="609600" y="6111241"/>
          <a:ext cx="5717674"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solidFill>
                <a:prstClr val="black"/>
              </a:solidFill>
            </a:rPr>
            <a:t>© 2020 Willis Towers Watson. All rights reserved. Proprietary and Confidential. For Willis Towers Watson and Willis Towers Watson client use only.</a:t>
          </a:r>
        </a:p>
      </xdr:txBody>
    </xdr:sp>
    <xdr:clientData/>
  </xdr:twoCellAnchor>
  <xdr:twoCellAnchor>
    <xdr:from>
      <xdr:col>14</xdr:col>
      <xdr:colOff>577850</xdr:colOff>
      <xdr:row>36</xdr:row>
      <xdr:rowOff>76201</xdr:rowOff>
    </xdr:from>
    <xdr:to>
      <xdr:col>15</xdr:col>
      <xdr:colOff>381000</xdr:colOff>
      <xdr:row>37</xdr:row>
      <xdr:rowOff>47060</xdr:rowOff>
    </xdr:to>
    <xdr:sp macro="" textlink="">
      <xdr:nvSpPr>
        <xdr:cNvPr id="4" name="Slide Number Placeholder 3">
          <a:extLst>
            <a:ext uri="{FF2B5EF4-FFF2-40B4-BE49-F238E27FC236}">
              <a16:creationId xmlns:a16="http://schemas.microsoft.com/office/drawing/2014/main" id="{00000000-0008-0000-1B00-000004000000}"/>
            </a:ext>
          </a:extLst>
        </xdr:cNvPr>
        <xdr:cNvSpPr>
          <a:spLocks noGrp="1"/>
        </xdr:cNvSpPr>
      </xdr:nvSpPr>
      <xdr:spPr>
        <a:xfrm>
          <a:off x="9112250" y="6111241"/>
          <a:ext cx="412750" cy="138499"/>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solidFill>
                <a:prstClr val="black"/>
              </a:solidFill>
            </a:rPr>
            <a:t>28</a:t>
          </a:r>
        </a:p>
      </xdr:txBody>
    </xdr:sp>
    <xdr:clientData/>
  </xdr:twoCellAnchor>
  <xdr:twoCellAnchor>
    <xdr:from>
      <xdr:col>1</xdr:col>
      <xdr:colOff>114300</xdr:colOff>
      <xdr:row>4</xdr:row>
      <xdr:rowOff>120128</xdr:rowOff>
    </xdr:from>
    <xdr:to>
      <xdr:col>19</xdr:col>
      <xdr:colOff>15063</xdr:colOff>
      <xdr:row>21</xdr:row>
      <xdr:rowOff>28238</xdr:rowOff>
    </xdr:to>
    <xdr:sp macro="" textlink="">
      <xdr:nvSpPr>
        <xdr:cNvPr id="5" name="Text Placeholder 4">
          <a:extLst>
            <a:ext uri="{FF2B5EF4-FFF2-40B4-BE49-F238E27FC236}">
              <a16:creationId xmlns:a16="http://schemas.microsoft.com/office/drawing/2014/main" id="{00000000-0008-0000-1B00-000005000000}"/>
            </a:ext>
          </a:extLst>
        </xdr:cNvPr>
        <xdr:cNvSpPr>
          <a:spLocks noGrp="1"/>
        </xdr:cNvSpPr>
      </xdr:nvSpPr>
      <xdr:spPr>
        <a:xfrm>
          <a:off x="723900" y="790688"/>
          <a:ext cx="10873563" cy="2757990"/>
        </a:xfrm>
        <a:prstGeom prst="rect">
          <a:avLst/>
        </a:prstGeom>
      </xdr:spPr>
      <xdr:txBody>
        <a:bodyPr vert="horz" wrap="square" lIns="0" tIns="0" rIns="0" bIns="0" rtlCol="0">
          <a:noAutofit/>
        </a:bodyPr>
        <a:lstStyle>
          <a:lvl1pPr marL="0" indent="0" algn="l" defTabSz="914400" rtl="0" eaLnBrk="1" latinLnBrk="0" hangingPunct="1">
            <a:spcBef>
              <a:spcPts val="0"/>
            </a:spcBef>
            <a:spcAft>
              <a:spcPts val="350"/>
            </a:spcAft>
            <a:buFontTx/>
            <a:buNone/>
            <a:defRPr sz="1800" b="1" kern="1200">
              <a:solidFill>
                <a:schemeClr val="tx1"/>
              </a:solidFill>
              <a:latin typeface="+mn-lt"/>
              <a:ea typeface="+mn-ea"/>
              <a:cs typeface="+mn-cs"/>
            </a:defRPr>
          </a:lvl1pPr>
          <a:lvl2pPr marL="0" indent="0" algn="l" defTabSz="914400" rtl="0" eaLnBrk="1" latinLnBrk="0" hangingPunct="1">
            <a:spcBef>
              <a:spcPts val="0"/>
            </a:spcBef>
            <a:spcAft>
              <a:spcPts val="350"/>
            </a:spcAft>
            <a:buFontTx/>
            <a:buNone/>
            <a:defRPr sz="1600" kern="1200">
              <a:solidFill>
                <a:schemeClr val="tx1"/>
              </a:solidFill>
              <a:latin typeface="+mn-lt"/>
              <a:ea typeface="+mn-ea"/>
              <a:cs typeface="+mn-cs"/>
            </a:defRPr>
          </a:lvl2pPr>
          <a:lvl3pPr marL="228600" indent="-228600" algn="l" defTabSz="914400" rtl="0" eaLnBrk="1" latinLnBrk="0" hangingPunct="1">
            <a:spcBef>
              <a:spcPts val="0"/>
            </a:spcBef>
            <a:spcAft>
              <a:spcPts val="350"/>
            </a:spcAft>
            <a:buClr>
              <a:srgbClr val="702082"/>
            </a:buClr>
            <a:buSzPct val="125000"/>
            <a:buFont typeface="Wingdings" pitchFamily="2" charset="2"/>
            <a:buChar char="§"/>
            <a:defRPr sz="1600" kern="1200" baseline="0">
              <a:solidFill>
                <a:schemeClr val="tx1"/>
              </a:solidFill>
              <a:latin typeface="+mn-lt"/>
              <a:ea typeface="+mn-ea"/>
              <a:cs typeface="+mn-cs"/>
            </a:defRPr>
          </a:lvl3pPr>
          <a:lvl4pPr marL="457200" indent="-228600" algn="l" defTabSz="914400" rtl="0" eaLnBrk="1" latinLnBrk="0" hangingPunct="1">
            <a:spcBef>
              <a:spcPts val="0"/>
            </a:spcBef>
            <a:spcAft>
              <a:spcPts val="280"/>
            </a:spcAft>
            <a:buClr>
              <a:schemeClr val="accent6"/>
            </a:buClr>
            <a:buSzPct val="125000"/>
            <a:buFont typeface="Wingdings" pitchFamily="2" charset="2"/>
            <a:buChar char="§"/>
            <a:defRPr sz="1400" kern="1200">
              <a:solidFill>
                <a:schemeClr val="tx1"/>
              </a:solidFill>
              <a:latin typeface="+mn-lt"/>
              <a:ea typeface="+mn-ea"/>
              <a:cs typeface="+mn-cs"/>
            </a:defRPr>
          </a:lvl4pPr>
          <a:lvl5pPr marL="731520" indent="-228600" algn="l" defTabSz="914400" rtl="0" eaLnBrk="1" latinLnBrk="0" hangingPunct="1">
            <a:spcBef>
              <a:spcPts val="0"/>
            </a:spcBef>
            <a:spcAft>
              <a:spcPts val="280"/>
            </a:spcAft>
            <a:buClr>
              <a:srgbClr val="000000"/>
            </a:buClr>
            <a:buSzPct val="125000"/>
            <a:buFont typeface="Arial" pitchFamily="34" charset="0"/>
            <a:buChar char="̵"/>
            <a:defRPr sz="1200" kern="1200" baseline="0">
              <a:solidFill>
                <a:schemeClr val="tx1"/>
              </a:solidFill>
              <a:latin typeface="+mn-lt"/>
              <a:ea typeface="+mn-ea"/>
              <a:cs typeface="+mn-cs"/>
            </a:defRPr>
          </a:lvl5pPr>
          <a:lvl6pPr marL="1005840" indent="-228600" algn="l" defTabSz="914400" rtl="0" eaLnBrk="1" latinLnBrk="0" hangingPunct="1">
            <a:spcBef>
              <a:spcPts val="0"/>
            </a:spcBef>
            <a:spcAft>
              <a:spcPts val="240"/>
            </a:spcAft>
            <a:buClr>
              <a:srgbClr val="000000"/>
            </a:buClr>
            <a:buFont typeface="Arial" pitchFamily="34" charset="0"/>
            <a:buChar char="̵"/>
            <a:defRPr sz="1100" kern="1200" baseline="0">
              <a:solidFill>
                <a:schemeClr val="tx1"/>
              </a:solidFill>
              <a:latin typeface="+mn-lt"/>
              <a:ea typeface="+mn-ea"/>
              <a:cs typeface="+mn-cs"/>
            </a:defRPr>
          </a:lvl6pPr>
          <a:lvl7pPr marL="1280160" indent="-228600" algn="l" defTabSz="914400" rtl="0" eaLnBrk="1" latinLnBrk="0" hangingPunct="1">
            <a:spcBef>
              <a:spcPts val="0"/>
            </a:spcBef>
            <a:spcAft>
              <a:spcPts val="240"/>
            </a:spcAft>
            <a:buClr>
              <a:srgbClr val="000000"/>
            </a:buClr>
            <a:buFont typeface="Arial" pitchFamily="34" charset="0"/>
            <a:buChar char="̵"/>
            <a:defRPr sz="1100" kern="1200">
              <a:solidFill>
                <a:schemeClr val="tx1"/>
              </a:solidFill>
              <a:latin typeface="+mn-lt"/>
              <a:ea typeface="+mn-ea"/>
              <a:cs typeface="+mn-cs"/>
            </a:defRPr>
          </a:lvl7pPr>
          <a:lvl8pPr marL="34290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8pPr>
          <a:lvl9pPr marL="38862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9pPr>
        </a:lstStyle>
        <a:p>
          <a:r>
            <a:rPr lang="en-US" sz="1300" b="0">
              <a:latin typeface="+mj-lt"/>
            </a:rPr>
            <a:t>The report provides a view into the team’s headcount, productivity and performance on client metrics. The report has been enhanced with data illustration and charting, analysis and forecast on productivity, resource management activities and insights. </a:t>
          </a:r>
        </a:p>
        <a:p>
          <a:endParaRPr lang="en-US" sz="500" b="0">
            <a:latin typeface="+mj-lt"/>
          </a:endParaRPr>
        </a:p>
        <a:p>
          <a:endParaRPr lang="en-US" sz="500" b="0">
            <a:latin typeface="+mj-lt"/>
          </a:endParaRPr>
        </a:p>
        <a:p>
          <a:r>
            <a:rPr lang="en-US" sz="1300" b="0">
              <a:latin typeface="+mj-lt"/>
            </a:rPr>
            <a:t>In alignment with the new global time recording policy, the colleague capacity utilization details for all teams have been adjusted to the new classifications. For a summary of this new approach, please turn to slide 19.</a:t>
          </a:r>
        </a:p>
        <a:p>
          <a:endParaRPr lang="en-US" sz="500" b="0">
            <a:latin typeface="+mj-lt"/>
          </a:endParaRPr>
        </a:p>
        <a:p>
          <a:r>
            <a:rPr lang="en-US" sz="1300" b="0">
              <a:latin typeface="+mj-lt"/>
            </a:rPr>
            <a:t>Please send questions and/or clarifications regarding the report to </a:t>
          </a:r>
          <a:r>
            <a:rPr lang="en-US" sz="1200">
              <a:latin typeface="+mj-lt"/>
            </a:rPr>
            <a:t>WTW.HB.MNL.Financial.Team.Leaders@willistowerswatson.com</a:t>
          </a:r>
        </a:p>
        <a:p>
          <a:endParaRPr lang="en-US" sz="1300" b="0">
            <a:latin typeface="+mj-lt"/>
          </a:endParaRPr>
        </a:p>
        <a:p>
          <a:endParaRPr lang="en-US" b="0">
            <a:latin typeface="+mj-lt"/>
          </a:endParaRPr>
        </a:p>
      </xdr:txBody>
    </xdr:sp>
    <xdr:clientData/>
  </xdr:twoCellAnchor>
  <xdr:twoCellAnchor>
    <xdr:from>
      <xdr:col>3</xdr:col>
      <xdr:colOff>258763</xdr:colOff>
      <xdr:row>37</xdr:row>
      <xdr:rowOff>76804</xdr:rowOff>
    </xdr:from>
    <xdr:to>
      <xdr:col>12</xdr:col>
      <xdr:colOff>342807</xdr:colOff>
      <xdr:row>39</xdr:row>
      <xdr:rowOff>29556</xdr:rowOff>
    </xdr:to>
    <xdr:sp macro="" textlink="">
      <xdr:nvSpPr>
        <xdr:cNvPr id="6" name="Path">
          <a:extLst>
            <a:ext uri="{FF2B5EF4-FFF2-40B4-BE49-F238E27FC236}">
              <a16:creationId xmlns:a16="http://schemas.microsoft.com/office/drawing/2014/main" id="{00000000-0008-0000-1B00-000006000000}"/>
            </a:ext>
          </a:extLst>
        </xdr:cNvPr>
        <xdr:cNvSpPr/>
      </xdr:nvSpPr>
      <xdr:spPr>
        <a:xfrm>
          <a:off x="2087563" y="6279484"/>
          <a:ext cx="5570444" cy="2880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GB" sz="700">
            <a:solidFill>
              <a:prstClr val="black"/>
            </a:solidFill>
          </a:endParaRPr>
        </a:p>
      </xdr:txBody>
    </xdr:sp>
    <xdr:clientData/>
  </xdr:twoCellAnchor>
  <xdr:twoCellAnchor>
    <xdr:from>
      <xdr:col>3</xdr:col>
      <xdr:colOff>299104</xdr:colOff>
      <xdr:row>22</xdr:row>
      <xdr:rowOff>16137</xdr:rowOff>
    </xdr:from>
    <xdr:to>
      <xdr:col>6</xdr:col>
      <xdr:colOff>194982</xdr:colOff>
      <xdr:row>24</xdr:row>
      <xdr:rowOff>19411</xdr:rowOff>
    </xdr:to>
    <xdr:sp macro="" textlink="">
      <xdr:nvSpPr>
        <xdr:cNvPr id="7" name="TextBox 7">
          <a:extLst>
            <a:ext uri="{FF2B5EF4-FFF2-40B4-BE49-F238E27FC236}">
              <a16:creationId xmlns:a16="http://schemas.microsoft.com/office/drawing/2014/main" id="{00000000-0008-0000-1B00-000007000000}"/>
            </a:ext>
          </a:extLst>
        </xdr:cNvPr>
        <xdr:cNvSpPr txBox="1"/>
      </xdr:nvSpPr>
      <xdr:spPr>
        <a:xfrm>
          <a:off x="2127904" y="3704217"/>
          <a:ext cx="172467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PH" sz="1600">
              <a:solidFill>
                <a:prstClr val="black"/>
              </a:solidFill>
            </a:rPr>
            <a:t>People</a:t>
          </a:r>
          <a:endParaRPr lang="en-US" sz="1600">
            <a:solidFill>
              <a:prstClr val="black"/>
            </a:solidFill>
          </a:endParaRPr>
        </a:p>
      </xdr:txBody>
    </xdr:sp>
    <xdr:clientData/>
  </xdr:twoCellAnchor>
  <xdr:twoCellAnchor>
    <xdr:from>
      <xdr:col>6</xdr:col>
      <xdr:colOff>521802</xdr:colOff>
      <xdr:row>22</xdr:row>
      <xdr:rowOff>8361</xdr:rowOff>
    </xdr:from>
    <xdr:to>
      <xdr:col>9</xdr:col>
      <xdr:colOff>417680</xdr:colOff>
      <xdr:row>24</xdr:row>
      <xdr:rowOff>11635</xdr:rowOff>
    </xdr:to>
    <xdr:sp macro="" textlink="">
      <xdr:nvSpPr>
        <xdr:cNvPr id="8" name="TextBox 8">
          <a:extLst>
            <a:ext uri="{FF2B5EF4-FFF2-40B4-BE49-F238E27FC236}">
              <a16:creationId xmlns:a16="http://schemas.microsoft.com/office/drawing/2014/main" id="{00000000-0008-0000-1B00-000008000000}"/>
            </a:ext>
          </a:extLst>
        </xdr:cNvPr>
        <xdr:cNvSpPr txBox="1"/>
      </xdr:nvSpPr>
      <xdr:spPr>
        <a:xfrm>
          <a:off x="4179402" y="3696441"/>
          <a:ext cx="172467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PH" sz="1600">
              <a:solidFill>
                <a:prstClr val="black"/>
              </a:solidFill>
            </a:rPr>
            <a:t>Financial</a:t>
          </a:r>
          <a:endParaRPr lang="en-US" sz="1600">
            <a:solidFill>
              <a:prstClr val="black"/>
            </a:solidFill>
          </a:endParaRPr>
        </a:p>
      </xdr:txBody>
    </xdr:sp>
    <xdr:clientData/>
  </xdr:twoCellAnchor>
  <xdr:twoCellAnchor>
    <xdr:from>
      <xdr:col>10</xdr:col>
      <xdr:colOff>321946</xdr:colOff>
      <xdr:row>22</xdr:row>
      <xdr:rowOff>16273</xdr:rowOff>
    </xdr:from>
    <xdr:to>
      <xdr:col>13</xdr:col>
      <xdr:colOff>217824</xdr:colOff>
      <xdr:row>24</xdr:row>
      <xdr:rowOff>19547</xdr:rowOff>
    </xdr:to>
    <xdr:sp macro="" textlink="">
      <xdr:nvSpPr>
        <xdr:cNvPr id="9" name="TextBox 9">
          <a:extLst>
            <a:ext uri="{FF2B5EF4-FFF2-40B4-BE49-F238E27FC236}">
              <a16:creationId xmlns:a16="http://schemas.microsoft.com/office/drawing/2014/main" id="{00000000-0008-0000-1B00-000009000000}"/>
            </a:ext>
          </a:extLst>
        </xdr:cNvPr>
        <xdr:cNvSpPr txBox="1"/>
      </xdr:nvSpPr>
      <xdr:spPr>
        <a:xfrm>
          <a:off x="6417946" y="3704353"/>
          <a:ext cx="172467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PH" sz="1600">
              <a:solidFill>
                <a:prstClr val="black"/>
              </a:solidFill>
            </a:rPr>
            <a:t>Excellence</a:t>
          </a:r>
          <a:endParaRPr lang="en-US" sz="1600">
            <a:solidFill>
              <a:prstClr val="black"/>
            </a:solidFill>
          </a:endParaRPr>
        </a:p>
      </xdr:txBody>
    </xdr:sp>
    <xdr:clientData/>
  </xdr:twoCellAnchor>
  <xdr:twoCellAnchor>
    <xdr:from>
      <xdr:col>13</xdr:col>
      <xdr:colOff>560971</xdr:colOff>
      <xdr:row>22</xdr:row>
      <xdr:rowOff>16273</xdr:rowOff>
    </xdr:from>
    <xdr:to>
      <xdr:col>16</xdr:col>
      <xdr:colOff>456849</xdr:colOff>
      <xdr:row>24</xdr:row>
      <xdr:rowOff>19547</xdr:rowOff>
    </xdr:to>
    <xdr:sp macro="" textlink="">
      <xdr:nvSpPr>
        <xdr:cNvPr id="10" name="TextBox 10">
          <a:extLst>
            <a:ext uri="{FF2B5EF4-FFF2-40B4-BE49-F238E27FC236}">
              <a16:creationId xmlns:a16="http://schemas.microsoft.com/office/drawing/2014/main" id="{00000000-0008-0000-1B00-00000A000000}"/>
            </a:ext>
          </a:extLst>
        </xdr:cNvPr>
        <xdr:cNvSpPr txBox="1"/>
      </xdr:nvSpPr>
      <xdr:spPr>
        <a:xfrm>
          <a:off x="8485771" y="3704353"/>
          <a:ext cx="172467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PH" sz="1600">
              <a:solidFill>
                <a:prstClr val="black"/>
              </a:solidFill>
            </a:rPr>
            <a:t>Clients</a:t>
          </a:r>
          <a:endParaRPr lang="en-US" sz="1600">
            <a:solidFill>
              <a:prstClr val="black"/>
            </a:solidFill>
          </a:endParaRPr>
        </a:p>
      </xdr:txBody>
    </xdr:sp>
    <xdr:clientData/>
  </xdr:twoCellAnchor>
  <xdr:twoCellAnchor editAs="oneCell">
    <xdr:from>
      <xdr:col>11</xdr:col>
      <xdr:colOff>234280</xdr:colOff>
      <xdr:row>24</xdr:row>
      <xdr:rowOff>80009</xdr:rowOff>
    </xdr:from>
    <xdr:to>
      <xdr:col>12</xdr:col>
      <xdr:colOff>305491</xdr:colOff>
      <xdr:row>28</xdr:row>
      <xdr:rowOff>28368</xdr:rowOff>
    </xdr:to>
    <xdr:pic>
      <xdr:nvPicPr>
        <xdr:cNvPr id="11" name="Picture 10">
          <a:extLst>
            <a:ext uri="{FF2B5EF4-FFF2-40B4-BE49-F238E27FC236}">
              <a16:creationId xmlns:a16="http://schemas.microsoft.com/office/drawing/2014/main" id="{00000000-0008-0000-1B00-00000B00000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6939880" y="4103369"/>
          <a:ext cx="680811" cy="618919"/>
        </a:xfrm>
        <a:prstGeom prst="rect">
          <a:avLst/>
        </a:prstGeom>
      </xdr:spPr>
    </xdr:pic>
    <xdr:clientData/>
  </xdr:twoCellAnchor>
  <xdr:twoCellAnchor editAs="oneCell">
    <xdr:from>
      <xdr:col>14</xdr:col>
      <xdr:colOff>525493</xdr:colOff>
      <xdr:row>24</xdr:row>
      <xdr:rowOff>68705</xdr:rowOff>
    </xdr:from>
    <xdr:to>
      <xdr:col>15</xdr:col>
      <xdr:colOff>573010</xdr:colOff>
      <xdr:row>28</xdr:row>
      <xdr:rowOff>55262</xdr:rowOff>
    </xdr:to>
    <xdr:pic>
      <xdr:nvPicPr>
        <xdr:cNvPr id="12" name="Picture 11">
          <a:extLst>
            <a:ext uri="{FF2B5EF4-FFF2-40B4-BE49-F238E27FC236}">
              <a16:creationId xmlns:a16="http://schemas.microsoft.com/office/drawing/2014/main" id="{00000000-0008-0000-1B00-00000C000000}"/>
            </a:ext>
          </a:extLst>
        </xdr:cNvPr>
        <xdr:cNvPicPr>
          <a:picLocks noChangeAspect="1"/>
        </xdr:cNvPicPr>
      </xdr:nvPicPr>
      <xdr:blipFill>
        <a:blip xmlns:r="http://schemas.openxmlformats.org/officeDocument/2006/relationships" r:embed="rId2">
          <a:duotone>
            <a:schemeClr val="accent2">
              <a:shade val="45000"/>
              <a:satMod val="135000"/>
            </a:schemeClr>
            <a:prstClr val="white"/>
          </a:duotone>
          <a:extLst>
            <a:ext uri="{28A0092B-C50C-407E-A947-70E740481C1C}">
              <a14:useLocalDpi xmlns:a14="http://schemas.microsoft.com/office/drawing/2010/main" val="0"/>
            </a:ext>
          </a:extLst>
        </a:blip>
        <a:stretch>
          <a:fillRect/>
        </a:stretch>
      </xdr:blipFill>
      <xdr:spPr>
        <a:xfrm>
          <a:off x="9059893" y="4092065"/>
          <a:ext cx="657117" cy="657117"/>
        </a:xfrm>
        <a:prstGeom prst="rect">
          <a:avLst/>
        </a:prstGeom>
      </xdr:spPr>
    </xdr:pic>
    <xdr:clientData/>
  </xdr:twoCellAnchor>
  <xdr:twoCellAnchor>
    <xdr:from>
      <xdr:col>3</xdr:col>
      <xdr:colOff>555533</xdr:colOff>
      <xdr:row>29</xdr:row>
      <xdr:rowOff>79786</xdr:rowOff>
    </xdr:from>
    <xdr:to>
      <xdr:col>5</xdr:col>
      <xdr:colOff>519674</xdr:colOff>
      <xdr:row>29</xdr:row>
      <xdr:rowOff>79786</xdr:rowOff>
    </xdr:to>
    <xdr:cxnSp macro="">
      <xdr:nvCxnSpPr>
        <xdr:cNvPr id="13" name="Straight Connector 12">
          <a:extLst>
            <a:ext uri="{FF2B5EF4-FFF2-40B4-BE49-F238E27FC236}">
              <a16:creationId xmlns:a16="http://schemas.microsoft.com/office/drawing/2014/main" id="{00000000-0008-0000-1B00-00000D000000}"/>
            </a:ext>
          </a:extLst>
        </xdr:cNvPr>
        <xdr:cNvCxnSpPr/>
      </xdr:nvCxnSpPr>
      <xdr:spPr>
        <a:xfrm>
          <a:off x="2384333" y="4941346"/>
          <a:ext cx="1183341" cy="0"/>
        </a:xfrm>
        <a:prstGeom prst="line">
          <a:avLst/>
        </a:prstGeom>
        <a:ln w="28575">
          <a:solidFill>
            <a:srgbClr val="703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188186</xdr:colOff>
      <xdr:row>29</xdr:row>
      <xdr:rowOff>79786</xdr:rowOff>
    </xdr:from>
    <xdr:to>
      <xdr:col>9</xdr:col>
      <xdr:colOff>152327</xdr:colOff>
      <xdr:row>29</xdr:row>
      <xdr:rowOff>79786</xdr:rowOff>
    </xdr:to>
    <xdr:cxnSp macro="">
      <xdr:nvCxnSpPr>
        <xdr:cNvPr id="14" name="Straight Connector 13">
          <a:extLst>
            <a:ext uri="{FF2B5EF4-FFF2-40B4-BE49-F238E27FC236}">
              <a16:creationId xmlns:a16="http://schemas.microsoft.com/office/drawing/2014/main" id="{00000000-0008-0000-1B00-00000E000000}"/>
            </a:ext>
          </a:extLst>
        </xdr:cNvPr>
        <xdr:cNvCxnSpPr/>
      </xdr:nvCxnSpPr>
      <xdr:spPr>
        <a:xfrm>
          <a:off x="4455386" y="4941346"/>
          <a:ext cx="1183341" cy="0"/>
        </a:xfrm>
        <a:prstGeom prst="line">
          <a:avLst/>
        </a:prstGeom>
        <a:ln w="28575">
          <a:solidFill>
            <a:srgbClr val="703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592614</xdr:colOff>
      <xdr:row>29</xdr:row>
      <xdr:rowOff>79786</xdr:rowOff>
    </xdr:from>
    <xdr:to>
      <xdr:col>12</xdr:col>
      <xdr:colOff>556755</xdr:colOff>
      <xdr:row>29</xdr:row>
      <xdr:rowOff>79786</xdr:rowOff>
    </xdr:to>
    <xdr:cxnSp macro="">
      <xdr:nvCxnSpPr>
        <xdr:cNvPr id="15" name="Straight Connector 14">
          <a:extLst>
            <a:ext uri="{FF2B5EF4-FFF2-40B4-BE49-F238E27FC236}">
              <a16:creationId xmlns:a16="http://schemas.microsoft.com/office/drawing/2014/main" id="{00000000-0008-0000-1B00-00000F000000}"/>
            </a:ext>
          </a:extLst>
        </xdr:cNvPr>
        <xdr:cNvCxnSpPr/>
      </xdr:nvCxnSpPr>
      <xdr:spPr>
        <a:xfrm>
          <a:off x="6688614" y="4941346"/>
          <a:ext cx="1183341" cy="0"/>
        </a:xfrm>
        <a:prstGeom prst="line">
          <a:avLst/>
        </a:prstGeom>
        <a:ln w="28575">
          <a:solidFill>
            <a:srgbClr val="703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262380</xdr:colOff>
      <xdr:row>29</xdr:row>
      <xdr:rowOff>79786</xdr:rowOff>
    </xdr:from>
    <xdr:to>
      <xdr:col>16</xdr:col>
      <xdr:colOff>226521</xdr:colOff>
      <xdr:row>29</xdr:row>
      <xdr:rowOff>79786</xdr:rowOff>
    </xdr:to>
    <xdr:cxnSp macro="">
      <xdr:nvCxnSpPr>
        <xdr:cNvPr id="16" name="Straight Connector 15">
          <a:extLst>
            <a:ext uri="{FF2B5EF4-FFF2-40B4-BE49-F238E27FC236}">
              <a16:creationId xmlns:a16="http://schemas.microsoft.com/office/drawing/2014/main" id="{00000000-0008-0000-1B00-000010000000}"/>
            </a:ext>
          </a:extLst>
        </xdr:cNvPr>
        <xdr:cNvCxnSpPr/>
      </xdr:nvCxnSpPr>
      <xdr:spPr>
        <a:xfrm>
          <a:off x="8796780" y="4941346"/>
          <a:ext cx="1183341" cy="0"/>
        </a:xfrm>
        <a:prstGeom prst="line">
          <a:avLst/>
        </a:prstGeom>
        <a:ln w="28575">
          <a:solidFill>
            <a:srgbClr val="703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272210</xdr:colOff>
      <xdr:row>29</xdr:row>
      <xdr:rowOff>163474</xdr:rowOff>
    </xdr:from>
    <xdr:to>
      <xdr:col>6</xdr:col>
      <xdr:colOff>168088</xdr:colOff>
      <xdr:row>31</xdr:row>
      <xdr:rowOff>105193</xdr:rowOff>
    </xdr:to>
    <xdr:sp macro="" textlink="">
      <xdr:nvSpPr>
        <xdr:cNvPr id="17" name="TextBox 20">
          <a:extLst>
            <a:ext uri="{FF2B5EF4-FFF2-40B4-BE49-F238E27FC236}">
              <a16:creationId xmlns:a16="http://schemas.microsoft.com/office/drawing/2014/main" id="{00000000-0008-0000-1B00-000011000000}"/>
            </a:ext>
          </a:extLst>
        </xdr:cNvPr>
        <xdr:cNvSpPr txBox="1"/>
      </xdr:nvSpPr>
      <xdr:spPr>
        <a:xfrm>
          <a:off x="2101010" y="5025034"/>
          <a:ext cx="1724678"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PH" sz="1200">
              <a:solidFill>
                <a:prstClr val="black"/>
              </a:solidFill>
            </a:rPr>
            <a:t>Headcount</a:t>
          </a:r>
          <a:endParaRPr lang="en-US" sz="1200">
            <a:solidFill>
              <a:prstClr val="black"/>
            </a:solidFill>
          </a:endParaRPr>
        </a:p>
      </xdr:txBody>
    </xdr:sp>
    <xdr:clientData/>
  </xdr:twoCellAnchor>
  <xdr:twoCellAnchor>
    <xdr:from>
      <xdr:col>6</xdr:col>
      <xdr:colOff>494908</xdr:colOff>
      <xdr:row>29</xdr:row>
      <xdr:rowOff>155698</xdr:rowOff>
    </xdr:from>
    <xdr:to>
      <xdr:col>9</xdr:col>
      <xdr:colOff>390786</xdr:colOff>
      <xdr:row>31</xdr:row>
      <xdr:rowOff>97417</xdr:rowOff>
    </xdr:to>
    <xdr:sp macro="" textlink="">
      <xdr:nvSpPr>
        <xdr:cNvPr id="18" name="TextBox 21">
          <a:extLst>
            <a:ext uri="{FF2B5EF4-FFF2-40B4-BE49-F238E27FC236}">
              <a16:creationId xmlns:a16="http://schemas.microsoft.com/office/drawing/2014/main" id="{00000000-0008-0000-1B00-000012000000}"/>
            </a:ext>
          </a:extLst>
        </xdr:cNvPr>
        <xdr:cNvSpPr txBox="1"/>
      </xdr:nvSpPr>
      <xdr:spPr>
        <a:xfrm>
          <a:off x="4152508" y="5017258"/>
          <a:ext cx="1724678"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PH" sz="1200">
              <a:solidFill>
                <a:prstClr val="black"/>
              </a:solidFill>
            </a:rPr>
            <a:t>Productivity</a:t>
          </a:r>
          <a:endParaRPr lang="en-US" sz="1200">
            <a:solidFill>
              <a:prstClr val="black"/>
            </a:solidFill>
          </a:endParaRPr>
        </a:p>
      </xdr:txBody>
    </xdr:sp>
    <xdr:clientData/>
  </xdr:twoCellAnchor>
  <xdr:twoCellAnchor>
    <xdr:from>
      <xdr:col>10</xdr:col>
      <xdr:colOff>187476</xdr:colOff>
      <xdr:row>29</xdr:row>
      <xdr:rowOff>163610</xdr:rowOff>
    </xdr:from>
    <xdr:to>
      <xdr:col>13</xdr:col>
      <xdr:colOff>352294</xdr:colOff>
      <xdr:row>31</xdr:row>
      <xdr:rowOff>105329</xdr:rowOff>
    </xdr:to>
    <xdr:sp macro="" textlink="">
      <xdr:nvSpPr>
        <xdr:cNvPr id="19" name="TextBox 22">
          <a:extLst>
            <a:ext uri="{FF2B5EF4-FFF2-40B4-BE49-F238E27FC236}">
              <a16:creationId xmlns:a16="http://schemas.microsoft.com/office/drawing/2014/main" id="{00000000-0008-0000-1B00-000013000000}"/>
            </a:ext>
          </a:extLst>
        </xdr:cNvPr>
        <xdr:cNvSpPr txBox="1"/>
      </xdr:nvSpPr>
      <xdr:spPr>
        <a:xfrm>
          <a:off x="6283476" y="5025170"/>
          <a:ext cx="1993618"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PH" sz="1200">
              <a:solidFill>
                <a:prstClr val="black"/>
              </a:solidFill>
            </a:rPr>
            <a:t>Resourcing</a:t>
          </a:r>
          <a:endParaRPr lang="en-US" sz="1200">
            <a:solidFill>
              <a:prstClr val="black"/>
            </a:solidFill>
          </a:endParaRPr>
        </a:p>
      </xdr:txBody>
    </xdr:sp>
    <xdr:clientData/>
  </xdr:twoCellAnchor>
  <xdr:twoCellAnchor>
    <xdr:from>
      <xdr:col>13</xdr:col>
      <xdr:colOff>560971</xdr:colOff>
      <xdr:row>29</xdr:row>
      <xdr:rowOff>163610</xdr:rowOff>
    </xdr:from>
    <xdr:to>
      <xdr:col>16</xdr:col>
      <xdr:colOff>456849</xdr:colOff>
      <xdr:row>31</xdr:row>
      <xdr:rowOff>105329</xdr:rowOff>
    </xdr:to>
    <xdr:sp macro="" textlink="">
      <xdr:nvSpPr>
        <xdr:cNvPr id="20" name="TextBox 23">
          <a:extLst>
            <a:ext uri="{FF2B5EF4-FFF2-40B4-BE49-F238E27FC236}">
              <a16:creationId xmlns:a16="http://schemas.microsoft.com/office/drawing/2014/main" id="{00000000-0008-0000-1B00-000014000000}"/>
            </a:ext>
          </a:extLst>
        </xdr:cNvPr>
        <xdr:cNvSpPr txBox="1"/>
      </xdr:nvSpPr>
      <xdr:spPr>
        <a:xfrm>
          <a:off x="8485771" y="5025170"/>
          <a:ext cx="1724678"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PH" sz="1200">
              <a:solidFill>
                <a:prstClr val="black"/>
              </a:solidFill>
            </a:rPr>
            <a:t>Performance</a:t>
          </a:r>
          <a:endParaRPr lang="en-US" sz="1200">
            <a:solidFill>
              <a:prstClr val="black"/>
            </a:solidFill>
          </a:endParaRPr>
        </a:p>
      </xdr:txBody>
    </xdr:sp>
    <xdr:clientData/>
  </xdr:twoCellAnchor>
  <xdr:twoCellAnchor>
    <xdr:from>
      <xdr:col>4</xdr:col>
      <xdr:colOff>211698</xdr:colOff>
      <xdr:row>25</xdr:row>
      <xdr:rowOff>24824</xdr:rowOff>
    </xdr:from>
    <xdr:to>
      <xdr:col>5</xdr:col>
      <xdr:colOff>228599</xdr:colOff>
      <xdr:row>28</xdr:row>
      <xdr:rowOff>50611</xdr:rowOff>
    </xdr:to>
    <xdr:grpSp>
      <xdr:nvGrpSpPr>
        <xdr:cNvPr id="21" name="Group 20">
          <a:extLst>
            <a:ext uri="{FF2B5EF4-FFF2-40B4-BE49-F238E27FC236}">
              <a16:creationId xmlns:a16="http://schemas.microsoft.com/office/drawing/2014/main" id="{00000000-0008-0000-1B00-000015000000}"/>
            </a:ext>
          </a:extLst>
        </xdr:cNvPr>
        <xdr:cNvGrpSpPr>
          <a:grpSpLocks/>
        </xdr:cNvGrpSpPr>
      </xdr:nvGrpSpPr>
      <xdr:grpSpPr>
        <a:xfrm>
          <a:off x="2215758" y="4215824"/>
          <a:ext cx="626501" cy="528707"/>
          <a:chOff x="0" y="0"/>
          <a:chExt cx="374015" cy="339090"/>
        </a:xfrm>
        <a:solidFill>
          <a:srgbClr val="7030A0"/>
        </a:solidFill>
      </xdr:grpSpPr>
      <xdr:sp macro="" textlink="">
        <xdr:nvSpPr>
          <xdr:cNvPr id="27" name="Freeform 45">
            <a:extLst>
              <a:ext uri="{FF2B5EF4-FFF2-40B4-BE49-F238E27FC236}">
                <a16:creationId xmlns:a16="http://schemas.microsoft.com/office/drawing/2014/main" id="{00000000-0008-0000-1B00-00001B000000}"/>
              </a:ext>
            </a:extLst>
          </xdr:cNvPr>
          <xdr:cNvSpPr>
            <a:spLocks/>
          </xdr:cNvSpPr>
        </xdr:nvSpPr>
        <xdr:spPr bwMode="auto">
          <a:xfrm>
            <a:off x="0" y="120650"/>
            <a:ext cx="113665" cy="218440"/>
          </a:xfrm>
          <a:custGeom>
            <a:avLst/>
            <a:gdLst>
              <a:gd name="T0" fmla="*/ 113940 w 144"/>
              <a:gd name="T1" fmla="*/ 26718 h 278"/>
              <a:gd name="T2" fmla="*/ 87829 w 144"/>
              <a:gd name="T3" fmla="*/ 0 h 278"/>
              <a:gd name="T4" fmla="*/ 26903 w 144"/>
              <a:gd name="T5" fmla="*/ 0 h 278"/>
              <a:gd name="T6" fmla="*/ 0 w 144"/>
              <a:gd name="T7" fmla="*/ 26718 h 278"/>
              <a:gd name="T8" fmla="*/ 0 w 144"/>
              <a:gd name="T9" fmla="*/ 111586 h 278"/>
              <a:gd name="T10" fmla="*/ 26903 w 144"/>
              <a:gd name="T11" fmla="*/ 111586 h 278"/>
              <a:gd name="T12" fmla="*/ 26903 w 144"/>
              <a:gd name="T13" fmla="*/ 218458 h 278"/>
              <a:gd name="T14" fmla="*/ 87038 w 144"/>
              <a:gd name="T15" fmla="*/ 218458 h 278"/>
              <a:gd name="T16" fmla="*/ 87038 w 144"/>
              <a:gd name="T17" fmla="*/ 111586 h 278"/>
              <a:gd name="T18" fmla="*/ 113940 w 144"/>
              <a:gd name="T19" fmla="*/ 111586 h 278"/>
              <a:gd name="T20" fmla="*/ 113940 w 144"/>
              <a:gd name="T21" fmla="*/ 26718 h 278"/>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144" h="278">
                <a:moveTo>
                  <a:pt x="144" y="34"/>
                </a:moveTo>
                <a:cubicBezTo>
                  <a:pt x="144" y="15"/>
                  <a:pt x="129" y="0"/>
                  <a:pt x="111" y="0"/>
                </a:cubicBezTo>
                <a:cubicBezTo>
                  <a:pt x="34" y="0"/>
                  <a:pt x="34" y="0"/>
                  <a:pt x="34" y="0"/>
                </a:cubicBezTo>
                <a:cubicBezTo>
                  <a:pt x="15" y="0"/>
                  <a:pt x="0" y="15"/>
                  <a:pt x="0" y="34"/>
                </a:cubicBezTo>
                <a:cubicBezTo>
                  <a:pt x="0" y="142"/>
                  <a:pt x="0" y="142"/>
                  <a:pt x="0" y="142"/>
                </a:cubicBezTo>
                <a:cubicBezTo>
                  <a:pt x="34" y="142"/>
                  <a:pt x="34" y="142"/>
                  <a:pt x="34" y="142"/>
                </a:cubicBezTo>
                <a:cubicBezTo>
                  <a:pt x="34" y="278"/>
                  <a:pt x="34" y="278"/>
                  <a:pt x="34" y="278"/>
                </a:cubicBezTo>
                <a:cubicBezTo>
                  <a:pt x="110" y="278"/>
                  <a:pt x="110" y="278"/>
                  <a:pt x="110" y="278"/>
                </a:cubicBezTo>
                <a:cubicBezTo>
                  <a:pt x="110" y="142"/>
                  <a:pt x="110" y="142"/>
                  <a:pt x="110" y="142"/>
                </a:cubicBezTo>
                <a:cubicBezTo>
                  <a:pt x="144" y="142"/>
                  <a:pt x="144" y="142"/>
                  <a:pt x="144" y="142"/>
                </a:cubicBezTo>
                <a:lnTo>
                  <a:pt x="144" y="34"/>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89154" tIns="44577" rIns="89154" bIns="44577" anchor="t" anchorCtr="0" upright="1">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756">
              <a:solidFill>
                <a:prstClr val="black"/>
              </a:solidFill>
            </a:endParaRPr>
          </a:p>
        </xdr:txBody>
      </xdr:sp>
      <xdr:grpSp>
        <xdr:nvGrpSpPr>
          <xdr:cNvPr id="28" name="Group 27">
            <a:extLst>
              <a:ext uri="{FF2B5EF4-FFF2-40B4-BE49-F238E27FC236}">
                <a16:creationId xmlns:a16="http://schemas.microsoft.com/office/drawing/2014/main" id="{00000000-0008-0000-1B00-00001C000000}"/>
              </a:ext>
            </a:extLst>
          </xdr:cNvPr>
          <xdr:cNvGrpSpPr/>
        </xdr:nvGrpSpPr>
        <xdr:grpSpPr>
          <a:xfrm>
            <a:off x="31750" y="0"/>
            <a:ext cx="342265" cy="332740"/>
            <a:chOff x="0" y="0"/>
            <a:chExt cx="342265" cy="332740"/>
          </a:xfrm>
          <a:grpFill/>
        </xdr:grpSpPr>
        <xdr:sp macro="" textlink="">
          <xdr:nvSpPr>
            <xdr:cNvPr id="29" name="Oval 28">
              <a:extLst>
                <a:ext uri="{FF2B5EF4-FFF2-40B4-BE49-F238E27FC236}">
                  <a16:creationId xmlns:a16="http://schemas.microsoft.com/office/drawing/2014/main" id="{00000000-0008-0000-1B00-00001D000000}"/>
                </a:ext>
              </a:extLst>
            </xdr:cNvPr>
            <xdr:cNvSpPr>
              <a:spLocks noChangeArrowheads="1"/>
            </xdr:cNvSpPr>
          </xdr:nvSpPr>
          <xdr:spPr bwMode="auto">
            <a:xfrm>
              <a:off x="0" y="57150"/>
              <a:ext cx="48260" cy="48260"/>
            </a:xfrm>
            <a:prstGeom prst="ellipse">
              <a:avLst/>
            </a:prstGeom>
            <a:grpFill/>
            <a:ln>
              <a:noFill/>
            </a:ln>
          </xdr:spPr>
          <xdr:txBody>
            <a:bodyPr vert="horz" wrap="square" lIns="64293" tIns="32147" rIns="64293" bIns="32147"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756">
                <a:solidFill>
                  <a:prstClr val="black"/>
                </a:solidFill>
              </a:endParaRPr>
            </a:p>
          </xdr:txBody>
        </xdr:sp>
        <xdr:sp macro="" textlink="">
          <xdr:nvSpPr>
            <xdr:cNvPr id="30" name="Oval 29">
              <a:extLst>
                <a:ext uri="{FF2B5EF4-FFF2-40B4-BE49-F238E27FC236}">
                  <a16:creationId xmlns:a16="http://schemas.microsoft.com/office/drawing/2014/main" id="{00000000-0008-0000-1B00-00001E000000}"/>
                </a:ext>
              </a:extLst>
            </xdr:cNvPr>
            <xdr:cNvSpPr>
              <a:spLocks noChangeArrowheads="1"/>
            </xdr:cNvSpPr>
          </xdr:nvSpPr>
          <xdr:spPr bwMode="auto">
            <a:xfrm>
              <a:off x="69850" y="57150"/>
              <a:ext cx="48260" cy="48260"/>
            </a:xfrm>
            <a:prstGeom prst="ellipse">
              <a:avLst/>
            </a:prstGeom>
            <a:grpFill/>
            <a:ln>
              <a:noFill/>
            </a:ln>
          </xdr:spPr>
          <xdr:txBody>
            <a:bodyPr vert="horz" wrap="square" lIns="64293" tIns="32147" rIns="64293" bIns="32147"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756">
                <a:solidFill>
                  <a:prstClr val="black"/>
                </a:solidFill>
              </a:endParaRPr>
            </a:p>
          </xdr:txBody>
        </xdr:sp>
        <xdr:sp macro="" textlink="">
          <xdr:nvSpPr>
            <xdr:cNvPr id="31" name="Oval 30">
              <a:extLst>
                <a:ext uri="{FF2B5EF4-FFF2-40B4-BE49-F238E27FC236}">
                  <a16:creationId xmlns:a16="http://schemas.microsoft.com/office/drawing/2014/main" id="{00000000-0008-0000-1B00-00001F000000}"/>
                </a:ext>
              </a:extLst>
            </xdr:cNvPr>
            <xdr:cNvSpPr>
              <a:spLocks noChangeArrowheads="1"/>
            </xdr:cNvSpPr>
          </xdr:nvSpPr>
          <xdr:spPr bwMode="auto">
            <a:xfrm>
              <a:off x="190500" y="57150"/>
              <a:ext cx="48260" cy="48260"/>
            </a:xfrm>
            <a:prstGeom prst="ellipse">
              <a:avLst/>
            </a:prstGeom>
            <a:grpFill/>
            <a:ln>
              <a:noFill/>
            </a:ln>
          </xdr:spPr>
          <xdr:txBody>
            <a:bodyPr vert="horz" wrap="square" lIns="64293" tIns="32147" rIns="64293" bIns="32147"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756">
                <a:solidFill>
                  <a:prstClr val="black"/>
                </a:solidFill>
              </a:endParaRPr>
            </a:p>
          </xdr:txBody>
        </xdr:sp>
        <xdr:sp macro="" textlink="">
          <xdr:nvSpPr>
            <xdr:cNvPr id="32" name="Freeform 50">
              <a:extLst>
                <a:ext uri="{FF2B5EF4-FFF2-40B4-BE49-F238E27FC236}">
                  <a16:creationId xmlns:a16="http://schemas.microsoft.com/office/drawing/2014/main" id="{00000000-0008-0000-1B00-000020000000}"/>
                </a:ext>
              </a:extLst>
            </xdr:cNvPr>
            <xdr:cNvSpPr>
              <a:spLocks/>
            </xdr:cNvSpPr>
          </xdr:nvSpPr>
          <xdr:spPr bwMode="auto">
            <a:xfrm>
              <a:off x="95250" y="114300"/>
              <a:ext cx="113030" cy="218440"/>
            </a:xfrm>
            <a:custGeom>
              <a:avLst/>
              <a:gdLst>
                <a:gd name="T0" fmla="*/ 113159 w 144"/>
                <a:gd name="T1" fmla="*/ 26718 h 278"/>
                <a:gd name="T2" fmla="*/ 87227 w 144"/>
                <a:gd name="T3" fmla="*/ 0 h 278"/>
                <a:gd name="T4" fmla="*/ 25932 w 144"/>
                <a:gd name="T5" fmla="*/ 0 h 278"/>
                <a:gd name="T6" fmla="*/ 0 w 144"/>
                <a:gd name="T7" fmla="*/ 26718 h 278"/>
                <a:gd name="T8" fmla="*/ 0 w 144"/>
                <a:gd name="T9" fmla="*/ 111586 h 278"/>
                <a:gd name="T10" fmla="*/ 26718 w 144"/>
                <a:gd name="T11" fmla="*/ 111586 h 278"/>
                <a:gd name="T12" fmla="*/ 26718 w 144"/>
                <a:gd name="T13" fmla="*/ 218458 h 278"/>
                <a:gd name="T14" fmla="*/ 86441 w 144"/>
                <a:gd name="T15" fmla="*/ 218458 h 278"/>
                <a:gd name="T16" fmla="*/ 86441 w 144"/>
                <a:gd name="T17" fmla="*/ 111586 h 278"/>
                <a:gd name="T18" fmla="*/ 113159 w 144"/>
                <a:gd name="T19" fmla="*/ 111586 h 278"/>
                <a:gd name="T20" fmla="*/ 113159 w 144"/>
                <a:gd name="T21" fmla="*/ 26718 h 278"/>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144" h="278">
                  <a:moveTo>
                    <a:pt x="144" y="34"/>
                  </a:moveTo>
                  <a:cubicBezTo>
                    <a:pt x="144" y="15"/>
                    <a:pt x="129" y="0"/>
                    <a:pt x="111" y="0"/>
                  </a:cubicBezTo>
                  <a:cubicBezTo>
                    <a:pt x="33" y="0"/>
                    <a:pt x="33" y="0"/>
                    <a:pt x="33" y="0"/>
                  </a:cubicBezTo>
                  <a:cubicBezTo>
                    <a:pt x="15" y="0"/>
                    <a:pt x="0" y="15"/>
                    <a:pt x="0" y="34"/>
                  </a:cubicBezTo>
                  <a:cubicBezTo>
                    <a:pt x="0" y="142"/>
                    <a:pt x="0" y="142"/>
                    <a:pt x="0" y="142"/>
                  </a:cubicBezTo>
                  <a:cubicBezTo>
                    <a:pt x="34" y="142"/>
                    <a:pt x="34" y="142"/>
                    <a:pt x="34" y="142"/>
                  </a:cubicBezTo>
                  <a:cubicBezTo>
                    <a:pt x="34" y="278"/>
                    <a:pt x="34" y="278"/>
                    <a:pt x="34" y="278"/>
                  </a:cubicBezTo>
                  <a:cubicBezTo>
                    <a:pt x="110" y="278"/>
                    <a:pt x="110" y="278"/>
                    <a:pt x="110" y="278"/>
                  </a:cubicBezTo>
                  <a:cubicBezTo>
                    <a:pt x="110" y="142"/>
                    <a:pt x="110" y="142"/>
                    <a:pt x="110" y="142"/>
                  </a:cubicBezTo>
                  <a:cubicBezTo>
                    <a:pt x="144" y="142"/>
                    <a:pt x="144" y="142"/>
                    <a:pt x="144" y="142"/>
                  </a:cubicBezTo>
                  <a:lnTo>
                    <a:pt x="144" y="34"/>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89154" tIns="44577" rIns="89154" bIns="44577" anchor="t" anchorCtr="0" upright="1">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756">
                <a:solidFill>
                  <a:prstClr val="black"/>
                </a:solidFill>
              </a:endParaRPr>
            </a:p>
          </xdr:txBody>
        </xdr:sp>
        <xdr:sp macro="" textlink="">
          <xdr:nvSpPr>
            <xdr:cNvPr id="33" name="Oval 32">
              <a:extLst>
                <a:ext uri="{FF2B5EF4-FFF2-40B4-BE49-F238E27FC236}">
                  <a16:creationId xmlns:a16="http://schemas.microsoft.com/office/drawing/2014/main" id="{00000000-0008-0000-1B00-000021000000}"/>
                </a:ext>
              </a:extLst>
            </xdr:cNvPr>
            <xdr:cNvSpPr>
              <a:spLocks noChangeArrowheads="1"/>
            </xdr:cNvSpPr>
          </xdr:nvSpPr>
          <xdr:spPr bwMode="auto">
            <a:xfrm>
              <a:off x="127000" y="57150"/>
              <a:ext cx="48895" cy="48260"/>
            </a:xfrm>
            <a:prstGeom prst="ellipse">
              <a:avLst/>
            </a:prstGeom>
            <a:grpFill/>
            <a:ln>
              <a:noFill/>
            </a:ln>
          </xdr:spPr>
          <xdr:txBody>
            <a:bodyPr vert="horz" wrap="square" lIns="64293" tIns="32147" rIns="64293" bIns="32147"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756">
                <a:solidFill>
                  <a:prstClr val="black"/>
                </a:solidFill>
              </a:endParaRPr>
            </a:p>
          </xdr:txBody>
        </xdr:sp>
        <xdr:sp macro="" textlink="">
          <xdr:nvSpPr>
            <xdr:cNvPr id="34" name="Oval 33">
              <a:extLst>
                <a:ext uri="{FF2B5EF4-FFF2-40B4-BE49-F238E27FC236}">
                  <a16:creationId xmlns:a16="http://schemas.microsoft.com/office/drawing/2014/main" id="{00000000-0008-0000-1B00-000022000000}"/>
                </a:ext>
              </a:extLst>
            </xdr:cNvPr>
            <xdr:cNvSpPr>
              <a:spLocks noChangeArrowheads="1"/>
            </xdr:cNvSpPr>
          </xdr:nvSpPr>
          <xdr:spPr bwMode="auto">
            <a:xfrm>
              <a:off x="38100" y="0"/>
              <a:ext cx="48260" cy="48895"/>
            </a:xfrm>
            <a:prstGeom prst="ellipse">
              <a:avLst/>
            </a:prstGeom>
            <a:grpFill/>
            <a:ln>
              <a:noFill/>
            </a:ln>
          </xdr:spPr>
          <xdr:txBody>
            <a:bodyPr vert="horz" wrap="square" lIns="64293" tIns="32147" rIns="64293" bIns="32147"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756">
                <a:solidFill>
                  <a:prstClr val="black"/>
                </a:solidFill>
              </a:endParaRPr>
            </a:p>
          </xdr:txBody>
        </xdr:sp>
        <xdr:sp macro="" textlink="">
          <xdr:nvSpPr>
            <xdr:cNvPr id="35" name="Oval 34">
              <a:extLst>
                <a:ext uri="{FF2B5EF4-FFF2-40B4-BE49-F238E27FC236}">
                  <a16:creationId xmlns:a16="http://schemas.microsoft.com/office/drawing/2014/main" id="{00000000-0008-0000-1B00-000023000000}"/>
                </a:ext>
              </a:extLst>
            </xdr:cNvPr>
            <xdr:cNvSpPr>
              <a:spLocks noChangeArrowheads="1"/>
            </xdr:cNvSpPr>
          </xdr:nvSpPr>
          <xdr:spPr bwMode="auto">
            <a:xfrm>
              <a:off x="101600" y="0"/>
              <a:ext cx="47625" cy="48895"/>
            </a:xfrm>
            <a:prstGeom prst="ellipse">
              <a:avLst/>
            </a:prstGeom>
            <a:grpFill/>
            <a:ln>
              <a:noFill/>
            </a:ln>
          </xdr:spPr>
          <xdr:txBody>
            <a:bodyPr vert="horz" wrap="square" lIns="64293" tIns="32147" rIns="64293" bIns="32147"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756">
                <a:solidFill>
                  <a:prstClr val="black"/>
                </a:solidFill>
              </a:endParaRPr>
            </a:p>
          </xdr:txBody>
        </xdr:sp>
        <xdr:sp macro="" textlink="">
          <xdr:nvSpPr>
            <xdr:cNvPr id="36" name="Oval 35">
              <a:extLst>
                <a:ext uri="{FF2B5EF4-FFF2-40B4-BE49-F238E27FC236}">
                  <a16:creationId xmlns:a16="http://schemas.microsoft.com/office/drawing/2014/main" id="{00000000-0008-0000-1B00-000024000000}"/>
                </a:ext>
              </a:extLst>
            </xdr:cNvPr>
            <xdr:cNvSpPr>
              <a:spLocks noChangeArrowheads="1"/>
            </xdr:cNvSpPr>
          </xdr:nvSpPr>
          <xdr:spPr bwMode="auto">
            <a:xfrm>
              <a:off x="228600" y="0"/>
              <a:ext cx="48260" cy="48895"/>
            </a:xfrm>
            <a:prstGeom prst="ellipse">
              <a:avLst/>
            </a:prstGeom>
            <a:grpFill/>
            <a:ln>
              <a:noFill/>
            </a:ln>
          </xdr:spPr>
          <xdr:txBody>
            <a:bodyPr vert="horz" wrap="square" lIns="64293" tIns="32147" rIns="64293" bIns="32147"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756">
                <a:solidFill>
                  <a:prstClr val="black"/>
                </a:solidFill>
              </a:endParaRPr>
            </a:p>
          </xdr:txBody>
        </xdr:sp>
        <xdr:sp macro="" textlink="">
          <xdr:nvSpPr>
            <xdr:cNvPr id="37" name="Oval 36">
              <a:extLst>
                <a:ext uri="{FF2B5EF4-FFF2-40B4-BE49-F238E27FC236}">
                  <a16:creationId xmlns:a16="http://schemas.microsoft.com/office/drawing/2014/main" id="{00000000-0008-0000-1B00-000025000000}"/>
                </a:ext>
              </a:extLst>
            </xdr:cNvPr>
            <xdr:cNvSpPr>
              <a:spLocks noChangeArrowheads="1"/>
            </xdr:cNvSpPr>
          </xdr:nvSpPr>
          <xdr:spPr bwMode="auto">
            <a:xfrm>
              <a:off x="165100" y="0"/>
              <a:ext cx="48260" cy="48895"/>
            </a:xfrm>
            <a:prstGeom prst="ellipse">
              <a:avLst/>
            </a:prstGeom>
            <a:grpFill/>
            <a:ln>
              <a:noFill/>
            </a:ln>
          </xdr:spPr>
          <xdr:txBody>
            <a:bodyPr vert="horz" wrap="square" lIns="64293" tIns="32147" rIns="64293" bIns="32147"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756">
                <a:solidFill>
                  <a:prstClr val="black"/>
                </a:solidFill>
              </a:endParaRPr>
            </a:p>
          </xdr:txBody>
        </xdr:sp>
        <xdr:sp macro="" textlink="">
          <xdr:nvSpPr>
            <xdr:cNvPr id="38" name="Freeform 56">
              <a:extLst>
                <a:ext uri="{FF2B5EF4-FFF2-40B4-BE49-F238E27FC236}">
                  <a16:creationId xmlns:a16="http://schemas.microsoft.com/office/drawing/2014/main" id="{00000000-0008-0000-1B00-000026000000}"/>
                </a:ext>
              </a:extLst>
            </xdr:cNvPr>
            <xdr:cNvSpPr>
              <a:spLocks/>
            </xdr:cNvSpPr>
          </xdr:nvSpPr>
          <xdr:spPr bwMode="auto">
            <a:xfrm>
              <a:off x="228600" y="114300"/>
              <a:ext cx="113665" cy="218440"/>
            </a:xfrm>
            <a:custGeom>
              <a:avLst/>
              <a:gdLst>
                <a:gd name="T0" fmla="*/ 113940 w 144"/>
                <a:gd name="T1" fmla="*/ 26718 h 278"/>
                <a:gd name="T2" fmla="*/ 87038 w 144"/>
                <a:gd name="T3" fmla="*/ 0 h 278"/>
                <a:gd name="T4" fmla="*/ 26111 w 144"/>
                <a:gd name="T5" fmla="*/ 0 h 278"/>
                <a:gd name="T6" fmla="*/ 0 w 144"/>
                <a:gd name="T7" fmla="*/ 26718 h 278"/>
                <a:gd name="T8" fmla="*/ 0 w 144"/>
                <a:gd name="T9" fmla="*/ 111586 h 278"/>
                <a:gd name="T10" fmla="*/ 26903 w 144"/>
                <a:gd name="T11" fmla="*/ 111586 h 278"/>
                <a:gd name="T12" fmla="*/ 26903 w 144"/>
                <a:gd name="T13" fmla="*/ 218458 h 278"/>
                <a:gd name="T14" fmla="*/ 87038 w 144"/>
                <a:gd name="T15" fmla="*/ 218458 h 278"/>
                <a:gd name="T16" fmla="*/ 87038 w 144"/>
                <a:gd name="T17" fmla="*/ 111586 h 278"/>
                <a:gd name="T18" fmla="*/ 113940 w 144"/>
                <a:gd name="T19" fmla="*/ 111586 h 278"/>
                <a:gd name="T20" fmla="*/ 113940 w 144"/>
                <a:gd name="T21" fmla="*/ 26718 h 278"/>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144" h="278">
                  <a:moveTo>
                    <a:pt x="144" y="34"/>
                  </a:moveTo>
                  <a:cubicBezTo>
                    <a:pt x="144" y="15"/>
                    <a:pt x="129" y="0"/>
                    <a:pt x="110" y="0"/>
                  </a:cubicBezTo>
                  <a:cubicBezTo>
                    <a:pt x="33" y="0"/>
                    <a:pt x="33" y="0"/>
                    <a:pt x="33" y="0"/>
                  </a:cubicBezTo>
                  <a:cubicBezTo>
                    <a:pt x="15" y="0"/>
                    <a:pt x="0" y="15"/>
                    <a:pt x="0" y="34"/>
                  </a:cubicBezTo>
                  <a:cubicBezTo>
                    <a:pt x="0" y="142"/>
                    <a:pt x="0" y="142"/>
                    <a:pt x="0" y="142"/>
                  </a:cubicBezTo>
                  <a:cubicBezTo>
                    <a:pt x="34" y="142"/>
                    <a:pt x="34" y="142"/>
                    <a:pt x="34" y="142"/>
                  </a:cubicBezTo>
                  <a:cubicBezTo>
                    <a:pt x="34" y="278"/>
                    <a:pt x="34" y="278"/>
                    <a:pt x="34" y="278"/>
                  </a:cubicBezTo>
                  <a:cubicBezTo>
                    <a:pt x="110" y="278"/>
                    <a:pt x="110" y="278"/>
                    <a:pt x="110" y="278"/>
                  </a:cubicBezTo>
                  <a:cubicBezTo>
                    <a:pt x="110" y="142"/>
                    <a:pt x="110" y="142"/>
                    <a:pt x="110" y="142"/>
                  </a:cubicBezTo>
                  <a:cubicBezTo>
                    <a:pt x="144" y="142"/>
                    <a:pt x="144" y="142"/>
                    <a:pt x="144" y="142"/>
                  </a:cubicBezTo>
                  <a:lnTo>
                    <a:pt x="144" y="34"/>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89154" tIns="44577" rIns="89154" bIns="44577" anchor="t" anchorCtr="0" upright="1">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756">
                <a:solidFill>
                  <a:prstClr val="black"/>
                </a:solidFill>
              </a:endParaRPr>
            </a:p>
          </xdr:txBody>
        </xdr:sp>
        <xdr:sp macro="" textlink="">
          <xdr:nvSpPr>
            <xdr:cNvPr id="39" name="Oval 38">
              <a:extLst>
                <a:ext uri="{FF2B5EF4-FFF2-40B4-BE49-F238E27FC236}">
                  <a16:creationId xmlns:a16="http://schemas.microsoft.com/office/drawing/2014/main" id="{00000000-0008-0000-1B00-000027000000}"/>
                </a:ext>
              </a:extLst>
            </xdr:cNvPr>
            <xdr:cNvSpPr>
              <a:spLocks noChangeArrowheads="1"/>
            </xdr:cNvSpPr>
          </xdr:nvSpPr>
          <xdr:spPr bwMode="auto">
            <a:xfrm>
              <a:off x="260350" y="57150"/>
              <a:ext cx="48260" cy="48260"/>
            </a:xfrm>
            <a:prstGeom prst="ellipse">
              <a:avLst/>
            </a:prstGeom>
            <a:grpFill/>
            <a:ln>
              <a:noFill/>
            </a:ln>
          </xdr:spPr>
          <xdr:txBody>
            <a:bodyPr vert="horz" wrap="square" lIns="64293" tIns="32147" rIns="64293" bIns="32147"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756">
                <a:solidFill>
                  <a:prstClr val="black"/>
                </a:solidFill>
              </a:endParaRPr>
            </a:p>
          </xdr:txBody>
        </xdr:sp>
      </xdr:grpSp>
    </xdr:grpSp>
    <xdr:clientData/>
  </xdr:twoCellAnchor>
  <xdr:twoCellAnchor>
    <xdr:from>
      <xdr:col>7</xdr:col>
      <xdr:colOff>488815</xdr:colOff>
      <xdr:row>25</xdr:row>
      <xdr:rowOff>24365</xdr:rowOff>
    </xdr:from>
    <xdr:to>
      <xdr:col>8</xdr:col>
      <xdr:colOff>488017</xdr:colOff>
      <xdr:row>28</xdr:row>
      <xdr:rowOff>52558</xdr:rowOff>
    </xdr:to>
    <xdr:grpSp>
      <xdr:nvGrpSpPr>
        <xdr:cNvPr id="22" name="Group 21">
          <a:extLst>
            <a:ext uri="{FF2B5EF4-FFF2-40B4-BE49-F238E27FC236}">
              <a16:creationId xmlns:a16="http://schemas.microsoft.com/office/drawing/2014/main" id="{00000000-0008-0000-1B00-000016000000}"/>
            </a:ext>
          </a:extLst>
        </xdr:cNvPr>
        <xdr:cNvGrpSpPr>
          <a:grpSpLocks/>
        </xdr:cNvGrpSpPr>
      </xdr:nvGrpSpPr>
      <xdr:grpSpPr bwMode="auto">
        <a:xfrm>
          <a:off x="4321675" y="4215365"/>
          <a:ext cx="608802" cy="531113"/>
          <a:chOff x="0" y="0"/>
          <a:chExt cx="264795" cy="248389"/>
        </a:xfrm>
        <a:solidFill>
          <a:srgbClr val="00B0F0">
            <a:alpha val="85000"/>
          </a:srgbClr>
        </a:solidFill>
      </xdr:grpSpPr>
      <xdr:sp macro="" textlink="">
        <xdr:nvSpPr>
          <xdr:cNvPr id="23" name="Freeform 59">
            <a:extLst>
              <a:ext uri="{FF2B5EF4-FFF2-40B4-BE49-F238E27FC236}">
                <a16:creationId xmlns:a16="http://schemas.microsoft.com/office/drawing/2014/main" id="{00000000-0008-0000-1B00-000017000000}"/>
              </a:ext>
            </a:extLst>
          </xdr:cNvPr>
          <xdr:cNvSpPr>
            <a:spLocks/>
          </xdr:cNvSpPr>
        </xdr:nvSpPr>
        <xdr:spPr bwMode="auto">
          <a:xfrm>
            <a:off x="10633" y="138224"/>
            <a:ext cx="59690" cy="105410"/>
          </a:xfrm>
          <a:custGeom>
            <a:avLst/>
            <a:gdLst>
              <a:gd name="T0" fmla="*/ 0 w 129"/>
              <a:gd name="T1" fmla="*/ 50615 h 227"/>
              <a:gd name="T2" fmla="*/ 0 w 129"/>
              <a:gd name="T3" fmla="*/ 105410 h 227"/>
              <a:gd name="T4" fmla="*/ 59690 w 129"/>
              <a:gd name="T5" fmla="*/ 105410 h 227"/>
              <a:gd name="T6" fmla="*/ 59690 w 129"/>
              <a:gd name="T7" fmla="*/ 3251 h 227"/>
              <a:gd name="T8" fmla="*/ 55988 w 129"/>
              <a:gd name="T9" fmla="*/ 0 h 227"/>
              <a:gd name="T10" fmla="*/ 0 w 129"/>
              <a:gd name="T11" fmla="*/ 50615 h 227"/>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29" h="227">
                <a:moveTo>
                  <a:pt x="0" y="109"/>
                </a:moveTo>
                <a:lnTo>
                  <a:pt x="0" y="227"/>
                </a:lnTo>
                <a:lnTo>
                  <a:pt x="129" y="227"/>
                </a:lnTo>
                <a:lnTo>
                  <a:pt x="129" y="7"/>
                </a:lnTo>
                <a:lnTo>
                  <a:pt x="121" y="0"/>
                </a:lnTo>
                <a:lnTo>
                  <a:pt x="0" y="109"/>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solidFill>
                <a:prstClr val="black"/>
              </a:solidFill>
            </a:endParaRPr>
          </a:p>
        </xdr:txBody>
      </xdr:sp>
      <xdr:sp macro="" textlink="">
        <xdr:nvSpPr>
          <xdr:cNvPr id="24" name="Freeform 60">
            <a:extLst>
              <a:ext uri="{FF2B5EF4-FFF2-40B4-BE49-F238E27FC236}">
                <a16:creationId xmlns:a16="http://schemas.microsoft.com/office/drawing/2014/main" id="{00000000-0008-0000-1B00-000018000000}"/>
              </a:ext>
            </a:extLst>
          </xdr:cNvPr>
          <xdr:cNvSpPr>
            <a:spLocks/>
          </xdr:cNvSpPr>
        </xdr:nvSpPr>
        <xdr:spPr bwMode="auto">
          <a:xfrm>
            <a:off x="87773" y="159489"/>
            <a:ext cx="61595" cy="88900"/>
          </a:xfrm>
          <a:custGeom>
            <a:avLst/>
            <a:gdLst>
              <a:gd name="T0" fmla="*/ 0 w 133"/>
              <a:gd name="T1" fmla="*/ 5556 h 192"/>
              <a:gd name="T2" fmla="*/ 0 w 133"/>
              <a:gd name="T3" fmla="*/ 88900 h 192"/>
              <a:gd name="T4" fmla="*/ 61595 w 133"/>
              <a:gd name="T5" fmla="*/ 88900 h 192"/>
              <a:gd name="T6" fmla="*/ 61595 w 133"/>
              <a:gd name="T7" fmla="*/ 0 h 192"/>
              <a:gd name="T8" fmla="*/ 27324 w 133"/>
              <a:gd name="T9" fmla="*/ 32411 h 192"/>
              <a:gd name="T10" fmla="*/ 0 w 133"/>
              <a:gd name="T11" fmla="*/ 5556 h 192"/>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33" h="192">
                <a:moveTo>
                  <a:pt x="0" y="12"/>
                </a:moveTo>
                <a:lnTo>
                  <a:pt x="0" y="192"/>
                </a:lnTo>
                <a:lnTo>
                  <a:pt x="133" y="192"/>
                </a:lnTo>
                <a:lnTo>
                  <a:pt x="133" y="0"/>
                </a:lnTo>
                <a:lnTo>
                  <a:pt x="59" y="70"/>
                </a:lnTo>
                <a:lnTo>
                  <a:pt x="0" y="1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solidFill>
                <a:prstClr val="black"/>
              </a:solidFill>
            </a:endParaRPr>
          </a:p>
        </xdr:txBody>
      </xdr:sp>
      <xdr:sp macro="" textlink="">
        <xdr:nvSpPr>
          <xdr:cNvPr id="25" name="Freeform 61">
            <a:extLst>
              <a:ext uri="{FF2B5EF4-FFF2-40B4-BE49-F238E27FC236}">
                <a16:creationId xmlns:a16="http://schemas.microsoft.com/office/drawing/2014/main" id="{00000000-0008-0000-1B00-000019000000}"/>
              </a:ext>
            </a:extLst>
          </xdr:cNvPr>
          <xdr:cNvSpPr>
            <a:spLocks/>
          </xdr:cNvSpPr>
        </xdr:nvSpPr>
        <xdr:spPr bwMode="auto">
          <a:xfrm>
            <a:off x="0" y="0"/>
            <a:ext cx="264795" cy="154940"/>
          </a:xfrm>
          <a:custGeom>
            <a:avLst/>
            <a:gdLst>
              <a:gd name="T0" fmla="*/ 0 w 570"/>
              <a:gd name="T1" fmla="*/ 138190 h 333"/>
              <a:gd name="T2" fmla="*/ 14401 w 570"/>
              <a:gd name="T3" fmla="*/ 154940 h 333"/>
              <a:gd name="T4" fmla="*/ 72470 w 570"/>
              <a:gd name="T5" fmla="*/ 103759 h 333"/>
              <a:gd name="T6" fmla="*/ 121713 w 570"/>
              <a:gd name="T7" fmla="*/ 153079 h 333"/>
              <a:gd name="T8" fmla="*/ 228560 w 570"/>
              <a:gd name="T9" fmla="*/ 50716 h 333"/>
              <a:gd name="T10" fmla="*/ 246677 w 570"/>
              <a:gd name="T11" fmla="*/ 71189 h 333"/>
              <a:gd name="T12" fmla="*/ 264795 w 570"/>
              <a:gd name="T13" fmla="*/ 0 h 333"/>
              <a:gd name="T14" fmla="*/ 196041 w 570"/>
              <a:gd name="T15" fmla="*/ 20007 h 333"/>
              <a:gd name="T16" fmla="*/ 214159 w 570"/>
              <a:gd name="T17" fmla="*/ 36292 h 333"/>
              <a:gd name="T18" fmla="*/ 121713 w 570"/>
              <a:gd name="T19" fmla="*/ 121905 h 333"/>
              <a:gd name="T20" fmla="*/ 72470 w 570"/>
              <a:gd name="T21" fmla="*/ 72585 h 333"/>
              <a:gd name="T22" fmla="*/ 0 w 570"/>
              <a:gd name="T23" fmla="*/ 138190 h 333"/>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570" h="333">
                <a:moveTo>
                  <a:pt x="0" y="297"/>
                </a:moveTo>
                <a:lnTo>
                  <a:pt x="31" y="333"/>
                </a:lnTo>
                <a:lnTo>
                  <a:pt x="156" y="223"/>
                </a:lnTo>
                <a:lnTo>
                  <a:pt x="262" y="329"/>
                </a:lnTo>
                <a:lnTo>
                  <a:pt x="492" y="109"/>
                </a:lnTo>
                <a:lnTo>
                  <a:pt x="531" y="153"/>
                </a:lnTo>
                <a:lnTo>
                  <a:pt x="570" y="0"/>
                </a:lnTo>
                <a:lnTo>
                  <a:pt x="422" y="43"/>
                </a:lnTo>
                <a:lnTo>
                  <a:pt x="461" y="78"/>
                </a:lnTo>
                <a:lnTo>
                  <a:pt x="262" y="262"/>
                </a:lnTo>
                <a:lnTo>
                  <a:pt x="156" y="156"/>
                </a:lnTo>
                <a:lnTo>
                  <a:pt x="0" y="297"/>
                </a:lnTo>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solidFill>
                <a:prstClr val="black"/>
              </a:solidFill>
            </a:endParaRPr>
          </a:p>
        </xdr:txBody>
      </xdr:sp>
      <xdr:sp macro="" textlink="">
        <xdr:nvSpPr>
          <xdr:cNvPr id="26" name="Freeform 62">
            <a:extLst>
              <a:ext uri="{FF2B5EF4-FFF2-40B4-BE49-F238E27FC236}">
                <a16:creationId xmlns:a16="http://schemas.microsoft.com/office/drawing/2014/main" id="{00000000-0008-0000-1B00-00001A000000}"/>
              </a:ext>
            </a:extLst>
          </xdr:cNvPr>
          <xdr:cNvSpPr>
            <a:spLocks/>
          </xdr:cNvSpPr>
        </xdr:nvSpPr>
        <xdr:spPr bwMode="auto">
          <a:xfrm>
            <a:off x="170121" y="85061"/>
            <a:ext cx="61595" cy="160020"/>
          </a:xfrm>
          <a:custGeom>
            <a:avLst/>
            <a:gdLst>
              <a:gd name="T0" fmla="*/ 0 w 133"/>
              <a:gd name="T1" fmla="*/ 52876 h 345"/>
              <a:gd name="T2" fmla="*/ 0 w 133"/>
              <a:gd name="T3" fmla="*/ 160020 h 345"/>
              <a:gd name="T4" fmla="*/ 61595 w 133"/>
              <a:gd name="T5" fmla="*/ 160020 h 345"/>
              <a:gd name="T6" fmla="*/ 61595 w 133"/>
              <a:gd name="T7" fmla="*/ 3711 h 345"/>
              <a:gd name="T8" fmla="*/ 57890 w 133"/>
              <a:gd name="T9" fmla="*/ 0 h 345"/>
              <a:gd name="T10" fmla="*/ 0 w 133"/>
              <a:gd name="T11" fmla="*/ 52876 h 345"/>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33" h="345">
                <a:moveTo>
                  <a:pt x="0" y="114"/>
                </a:moveTo>
                <a:lnTo>
                  <a:pt x="0" y="345"/>
                </a:lnTo>
                <a:lnTo>
                  <a:pt x="133" y="345"/>
                </a:lnTo>
                <a:lnTo>
                  <a:pt x="133" y="8"/>
                </a:lnTo>
                <a:lnTo>
                  <a:pt x="125" y="0"/>
                </a:lnTo>
                <a:lnTo>
                  <a:pt x="0" y="114"/>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solidFill>
                <a:prstClr val="black"/>
              </a:solidFill>
            </a:endParaRPr>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1</xdr:col>
      <xdr:colOff>114300</xdr:colOff>
      <xdr:row>1</xdr:row>
      <xdr:rowOff>0</xdr:rowOff>
    </xdr:from>
    <xdr:to>
      <xdr:col>19</xdr:col>
      <xdr:colOff>114300</xdr:colOff>
      <xdr:row>2</xdr:row>
      <xdr:rowOff>140137</xdr:rowOff>
    </xdr:to>
    <xdr:sp macro="" textlink="">
      <xdr:nvSpPr>
        <xdr:cNvPr id="2" name="Title 1">
          <a:extLst>
            <a:ext uri="{FF2B5EF4-FFF2-40B4-BE49-F238E27FC236}">
              <a16:creationId xmlns:a16="http://schemas.microsoft.com/office/drawing/2014/main" id="{00000000-0008-0000-1C00-000002000000}"/>
            </a:ext>
          </a:extLst>
        </xdr:cNvPr>
        <xdr:cNvSpPr>
          <a:spLocks noGrp="1"/>
        </xdr:cNvSpPr>
      </xdr:nvSpPr>
      <xdr:spPr>
        <a:xfrm>
          <a:off x="723900" y="167640"/>
          <a:ext cx="1097280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Productivity Computation</a:t>
          </a:r>
        </a:p>
      </xdr:txBody>
    </xdr:sp>
    <xdr:clientData/>
  </xdr:twoCellAnchor>
  <xdr:twoCellAnchor>
    <xdr:from>
      <xdr:col>1</xdr:col>
      <xdr:colOff>0</xdr:colOff>
      <xdr:row>36</xdr:row>
      <xdr:rowOff>76201</xdr:rowOff>
    </xdr:from>
    <xdr:to>
      <xdr:col>10</xdr:col>
      <xdr:colOff>231274</xdr:colOff>
      <xdr:row>37</xdr:row>
      <xdr:rowOff>894</xdr:rowOff>
    </xdr:to>
    <xdr:sp macro="" textlink="">
      <xdr:nvSpPr>
        <xdr:cNvPr id="3" name="Footer Placeholder 2">
          <a:extLst>
            <a:ext uri="{FF2B5EF4-FFF2-40B4-BE49-F238E27FC236}">
              <a16:creationId xmlns:a16="http://schemas.microsoft.com/office/drawing/2014/main" id="{00000000-0008-0000-1C00-000003000000}"/>
            </a:ext>
          </a:extLst>
        </xdr:cNvPr>
        <xdr:cNvSpPr>
          <a:spLocks noGrp="1"/>
        </xdr:cNvSpPr>
      </xdr:nvSpPr>
      <xdr:spPr>
        <a:xfrm>
          <a:off x="609600" y="6111241"/>
          <a:ext cx="5717674"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solidFill>
                <a:prstClr val="black"/>
              </a:solidFill>
            </a:rPr>
            <a:t>© 2020 Willis Towers Watson. All rights reserved. Proprietary and Confidential. For Willis Towers Watson and Willis Towers Watson client use only.</a:t>
          </a:r>
        </a:p>
      </xdr:txBody>
    </xdr:sp>
    <xdr:clientData/>
  </xdr:twoCellAnchor>
  <xdr:twoCellAnchor>
    <xdr:from>
      <xdr:col>14</xdr:col>
      <xdr:colOff>577850</xdr:colOff>
      <xdr:row>36</xdr:row>
      <xdr:rowOff>76201</xdr:rowOff>
    </xdr:from>
    <xdr:to>
      <xdr:col>15</xdr:col>
      <xdr:colOff>381000</xdr:colOff>
      <xdr:row>37</xdr:row>
      <xdr:rowOff>47060</xdr:rowOff>
    </xdr:to>
    <xdr:sp macro="" textlink="">
      <xdr:nvSpPr>
        <xdr:cNvPr id="4" name="Slide Number Placeholder 3">
          <a:extLst>
            <a:ext uri="{FF2B5EF4-FFF2-40B4-BE49-F238E27FC236}">
              <a16:creationId xmlns:a16="http://schemas.microsoft.com/office/drawing/2014/main" id="{00000000-0008-0000-1C00-000004000000}"/>
            </a:ext>
          </a:extLst>
        </xdr:cNvPr>
        <xdr:cNvSpPr>
          <a:spLocks noGrp="1"/>
        </xdr:cNvSpPr>
      </xdr:nvSpPr>
      <xdr:spPr>
        <a:xfrm>
          <a:off x="9112250" y="6111241"/>
          <a:ext cx="412750" cy="138499"/>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solidFill>
                <a:prstClr val="black"/>
              </a:solidFill>
            </a:rPr>
            <a:t>29</a:t>
          </a:r>
        </a:p>
      </xdr:txBody>
    </xdr:sp>
    <xdr:clientData/>
  </xdr:twoCellAnchor>
  <xdr:twoCellAnchor>
    <xdr:from>
      <xdr:col>3</xdr:col>
      <xdr:colOff>258763</xdr:colOff>
      <xdr:row>37</xdr:row>
      <xdr:rowOff>76804</xdr:rowOff>
    </xdr:from>
    <xdr:to>
      <xdr:col>12</xdr:col>
      <xdr:colOff>342807</xdr:colOff>
      <xdr:row>39</xdr:row>
      <xdr:rowOff>29556</xdr:rowOff>
    </xdr:to>
    <xdr:sp macro="" textlink="">
      <xdr:nvSpPr>
        <xdr:cNvPr id="5" name="Path">
          <a:extLst>
            <a:ext uri="{FF2B5EF4-FFF2-40B4-BE49-F238E27FC236}">
              <a16:creationId xmlns:a16="http://schemas.microsoft.com/office/drawing/2014/main" id="{00000000-0008-0000-1C00-000005000000}"/>
            </a:ext>
          </a:extLst>
        </xdr:cNvPr>
        <xdr:cNvSpPr/>
      </xdr:nvSpPr>
      <xdr:spPr>
        <a:xfrm>
          <a:off x="2087563" y="6279484"/>
          <a:ext cx="5570444" cy="2880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GB" sz="700">
            <a:solidFill>
              <a:prstClr val="black"/>
            </a:solidFill>
          </a:endParaRPr>
        </a:p>
      </xdr:txBody>
    </xdr:sp>
    <xdr:clientData/>
  </xdr:twoCellAnchor>
  <xdr:twoCellAnchor>
    <xdr:from>
      <xdr:col>5</xdr:col>
      <xdr:colOff>3153</xdr:colOff>
      <xdr:row>9</xdr:row>
      <xdr:rowOff>61094</xdr:rowOff>
    </xdr:from>
    <xdr:to>
      <xdr:col>9</xdr:col>
      <xdr:colOff>347630</xdr:colOff>
      <xdr:row>10</xdr:row>
      <xdr:rowOff>155064</xdr:rowOff>
    </xdr:to>
    <xdr:sp macro="" textlink="">
      <xdr:nvSpPr>
        <xdr:cNvPr id="6" name="TextBox 51">
          <a:extLst>
            <a:ext uri="{FF2B5EF4-FFF2-40B4-BE49-F238E27FC236}">
              <a16:creationId xmlns:a16="http://schemas.microsoft.com/office/drawing/2014/main" id="{00000000-0008-0000-1C00-000006000000}"/>
            </a:ext>
          </a:extLst>
        </xdr:cNvPr>
        <xdr:cNvSpPr txBox="1"/>
      </xdr:nvSpPr>
      <xdr:spPr>
        <a:xfrm>
          <a:off x="3051153" y="1569854"/>
          <a:ext cx="2782877" cy="26161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prstClr val="black"/>
              </a:solidFill>
            </a:rPr>
            <a:t>The productivity expectation is set at 70%</a:t>
          </a:r>
        </a:p>
      </xdr:txBody>
    </xdr:sp>
    <xdr:clientData/>
  </xdr:twoCellAnchor>
  <xdr:twoCellAnchor>
    <xdr:from>
      <xdr:col>3</xdr:col>
      <xdr:colOff>23270</xdr:colOff>
      <xdr:row>6</xdr:row>
      <xdr:rowOff>129182</xdr:rowOff>
    </xdr:from>
    <xdr:to>
      <xdr:col>5</xdr:col>
      <xdr:colOff>40306</xdr:colOff>
      <xdr:row>11</xdr:row>
      <xdr:rowOff>121979</xdr:rowOff>
    </xdr:to>
    <xdr:sp macro="" textlink="">
      <xdr:nvSpPr>
        <xdr:cNvPr id="7" name="TextBox 52">
          <a:extLst>
            <a:ext uri="{FF2B5EF4-FFF2-40B4-BE49-F238E27FC236}">
              <a16:creationId xmlns:a16="http://schemas.microsoft.com/office/drawing/2014/main" id="{00000000-0008-0000-1C00-000007000000}"/>
            </a:ext>
          </a:extLst>
        </xdr:cNvPr>
        <xdr:cNvSpPr txBox="1"/>
      </xdr:nvSpPr>
      <xdr:spPr>
        <a:xfrm>
          <a:off x="1852070" y="1135022"/>
          <a:ext cx="1236236" cy="8309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4800" b="1">
              <a:solidFill>
                <a:srgbClr val="00C389"/>
              </a:solidFill>
            </a:rPr>
            <a:t>70</a:t>
          </a:r>
          <a:r>
            <a:rPr lang="en-US" sz="3200" b="1">
              <a:solidFill>
                <a:srgbClr val="00C389"/>
              </a:solidFill>
            </a:rPr>
            <a:t>%</a:t>
          </a:r>
        </a:p>
      </xdr:txBody>
    </xdr:sp>
    <xdr:clientData/>
  </xdr:twoCellAnchor>
  <xdr:twoCellAnchor>
    <xdr:from>
      <xdr:col>3</xdr:col>
      <xdr:colOff>456023</xdr:colOff>
      <xdr:row>10</xdr:row>
      <xdr:rowOff>126067</xdr:rowOff>
    </xdr:from>
    <xdr:to>
      <xdr:col>4</xdr:col>
      <xdr:colOff>527379</xdr:colOff>
      <xdr:row>12</xdr:row>
      <xdr:rowOff>98564</xdr:rowOff>
    </xdr:to>
    <xdr:sp macro="" textlink="">
      <xdr:nvSpPr>
        <xdr:cNvPr id="8" name="TextBox 54">
          <a:extLst>
            <a:ext uri="{FF2B5EF4-FFF2-40B4-BE49-F238E27FC236}">
              <a16:creationId xmlns:a16="http://schemas.microsoft.com/office/drawing/2014/main" id="{00000000-0008-0000-1C00-000008000000}"/>
            </a:ext>
          </a:extLst>
        </xdr:cNvPr>
        <xdr:cNvSpPr txBox="1"/>
      </xdr:nvSpPr>
      <xdr:spPr>
        <a:xfrm>
          <a:off x="2284823" y="1802467"/>
          <a:ext cx="680956"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a:solidFill>
                <a:srgbClr val="00C389"/>
              </a:solidFill>
            </a:rPr>
            <a:t>Target</a:t>
          </a:r>
        </a:p>
      </xdr:txBody>
    </xdr:sp>
    <xdr:clientData/>
  </xdr:twoCellAnchor>
  <xdr:twoCellAnchor>
    <xdr:from>
      <xdr:col>9</xdr:col>
      <xdr:colOff>357513</xdr:colOff>
      <xdr:row>8</xdr:row>
      <xdr:rowOff>126271</xdr:rowOff>
    </xdr:from>
    <xdr:to>
      <xdr:col>17</xdr:col>
      <xdr:colOff>374277</xdr:colOff>
      <xdr:row>16</xdr:row>
      <xdr:rowOff>55331</xdr:rowOff>
    </xdr:to>
    <xdr:grpSp>
      <xdr:nvGrpSpPr>
        <xdr:cNvPr id="9" name="Group 8">
          <a:extLst>
            <a:ext uri="{FF2B5EF4-FFF2-40B4-BE49-F238E27FC236}">
              <a16:creationId xmlns:a16="http://schemas.microsoft.com/office/drawing/2014/main" id="{00000000-0008-0000-1C00-000009000000}"/>
            </a:ext>
          </a:extLst>
        </xdr:cNvPr>
        <xdr:cNvGrpSpPr/>
      </xdr:nvGrpSpPr>
      <xdr:grpSpPr>
        <a:xfrm>
          <a:off x="5417193" y="1467391"/>
          <a:ext cx="4893564" cy="1270180"/>
          <a:chOff x="232101" y="3441520"/>
          <a:chExt cx="4893564" cy="1270180"/>
        </a:xfrm>
      </xdr:grpSpPr>
      <xdr:sp macro="" textlink="">
        <xdr:nvSpPr>
          <xdr:cNvPr id="22" name="Content Placeholder 2">
            <a:extLst>
              <a:ext uri="{FF2B5EF4-FFF2-40B4-BE49-F238E27FC236}">
                <a16:creationId xmlns:a16="http://schemas.microsoft.com/office/drawing/2014/main" id="{00000000-0008-0000-1C00-000016000000}"/>
              </a:ext>
            </a:extLst>
          </xdr:cNvPr>
          <xdr:cNvSpPr txBox="1">
            <a:spLocks/>
          </xdr:cNvSpPr>
        </xdr:nvSpPr>
        <xdr:spPr bwMode="auto">
          <a:xfrm>
            <a:off x="232101" y="3709500"/>
            <a:ext cx="2253366" cy="3635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lIns="0" tIns="0"/>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lvl="2" indent="0">
              <a:buClr>
                <a:srgbClr val="EEECE1"/>
              </a:buClr>
              <a:buNone/>
              <a:defRPr/>
            </a:pPr>
            <a:r>
              <a:rPr lang="en-US" sz="1800" b="1">
                <a:solidFill>
                  <a:srgbClr val="702082"/>
                </a:solidFill>
              </a:rPr>
              <a:t>Productivity %    =  </a:t>
            </a:r>
          </a:p>
        </xdr:txBody>
      </xdr:sp>
      <xdr:grpSp>
        <xdr:nvGrpSpPr>
          <xdr:cNvPr id="23" name="Group 22">
            <a:extLst>
              <a:ext uri="{FF2B5EF4-FFF2-40B4-BE49-F238E27FC236}">
                <a16:creationId xmlns:a16="http://schemas.microsoft.com/office/drawing/2014/main" id="{00000000-0008-0000-1C00-000017000000}"/>
              </a:ext>
            </a:extLst>
          </xdr:cNvPr>
          <xdr:cNvGrpSpPr/>
        </xdr:nvGrpSpPr>
        <xdr:grpSpPr>
          <a:xfrm>
            <a:off x="2436253" y="3441520"/>
            <a:ext cx="2689412" cy="1270180"/>
            <a:chOff x="2436253" y="3441520"/>
            <a:chExt cx="2689412" cy="1270180"/>
          </a:xfrm>
        </xdr:grpSpPr>
        <xdr:sp macro="" textlink="">
          <xdr:nvSpPr>
            <xdr:cNvPr id="24" name="Content Placeholder 2">
              <a:extLst>
                <a:ext uri="{FF2B5EF4-FFF2-40B4-BE49-F238E27FC236}">
                  <a16:creationId xmlns:a16="http://schemas.microsoft.com/office/drawing/2014/main" id="{00000000-0008-0000-1C00-000018000000}"/>
                </a:ext>
              </a:extLst>
            </xdr:cNvPr>
            <xdr:cNvSpPr txBox="1">
              <a:spLocks/>
            </xdr:cNvSpPr>
          </xdr:nvSpPr>
          <xdr:spPr bwMode="auto">
            <a:xfrm>
              <a:off x="2476593" y="3441520"/>
              <a:ext cx="2622177" cy="361823"/>
            </a:xfrm>
            <a:prstGeom prst="rect">
              <a:avLst/>
            </a:prstGeom>
            <a:noFill/>
            <a:ln>
              <a:noFill/>
            </a:ln>
          </xdr:spPr>
          <xdr:txBody>
            <a:bodyPr wrap="square" lIns="0" tIns="0"/>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lvl="2" indent="0" algn="ctr">
                <a:buClr>
                  <a:srgbClr val="EEECE1"/>
                </a:buClr>
                <a:buNone/>
                <a:defRPr/>
              </a:pPr>
              <a:r>
                <a:rPr lang="en-US" sz="1700" b="1">
                  <a:solidFill>
                    <a:prstClr val="black"/>
                  </a:solidFill>
                </a:rPr>
                <a:t>Client Time + Approved Non-Client Time</a:t>
              </a:r>
            </a:p>
          </xdr:txBody>
        </xdr:sp>
        <xdr:sp macro="" textlink="">
          <xdr:nvSpPr>
            <xdr:cNvPr id="25" name="Content Placeholder 2">
              <a:extLst>
                <a:ext uri="{FF2B5EF4-FFF2-40B4-BE49-F238E27FC236}">
                  <a16:creationId xmlns:a16="http://schemas.microsoft.com/office/drawing/2014/main" id="{00000000-0008-0000-1C00-000019000000}"/>
                </a:ext>
              </a:extLst>
            </xdr:cNvPr>
            <xdr:cNvSpPr txBox="1">
              <a:spLocks/>
            </xdr:cNvSpPr>
          </xdr:nvSpPr>
          <xdr:spPr bwMode="auto">
            <a:xfrm>
              <a:off x="2758707" y="4004725"/>
              <a:ext cx="2044787" cy="579882"/>
            </a:xfrm>
            <a:prstGeom prst="rect">
              <a:avLst/>
            </a:prstGeom>
            <a:noFill/>
            <a:ln>
              <a:noFill/>
            </a:ln>
          </xdr:spPr>
          <xdr:txBody>
            <a:bodyPr wrap="square" lIns="0" tIns="0"/>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lvl="2" indent="0" algn="ctr">
                <a:buClr>
                  <a:srgbClr val="EEECE1"/>
                </a:buClr>
                <a:buNone/>
                <a:defRPr/>
              </a:pPr>
              <a:r>
                <a:rPr lang="en-US" sz="1700" b="1">
                  <a:solidFill>
                    <a:prstClr val="black"/>
                  </a:solidFill>
                </a:rPr>
                <a:t>Standard</a:t>
              </a:r>
              <a:br>
                <a:rPr lang="en-US" sz="1700" b="1">
                  <a:solidFill>
                    <a:prstClr val="black"/>
                  </a:solidFill>
                </a:rPr>
              </a:br>
              <a:r>
                <a:rPr lang="en-US" sz="1700" b="1">
                  <a:solidFill>
                    <a:prstClr val="black"/>
                  </a:solidFill>
                </a:rPr>
                <a:t>Working Hours</a:t>
              </a:r>
            </a:p>
          </xdr:txBody>
        </xdr:sp>
        <xdr:sp macro="" textlink="">
          <xdr:nvSpPr>
            <xdr:cNvPr id="26" name="Content Placeholder 2">
              <a:extLst>
                <a:ext uri="{FF2B5EF4-FFF2-40B4-BE49-F238E27FC236}">
                  <a16:creationId xmlns:a16="http://schemas.microsoft.com/office/drawing/2014/main" id="{00000000-0008-0000-1C00-00001A000000}"/>
                </a:ext>
              </a:extLst>
            </xdr:cNvPr>
            <xdr:cNvSpPr txBox="1">
              <a:spLocks/>
            </xdr:cNvSpPr>
          </xdr:nvSpPr>
          <xdr:spPr>
            <a:xfrm>
              <a:off x="2931522" y="4589770"/>
              <a:ext cx="1673816" cy="121930"/>
            </a:xfrm>
            <a:prstGeom prst="rect">
              <a:avLst/>
            </a:prstGeom>
          </xdr:spPr>
          <xdr:txBody>
            <a:bodyPr wrap="square" lIns="0" tIns="0" rIns="0" bIns="0"/>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lvl="2" indent="0" algn="ctr">
                <a:spcBef>
                  <a:spcPts val="600"/>
                </a:spcBef>
                <a:buClr>
                  <a:srgbClr val="EEECE1"/>
                </a:buClr>
                <a:buNone/>
                <a:defRPr/>
              </a:pPr>
              <a:r>
                <a:rPr lang="en-US" sz="600" i="1">
                  <a:solidFill>
                    <a:prstClr val="black">
                      <a:lumMod val="85000"/>
                      <a:lumOff val="15000"/>
                    </a:prstClr>
                  </a:solidFill>
                </a:rPr>
                <a:t>40 hours per week, including public holidays</a:t>
              </a:r>
            </a:p>
          </xdr:txBody>
        </xdr:sp>
        <xdr:cxnSp macro="">
          <xdr:nvCxnSpPr>
            <xdr:cNvPr id="27" name="Straight Connector 26">
              <a:extLst>
                <a:ext uri="{FF2B5EF4-FFF2-40B4-BE49-F238E27FC236}">
                  <a16:creationId xmlns:a16="http://schemas.microsoft.com/office/drawing/2014/main" id="{00000000-0008-0000-1C00-00001B000000}"/>
                </a:ext>
              </a:extLst>
            </xdr:cNvPr>
            <xdr:cNvCxnSpPr/>
          </xdr:nvCxnSpPr>
          <xdr:spPr>
            <a:xfrm>
              <a:off x="2436253" y="3996454"/>
              <a:ext cx="2689412" cy="6325"/>
            </a:xfrm>
            <a:prstGeom prst="line">
              <a:avLst/>
            </a:prstGeom>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3</xdr:col>
      <xdr:colOff>258764</xdr:colOff>
      <xdr:row>17</xdr:row>
      <xdr:rowOff>95852</xdr:rowOff>
    </xdr:from>
    <xdr:to>
      <xdr:col>15</xdr:col>
      <xdr:colOff>544237</xdr:colOff>
      <xdr:row>32</xdr:row>
      <xdr:rowOff>109958</xdr:rowOff>
    </xdr:to>
    <xdr:grpSp>
      <xdr:nvGrpSpPr>
        <xdr:cNvPr id="10" name="Group 9">
          <a:extLst>
            <a:ext uri="{FF2B5EF4-FFF2-40B4-BE49-F238E27FC236}">
              <a16:creationId xmlns:a16="http://schemas.microsoft.com/office/drawing/2014/main" id="{00000000-0008-0000-1C00-00000A000000}"/>
            </a:ext>
          </a:extLst>
        </xdr:cNvPr>
        <xdr:cNvGrpSpPr/>
      </xdr:nvGrpSpPr>
      <xdr:grpSpPr>
        <a:xfrm>
          <a:off x="1660844" y="2945732"/>
          <a:ext cx="7600673" cy="2528706"/>
          <a:chOff x="-32274" y="2560183"/>
          <a:chExt cx="7600673" cy="2528706"/>
        </a:xfrm>
      </xdr:grpSpPr>
      <xdr:cxnSp macro="">
        <xdr:nvCxnSpPr>
          <xdr:cNvPr id="12" name="Straight Connector 11">
            <a:extLst>
              <a:ext uri="{FF2B5EF4-FFF2-40B4-BE49-F238E27FC236}">
                <a16:creationId xmlns:a16="http://schemas.microsoft.com/office/drawing/2014/main" id="{00000000-0008-0000-1C00-00000C000000}"/>
              </a:ext>
            </a:extLst>
          </xdr:cNvPr>
          <xdr:cNvCxnSpPr/>
        </xdr:nvCxnSpPr>
        <xdr:spPr>
          <a:xfrm flipH="1">
            <a:off x="-32274" y="2560183"/>
            <a:ext cx="4205610" cy="0"/>
          </a:xfrm>
          <a:prstGeom prst="line">
            <a:avLst/>
          </a:prstGeom>
          <a:noFill/>
          <a:ln w="9525" cap="flat" cmpd="sng" algn="ctr">
            <a:solidFill>
              <a:srgbClr val="EFEEDE"/>
            </a:solidFill>
            <a:prstDash val="solid"/>
          </a:ln>
          <a:effectLst/>
        </xdr:spPr>
      </xdr:cxnSp>
      <xdr:sp macro="" textlink="">
        <xdr:nvSpPr>
          <xdr:cNvPr id="13" name="Rectangle 12">
            <a:extLst>
              <a:ext uri="{FF2B5EF4-FFF2-40B4-BE49-F238E27FC236}">
                <a16:creationId xmlns:a16="http://schemas.microsoft.com/office/drawing/2014/main" id="{00000000-0008-0000-1C00-00000D000000}"/>
              </a:ext>
            </a:extLst>
          </xdr:cNvPr>
          <xdr:cNvSpPr>
            <a:spLocks noChangeArrowheads="1"/>
          </xdr:cNvSpPr>
        </xdr:nvSpPr>
        <xdr:spPr bwMode="auto">
          <a:xfrm>
            <a:off x="937260" y="3028912"/>
            <a:ext cx="2506671" cy="1474507"/>
          </a:xfrm>
          <a:prstGeom prst="rect">
            <a:avLst/>
          </a:prstGeom>
          <a:solidFill>
            <a:srgbClr val="FFB81C"/>
          </a:solidFill>
          <a:ln w="9525">
            <a:noFill/>
            <a:miter lim="800000"/>
            <a:headEnd/>
            <a:tailEnd/>
          </a:ln>
        </xdr:spPr>
        <xdr:txBody>
          <a:bodyPr vert="horz" wrap="square" lIns="91440" tIns="91440" rIns="91440" bIns="9144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fontAlgn="base">
              <a:spcBef>
                <a:spcPct val="0"/>
              </a:spcBef>
              <a:spcAft>
                <a:spcPct val="0"/>
              </a:spcAft>
            </a:pPr>
            <a:endParaRPr lang="en-US" sz="1200">
              <a:solidFill>
                <a:prstClr val="black"/>
              </a:solidFill>
            </a:endParaRPr>
          </a:p>
        </xdr:txBody>
      </xdr:sp>
      <xdr:sp macro="" textlink="">
        <xdr:nvSpPr>
          <xdr:cNvPr id="14" name="Rectangle 13">
            <a:extLst>
              <a:ext uri="{FF2B5EF4-FFF2-40B4-BE49-F238E27FC236}">
                <a16:creationId xmlns:a16="http://schemas.microsoft.com/office/drawing/2014/main" id="{00000000-0008-0000-1C00-00000E000000}"/>
              </a:ext>
            </a:extLst>
          </xdr:cNvPr>
          <xdr:cNvSpPr>
            <a:spLocks noChangeArrowheads="1"/>
          </xdr:cNvSpPr>
        </xdr:nvSpPr>
        <xdr:spPr bwMode="auto">
          <a:xfrm>
            <a:off x="1028700" y="3011525"/>
            <a:ext cx="2041208" cy="803275"/>
          </a:xfrm>
          <a:prstGeom prst="rect">
            <a:avLst/>
          </a:prstGeom>
          <a:noFill/>
          <a:ln w="9525">
            <a:noFill/>
            <a:miter lim="800000"/>
            <a:headEnd/>
            <a:tailEnd/>
          </a:ln>
        </xdr:spPr>
        <xdr:txBody>
          <a:bodyPr vert="horz" wrap="square" lIns="109728" tIns="109728" rIns="0" bIns="9144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fontAlgn="base">
              <a:spcBef>
                <a:spcPct val="0"/>
              </a:spcBef>
              <a:spcAft>
                <a:spcPct val="0"/>
              </a:spcAft>
            </a:pPr>
            <a:r>
              <a:rPr lang="en-GB" sz="1400" b="1">
                <a:solidFill>
                  <a:prstClr val="black"/>
                </a:solidFill>
              </a:rPr>
              <a:t>Client Time</a:t>
            </a:r>
          </a:p>
          <a:p>
            <a:pPr fontAlgn="base">
              <a:spcBef>
                <a:spcPct val="0"/>
              </a:spcBef>
              <a:spcAft>
                <a:spcPct val="0"/>
              </a:spcAft>
            </a:pPr>
            <a:endParaRPr lang="en-GB" sz="800" b="1">
              <a:solidFill>
                <a:prstClr val="black"/>
              </a:solidFill>
            </a:endParaRPr>
          </a:p>
          <a:p>
            <a:pPr fontAlgn="base">
              <a:spcBef>
                <a:spcPct val="0"/>
              </a:spcBef>
              <a:spcAft>
                <a:spcPct val="0"/>
              </a:spcAft>
            </a:pPr>
            <a:r>
              <a:rPr lang="en-GB" sz="800">
                <a:solidFill>
                  <a:prstClr val="black"/>
                </a:solidFill>
              </a:rPr>
              <a:t>Direct Client &amp; Project Activities</a:t>
            </a:r>
          </a:p>
          <a:p>
            <a:pPr fontAlgn="base">
              <a:spcBef>
                <a:spcPct val="0"/>
              </a:spcBef>
              <a:spcAft>
                <a:spcPct val="0"/>
              </a:spcAft>
            </a:pPr>
            <a:endParaRPr lang="en-GB" sz="800">
              <a:solidFill>
                <a:prstClr val="black"/>
              </a:solidFill>
            </a:endParaRPr>
          </a:p>
          <a:p>
            <a:pPr marL="171450" indent="-171450" fontAlgn="base">
              <a:spcBef>
                <a:spcPct val="0"/>
              </a:spcBef>
              <a:spcAft>
                <a:spcPct val="0"/>
              </a:spcAft>
              <a:buFont typeface="Wingdings" panose="05000000000000000000" pitchFamily="2" charset="2"/>
              <a:buChar char="§"/>
            </a:pPr>
            <a:r>
              <a:rPr lang="en-US" sz="800">
                <a:solidFill>
                  <a:prstClr val="black"/>
                </a:solidFill>
                <a:cs typeface="Arial" charset="0"/>
              </a:rPr>
              <a:t>Software Development, Delivery and Shared Services  time recorded to HRT, GDS, EI, EC project codes</a:t>
            </a:r>
          </a:p>
          <a:p>
            <a:pPr marL="171450" indent="-171450" fontAlgn="base">
              <a:spcBef>
                <a:spcPct val="0"/>
              </a:spcBef>
              <a:spcAft>
                <a:spcPct val="0"/>
              </a:spcAft>
              <a:buFont typeface="Wingdings" panose="05000000000000000000" pitchFamily="2" charset="2"/>
              <a:buChar char="§"/>
            </a:pPr>
            <a:r>
              <a:rPr lang="en-US" sz="800">
                <a:solidFill>
                  <a:prstClr val="black"/>
                </a:solidFill>
                <a:cs typeface="Arial" charset="0"/>
              </a:rPr>
              <a:t>Project review meetings</a:t>
            </a:r>
          </a:p>
          <a:p>
            <a:pPr marL="171450" indent="-171450" fontAlgn="base">
              <a:spcBef>
                <a:spcPct val="0"/>
              </a:spcBef>
              <a:spcAft>
                <a:spcPct val="0"/>
              </a:spcAft>
              <a:buFont typeface="Wingdings" panose="05000000000000000000" pitchFamily="2" charset="2"/>
              <a:buChar char="§"/>
            </a:pPr>
            <a:r>
              <a:rPr lang="en-US" sz="800">
                <a:solidFill>
                  <a:prstClr val="black"/>
                </a:solidFill>
                <a:cs typeface="Arial" charset="0"/>
              </a:rPr>
              <a:t>Billable and Non-billable                </a:t>
            </a:r>
          </a:p>
        </xdr:txBody>
      </xdr:sp>
      <xdr:sp macro="" textlink="">
        <xdr:nvSpPr>
          <xdr:cNvPr id="15" name="Oval 14">
            <a:extLst>
              <a:ext uri="{FF2B5EF4-FFF2-40B4-BE49-F238E27FC236}">
                <a16:creationId xmlns:a16="http://schemas.microsoft.com/office/drawing/2014/main" id="{00000000-0008-0000-1C00-00000F000000}"/>
              </a:ext>
            </a:extLst>
          </xdr:cNvPr>
          <xdr:cNvSpPr>
            <a:spLocks noChangeArrowheads="1"/>
          </xdr:cNvSpPr>
        </xdr:nvSpPr>
        <xdr:spPr bwMode="gray">
          <a:xfrm>
            <a:off x="3069908" y="2920754"/>
            <a:ext cx="2252662" cy="2168135"/>
          </a:xfrm>
          <a:prstGeom prst="ellipse">
            <a:avLst/>
          </a:prstGeom>
          <a:solidFill>
            <a:srgbClr val="702082"/>
          </a:solidFill>
          <a:ln w="9525" algn="ctr">
            <a:noFill/>
            <a:round/>
            <a:headEnd/>
            <a:tailEnd/>
          </a:ln>
        </xdr:spPr>
        <xdr:txBody>
          <a:bodyPr vert="horz" wrap="square" lIns="91440" tIns="45720" rIns="91440" bIns="45720" numCol="1" anchor="ctr"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fontAlgn="base">
              <a:spcBef>
                <a:spcPct val="0"/>
              </a:spcBef>
              <a:spcAft>
                <a:spcPct val="0"/>
              </a:spcAft>
            </a:pPr>
            <a:endParaRPr lang="en-US">
              <a:solidFill>
                <a:prstClr val="black"/>
              </a:solidFill>
            </a:endParaRPr>
          </a:p>
        </xdr:txBody>
      </xdr:sp>
      <xdr:sp macro="" textlink="">
        <xdr:nvSpPr>
          <xdr:cNvPr id="16" name="Oval 15">
            <a:extLst>
              <a:ext uri="{FF2B5EF4-FFF2-40B4-BE49-F238E27FC236}">
                <a16:creationId xmlns:a16="http://schemas.microsoft.com/office/drawing/2014/main" id="{00000000-0008-0000-1C00-000010000000}"/>
              </a:ext>
            </a:extLst>
          </xdr:cNvPr>
          <xdr:cNvSpPr>
            <a:spLocks noChangeArrowheads="1"/>
          </xdr:cNvSpPr>
        </xdr:nvSpPr>
        <xdr:spPr bwMode="gray">
          <a:xfrm>
            <a:off x="3442368" y="3311465"/>
            <a:ext cx="1507742" cy="1400730"/>
          </a:xfrm>
          <a:prstGeom prst="ellipse">
            <a:avLst/>
          </a:prstGeom>
          <a:pattFill prst="pct20">
            <a:fgClr>
              <a:srgbClr val="702082"/>
            </a:fgClr>
            <a:bgClr>
              <a:schemeClr val="bg1"/>
            </a:bgClr>
          </a:pattFill>
          <a:ln w="9525" algn="ctr">
            <a:noFill/>
            <a:round/>
            <a:headEnd/>
            <a:tailEnd/>
          </a:ln>
        </xdr:spPr>
        <xdr:txBody>
          <a:bodyPr vert="horz" wrap="square" lIns="91440" tIns="45720" rIns="91440" bIns="45720" numCol="1" anchor="ctr"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fontAlgn="base">
              <a:spcBef>
                <a:spcPct val="0"/>
              </a:spcBef>
              <a:spcAft>
                <a:spcPct val="0"/>
              </a:spcAft>
            </a:pPr>
            <a:r>
              <a:rPr lang="en-GB" sz="1600">
                <a:solidFill>
                  <a:prstClr val="black"/>
                </a:solidFill>
              </a:rPr>
              <a:t>All Time </a:t>
            </a:r>
          </a:p>
          <a:p>
            <a:pPr algn="ctr" fontAlgn="base">
              <a:spcBef>
                <a:spcPct val="0"/>
              </a:spcBef>
              <a:spcAft>
                <a:spcPct val="0"/>
              </a:spcAft>
            </a:pPr>
            <a:r>
              <a:rPr lang="en-GB" sz="1600">
                <a:solidFill>
                  <a:prstClr val="black"/>
                </a:solidFill>
              </a:rPr>
              <a:t>Recorded</a:t>
            </a:r>
          </a:p>
        </xdr:txBody>
      </xdr:sp>
      <xdr:sp macro="" textlink="">
        <xdr:nvSpPr>
          <xdr:cNvPr id="17" name="AutoShape 16">
            <a:extLst>
              <a:ext uri="{FF2B5EF4-FFF2-40B4-BE49-F238E27FC236}">
                <a16:creationId xmlns:a16="http://schemas.microsoft.com/office/drawing/2014/main" id="{00000000-0008-0000-1C00-000011000000}"/>
              </a:ext>
            </a:extLst>
          </xdr:cNvPr>
          <xdr:cNvSpPr>
            <a:spLocks noChangeArrowheads="1"/>
          </xdr:cNvSpPr>
        </xdr:nvSpPr>
        <xdr:spPr bwMode="gray">
          <a:xfrm rot="1925452">
            <a:off x="3060542" y="3211439"/>
            <a:ext cx="596454" cy="386860"/>
          </a:xfrm>
          <a:prstGeom prst="rightArrow">
            <a:avLst>
              <a:gd name="adj1" fmla="val 50000"/>
              <a:gd name="adj2" fmla="val 39621"/>
            </a:avLst>
          </a:prstGeom>
          <a:solidFill>
            <a:srgbClr val="FFB81C"/>
          </a:solidFill>
          <a:ln w="9525" algn="ctr">
            <a:noFill/>
            <a:miter lim="800000"/>
            <a:headEnd/>
            <a:tailEnd/>
          </a:ln>
        </xdr:spPr>
        <xdr:txBody>
          <a:bodyPr vert="horz" wrap="square" lIns="91440" tIns="45720" rIns="91440" bIns="45720" numCol="1" anchor="ctr"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fontAlgn="base">
              <a:spcBef>
                <a:spcPct val="0"/>
              </a:spcBef>
              <a:spcAft>
                <a:spcPct val="0"/>
              </a:spcAft>
            </a:pPr>
            <a:endParaRPr lang="en-US">
              <a:solidFill>
                <a:prstClr val="black"/>
              </a:solidFill>
            </a:endParaRPr>
          </a:p>
        </xdr:txBody>
      </xdr:sp>
      <xdr:sp macro="" textlink="">
        <xdr:nvSpPr>
          <xdr:cNvPr id="18" name="Rectangle 17">
            <a:extLst>
              <a:ext uri="{FF2B5EF4-FFF2-40B4-BE49-F238E27FC236}">
                <a16:creationId xmlns:a16="http://schemas.microsoft.com/office/drawing/2014/main" id="{00000000-0008-0000-1C00-000012000000}"/>
              </a:ext>
            </a:extLst>
          </xdr:cNvPr>
          <xdr:cNvSpPr>
            <a:spLocks noChangeArrowheads="1"/>
          </xdr:cNvSpPr>
        </xdr:nvSpPr>
        <xdr:spPr bwMode="auto">
          <a:xfrm>
            <a:off x="5379095" y="2945338"/>
            <a:ext cx="2189304" cy="1061264"/>
          </a:xfrm>
          <a:prstGeom prst="rect">
            <a:avLst/>
          </a:prstGeom>
          <a:noFill/>
          <a:ln w="9525">
            <a:noFill/>
            <a:miter lim="800000"/>
            <a:headEnd/>
            <a:tailEnd/>
          </a:ln>
        </xdr:spPr>
        <xdr:txBody>
          <a:bodyPr vert="horz" wrap="square" lIns="109728" tIns="109728" rIns="0" bIns="9144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fontAlgn="base">
              <a:spcBef>
                <a:spcPct val="0"/>
              </a:spcBef>
              <a:spcAft>
                <a:spcPct val="0"/>
              </a:spcAft>
            </a:pPr>
            <a:r>
              <a:rPr lang="en-GB" sz="1400" b="1">
                <a:solidFill>
                  <a:prstClr val="black"/>
                </a:solidFill>
              </a:rPr>
              <a:t>Non-Client Time</a:t>
            </a:r>
          </a:p>
          <a:p>
            <a:pPr fontAlgn="base">
              <a:spcBef>
                <a:spcPct val="0"/>
              </a:spcBef>
              <a:spcAft>
                <a:spcPct val="0"/>
              </a:spcAft>
            </a:pPr>
            <a:r>
              <a:rPr lang="en-GB" sz="800">
                <a:solidFill>
                  <a:prstClr val="black"/>
                </a:solidFill>
              </a:rPr>
              <a:t>T&amp;R Ops Manila Operations Support Activity</a:t>
            </a:r>
          </a:p>
          <a:p>
            <a:pPr fontAlgn="base">
              <a:spcBef>
                <a:spcPct val="0"/>
              </a:spcBef>
              <a:spcAft>
                <a:spcPct val="0"/>
              </a:spcAft>
            </a:pPr>
            <a:r>
              <a:rPr lang="en-GB" sz="800">
                <a:solidFill>
                  <a:prstClr val="black"/>
                </a:solidFill>
              </a:rPr>
              <a:t>Learning &amp; Development</a:t>
            </a:r>
          </a:p>
          <a:p>
            <a:pPr fontAlgn="base">
              <a:spcBef>
                <a:spcPct val="0"/>
              </a:spcBef>
              <a:spcAft>
                <a:spcPct val="0"/>
              </a:spcAft>
            </a:pPr>
            <a:r>
              <a:rPr lang="en-GB" sz="800">
                <a:solidFill>
                  <a:prstClr val="black"/>
                </a:solidFill>
              </a:rPr>
              <a:t>Non-Project Specific Task</a:t>
            </a:r>
          </a:p>
          <a:p>
            <a:pPr fontAlgn="base">
              <a:spcBef>
                <a:spcPct val="0"/>
              </a:spcBef>
              <a:spcAft>
                <a:spcPct val="0"/>
              </a:spcAft>
            </a:pPr>
            <a:r>
              <a:rPr lang="en-GB" sz="800">
                <a:solidFill>
                  <a:prstClr val="black"/>
                </a:solidFill>
              </a:rPr>
              <a:t>General Management &amp; Administration</a:t>
            </a:r>
          </a:p>
        </xdr:txBody>
      </xdr:sp>
      <xdr:sp macro="" textlink="">
        <xdr:nvSpPr>
          <xdr:cNvPr id="19" name="AutoShape 16">
            <a:extLst>
              <a:ext uri="{FF2B5EF4-FFF2-40B4-BE49-F238E27FC236}">
                <a16:creationId xmlns:a16="http://schemas.microsoft.com/office/drawing/2014/main" id="{00000000-0008-0000-1C00-000013000000}"/>
              </a:ext>
            </a:extLst>
          </xdr:cNvPr>
          <xdr:cNvSpPr>
            <a:spLocks noChangeArrowheads="1"/>
          </xdr:cNvSpPr>
        </xdr:nvSpPr>
        <xdr:spPr bwMode="gray">
          <a:xfrm rot="8981384">
            <a:off x="4736698" y="3222619"/>
            <a:ext cx="508385" cy="386860"/>
          </a:xfrm>
          <a:prstGeom prst="rightArrow">
            <a:avLst>
              <a:gd name="adj1" fmla="val 50000"/>
              <a:gd name="adj2" fmla="val 39621"/>
            </a:avLst>
          </a:prstGeom>
          <a:solidFill>
            <a:schemeClr val="bg2"/>
          </a:solidFill>
          <a:ln w="9525" algn="ctr">
            <a:noFill/>
            <a:miter lim="800000"/>
            <a:headEnd/>
            <a:tailEnd/>
          </a:ln>
        </xdr:spPr>
        <xdr:txBody>
          <a:bodyPr vert="horz" wrap="square" lIns="91440" tIns="45720" rIns="91440" bIns="45720" numCol="1" anchor="ctr"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fontAlgn="base">
              <a:spcBef>
                <a:spcPct val="0"/>
              </a:spcBef>
              <a:spcAft>
                <a:spcPct val="0"/>
              </a:spcAft>
            </a:pPr>
            <a:endParaRPr lang="en-US">
              <a:solidFill>
                <a:prstClr val="black"/>
              </a:solidFill>
            </a:endParaRPr>
          </a:p>
        </xdr:txBody>
      </xdr:sp>
      <xdr:sp macro="" textlink="">
        <xdr:nvSpPr>
          <xdr:cNvPr id="20" name="AutoShape 16">
            <a:extLst>
              <a:ext uri="{FF2B5EF4-FFF2-40B4-BE49-F238E27FC236}">
                <a16:creationId xmlns:a16="http://schemas.microsoft.com/office/drawing/2014/main" id="{00000000-0008-0000-1C00-000014000000}"/>
              </a:ext>
            </a:extLst>
          </xdr:cNvPr>
          <xdr:cNvSpPr>
            <a:spLocks noChangeArrowheads="1"/>
          </xdr:cNvSpPr>
        </xdr:nvSpPr>
        <xdr:spPr bwMode="gray">
          <a:xfrm rot="12480740">
            <a:off x="4832379" y="4290651"/>
            <a:ext cx="508385" cy="386860"/>
          </a:xfrm>
          <a:prstGeom prst="rightArrow">
            <a:avLst>
              <a:gd name="adj1" fmla="val 50000"/>
              <a:gd name="adj2" fmla="val 39621"/>
            </a:avLst>
          </a:prstGeom>
          <a:solidFill>
            <a:schemeClr val="bg2"/>
          </a:solidFill>
          <a:ln w="9525" algn="ctr">
            <a:noFill/>
            <a:miter lim="800000"/>
            <a:headEnd/>
            <a:tailEnd/>
          </a:ln>
        </xdr:spPr>
        <xdr:txBody>
          <a:bodyPr vert="horz" wrap="square" lIns="91440" tIns="45720" rIns="91440" bIns="45720" numCol="1" anchor="ctr"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fontAlgn="base">
              <a:spcBef>
                <a:spcPct val="0"/>
              </a:spcBef>
              <a:spcAft>
                <a:spcPct val="0"/>
              </a:spcAft>
            </a:pPr>
            <a:endParaRPr lang="en-US">
              <a:solidFill>
                <a:prstClr val="black"/>
              </a:solidFill>
            </a:endParaRPr>
          </a:p>
        </xdr:txBody>
      </xdr:sp>
      <xdr:sp macro="" textlink="">
        <xdr:nvSpPr>
          <xdr:cNvPr id="21" name="Rectangle 20">
            <a:extLst>
              <a:ext uri="{FF2B5EF4-FFF2-40B4-BE49-F238E27FC236}">
                <a16:creationId xmlns:a16="http://schemas.microsoft.com/office/drawing/2014/main" id="{00000000-0008-0000-1C00-000015000000}"/>
              </a:ext>
            </a:extLst>
          </xdr:cNvPr>
          <xdr:cNvSpPr>
            <a:spLocks noChangeArrowheads="1"/>
          </xdr:cNvSpPr>
        </xdr:nvSpPr>
        <xdr:spPr bwMode="auto">
          <a:xfrm>
            <a:off x="5379095" y="4179143"/>
            <a:ext cx="1980032" cy="904705"/>
          </a:xfrm>
          <a:prstGeom prst="rect">
            <a:avLst/>
          </a:prstGeom>
          <a:noFill/>
          <a:ln w="9525">
            <a:noFill/>
            <a:miter lim="800000"/>
            <a:headEnd/>
            <a:tailEnd/>
          </a:ln>
        </xdr:spPr>
        <xdr:txBody>
          <a:bodyPr vert="horz" wrap="square" lIns="109728" tIns="109728" rIns="0" bIns="9144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fontAlgn="base">
              <a:spcBef>
                <a:spcPct val="0"/>
              </a:spcBef>
              <a:spcAft>
                <a:spcPct val="0"/>
              </a:spcAft>
            </a:pPr>
            <a:r>
              <a:rPr lang="en-GB" sz="1400" b="1">
                <a:solidFill>
                  <a:prstClr val="black"/>
                </a:solidFill>
              </a:rPr>
              <a:t>Non-Working Time</a:t>
            </a:r>
          </a:p>
          <a:p>
            <a:pPr fontAlgn="base">
              <a:spcBef>
                <a:spcPct val="0"/>
              </a:spcBef>
              <a:spcAft>
                <a:spcPct val="0"/>
              </a:spcAft>
            </a:pPr>
            <a:r>
              <a:rPr lang="en-GB" sz="800">
                <a:solidFill>
                  <a:prstClr val="black"/>
                </a:solidFill>
              </a:rPr>
              <a:t>Holiday</a:t>
            </a:r>
          </a:p>
          <a:p>
            <a:pPr fontAlgn="base">
              <a:spcBef>
                <a:spcPct val="0"/>
              </a:spcBef>
              <a:spcAft>
                <a:spcPct val="0"/>
              </a:spcAft>
            </a:pPr>
            <a:r>
              <a:rPr lang="en-GB" sz="800">
                <a:solidFill>
                  <a:prstClr val="black"/>
                </a:solidFill>
              </a:rPr>
              <a:t>Vacation Leave</a:t>
            </a:r>
          </a:p>
          <a:p>
            <a:pPr fontAlgn="base">
              <a:spcBef>
                <a:spcPct val="0"/>
              </a:spcBef>
              <a:spcAft>
                <a:spcPct val="0"/>
              </a:spcAft>
            </a:pPr>
            <a:r>
              <a:rPr lang="en-GB" sz="800">
                <a:solidFill>
                  <a:prstClr val="black"/>
                </a:solidFill>
              </a:rPr>
              <a:t>Sick Leave</a:t>
            </a:r>
          </a:p>
          <a:p>
            <a:pPr fontAlgn="base">
              <a:spcBef>
                <a:spcPct val="0"/>
              </a:spcBef>
              <a:spcAft>
                <a:spcPct val="0"/>
              </a:spcAft>
            </a:pPr>
            <a:r>
              <a:rPr lang="en-GB" sz="800">
                <a:solidFill>
                  <a:prstClr val="black"/>
                </a:solidFill>
              </a:rPr>
              <a:t>Maternity &amp; Paternity Leave</a:t>
            </a:r>
          </a:p>
          <a:p>
            <a:pPr fontAlgn="base">
              <a:spcBef>
                <a:spcPct val="0"/>
              </a:spcBef>
              <a:spcAft>
                <a:spcPct val="0"/>
              </a:spcAft>
            </a:pPr>
            <a:r>
              <a:rPr lang="en-GB" sz="800">
                <a:solidFill>
                  <a:prstClr val="black"/>
                </a:solidFill>
              </a:rPr>
              <a:t>Emergency Leave</a:t>
            </a:r>
          </a:p>
        </xdr:txBody>
      </xdr:sp>
    </xdr:grpSp>
    <xdr:clientData/>
  </xdr:twoCellAnchor>
  <xdr:twoCellAnchor>
    <xdr:from>
      <xdr:col>3</xdr:col>
      <xdr:colOff>23270</xdr:colOff>
      <xdr:row>12</xdr:row>
      <xdr:rowOff>103047</xdr:rowOff>
    </xdr:from>
    <xdr:to>
      <xdr:col>9</xdr:col>
      <xdr:colOff>476250</xdr:colOff>
      <xdr:row>16</xdr:row>
      <xdr:rowOff>32651</xdr:rowOff>
    </xdr:to>
    <xdr:sp macro="" textlink="">
      <xdr:nvSpPr>
        <xdr:cNvPr id="11" name="Rectangle 10">
          <a:extLst>
            <a:ext uri="{FF2B5EF4-FFF2-40B4-BE49-F238E27FC236}">
              <a16:creationId xmlns:a16="http://schemas.microsoft.com/office/drawing/2014/main" id="{00000000-0008-0000-1C00-00000B000000}"/>
            </a:ext>
          </a:extLst>
        </xdr:cNvPr>
        <xdr:cNvSpPr/>
      </xdr:nvSpPr>
      <xdr:spPr>
        <a:xfrm>
          <a:off x="1852070" y="2114727"/>
          <a:ext cx="4110580" cy="600164"/>
        </a:xfrm>
        <a:prstGeom prst="rect">
          <a:avLst/>
        </a:prstGeom>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prstClr val="black"/>
              </a:solidFill>
            </a:rPr>
            <a:t>Team coordinators, senior team coordinators and managers are included in measuring monthly and year-to-date team utilization. </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xdr:col>
      <xdr:colOff>1</xdr:colOff>
      <xdr:row>2</xdr:row>
      <xdr:rowOff>118527</xdr:rowOff>
    </xdr:from>
    <xdr:to>
      <xdr:col>19</xdr:col>
      <xdr:colOff>1</xdr:colOff>
      <xdr:row>4</xdr:row>
      <xdr:rowOff>91024</xdr:rowOff>
    </xdr:to>
    <xdr:sp macro="" textlink="">
      <xdr:nvSpPr>
        <xdr:cNvPr id="2" name="Title 1">
          <a:extLst>
            <a:ext uri="{FF2B5EF4-FFF2-40B4-BE49-F238E27FC236}">
              <a16:creationId xmlns:a16="http://schemas.microsoft.com/office/drawing/2014/main" id="{00000000-0008-0000-1D00-000002000000}"/>
            </a:ext>
          </a:extLst>
        </xdr:cNvPr>
        <xdr:cNvSpPr>
          <a:spLocks noGrp="1"/>
        </xdr:cNvSpPr>
      </xdr:nvSpPr>
      <xdr:spPr>
        <a:xfrm>
          <a:off x="609601" y="453807"/>
          <a:ext cx="1097280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People</a:t>
          </a:r>
        </a:p>
      </xdr:txBody>
    </xdr:sp>
    <xdr:clientData/>
  </xdr:twoCellAnchor>
  <xdr:twoCellAnchor>
    <xdr:from>
      <xdr:col>18</xdr:col>
      <xdr:colOff>101601</xdr:colOff>
      <xdr:row>38</xdr:row>
      <xdr:rowOff>27086</xdr:rowOff>
    </xdr:from>
    <xdr:to>
      <xdr:col>19</xdr:col>
      <xdr:colOff>1</xdr:colOff>
      <xdr:row>38</xdr:row>
      <xdr:rowOff>164246</xdr:rowOff>
    </xdr:to>
    <xdr:sp macro="" textlink="">
      <xdr:nvSpPr>
        <xdr:cNvPr id="3" name="Slide Number Placeholder 4">
          <a:extLst>
            <a:ext uri="{FF2B5EF4-FFF2-40B4-BE49-F238E27FC236}">
              <a16:creationId xmlns:a16="http://schemas.microsoft.com/office/drawing/2014/main" id="{00000000-0008-0000-1D00-000003000000}"/>
            </a:ext>
          </a:extLst>
        </xdr:cNvPr>
        <xdr:cNvSpPr>
          <a:spLocks noGrp="1"/>
        </xdr:cNvSpPr>
      </xdr:nvSpPr>
      <xdr:spPr>
        <a:xfrm>
          <a:off x="11074401" y="6397406"/>
          <a:ext cx="508000" cy="137160"/>
        </a:xfrm>
        <a:prstGeom prst="rect">
          <a:avLst/>
        </a:prstGeom>
      </xdr:spPr>
      <xdr:txBody>
        <a:bodyPr vert="horz" wrap="square" lIns="0" tIns="0" rIns="0" bIns="0" rtlCol="0" anchor="b" anchorCtr="0">
          <a:spAutoFit/>
        </a:bodyPr>
        <a:lstStyle>
          <a:defPPr>
            <a:defRPr lang="en-US"/>
          </a:defPPr>
          <a:lvl1pPr marL="0" algn="r" defTabSz="914400" rtl="0" eaLnBrk="1" latinLnBrk="0" hangingPunct="1">
            <a:defRPr sz="9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t>30</a:t>
          </a:r>
        </a:p>
      </xdr:txBody>
    </xdr:sp>
    <xdr:clientData/>
  </xdr:twoCellAnchor>
  <xdr:twoCellAnchor>
    <xdr:from>
      <xdr:col>1</xdr:col>
      <xdr:colOff>0</xdr:colOff>
      <xdr:row>38</xdr:row>
      <xdr:rowOff>141383</xdr:rowOff>
    </xdr:from>
    <xdr:to>
      <xdr:col>12</xdr:col>
      <xdr:colOff>331200</xdr:colOff>
      <xdr:row>39</xdr:row>
      <xdr:rowOff>66076</xdr:rowOff>
    </xdr:to>
    <xdr:sp macro="" textlink="">
      <xdr:nvSpPr>
        <xdr:cNvPr id="4" name="Footer Placeholder 5">
          <a:extLst>
            <a:ext uri="{FF2B5EF4-FFF2-40B4-BE49-F238E27FC236}">
              <a16:creationId xmlns:a16="http://schemas.microsoft.com/office/drawing/2014/main" id="{00000000-0008-0000-1D00-000004000000}"/>
            </a:ext>
          </a:extLst>
        </xdr:cNvPr>
        <xdr:cNvSpPr>
          <a:spLocks noGrp="1"/>
        </xdr:cNvSpPr>
      </xdr:nvSpPr>
      <xdr:spPr>
        <a:xfrm>
          <a:off x="609600" y="6511703"/>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t>© 2020 Willis Towers Watson. All rights reserved. Proprietary and Confidential. For Willis Towers Watson and Willis Towers Watson client use only.</a:t>
          </a:r>
        </a:p>
      </xdr:txBody>
    </xdr:sp>
    <xdr:clientData/>
  </xdr:twoCellAnchor>
  <xdr:twoCellAnchor>
    <xdr:from>
      <xdr:col>1</xdr:col>
      <xdr:colOff>465014</xdr:colOff>
      <xdr:row>1</xdr:row>
      <xdr:rowOff>0</xdr:rowOff>
    </xdr:from>
    <xdr:to>
      <xdr:col>10</xdr:col>
      <xdr:colOff>215776</xdr:colOff>
      <xdr:row>31</xdr:row>
      <xdr:rowOff>9593</xdr:rowOff>
    </xdr:to>
    <xdr:grpSp>
      <xdr:nvGrpSpPr>
        <xdr:cNvPr id="5" name="Group 4">
          <a:extLst>
            <a:ext uri="{FF2B5EF4-FFF2-40B4-BE49-F238E27FC236}">
              <a16:creationId xmlns:a16="http://schemas.microsoft.com/office/drawing/2014/main" id="{00000000-0008-0000-1D00-000005000000}"/>
            </a:ext>
          </a:extLst>
        </xdr:cNvPr>
        <xdr:cNvGrpSpPr/>
      </xdr:nvGrpSpPr>
      <xdr:grpSpPr>
        <a:xfrm>
          <a:off x="640274" y="167640"/>
          <a:ext cx="5237162" cy="5038793"/>
          <a:chOff x="598488" y="499110"/>
          <a:chExt cx="5237162" cy="5038793"/>
        </a:xfrm>
      </xdr:grpSpPr>
      <xdr:grpSp>
        <xdr:nvGrpSpPr>
          <xdr:cNvPr id="12" name="Group 11">
            <a:extLst>
              <a:ext uri="{FF2B5EF4-FFF2-40B4-BE49-F238E27FC236}">
                <a16:creationId xmlns:a16="http://schemas.microsoft.com/office/drawing/2014/main" id="{00000000-0008-0000-1D00-00000C000000}"/>
              </a:ext>
            </a:extLst>
          </xdr:cNvPr>
          <xdr:cNvGrpSpPr/>
        </xdr:nvGrpSpPr>
        <xdr:grpSpPr>
          <a:xfrm>
            <a:off x="598488" y="499110"/>
            <a:ext cx="4248150" cy="5038793"/>
            <a:chOff x="4109358" y="473331"/>
            <a:chExt cx="4767942" cy="5655327"/>
          </a:xfrm>
        </xdr:grpSpPr>
        <xdr:grpSp>
          <xdr:nvGrpSpPr>
            <xdr:cNvPr id="22" name="Group 21">
              <a:extLst>
                <a:ext uri="{FF2B5EF4-FFF2-40B4-BE49-F238E27FC236}">
                  <a16:creationId xmlns:a16="http://schemas.microsoft.com/office/drawing/2014/main" id="{00000000-0008-0000-1D00-000016000000}"/>
                </a:ext>
              </a:extLst>
            </xdr:cNvPr>
            <xdr:cNvGrpSpPr/>
          </xdr:nvGrpSpPr>
          <xdr:grpSpPr>
            <a:xfrm>
              <a:off x="4109358" y="1524000"/>
              <a:ext cx="4767942" cy="4604658"/>
              <a:chOff x="3004458" y="1524000"/>
              <a:chExt cx="6977742" cy="4604658"/>
            </a:xfrm>
          </xdr:grpSpPr>
          <xdr:sp macro="" textlink="">
            <xdr:nvSpPr>
              <xdr:cNvPr id="24" name="Oval 23">
                <a:extLst>
                  <a:ext uri="{FF2B5EF4-FFF2-40B4-BE49-F238E27FC236}">
                    <a16:creationId xmlns:a16="http://schemas.microsoft.com/office/drawing/2014/main" id="{00000000-0008-0000-1D00-000018000000}"/>
                  </a:ext>
                </a:extLst>
              </xdr:cNvPr>
              <xdr:cNvSpPr/>
            </xdr:nvSpPr>
            <xdr:spPr>
              <a:xfrm>
                <a:off x="3004458" y="1524000"/>
                <a:ext cx="6977742" cy="4604658"/>
              </a:xfrm>
              <a:prstGeom prst="ellipse">
                <a:avLst/>
              </a:prstGeom>
              <a:solidFill>
                <a:srgbClr val="C8D7DF"/>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tIns="0"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solidFill>
                    <a:prstClr val="black"/>
                  </a:solidFill>
                </a:endParaRPr>
              </a:p>
            </xdr:txBody>
          </xdr:sp>
          <xdr:sp macro="" textlink="">
            <xdr:nvSpPr>
              <xdr:cNvPr id="25" name="Oval 24">
                <a:extLst>
                  <a:ext uri="{FF2B5EF4-FFF2-40B4-BE49-F238E27FC236}">
                    <a16:creationId xmlns:a16="http://schemas.microsoft.com/office/drawing/2014/main" id="{00000000-0008-0000-1D00-000019000000}"/>
                  </a:ext>
                </a:extLst>
              </xdr:cNvPr>
              <xdr:cNvSpPr/>
            </xdr:nvSpPr>
            <xdr:spPr>
              <a:xfrm>
                <a:off x="4724666" y="1524000"/>
                <a:ext cx="3537328" cy="2266950"/>
              </a:xfrm>
              <a:prstGeom prst="ellipse">
                <a:avLst/>
              </a:prstGeom>
              <a:solidFill>
                <a:srgbClr val="D8D7DF"/>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tIns="0"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solidFill>
                    <a:prstClr val="black"/>
                  </a:solidFill>
                </a:endParaRPr>
              </a:p>
            </xdr:txBody>
          </xdr:sp>
          <xdr:sp macro="" textlink="">
            <xdr:nvSpPr>
              <xdr:cNvPr id="26" name="TextBox 21">
                <a:extLst>
                  <a:ext uri="{FF2B5EF4-FFF2-40B4-BE49-F238E27FC236}">
                    <a16:creationId xmlns:a16="http://schemas.microsoft.com/office/drawing/2014/main" id="{00000000-0008-0000-1D00-00001A000000}"/>
                  </a:ext>
                </a:extLst>
              </xdr:cNvPr>
              <xdr:cNvSpPr txBox="1"/>
            </xdr:nvSpPr>
            <xdr:spPr>
              <a:xfrm>
                <a:off x="5371601" y="2667013"/>
                <a:ext cx="2243454" cy="990374"/>
              </a:xfrm>
              <a:prstGeom prst="rect">
                <a:avLst/>
              </a:prstGeom>
              <a:noFill/>
            </xdr:spPr>
            <xdr:txBody>
              <a:bodyPr spcFirstLastPara="1" wrap="square" numCol="1" rtlCol="0">
                <a:prstTxWarp prst="textArchDown">
                  <a:avLst/>
                </a:prstTxWarp>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a:solidFill>
                      <a:prstClr val="black"/>
                    </a:solidFill>
                  </a:rPr>
                  <a:t>Team Leaders*</a:t>
                </a:r>
              </a:p>
            </xdr:txBody>
          </xdr:sp>
          <xdr:sp macro="" textlink="">
            <xdr:nvSpPr>
              <xdr:cNvPr id="27" name="TextBox 22">
                <a:extLst>
                  <a:ext uri="{FF2B5EF4-FFF2-40B4-BE49-F238E27FC236}">
                    <a16:creationId xmlns:a16="http://schemas.microsoft.com/office/drawing/2014/main" id="{00000000-0008-0000-1D00-00001B000000}"/>
                  </a:ext>
                </a:extLst>
              </xdr:cNvPr>
              <xdr:cNvSpPr txBox="1"/>
            </xdr:nvSpPr>
            <xdr:spPr>
              <a:xfrm>
                <a:off x="5371602" y="5302250"/>
                <a:ext cx="2243454" cy="698287"/>
              </a:xfrm>
              <a:prstGeom prst="rect">
                <a:avLst/>
              </a:prstGeom>
              <a:noFill/>
            </xdr:spPr>
            <xdr:txBody>
              <a:bodyPr spcFirstLastPara="1" wrap="square" numCol="1" rtlCol="0">
                <a:prstTxWarp prst="textArchDown">
                  <a:avLst/>
                </a:prstTxWarp>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a:solidFill>
                      <a:prstClr val="black"/>
                    </a:solidFill>
                  </a:rPr>
                  <a:t>Analysts*</a:t>
                </a:r>
              </a:p>
            </xdr:txBody>
          </xdr:sp>
          <xdr:sp macro="" textlink="">
            <xdr:nvSpPr>
              <xdr:cNvPr id="28" name="Oval 27">
                <a:extLst>
                  <a:ext uri="{FF2B5EF4-FFF2-40B4-BE49-F238E27FC236}">
                    <a16:creationId xmlns:a16="http://schemas.microsoft.com/office/drawing/2014/main" id="{00000000-0008-0000-1D00-00001C000000}"/>
                  </a:ext>
                </a:extLst>
              </xdr:cNvPr>
              <xdr:cNvSpPr/>
            </xdr:nvSpPr>
            <xdr:spPr>
              <a:xfrm>
                <a:off x="5736946" y="1524000"/>
                <a:ext cx="1512766" cy="998284"/>
              </a:xfrm>
              <a:prstGeom prst="ellipse">
                <a:avLst/>
              </a:prstGeom>
              <a:solidFill>
                <a:srgbClr val="DDD0CF"/>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solidFill>
                    <a:prstClr val="black"/>
                  </a:solidFill>
                </a:endParaRPr>
              </a:p>
            </xdr:txBody>
          </xdr:sp>
        </xdr:grpSp>
        <xdr:sp macro="" textlink="">
          <xdr:nvSpPr>
            <xdr:cNvPr id="23" name="TextBox 18">
              <a:extLst>
                <a:ext uri="{FF2B5EF4-FFF2-40B4-BE49-F238E27FC236}">
                  <a16:creationId xmlns:a16="http://schemas.microsoft.com/office/drawing/2014/main" id="{00000000-0008-0000-1D00-000017000000}"/>
                </a:ext>
              </a:extLst>
            </xdr:cNvPr>
            <xdr:cNvSpPr txBox="1"/>
          </xdr:nvSpPr>
          <xdr:spPr>
            <a:xfrm>
              <a:off x="5371603" y="473331"/>
              <a:ext cx="2243454" cy="1907964"/>
            </a:xfrm>
            <a:prstGeom prst="rect">
              <a:avLst/>
            </a:prstGeom>
            <a:noFill/>
          </xdr:spPr>
          <xdr:txBody>
            <a:bodyPr spcFirstLastPara="1" wrap="square" numCol="1" rtlCol="0">
              <a:prstTxWarp prst="textArchDown">
                <a:avLst/>
              </a:prstTxWarp>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a:solidFill>
                    <a:prstClr val="black"/>
                  </a:solidFill>
                </a:rPr>
                <a:t>Managers*</a:t>
              </a:r>
            </a:p>
          </xdr:txBody>
        </xdr:sp>
      </xdr:grpSp>
      <xdr:sp macro="" textlink="">
        <xdr:nvSpPr>
          <xdr:cNvPr id="13" name="TextBox 8">
            <a:extLst>
              <a:ext uri="{FF2B5EF4-FFF2-40B4-BE49-F238E27FC236}">
                <a16:creationId xmlns:a16="http://schemas.microsoft.com/office/drawing/2014/main" id="{00000000-0008-0000-1D00-00000D000000}"/>
              </a:ext>
            </a:extLst>
          </xdr:cNvPr>
          <xdr:cNvSpPr txBox="1"/>
        </xdr:nvSpPr>
        <xdr:spPr>
          <a:xfrm>
            <a:off x="2407414" y="1655888"/>
            <a:ext cx="630301"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2400">
                <a:solidFill>
                  <a:prstClr val="black"/>
                </a:solidFill>
              </a:rPr>
              <a:t>1%</a:t>
            </a:r>
          </a:p>
        </xdr:txBody>
      </xdr:sp>
      <xdr:sp macro="" textlink="">
        <xdr:nvSpPr>
          <xdr:cNvPr id="14" name="TextBox 9">
            <a:extLst>
              <a:ext uri="{FF2B5EF4-FFF2-40B4-BE49-F238E27FC236}">
                <a16:creationId xmlns:a16="http://schemas.microsoft.com/office/drawing/2014/main" id="{00000000-0008-0000-1D00-00000E000000}"/>
              </a:ext>
            </a:extLst>
          </xdr:cNvPr>
          <xdr:cNvSpPr txBox="1"/>
        </xdr:nvSpPr>
        <xdr:spPr>
          <a:xfrm>
            <a:off x="2407414" y="2555468"/>
            <a:ext cx="630301"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2400">
                <a:solidFill>
                  <a:prstClr val="black"/>
                </a:solidFill>
              </a:rPr>
              <a:t>8%</a:t>
            </a:r>
          </a:p>
        </xdr:txBody>
      </xdr:sp>
      <xdr:sp macro="" textlink="">
        <xdr:nvSpPr>
          <xdr:cNvPr id="15" name="TextBox 10">
            <a:extLst>
              <a:ext uri="{FF2B5EF4-FFF2-40B4-BE49-F238E27FC236}">
                <a16:creationId xmlns:a16="http://schemas.microsoft.com/office/drawing/2014/main" id="{00000000-0008-0000-1D00-00000F000000}"/>
              </a:ext>
            </a:extLst>
          </xdr:cNvPr>
          <xdr:cNvSpPr txBox="1"/>
        </xdr:nvSpPr>
        <xdr:spPr>
          <a:xfrm>
            <a:off x="2407414" y="4740722"/>
            <a:ext cx="801823"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2400">
                <a:solidFill>
                  <a:prstClr val="black"/>
                </a:solidFill>
              </a:rPr>
              <a:t>91%</a:t>
            </a:r>
          </a:p>
        </xdr:txBody>
      </xdr:sp>
      <xdr:sp macro="" textlink="">
        <xdr:nvSpPr>
          <xdr:cNvPr id="16" name="Oval 15">
            <a:extLst>
              <a:ext uri="{FF2B5EF4-FFF2-40B4-BE49-F238E27FC236}">
                <a16:creationId xmlns:a16="http://schemas.microsoft.com/office/drawing/2014/main" id="{00000000-0008-0000-1D00-000010000000}"/>
              </a:ext>
            </a:extLst>
          </xdr:cNvPr>
          <xdr:cNvSpPr/>
        </xdr:nvSpPr>
        <xdr:spPr>
          <a:xfrm>
            <a:off x="5187950" y="1838325"/>
            <a:ext cx="647700" cy="647700"/>
          </a:xfrm>
          <a:prstGeom prst="ellipse">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400">
                <a:solidFill>
                  <a:prstClr val="white"/>
                </a:solidFill>
              </a:rPr>
              <a:t>1:5</a:t>
            </a:r>
          </a:p>
        </xdr:txBody>
      </xdr:sp>
      <xdr:cxnSp macro="">
        <xdr:nvCxnSpPr>
          <xdr:cNvPr id="17" name="Elbow Connector 12">
            <a:extLst>
              <a:ext uri="{FF2B5EF4-FFF2-40B4-BE49-F238E27FC236}">
                <a16:creationId xmlns:a16="http://schemas.microsoft.com/office/drawing/2014/main" id="{00000000-0008-0000-1D00-000011000000}"/>
              </a:ext>
            </a:extLst>
          </xdr:cNvPr>
          <xdr:cNvCxnSpPr>
            <a:endCxn id="16" idx="2"/>
          </xdr:cNvCxnSpPr>
        </xdr:nvCxnSpPr>
        <xdr:spPr>
          <a:xfrm flipV="1">
            <a:off x="3799351" y="2162175"/>
            <a:ext cx="1388599" cy="169566"/>
          </a:xfrm>
          <a:prstGeom prst="bentConnector3">
            <a:avLst>
              <a:gd name="adj1" fmla="val 50000"/>
            </a:avLst>
          </a:prstGeom>
          <a:ln>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18" name="Elbow Connector 13">
            <a:extLst>
              <a:ext uri="{FF2B5EF4-FFF2-40B4-BE49-F238E27FC236}">
                <a16:creationId xmlns:a16="http://schemas.microsoft.com/office/drawing/2014/main" id="{00000000-0008-0000-1D00-000012000000}"/>
              </a:ext>
            </a:extLst>
          </xdr:cNvPr>
          <xdr:cNvCxnSpPr>
            <a:endCxn id="16" idx="2"/>
          </xdr:cNvCxnSpPr>
        </xdr:nvCxnSpPr>
        <xdr:spPr>
          <a:xfrm>
            <a:off x="3183060" y="1987126"/>
            <a:ext cx="2004890" cy="175049"/>
          </a:xfrm>
          <a:prstGeom prst="bentConnector3">
            <a:avLst>
              <a:gd name="adj1" fmla="val 50000"/>
            </a:avLst>
          </a:prstGeom>
          <a:ln>
            <a:solidFill>
              <a:schemeClr val="tx2"/>
            </a:solidFill>
          </a:ln>
        </xdr:spPr>
        <xdr:style>
          <a:lnRef idx="1">
            <a:schemeClr val="accent1"/>
          </a:lnRef>
          <a:fillRef idx="0">
            <a:schemeClr val="accent1"/>
          </a:fillRef>
          <a:effectRef idx="0">
            <a:schemeClr val="accent1"/>
          </a:effectRef>
          <a:fontRef idx="minor">
            <a:schemeClr val="tx1"/>
          </a:fontRef>
        </xdr:style>
      </xdr:cxnSp>
      <xdr:sp macro="" textlink="">
        <xdr:nvSpPr>
          <xdr:cNvPr id="19" name="Oval 18">
            <a:extLst>
              <a:ext uri="{FF2B5EF4-FFF2-40B4-BE49-F238E27FC236}">
                <a16:creationId xmlns:a16="http://schemas.microsoft.com/office/drawing/2014/main" id="{00000000-0008-0000-1D00-000013000000}"/>
              </a:ext>
            </a:extLst>
          </xdr:cNvPr>
          <xdr:cNvSpPr/>
        </xdr:nvSpPr>
        <xdr:spPr>
          <a:xfrm>
            <a:off x="5187950" y="2630483"/>
            <a:ext cx="647700" cy="647700"/>
          </a:xfrm>
          <a:prstGeom prst="ellipse">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solidFill>
                <a:prstClr val="white"/>
              </a:solidFill>
            </a:endParaRPr>
          </a:p>
        </xdr:txBody>
      </xdr:sp>
      <xdr:cxnSp macro="">
        <xdr:nvCxnSpPr>
          <xdr:cNvPr id="20" name="Elbow Connector 15">
            <a:extLst>
              <a:ext uri="{FF2B5EF4-FFF2-40B4-BE49-F238E27FC236}">
                <a16:creationId xmlns:a16="http://schemas.microsoft.com/office/drawing/2014/main" id="{00000000-0008-0000-1D00-000014000000}"/>
              </a:ext>
            </a:extLst>
          </xdr:cNvPr>
          <xdr:cNvCxnSpPr>
            <a:endCxn id="19" idx="2"/>
          </xdr:cNvCxnSpPr>
        </xdr:nvCxnSpPr>
        <xdr:spPr>
          <a:xfrm>
            <a:off x="3810000" y="2519363"/>
            <a:ext cx="1377950" cy="434970"/>
          </a:xfrm>
          <a:prstGeom prst="bentConnector3">
            <a:avLst>
              <a:gd name="adj1" fmla="val 50000"/>
            </a:avLst>
          </a:prstGeom>
          <a:ln>
            <a:solidFill>
              <a:schemeClr val="tx2"/>
            </a:solidFill>
          </a:ln>
        </xdr:spPr>
        <xdr:style>
          <a:lnRef idx="1">
            <a:schemeClr val="accent1"/>
          </a:lnRef>
          <a:fillRef idx="0">
            <a:schemeClr val="accent1"/>
          </a:fillRef>
          <a:effectRef idx="0">
            <a:schemeClr val="accent1"/>
          </a:effectRef>
          <a:fontRef idx="minor">
            <a:schemeClr val="tx1"/>
          </a:fontRef>
        </xdr:style>
      </xdr:cxnSp>
      <xdr:cxnSp macro="">
        <xdr:nvCxnSpPr>
          <xdr:cNvPr id="21" name="Elbow Connector 16">
            <a:extLst>
              <a:ext uri="{FF2B5EF4-FFF2-40B4-BE49-F238E27FC236}">
                <a16:creationId xmlns:a16="http://schemas.microsoft.com/office/drawing/2014/main" id="{00000000-0008-0000-1D00-000015000000}"/>
              </a:ext>
            </a:extLst>
          </xdr:cNvPr>
          <xdr:cNvCxnSpPr>
            <a:stCxn id="24" idx="6"/>
            <a:endCxn id="19" idx="2"/>
          </xdr:cNvCxnSpPr>
        </xdr:nvCxnSpPr>
        <xdr:spPr>
          <a:xfrm flipV="1">
            <a:off x="4846638" y="2954333"/>
            <a:ext cx="341312" cy="532237"/>
          </a:xfrm>
          <a:prstGeom prst="bentConnector3">
            <a:avLst>
              <a:gd name="adj1" fmla="val 50000"/>
            </a:avLst>
          </a:prstGeom>
          <a:ln>
            <a:solidFill>
              <a:schemeClr val="tx2"/>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11</xdr:col>
      <xdr:colOff>216355</xdr:colOff>
      <xdr:row>18</xdr:row>
      <xdr:rowOff>149231</xdr:rowOff>
    </xdr:from>
    <xdr:to>
      <xdr:col>17</xdr:col>
      <xdr:colOff>98881</xdr:colOff>
      <xdr:row>27</xdr:row>
      <xdr:rowOff>12071</xdr:rowOff>
    </xdr:to>
    <xdr:pic>
      <xdr:nvPicPr>
        <xdr:cNvPr id="6" name="table">
          <a:extLst>
            <a:ext uri="{FF2B5EF4-FFF2-40B4-BE49-F238E27FC236}">
              <a16:creationId xmlns:a16="http://schemas.microsoft.com/office/drawing/2014/main" id="{00000000-0008-0000-1D00-000006000000}"/>
            </a:ext>
          </a:extLst>
        </xdr:cNvPr>
        <xdr:cNvPicPr>
          <a:picLocks noChangeAspect="1"/>
        </xdr:cNvPicPr>
      </xdr:nvPicPr>
      <xdr:blipFill>
        <a:blip xmlns:r="http://schemas.openxmlformats.org/officeDocument/2006/relationships" r:embed="rId1"/>
        <a:stretch>
          <a:fillRect/>
        </a:stretch>
      </xdr:blipFill>
      <xdr:spPr>
        <a:xfrm>
          <a:off x="6921955" y="3166751"/>
          <a:ext cx="3540126" cy="1371600"/>
        </a:xfrm>
        <a:prstGeom prst="rect">
          <a:avLst/>
        </a:prstGeom>
      </xdr:spPr>
    </xdr:pic>
    <xdr:clientData/>
  </xdr:twoCellAnchor>
  <xdr:twoCellAnchor editAs="oneCell">
    <xdr:from>
      <xdr:col>11</xdr:col>
      <xdr:colOff>216355</xdr:colOff>
      <xdr:row>28</xdr:row>
      <xdr:rowOff>82468</xdr:rowOff>
    </xdr:from>
    <xdr:to>
      <xdr:col>17</xdr:col>
      <xdr:colOff>98881</xdr:colOff>
      <xdr:row>35</xdr:row>
      <xdr:rowOff>6268</xdr:rowOff>
    </xdr:to>
    <xdr:pic>
      <xdr:nvPicPr>
        <xdr:cNvPr id="7" name="table">
          <a:extLst>
            <a:ext uri="{FF2B5EF4-FFF2-40B4-BE49-F238E27FC236}">
              <a16:creationId xmlns:a16="http://schemas.microsoft.com/office/drawing/2014/main" id="{00000000-0008-0000-1D00-000007000000}"/>
            </a:ext>
          </a:extLst>
        </xdr:cNvPr>
        <xdr:cNvPicPr>
          <a:picLocks noChangeAspect="1"/>
        </xdr:cNvPicPr>
      </xdr:nvPicPr>
      <xdr:blipFill>
        <a:blip xmlns:r="http://schemas.openxmlformats.org/officeDocument/2006/relationships" r:embed="rId2"/>
        <a:stretch>
          <a:fillRect/>
        </a:stretch>
      </xdr:blipFill>
      <xdr:spPr>
        <a:xfrm>
          <a:off x="6921955" y="4776388"/>
          <a:ext cx="3540126" cy="1097280"/>
        </a:xfrm>
        <a:prstGeom prst="rect">
          <a:avLst/>
        </a:prstGeom>
      </xdr:spPr>
    </xdr:pic>
    <xdr:clientData/>
  </xdr:twoCellAnchor>
  <xdr:twoCellAnchor editAs="oneCell">
    <xdr:from>
      <xdr:col>11</xdr:col>
      <xdr:colOff>216355</xdr:colOff>
      <xdr:row>6</xdr:row>
      <xdr:rowOff>26781</xdr:rowOff>
    </xdr:from>
    <xdr:to>
      <xdr:col>17</xdr:col>
      <xdr:colOff>98881</xdr:colOff>
      <xdr:row>17</xdr:row>
      <xdr:rowOff>102981</xdr:rowOff>
    </xdr:to>
    <xdr:pic>
      <xdr:nvPicPr>
        <xdr:cNvPr id="8" name="table">
          <a:extLst>
            <a:ext uri="{FF2B5EF4-FFF2-40B4-BE49-F238E27FC236}">
              <a16:creationId xmlns:a16="http://schemas.microsoft.com/office/drawing/2014/main" id="{00000000-0008-0000-1D00-000008000000}"/>
            </a:ext>
          </a:extLst>
        </xdr:cNvPr>
        <xdr:cNvPicPr>
          <a:picLocks noChangeAspect="1"/>
        </xdr:cNvPicPr>
      </xdr:nvPicPr>
      <xdr:blipFill>
        <a:blip xmlns:r="http://schemas.openxmlformats.org/officeDocument/2006/relationships" r:embed="rId3"/>
        <a:stretch>
          <a:fillRect/>
        </a:stretch>
      </xdr:blipFill>
      <xdr:spPr>
        <a:xfrm>
          <a:off x="6921955" y="1032621"/>
          <a:ext cx="3540126" cy="1920240"/>
        </a:xfrm>
        <a:prstGeom prst="rect">
          <a:avLst/>
        </a:prstGeom>
      </xdr:spPr>
    </xdr:pic>
    <xdr:clientData/>
  </xdr:twoCellAnchor>
  <xdr:twoCellAnchor>
    <xdr:from>
      <xdr:col>9</xdr:col>
      <xdr:colOff>168163</xdr:colOff>
      <xdr:row>14</xdr:row>
      <xdr:rowOff>130050</xdr:rowOff>
    </xdr:from>
    <xdr:to>
      <xdr:col>10</xdr:col>
      <xdr:colOff>200098</xdr:colOff>
      <xdr:row>16</xdr:row>
      <xdr:rowOff>102547</xdr:rowOff>
    </xdr:to>
    <xdr:sp macro="" textlink="">
      <xdr:nvSpPr>
        <xdr:cNvPr id="9" name="TextBox 28">
          <a:extLst>
            <a:ext uri="{FF2B5EF4-FFF2-40B4-BE49-F238E27FC236}">
              <a16:creationId xmlns:a16="http://schemas.microsoft.com/office/drawing/2014/main" id="{00000000-0008-0000-1D00-000009000000}"/>
            </a:ext>
          </a:extLst>
        </xdr:cNvPr>
        <xdr:cNvSpPr txBox="1"/>
      </xdr:nvSpPr>
      <xdr:spPr>
        <a:xfrm>
          <a:off x="5654563" y="2477010"/>
          <a:ext cx="641535"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a:solidFill>
                <a:prstClr val="white"/>
              </a:solidFill>
            </a:rPr>
            <a:t>1:12</a:t>
          </a:r>
        </a:p>
      </xdr:txBody>
    </xdr:sp>
    <xdr:clientData/>
  </xdr:twoCellAnchor>
  <xdr:twoCellAnchor>
    <xdr:from>
      <xdr:col>11</xdr:col>
      <xdr:colOff>216355</xdr:colOff>
      <xdr:row>35</xdr:row>
      <xdr:rowOff>105805</xdr:rowOff>
    </xdr:from>
    <xdr:to>
      <xdr:col>16</xdr:col>
      <xdr:colOff>392000</xdr:colOff>
      <xdr:row>37</xdr:row>
      <xdr:rowOff>47524</xdr:rowOff>
    </xdr:to>
    <xdr:sp macro="" textlink="">
      <xdr:nvSpPr>
        <xdr:cNvPr id="10" name="TextBox 29">
          <a:extLst>
            <a:ext uri="{FF2B5EF4-FFF2-40B4-BE49-F238E27FC236}">
              <a16:creationId xmlns:a16="http://schemas.microsoft.com/office/drawing/2014/main" id="{00000000-0008-0000-1D00-00000A000000}"/>
            </a:ext>
          </a:extLst>
        </xdr:cNvPr>
        <xdr:cNvSpPr txBox="1"/>
      </xdr:nvSpPr>
      <xdr:spPr>
        <a:xfrm>
          <a:off x="6921955" y="5973205"/>
          <a:ext cx="3223645"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i="1"/>
            <a:t>Attrition: 1 voluntary, 1 non-regularization</a:t>
          </a:r>
        </a:p>
      </xdr:txBody>
    </xdr:sp>
    <xdr:clientData/>
  </xdr:twoCellAnchor>
  <xdr:twoCellAnchor>
    <xdr:from>
      <xdr:col>1</xdr:col>
      <xdr:colOff>0</xdr:colOff>
      <xdr:row>35</xdr:row>
      <xdr:rowOff>60252</xdr:rowOff>
    </xdr:from>
    <xdr:to>
      <xdr:col>6</xdr:col>
      <xdr:colOff>175645</xdr:colOff>
      <xdr:row>37</xdr:row>
      <xdr:rowOff>1971</xdr:rowOff>
    </xdr:to>
    <xdr:sp macro="" textlink="">
      <xdr:nvSpPr>
        <xdr:cNvPr id="11" name="TextBox 30">
          <a:extLst>
            <a:ext uri="{FF2B5EF4-FFF2-40B4-BE49-F238E27FC236}">
              <a16:creationId xmlns:a16="http://schemas.microsoft.com/office/drawing/2014/main" id="{00000000-0008-0000-1D00-00000B000000}"/>
            </a:ext>
          </a:extLst>
        </xdr:cNvPr>
        <xdr:cNvSpPr txBox="1"/>
      </xdr:nvSpPr>
      <xdr:spPr>
        <a:xfrm>
          <a:off x="609600" y="5927652"/>
          <a:ext cx="3223645"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i="1"/>
            <a:t>Status quo for December</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xdr:col>
      <xdr:colOff>0</xdr:colOff>
      <xdr:row>1</xdr:row>
      <xdr:rowOff>0</xdr:rowOff>
    </xdr:from>
    <xdr:to>
      <xdr:col>1</xdr:col>
      <xdr:colOff>0</xdr:colOff>
      <xdr:row>2</xdr:row>
      <xdr:rowOff>140137</xdr:rowOff>
    </xdr:to>
    <xdr:sp macro="" textlink="">
      <xdr:nvSpPr>
        <xdr:cNvPr id="2" name="Title 1">
          <a:extLst>
            <a:ext uri="{FF2B5EF4-FFF2-40B4-BE49-F238E27FC236}">
              <a16:creationId xmlns:a16="http://schemas.microsoft.com/office/drawing/2014/main" id="{00000000-0008-0000-1E00-000002000000}"/>
            </a:ext>
          </a:extLst>
        </xdr:cNvPr>
        <xdr:cNvSpPr>
          <a:spLocks noGrp="1"/>
        </xdr:cNvSpPr>
      </xdr:nvSpPr>
      <xdr:spPr>
        <a:xfrm>
          <a:off x="956783" y="167640"/>
          <a:ext cx="1097280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Overall Feedback Rate per Office</a:t>
          </a:r>
        </a:p>
      </xdr:txBody>
    </xdr:sp>
    <xdr:clientData/>
  </xdr:twoCellAnchor>
  <xdr:twoCellAnchor>
    <xdr:from>
      <xdr:col>1</xdr:col>
      <xdr:colOff>130628</xdr:colOff>
      <xdr:row>4</xdr:row>
      <xdr:rowOff>54429</xdr:rowOff>
    </xdr:from>
    <xdr:to>
      <xdr:col>17</xdr:col>
      <xdr:colOff>566057</xdr:colOff>
      <xdr:row>34</xdr:row>
      <xdr:rowOff>87087</xdr:rowOff>
    </xdr:to>
    <xdr:graphicFrame macro="">
      <xdr:nvGraphicFramePr>
        <xdr:cNvPr id="9" name="Chart 8">
          <a:extLst>
            <a:ext uri="{FF2B5EF4-FFF2-40B4-BE49-F238E27FC236}">
              <a16:creationId xmlns:a16="http://schemas.microsoft.com/office/drawing/2014/main" id="{EA4E926C-17EE-42F2-A8EC-DC1E38792F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239486</xdr:colOff>
      <xdr:row>1</xdr:row>
      <xdr:rowOff>87085</xdr:rowOff>
    </xdr:from>
    <xdr:to>
      <xdr:col>19</xdr:col>
      <xdr:colOff>239486</xdr:colOff>
      <xdr:row>3</xdr:row>
      <xdr:rowOff>68291</xdr:rowOff>
    </xdr:to>
    <xdr:sp macro="" textlink="">
      <xdr:nvSpPr>
        <xdr:cNvPr id="11" name="Title 1">
          <a:extLst>
            <a:ext uri="{FF2B5EF4-FFF2-40B4-BE49-F238E27FC236}">
              <a16:creationId xmlns:a16="http://schemas.microsoft.com/office/drawing/2014/main" id="{8953B90C-E0A3-4AEE-A18A-7331356394A3}"/>
            </a:ext>
          </a:extLst>
        </xdr:cNvPr>
        <xdr:cNvSpPr>
          <a:spLocks noGrp="1"/>
        </xdr:cNvSpPr>
      </xdr:nvSpPr>
      <xdr:spPr>
        <a:xfrm>
          <a:off x="478972" y="250371"/>
          <a:ext cx="1097280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sz="2000" b="1" kern="1200" baseline="0">
              <a:solidFill>
                <a:srgbClr val="702082"/>
              </a:solidFill>
              <a:effectLst/>
              <a:latin typeface="+mj-lt"/>
              <a:ea typeface="+mj-ea"/>
              <a:cs typeface="+mj-cs"/>
            </a:rPr>
            <a:t>FPA Feedback Rate</a:t>
          </a:r>
          <a:endParaRPr lang="en-US"/>
        </a:p>
      </xdr:txBody>
    </xdr:sp>
    <xdr:clientData/>
  </xdr:twoCellAnchor>
  <xdr:twoCellAnchor>
    <xdr:from>
      <xdr:col>1</xdr:col>
      <xdr:colOff>239485</xdr:colOff>
      <xdr:row>38</xdr:row>
      <xdr:rowOff>38096</xdr:rowOff>
    </xdr:from>
    <xdr:to>
      <xdr:col>12</xdr:col>
      <xdr:colOff>570685</xdr:colOff>
      <xdr:row>38</xdr:row>
      <xdr:rowOff>130429</xdr:rowOff>
    </xdr:to>
    <xdr:sp macro="" textlink="">
      <xdr:nvSpPr>
        <xdr:cNvPr id="13" name="Footer Placeholder 5">
          <a:extLst>
            <a:ext uri="{FF2B5EF4-FFF2-40B4-BE49-F238E27FC236}">
              <a16:creationId xmlns:a16="http://schemas.microsoft.com/office/drawing/2014/main" id="{12058093-73EB-43E0-9D6A-50E94C4C8289}"/>
            </a:ext>
          </a:extLst>
        </xdr:cNvPr>
        <xdr:cNvSpPr>
          <a:spLocks noGrp="1"/>
        </xdr:cNvSpPr>
      </xdr:nvSpPr>
      <xdr:spPr>
        <a:xfrm>
          <a:off x="478971" y="6308267"/>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600" b="0" i="0" u="none" strike="noStrike" kern="1200" cap="none" spc="0" normalizeH="0" baseline="0">
              <a:ln>
                <a:noFill/>
              </a:ln>
              <a:solidFill>
                <a:prstClr val="black"/>
              </a:solidFill>
              <a:effectLst/>
              <a:uLnTx/>
              <a:uFillTx/>
              <a:latin typeface="Arial"/>
              <a:ea typeface="+mn-ea"/>
              <a:cs typeface="+mn-cs"/>
            </a:rPr>
            <a:t>© 2020 Willis Towers Watson. All rights reserved. Proprietary and Confidential. For Willis Towers Watson and Willis Towers Watson client use only.</a:t>
          </a:r>
        </a:p>
      </xdr:txBody>
    </xdr:sp>
    <xdr:clientData/>
  </xdr:twoCellAnchor>
</xdr:wsDr>
</file>

<file path=xl/drawings/drawing37.xml><?xml version="1.0" encoding="utf-8"?>
<c:userShapes xmlns:c="http://schemas.openxmlformats.org/drawingml/2006/chart">
  <cdr:relSizeAnchor xmlns:cdr="http://schemas.openxmlformats.org/drawingml/2006/chartDrawing">
    <cdr:from>
      <cdr:x>0.00077</cdr:x>
      <cdr:y>0</cdr:y>
    </cdr:from>
    <cdr:to>
      <cdr:x>1</cdr:x>
      <cdr:y>0.08364</cdr:y>
    </cdr:to>
    <cdr:sp macro="" textlink="">
      <cdr:nvSpPr>
        <cdr:cNvPr id="2" name="Rectangle: Rounded Corners 1">
          <a:extLst xmlns:a="http://schemas.openxmlformats.org/drawingml/2006/main">
            <a:ext uri="{FF2B5EF4-FFF2-40B4-BE49-F238E27FC236}">
              <a16:creationId xmlns:a16="http://schemas.microsoft.com/office/drawing/2014/main" id="{FAB6BA6E-C715-4F8C-95A1-612C3CAE802B}"/>
            </a:ext>
          </a:extLst>
        </cdr:cNvPr>
        <cdr:cNvSpPr/>
      </cdr:nvSpPr>
      <cdr:spPr>
        <a:xfrm xmlns:a="http://schemas.openxmlformats.org/drawingml/2006/main">
          <a:off x="6695" y="0"/>
          <a:ext cx="8715891" cy="367252"/>
        </a:xfrm>
        <a:prstGeom xmlns:a="http://schemas.openxmlformats.org/drawingml/2006/main" prst="roundRect">
          <a:avLst/>
        </a:prstGeom>
        <a:solidFill xmlns:a="http://schemas.openxmlformats.org/drawingml/2006/main">
          <a:srgbClr val="7030A0"/>
        </a:solidFill>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lt1"/>
              </a:solidFill>
              <a:effectLst/>
              <a:latin typeface="+mn-lt"/>
              <a:ea typeface="+mn-ea"/>
              <a:cs typeface="+mn-cs"/>
            </a:rPr>
            <a:t>Overall Feedback Rate by Region</a:t>
          </a:r>
          <a:endParaRPr lang="en-US" sz="1600">
            <a:effectLst/>
          </a:endParaRPr>
        </a:p>
      </cdr:txBody>
    </cdr:sp>
  </cdr:relSizeAnchor>
  <cdr:relSizeAnchor xmlns:cdr="http://schemas.openxmlformats.org/drawingml/2006/chartDrawing">
    <cdr:from>
      <cdr:x>0.00077</cdr:x>
      <cdr:y>0</cdr:y>
    </cdr:from>
    <cdr:to>
      <cdr:x>1</cdr:x>
      <cdr:y>0.08364</cdr:y>
    </cdr:to>
    <cdr:sp macro="" textlink="">
      <cdr:nvSpPr>
        <cdr:cNvPr id="4" name="Rectangle: Rounded Corners 1">
          <a:extLst xmlns:a="http://schemas.openxmlformats.org/drawingml/2006/main">
            <a:ext uri="{FF2B5EF4-FFF2-40B4-BE49-F238E27FC236}">
              <a16:creationId xmlns:a16="http://schemas.microsoft.com/office/drawing/2014/main" id="{FAB6BA6E-C715-4F8C-95A1-612C3CAE802B}"/>
            </a:ext>
          </a:extLst>
        </cdr:cNvPr>
        <cdr:cNvSpPr/>
      </cdr:nvSpPr>
      <cdr:spPr>
        <a:xfrm xmlns:a="http://schemas.openxmlformats.org/drawingml/2006/main">
          <a:off x="6695" y="0"/>
          <a:ext cx="8715891" cy="367252"/>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lt1"/>
              </a:solidFill>
              <a:effectLst/>
              <a:latin typeface="+mn-lt"/>
              <a:ea typeface="+mn-ea"/>
              <a:cs typeface="+mn-cs"/>
            </a:rPr>
            <a:t>Overall Feedback Rate by Region</a:t>
          </a:r>
          <a:endParaRPr lang="en-US" sz="1600">
            <a:effectLst/>
          </a:endParaRPr>
        </a:p>
      </cdr:txBody>
    </cdr:sp>
  </cdr:relSizeAnchor>
</c:userShapes>
</file>

<file path=xl/drawings/drawing38.xml><?xml version="1.0" encoding="utf-8"?>
<xdr:wsDr xmlns:xdr="http://schemas.openxmlformats.org/drawingml/2006/spreadsheetDrawing" xmlns:a="http://schemas.openxmlformats.org/drawingml/2006/main">
  <xdr:twoCellAnchor>
    <xdr:from>
      <xdr:col>1</xdr:col>
      <xdr:colOff>0</xdr:colOff>
      <xdr:row>1</xdr:row>
      <xdr:rowOff>0</xdr:rowOff>
    </xdr:from>
    <xdr:to>
      <xdr:col>1</xdr:col>
      <xdr:colOff>0</xdr:colOff>
      <xdr:row>2</xdr:row>
      <xdr:rowOff>140137</xdr:rowOff>
    </xdr:to>
    <xdr:sp macro="" textlink="">
      <xdr:nvSpPr>
        <xdr:cNvPr id="2" name="Title 1">
          <a:extLst>
            <a:ext uri="{FF2B5EF4-FFF2-40B4-BE49-F238E27FC236}">
              <a16:creationId xmlns:a16="http://schemas.microsoft.com/office/drawing/2014/main" id="{EA473F8B-D8AD-4B10-AFCE-9D018C6620A8}"/>
            </a:ext>
          </a:extLst>
        </xdr:cNvPr>
        <xdr:cNvSpPr>
          <a:spLocks noGrp="1"/>
        </xdr:cNvSpPr>
      </xdr:nvSpPr>
      <xdr:spPr>
        <a:xfrm>
          <a:off x="247650" y="171450"/>
          <a:ext cx="0" cy="31158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Overall Feedback Rate per Office</a:t>
          </a:r>
        </a:p>
      </xdr:txBody>
    </xdr:sp>
    <xdr:clientData/>
  </xdr:twoCellAnchor>
  <xdr:twoCellAnchor>
    <xdr:from>
      <xdr:col>1</xdr:col>
      <xdr:colOff>239486</xdr:colOff>
      <xdr:row>1</xdr:row>
      <xdr:rowOff>87085</xdr:rowOff>
    </xdr:from>
    <xdr:to>
      <xdr:col>19</xdr:col>
      <xdr:colOff>239486</xdr:colOff>
      <xdr:row>3</xdr:row>
      <xdr:rowOff>68291</xdr:rowOff>
    </xdr:to>
    <xdr:sp macro="" textlink="">
      <xdr:nvSpPr>
        <xdr:cNvPr id="4" name="Title 1">
          <a:extLst>
            <a:ext uri="{FF2B5EF4-FFF2-40B4-BE49-F238E27FC236}">
              <a16:creationId xmlns:a16="http://schemas.microsoft.com/office/drawing/2014/main" id="{A8A5CD1F-E2BE-4473-A7F7-016AE482EE2D}"/>
            </a:ext>
          </a:extLst>
        </xdr:cNvPr>
        <xdr:cNvSpPr>
          <a:spLocks noGrp="1"/>
        </xdr:cNvSpPr>
      </xdr:nvSpPr>
      <xdr:spPr>
        <a:xfrm>
          <a:off x="483326" y="254725"/>
          <a:ext cx="10733314" cy="316486"/>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sz="2000" b="1" kern="1200" baseline="0">
              <a:solidFill>
                <a:srgbClr val="702082"/>
              </a:solidFill>
              <a:effectLst/>
              <a:latin typeface="+mj-lt"/>
              <a:ea typeface="+mj-ea"/>
              <a:cs typeface="+mj-cs"/>
            </a:rPr>
            <a:t>Feedback Rate by Office (Q1 vs Q2)</a:t>
          </a:r>
          <a:endParaRPr lang="en-US"/>
        </a:p>
      </xdr:txBody>
    </xdr:sp>
    <xdr:clientData/>
  </xdr:twoCellAnchor>
  <xdr:twoCellAnchor>
    <xdr:from>
      <xdr:col>1</xdr:col>
      <xdr:colOff>239485</xdr:colOff>
      <xdr:row>38</xdr:row>
      <xdr:rowOff>38096</xdr:rowOff>
    </xdr:from>
    <xdr:to>
      <xdr:col>12</xdr:col>
      <xdr:colOff>570685</xdr:colOff>
      <xdr:row>38</xdr:row>
      <xdr:rowOff>130429</xdr:rowOff>
    </xdr:to>
    <xdr:sp macro="" textlink="">
      <xdr:nvSpPr>
        <xdr:cNvPr id="5" name="Footer Placeholder 5">
          <a:extLst>
            <a:ext uri="{FF2B5EF4-FFF2-40B4-BE49-F238E27FC236}">
              <a16:creationId xmlns:a16="http://schemas.microsoft.com/office/drawing/2014/main" id="{B1750282-C9E6-4FC5-A47C-B1ACEA5683FE}"/>
            </a:ext>
          </a:extLst>
        </xdr:cNvPr>
        <xdr:cNvSpPr>
          <a:spLocks noGrp="1"/>
        </xdr:cNvSpPr>
      </xdr:nvSpPr>
      <xdr:spPr>
        <a:xfrm>
          <a:off x="483325" y="6454136"/>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600" b="0" i="0" u="none" strike="noStrike" kern="1200" cap="none" spc="0" normalizeH="0" baseline="0">
              <a:ln>
                <a:noFill/>
              </a:ln>
              <a:solidFill>
                <a:prstClr val="black"/>
              </a:solidFill>
              <a:effectLst/>
              <a:uLnTx/>
              <a:uFillTx/>
              <a:latin typeface="Arial"/>
              <a:ea typeface="+mn-ea"/>
              <a:cs typeface="+mn-cs"/>
            </a:rPr>
            <a:t>© 2020 Willis Towers Watson. All rights reserved. Proprietary and Confidential. For Willis Towers Watson and Willis Towers Watson client use only.</a:t>
          </a:r>
        </a:p>
      </xdr:txBody>
    </xdr:sp>
    <xdr:clientData/>
  </xdr:twoCellAnchor>
  <xdr:twoCellAnchor>
    <xdr:from>
      <xdr:col>1</xdr:col>
      <xdr:colOff>374915</xdr:colOff>
      <xdr:row>4</xdr:row>
      <xdr:rowOff>89934</xdr:rowOff>
    </xdr:from>
    <xdr:to>
      <xdr:col>26</xdr:col>
      <xdr:colOff>513461</xdr:colOff>
      <xdr:row>23</xdr:row>
      <xdr:rowOff>95701</xdr:rowOff>
    </xdr:to>
    <xdr:graphicFrame macro="">
      <xdr:nvGraphicFramePr>
        <xdr:cNvPr id="8" name="Chart 7">
          <a:extLst>
            <a:ext uri="{FF2B5EF4-FFF2-40B4-BE49-F238E27FC236}">
              <a16:creationId xmlns:a16="http://schemas.microsoft.com/office/drawing/2014/main" id="{9CBDA0B6-44A8-40F9-8D05-0483097E7A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488722</xdr:colOff>
      <xdr:row>26</xdr:row>
      <xdr:rowOff>148601</xdr:rowOff>
    </xdr:from>
    <xdr:to>
      <xdr:col>26</xdr:col>
      <xdr:colOff>555084</xdr:colOff>
      <xdr:row>48</xdr:row>
      <xdr:rowOff>91451</xdr:rowOff>
    </xdr:to>
    <xdr:graphicFrame macro="">
      <xdr:nvGraphicFramePr>
        <xdr:cNvPr id="9" name="Chart 8">
          <a:extLst>
            <a:ext uri="{FF2B5EF4-FFF2-40B4-BE49-F238E27FC236}">
              <a16:creationId xmlns:a16="http://schemas.microsoft.com/office/drawing/2014/main" id="{2646B353-4C3E-417B-A4C4-23D4084249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54049</xdr:colOff>
      <xdr:row>26</xdr:row>
      <xdr:rowOff>148601</xdr:rowOff>
    </xdr:from>
    <xdr:to>
      <xdr:col>13</xdr:col>
      <xdr:colOff>602061</xdr:colOff>
      <xdr:row>48</xdr:row>
      <xdr:rowOff>91451</xdr:rowOff>
    </xdr:to>
    <xdr:graphicFrame macro="">
      <xdr:nvGraphicFramePr>
        <xdr:cNvPr id="10" name="Chart 9">
          <a:extLst>
            <a:ext uri="{FF2B5EF4-FFF2-40B4-BE49-F238E27FC236}">
              <a16:creationId xmlns:a16="http://schemas.microsoft.com/office/drawing/2014/main" id="{C4CA8BAD-F87B-4558-8E51-E03E0B37ED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c:userShapes xmlns:c="http://schemas.openxmlformats.org/drawingml/2006/chart">
  <cdr:relSizeAnchor xmlns:cdr="http://schemas.openxmlformats.org/drawingml/2006/chartDrawing">
    <cdr:from>
      <cdr:x>0.00248</cdr:x>
      <cdr:y>0</cdr:y>
    </cdr:from>
    <cdr:to>
      <cdr:x>1</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EAST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EAST</a:t>
          </a:r>
        </a:p>
      </cdr:txBody>
    </cdr:sp>
  </cdr:relSizeAnchor>
</c:userShapes>
</file>

<file path=xl/drawings/drawing40.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9681883" cy="384048"/>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MIDWEST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MIDWEST</a:t>
          </a:r>
        </a:p>
      </cdr:txBody>
    </cdr:sp>
  </cdr:relSizeAnchor>
</c:userShapes>
</file>

<file path=xl/drawings/drawing41.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9681883" cy="384048"/>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WEST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WEST</a:t>
          </a:r>
        </a:p>
      </cdr:txBody>
    </cdr:sp>
  </cdr:relSizeAnchor>
</c:userShapes>
</file>

<file path=xl/drawings/drawing42.xml><?xml version="1.0" encoding="utf-8"?>
<xdr:wsDr xmlns:xdr="http://schemas.openxmlformats.org/drawingml/2006/spreadsheetDrawing" xmlns:a="http://schemas.openxmlformats.org/drawingml/2006/main">
  <xdr:twoCellAnchor>
    <xdr:from>
      <xdr:col>1</xdr:col>
      <xdr:colOff>0</xdr:colOff>
      <xdr:row>1</xdr:row>
      <xdr:rowOff>0</xdr:rowOff>
    </xdr:from>
    <xdr:to>
      <xdr:col>1</xdr:col>
      <xdr:colOff>0</xdr:colOff>
      <xdr:row>2</xdr:row>
      <xdr:rowOff>140137</xdr:rowOff>
    </xdr:to>
    <xdr:sp macro="" textlink="">
      <xdr:nvSpPr>
        <xdr:cNvPr id="2" name="Title 1">
          <a:extLst>
            <a:ext uri="{FF2B5EF4-FFF2-40B4-BE49-F238E27FC236}">
              <a16:creationId xmlns:a16="http://schemas.microsoft.com/office/drawing/2014/main" id="{DD68520E-AA56-4AE3-9A62-1FE91AC545E4}"/>
            </a:ext>
          </a:extLst>
        </xdr:cNvPr>
        <xdr:cNvSpPr>
          <a:spLocks noGrp="1"/>
        </xdr:cNvSpPr>
      </xdr:nvSpPr>
      <xdr:spPr>
        <a:xfrm>
          <a:off x="243840" y="167640"/>
          <a:ext cx="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Overall Feedback Rate per Office</a:t>
          </a:r>
        </a:p>
      </xdr:txBody>
    </xdr:sp>
    <xdr:clientData/>
  </xdr:twoCellAnchor>
  <xdr:twoCellAnchor>
    <xdr:from>
      <xdr:col>1</xdr:col>
      <xdr:colOff>239486</xdr:colOff>
      <xdr:row>1</xdr:row>
      <xdr:rowOff>87085</xdr:rowOff>
    </xdr:from>
    <xdr:to>
      <xdr:col>19</xdr:col>
      <xdr:colOff>239486</xdr:colOff>
      <xdr:row>3</xdr:row>
      <xdr:rowOff>68291</xdr:rowOff>
    </xdr:to>
    <xdr:sp macro="" textlink="">
      <xdr:nvSpPr>
        <xdr:cNvPr id="3" name="Title 1">
          <a:extLst>
            <a:ext uri="{FF2B5EF4-FFF2-40B4-BE49-F238E27FC236}">
              <a16:creationId xmlns:a16="http://schemas.microsoft.com/office/drawing/2014/main" id="{276A80FE-7DC3-4AAD-B948-876BEEE86AAE}"/>
            </a:ext>
          </a:extLst>
        </xdr:cNvPr>
        <xdr:cNvSpPr>
          <a:spLocks noGrp="1"/>
        </xdr:cNvSpPr>
      </xdr:nvSpPr>
      <xdr:spPr>
        <a:xfrm>
          <a:off x="483326" y="254725"/>
          <a:ext cx="10972800" cy="316486"/>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sz="2000" b="1" kern="1200" baseline="0">
              <a:solidFill>
                <a:srgbClr val="702082"/>
              </a:solidFill>
              <a:effectLst/>
              <a:latin typeface="+mj-lt"/>
              <a:ea typeface="+mj-ea"/>
              <a:cs typeface="+mj-cs"/>
            </a:rPr>
            <a:t>Feedback Rate by Office (Q1 vs Q2)</a:t>
          </a:r>
          <a:endParaRPr lang="en-US"/>
        </a:p>
      </xdr:txBody>
    </xdr:sp>
    <xdr:clientData/>
  </xdr:twoCellAnchor>
  <xdr:twoCellAnchor>
    <xdr:from>
      <xdr:col>1</xdr:col>
      <xdr:colOff>239485</xdr:colOff>
      <xdr:row>38</xdr:row>
      <xdr:rowOff>38096</xdr:rowOff>
    </xdr:from>
    <xdr:to>
      <xdr:col>12</xdr:col>
      <xdr:colOff>570685</xdr:colOff>
      <xdr:row>38</xdr:row>
      <xdr:rowOff>130429</xdr:rowOff>
    </xdr:to>
    <xdr:sp macro="" textlink="">
      <xdr:nvSpPr>
        <xdr:cNvPr id="4" name="Footer Placeholder 5">
          <a:extLst>
            <a:ext uri="{FF2B5EF4-FFF2-40B4-BE49-F238E27FC236}">
              <a16:creationId xmlns:a16="http://schemas.microsoft.com/office/drawing/2014/main" id="{8D6EA747-0EB2-4C45-AAC3-E2DC93AF6195}"/>
            </a:ext>
          </a:extLst>
        </xdr:cNvPr>
        <xdr:cNvSpPr>
          <a:spLocks noGrp="1"/>
        </xdr:cNvSpPr>
      </xdr:nvSpPr>
      <xdr:spPr>
        <a:xfrm>
          <a:off x="483325" y="6789416"/>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600" b="0" i="0" u="none" strike="noStrike" kern="1200" cap="none" spc="0" normalizeH="0" baseline="0">
              <a:ln>
                <a:noFill/>
              </a:ln>
              <a:solidFill>
                <a:prstClr val="black"/>
              </a:solidFill>
              <a:effectLst/>
              <a:uLnTx/>
              <a:uFillTx/>
              <a:latin typeface="Arial"/>
              <a:ea typeface="+mn-ea"/>
              <a:cs typeface="+mn-cs"/>
            </a:rPr>
            <a:t>© 2020 Willis Towers Watson. All rights reserved. Proprietary and Confidential. For Willis Towers Watson and Willis Towers Watson client use only.</a:t>
          </a:r>
        </a:p>
      </xdr:txBody>
    </xdr:sp>
    <xdr:clientData/>
  </xdr:twoCellAnchor>
  <xdr:twoCellAnchor>
    <xdr:from>
      <xdr:col>1</xdr:col>
      <xdr:colOff>374915</xdr:colOff>
      <xdr:row>4</xdr:row>
      <xdr:rowOff>89934</xdr:rowOff>
    </xdr:from>
    <xdr:to>
      <xdr:col>26</xdr:col>
      <xdr:colOff>513461</xdr:colOff>
      <xdr:row>23</xdr:row>
      <xdr:rowOff>95701</xdr:rowOff>
    </xdr:to>
    <xdr:graphicFrame macro="">
      <xdr:nvGraphicFramePr>
        <xdr:cNvPr id="5" name="Chart 4">
          <a:extLst>
            <a:ext uri="{FF2B5EF4-FFF2-40B4-BE49-F238E27FC236}">
              <a16:creationId xmlns:a16="http://schemas.microsoft.com/office/drawing/2014/main" id="{E3AB5CB7-6D61-4BA0-BCFC-AAD6A93DB5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488722</xdr:colOff>
      <xdr:row>26</xdr:row>
      <xdr:rowOff>148601</xdr:rowOff>
    </xdr:from>
    <xdr:to>
      <xdr:col>26</xdr:col>
      <xdr:colOff>555084</xdr:colOff>
      <xdr:row>48</xdr:row>
      <xdr:rowOff>91451</xdr:rowOff>
    </xdr:to>
    <xdr:graphicFrame macro="">
      <xdr:nvGraphicFramePr>
        <xdr:cNvPr id="6" name="Chart 5">
          <a:extLst>
            <a:ext uri="{FF2B5EF4-FFF2-40B4-BE49-F238E27FC236}">
              <a16:creationId xmlns:a16="http://schemas.microsoft.com/office/drawing/2014/main" id="{12717D3E-895D-4182-B9E7-A815417D41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54049</xdr:colOff>
      <xdr:row>26</xdr:row>
      <xdr:rowOff>148601</xdr:rowOff>
    </xdr:from>
    <xdr:to>
      <xdr:col>13</xdr:col>
      <xdr:colOff>602061</xdr:colOff>
      <xdr:row>48</xdr:row>
      <xdr:rowOff>91451</xdr:rowOff>
    </xdr:to>
    <xdr:graphicFrame macro="">
      <xdr:nvGraphicFramePr>
        <xdr:cNvPr id="7" name="Chart 6">
          <a:extLst>
            <a:ext uri="{FF2B5EF4-FFF2-40B4-BE49-F238E27FC236}">
              <a16:creationId xmlns:a16="http://schemas.microsoft.com/office/drawing/2014/main" id="{7E0876B0-60AF-42A4-9F08-4B6BF5F22B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c:userShapes xmlns:c="http://schemas.openxmlformats.org/drawingml/2006/chart">
  <cdr:relSizeAnchor xmlns:cdr="http://schemas.openxmlformats.org/drawingml/2006/chartDrawing">
    <cdr:from>
      <cdr:x>0.00248</cdr:x>
      <cdr:y>0</cdr:y>
    </cdr:from>
    <cdr:to>
      <cdr:x>1</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EAST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EAST</a:t>
          </a:r>
        </a:p>
      </cdr:txBody>
    </cdr:sp>
  </cdr:relSizeAnchor>
</c:userShapes>
</file>

<file path=xl/drawings/drawing44.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9681883" cy="384048"/>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MIDWEST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MIDWEST</a:t>
          </a:r>
        </a:p>
      </cdr:txBody>
    </cdr:sp>
  </cdr:relSizeAnchor>
</c:userShapes>
</file>

<file path=xl/drawings/drawing45.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9681883" cy="384048"/>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WEST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WEST</a:t>
          </a:r>
        </a:p>
      </cdr:txBody>
    </cdr:sp>
  </cdr:relSizeAnchor>
</c:userShapes>
</file>

<file path=xl/drawings/drawing46.xml><?xml version="1.0" encoding="utf-8"?>
<xdr:wsDr xmlns:xdr="http://schemas.openxmlformats.org/drawingml/2006/spreadsheetDrawing" xmlns:a="http://schemas.openxmlformats.org/drawingml/2006/main">
  <xdr:twoCellAnchor>
    <xdr:from>
      <xdr:col>1</xdr:col>
      <xdr:colOff>0</xdr:colOff>
      <xdr:row>1</xdr:row>
      <xdr:rowOff>0</xdr:rowOff>
    </xdr:from>
    <xdr:to>
      <xdr:col>1</xdr:col>
      <xdr:colOff>0</xdr:colOff>
      <xdr:row>2</xdr:row>
      <xdr:rowOff>140137</xdr:rowOff>
    </xdr:to>
    <xdr:sp macro="" textlink="">
      <xdr:nvSpPr>
        <xdr:cNvPr id="2" name="Title 1">
          <a:extLst>
            <a:ext uri="{FF2B5EF4-FFF2-40B4-BE49-F238E27FC236}">
              <a16:creationId xmlns:a16="http://schemas.microsoft.com/office/drawing/2014/main" id="{0AE299D6-6AF6-42CE-A254-F297D8FEAE54}"/>
            </a:ext>
          </a:extLst>
        </xdr:cNvPr>
        <xdr:cNvSpPr>
          <a:spLocks noGrp="1"/>
        </xdr:cNvSpPr>
      </xdr:nvSpPr>
      <xdr:spPr>
        <a:xfrm>
          <a:off x="243840" y="167640"/>
          <a:ext cx="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Overall Feedback Rate per Office</a:t>
          </a:r>
        </a:p>
      </xdr:txBody>
    </xdr:sp>
    <xdr:clientData/>
  </xdr:twoCellAnchor>
  <xdr:twoCellAnchor>
    <xdr:from>
      <xdr:col>1</xdr:col>
      <xdr:colOff>239486</xdr:colOff>
      <xdr:row>1</xdr:row>
      <xdr:rowOff>87085</xdr:rowOff>
    </xdr:from>
    <xdr:to>
      <xdr:col>19</xdr:col>
      <xdr:colOff>239486</xdr:colOff>
      <xdr:row>3</xdr:row>
      <xdr:rowOff>68291</xdr:rowOff>
    </xdr:to>
    <xdr:sp macro="" textlink="">
      <xdr:nvSpPr>
        <xdr:cNvPr id="3" name="Title 1">
          <a:extLst>
            <a:ext uri="{FF2B5EF4-FFF2-40B4-BE49-F238E27FC236}">
              <a16:creationId xmlns:a16="http://schemas.microsoft.com/office/drawing/2014/main" id="{0CEC4997-C73C-4216-921F-92FB9A8BD5A2}"/>
            </a:ext>
          </a:extLst>
        </xdr:cNvPr>
        <xdr:cNvSpPr>
          <a:spLocks noGrp="1"/>
        </xdr:cNvSpPr>
      </xdr:nvSpPr>
      <xdr:spPr>
        <a:xfrm>
          <a:off x="483326" y="254725"/>
          <a:ext cx="10972800" cy="316486"/>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sz="2000" b="1" kern="1200" baseline="0">
              <a:solidFill>
                <a:srgbClr val="702082"/>
              </a:solidFill>
              <a:effectLst/>
              <a:latin typeface="+mj-lt"/>
              <a:ea typeface="+mj-ea"/>
              <a:cs typeface="+mj-cs"/>
            </a:rPr>
            <a:t>PUT Feedback Rate by Office (Q1 vs Q2)</a:t>
          </a:r>
          <a:endParaRPr lang="en-US"/>
        </a:p>
      </xdr:txBody>
    </xdr:sp>
    <xdr:clientData/>
  </xdr:twoCellAnchor>
  <xdr:twoCellAnchor>
    <xdr:from>
      <xdr:col>1</xdr:col>
      <xdr:colOff>239485</xdr:colOff>
      <xdr:row>38</xdr:row>
      <xdr:rowOff>38096</xdr:rowOff>
    </xdr:from>
    <xdr:to>
      <xdr:col>12</xdr:col>
      <xdr:colOff>570685</xdr:colOff>
      <xdr:row>38</xdr:row>
      <xdr:rowOff>130429</xdr:rowOff>
    </xdr:to>
    <xdr:sp macro="" textlink="">
      <xdr:nvSpPr>
        <xdr:cNvPr id="4" name="Footer Placeholder 5">
          <a:extLst>
            <a:ext uri="{FF2B5EF4-FFF2-40B4-BE49-F238E27FC236}">
              <a16:creationId xmlns:a16="http://schemas.microsoft.com/office/drawing/2014/main" id="{B8896FFA-267C-4841-A8E2-37B818B5F71C}"/>
            </a:ext>
          </a:extLst>
        </xdr:cNvPr>
        <xdr:cNvSpPr>
          <a:spLocks noGrp="1"/>
        </xdr:cNvSpPr>
      </xdr:nvSpPr>
      <xdr:spPr>
        <a:xfrm>
          <a:off x="483325" y="6789416"/>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600" b="0" i="0" u="none" strike="noStrike" kern="1200" cap="none" spc="0" normalizeH="0" baseline="0">
              <a:ln>
                <a:noFill/>
              </a:ln>
              <a:solidFill>
                <a:prstClr val="black"/>
              </a:solidFill>
              <a:effectLst/>
              <a:uLnTx/>
              <a:uFillTx/>
              <a:latin typeface="Arial"/>
              <a:ea typeface="+mn-ea"/>
              <a:cs typeface="+mn-cs"/>
            </a:rPr>
            <a:t>© 2020 Willis Towers Watson. All rights reserved. Proprietary and Confidential. For Willis Towers Watson and Willis Towers Watson client use only.</a:t>
          </a:r>
        </a:p>
      </xdr:txBody>
    </xdr:sp>
    <xdr:clientData/>
  </xdr:twoCellAnchor>
  <xdr:twoCellAnchor>
    <xdr:from>
      <xdr:col>7</xdr:col>
      <xdr:colOff>55418</xdr:colOff>
      <xdr:row>4</xdr:row>
      <xdr:rowOff>131497</xdr:rowOff>
    </xdr:from>
    <xdr:to>
      <xdr:col>21</xdr:col>
      <xdr:colOff>304800</xdr:colOff>
      <xdr:row>25</xdr:row>
      <xdr:rowOff>13853</xdr:rowOff>
    </xdr:to>
    <xdr:graphicFrame macro="">
      <xdr:nvGraphicFramePr>
        <xdr:cNvPr id="5" name="Chart 4">
          <a:extLst>
            <a:ext uri="{FF2B5EF4-FFF2-40B4-BE49-F238E27FC236}">
              <a16:creationId xmlns:a16="http://schemas.microsoft.com/office/drawing/2014/main" id="{AC5CC357-E9D1-4C53-92DE-25082E169A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488722</xdr:colOff>
      <xdr:row>26</xdr:row>
      <xdr:rowOff>148601</xdr:rowOff>
    </xdr:from>
    <xdr:to>
      <xdr:col>26</xdr:col>
      <xdr:colOff>555084</xdr:colOff>
      <xdr:row>48</xdr:row>
      <xdr:rowOff>91451</xdr:rowOff>
    </xdr:to>
    <xdr:graphicFrame macro="">
      <xdr:nvGraphicFramePr>
        <xdr:cNvPr id="6" name="Chart 5">
          <a:extLst>
            <a:ext uri="{FF2B5EF4-FFF2-40B4-BE49-F238E27FC236}">
              <a16:creationId xmlns:a16="http://schemas.microsoft.com/office/drawing/2014/main" id="{BE8F325A-412D-449D-B6DB-F3D3FCD9BA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54049</xdr:colOff>
      <xdr:row>26</xdr:row>
      <xdr:rowOff>148601</xdr:rowOff>
    </xdr:from>
    <xdr:to>
      <xdr:col>13</xdr:col>
      <xdr:colOff>602061</xdr:colOff>
      <xdr:row>48</xdr:row>
      <xdr:rowOff>91451</xdr:rowOff>
    </xdr:to>
    <xdr:graphicFrame macro="">
      <xdr:nvGraphicFramePr>
        <xdr:cNvPr id="7" name="Chart 6">
          <a:extLst>
            <a:ext uri="{FF2B5EF4-FFF2-40B4-BE49-F238E27FC236}">
              <a16:creationId xmlns:a16="http://schemas.microsoft.com/office/drawing/2014/main" id="{0E7BFBA7-D68C-4DBA-B528-0763148672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c:userShapes xmlns:c="http://schemas.openxmlformats.org/drawingml/2006/chart">
  <cdr:relSizeAnchor xmlns:cdr="http://schemas.openxmlformats.org/drawingml/2006/chartDrawing">
    <cdr:from>
      <cdr:x>0.00248</cdr:x>
      <cdr:y>0</cdr:y>
    </cdr:from>
    <cdr:to>
      <cdr:x>1</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EAST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EAST</a:t>
          </a:r>
        </a:p>
      </cdr:txBody>
    </cdr:sp>
  </cdr:relSizeAnchor>
</c:userShapes>
</file>

<file path=xl/drawings/drawing48.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9681883" cy="384048"/>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MIDWEST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MIDWEST</a:t>
          </a:r>
        </a:p>
      </cdr:txBody>
    </cdr:sp>
  </cdr:relSizeAnchor>
</c:userShapes>
</file>

<file path=xl/drawings/drawing49.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9681883" cy="384048"/>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WEST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WEST</a:t>
          </a:r>
        </a:p>
      </cdr:txBody>
    </cdr:sp>
  </cdr:relSizeAnchor>
</c:userShapes>
</file>

<file path=xl/drawings/drawing50.xml><?xml version="1.0" encoding="utf-8"?>
<xdr:wsDr xmlns:xdr="http://schemas.openxmlformats.org/drawingml/2006/spreadsheetDrawing" xmlns:a="http://schemas.openxmlformats.org/drawingml/2006/main">
  <xdr:twoCellAnchor>
    <xdr:from>
      <xdr:col>1</xdr:col>
      <xdr:colOff>0</xdr:colOff>
      <xdr:row>1</xdr:row>
      <xdr:rowOff>0</xdr:rowOff>
    </xdr:from>
    <xdr:to>
      <xdr:col>1</xdr:col>
      <xdr:colOff>0</xdr:colOff>
      <xdr:row>2</xdr:row>
      <xdr:rowOff>140137</xdr:rowOff>
    </xdr:to>
    <xdr:sp macro="" textlink="">
      <xdr:nvSpPr>
        <xdr:cNvPr id="2" name="Title 1">
          <a:extLst>
            <a:ext uri="{FF2B5EF4-FFF2-40B4-BE49-F238E27FC236}">
              <a16:creationId xmlns:a16="http://schemas.microsoft.com/office/drawing/2014/main" id="{841CCE5E-610C-4047-BA1C-7EBB540B1831}"/>
            </a:ext>
          </a:extLst>
        </xdr:cNvPr>
        <xdr:cNvSpPr>
          <a:spLocks noGrp="1"/>
        </xdr:cNvSpPr>
      </xdr:nvSpPr>
      <xdr:spPr>
        <a:xfrm>
          <a:off x="243840" y="167640"/>
          <a:ext cx="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Overall Feedback Rate per Office</a:t>
          </a:r>
        </a:p>
      </xdr:txBody>
    </xdr:sp>
    <xdr:clientData/>
  </xdr:twoCellAnchor>
  <xdr:twoCellAnchor>
    <xdr:from>
      <xdr:col>1</xdr:col>
      <xdr:colOff>239486</xdr:colOff>
      <xdr:row>1</xdr:row>
      <xdr:rowOff>87085</xdr:rowOff>
    </xdr:from>
    <xdr:to>
      <xdr:col>19</xdr:col>
      <xdr:colOff>239486</xdr:colOff>
      <xdr:row>3</xdr:row>
      <xdr:rowOff>68291</xdr:rowOff>
    </xdr:to>
    <xdr:sp macro="" textlink="">
      <xdr:nvSpPr>
        <xdr:cNvPr id="3" name="Title 1">
          <a:extLst>
            <a:ext uri="{FF2B5EF4-FFF2-40B4-BE49-F238E27FC236}">
              <a16:creationId xmlns:a16="http://schemas.microsoft.com/office/drawing/2014/main" id="{9EB715E8-89DB-49F0-81B2-70E73EB2CF56}"/>
            </a:ext>
          </a:extLst>
        </xdr:cNvPr>
        <xdr:cNvSpPr>
          <a:spLocks noGrp="1"/>
        </xdr:cNvSpPr>
      </xdr:nvSpPr>
      <xdr:spPr>
        <a:xfrm>
          <a:off x="483326" y="254725"/>
          <a:ext cx="10972800" cy="316486"/>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sz="2000" b="1" kern="1200" baseline="0">
              <a:solidFill>
                <a:srgbClr val="702082"/>
              </a:solidFill>
              <a:effectLst/>
              <a:latin typeface="+mj-lt"/>
              <a:ea typeface="+mj-ea"/>
              <a:cs typeface="+mj-cs"/>
            </a:rPr>
            <a:t>IBNR Feedback Rate by Office (Q1 vs Q2)</a:t>
          </a:r>
          <a:endParaRPr lang="en-US"/>
        </a:p>
      </xdr:txBody>
    </xdr:sp>
    <xdr:clientData/>
  </xdr:twoCellAnchor>
  <xdr:twoCellAnchor>
    <xdr:from>
      <xdr:col>1</xdr:col>
      <xdr:colOff>239485</xdr:colOff>
      <xdr:row>38</xdr:row>
      <xdr:rowOff>38096</xdr:rowOff>
    </xdr:from>
    <xdr:to>
      <xdr:col>12</xdr:col>
      <xdr:colOff>570685</xdr:colOff>
      <xdr:row>38</xdr:row>
      <xdr:rowOff>130429</xdr:rowOff>
    </xdr:to>
    <xdr:sp macro="" textlink="">
      <xdr:nvSpPr>
        <xdr:cNvPr id="4" name="Footer Placeholder 5">
          <a:extLst>
            <a:ext uri="{FF2B5EF4-FFF2-40B4-BE49-F238E27FC236}">
              <a16:creationId xmlns:a16="http://schemas.microsoft.com/office/drawing/2014/main" id="{FE2F809D-C87A-4299-ABB2-1884CA11B69B}"/>
            </a:ext>
          </a:extLst>
        </xdr:cNvPr>
        <xdr:cNvSpPr>
          <a:spLocks noGrp="1"/>
        </xdr:cNvSpPr>
      </xdr:nvSpPr>
      <xdr:spPr>
        <a:xfrm>
          <a:off x="483325" y="6789416"/>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600" b="0" i="0" u="none" strike="noStrike" kern="1200" cap="none" spc="0" normalizeH="0" baseline="0">
              <a:ln>
                <a:noFill/>
              </a:ln>
              <a:solidFill>
                <a:prstClr val="black"/>
              </a:solidFill>
              <a:effectLst/>
              <a:uLnTx/>
              <a:uFillTx/>
              <a:latin typeface="Arial"/>
              <a:ea typeface="+mn-ea"/>
              <a:cs typeface="+mn-cs"/>
            </a:rPr>
            <a:t>© 2020 Willis Towers Watson. All rights reserved. Proprietary and Confidential. For Willis Towers Watson and Willis Towers Watson client use only.</a:t>
          </a:r>
        </a:p>
      </xdr:txBody>
    </xdr:sp>
    <xdr:clientData/>
  </xdr:twoCellAnchor>
  <xdr:twoCellAnchor>
    <xdr:from>
      <xdr:col>7</xdr:col>
      <xdr:colOff>55418</xdr:colOff>
      <xdr:row>4</xdr:row>
      <xdr:rowOff>131497</xdr:rowOff>
    </xdr:from>
    <xdr:to>
      <xdr:col>21</xdr:col>
      <xdr:colOff>304800</xdr:colOff>
      <xdr:row>25</xdr:row>
      <xdr:rowOff>13853</xdr:rowOff>
    </xdr:to>
    <xdr:graphicFrame macro="">
      <xdr:nvGraphicFramePr>
        <xdr:cNvPr id="5" name="Chart 4">
          <a:extLst>
            <a:ext uri="{FF2B5EF4-FFF2-40B4-BE49-F238E27FC236}">
              <a16:creationId xmlns:a16="http://schemas.microsoft.com/office/drawing/2014/main" id="{683F9979-8067-428D-9BF8-0FB9E77F51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488722</xdr:colOff>
      <xdr:row>26</xdr:row>
      <xdr:rowOff>148601</xdr:rowOff>
    </xdr:from>
    <xdr:to>
      <xdr:col>26</xdr:col>
      <xdr:colOff>555084</xdr:colOff>
      <xdr:row>48</xdr:row>
      <xdr:rowOff>91451</xdr:rowOff>
    </xdr:to>
    <xdr:graphicFrame macro="">
      <xdr:nvGraphicFramePr>
        <xdr:cNvPr id="6" name="Chart 5">
          <a:extLst>
            <a:ext uri="{FF2B5EF4-FFF2-40B4-BE49-F238E27FC236}">
              <a16:creationId xmlns:a16="http://schemas.microsoft.com/office/drawing/2014/main" id="{A1D09930-68E5-4F4A-A22F-DFAB12B21A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54049</xdr:colOff>
      <xdr:row>26</xdr:row>
      <xdr:rowOff>148601</xdr:rowOff>
    </xdr:from>
    <xdr:to>
      <xdr:col>13</xdr:col>
      <xdr:colOff>602061</xdr:colOff>
      <xdr:row>48</xdr:row>
      <xdr:rowOff>91451</xdr:rowOff>
    </xdr:to>
    <xdr:graphicFrame macro="">
      <xdr:nvGraphicFramePr>
        <xdr:cNvPr id="7" name="Chart 6">
          <a:extLst>
            <a:ext uri="{FF2B5EF4-FFF2-40B4-BE49-F238E27FC236}">
              <a16:creationId xmlns:a16="http://schemas.microsoft.com/office/drawing/2014/main" id="{D16F5C80-518D-4B47-8353-06D6F44D3C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1.xml><?xml version="1.0" encoding="utf-8"?>
<c:userShapes xmlns:c="http://schemas.openxmlformats.org/drawingml/2006/chart">
  <cdr:relSizeAnchor xmlns:cdr="http://schemas.openxmlformats.org/drawingml/2006/chartDrawing">
    <cdr:from>
      <cdr:x>0.00248</cdr:x>
      <cdr:y>0</cdr:y>
    </cdr:from>
    <cdr:to>
      <cdr:x>1</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EAST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EAST</a:t>
          </a:r>
        </a:p>
      </cdr:txBody>
    </cdr:sp>
  </cdr:relSizeAnchor>
</c:userShapes>
</file>

<file path=xl/drawings/drawing52.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9681883" cy="384048"/>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MIDWEST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MIDWEST</a:t>
          </a:r>
        </a:p>
      </cdr:txBody>
    </cdr:sp>
  </cdr:relSizeAnchor>
</c:userShapes>
</file>

<file path=xl/drawings/drawing53.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9681883" cy="384048"/>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WEST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WEST</a:t>
          </a:r>
        </a:p>
      </cdr:txBody>
    </cdr:sp>
  </cdr:relSizeAnchor>
</c:userShapes>
</file>

<file path=xl/drawings/drawing54.xml><?xml version="1.0" encoding="utf-8"?>
<xdr:wsDr xmlns:xdr="http://schemas.openxmlformats.org/drawingml/2006/spreadsheetDrawing" xmlns:a="http://schemas.openxmlformats.org/drawingml/2006/main">
  <xdr:twoCellAnchor>
    <xdr:from>
      <xdr:col>1</xdr:col>
      <xdr:colOff>0</xdr:colOff>
      <xdr:row>1</xdr:row>
      <xdr:rowOff>0</xdr:rowOff>
    </xdr:from>
    <xdr:to>
      <xdr:col>1</xdr:col>
      <xdr:colOff>0</xdr:colOff>
      <xdr:row>2</xdr:row>
      <xdr:rowOff>140137</xdr:rowOff>
    </xdr:to>
    <xdr:sp macro="" textlink="">
      <xdr:nvSpPr>
        <xdr:cNvPr id="2" name="Title 1">
          <a:extLst>
            <a:ext uri="{FF2B5EF4-FFF2-40B4-BE49-F238E27FC236}">
              <a16:creationId xmlns:a16="http://schemas.microsoft.com/office/drawing/2014/main" id="{004D211F-FCBC-414A-9E0B-0BFA3F517D8B}"/>
            </a:ext>
          </a:extLst>
        </xdr:cNvPr>
        <xdr:cNvSpPr>
          <a:spLocks noGrp="1"/>
        </xdr:cNvSpPr>
      </xdr:nvSpPr>
      <xdr:spPr>
        <a:xfrm>
          <a:off x="243840" y="167640"/>
          <a:ext cx="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Overall Feedback Rate per Office</a:t>
          </a:r>
        </a:p>
      </xdr:txBody>
    </xdr:sp>
    <xdr:clientData/>
  </xdr:twoCellAnchor>
  <xdr:twoCellAnchor>
    <xdr:from>
      <xdr:col>1</xdr:col>
      <xdr:colOff>239486</xdr:colOff>
      <xdr:row>1</xdr:row>
      <xdr:rowOff>87085</xdr:rowOff>
    </xdr:from>
    <xdr:to>
      <xdr:col>19</xdr:col>
      <xdr:colOff>239486</xdr:colOff>
      <xdr:row>3</xdr:row>
      <xdr:rowOff>68291</xdr:rowOff>
    </xdr:to>
    <xdr:sp macro="" textlink="">
      <xdr:nvSpPr>
        <xdr:cNvPr id="3" name="Title 1">
          <a:extLst>
            <a:ext uri="{FF2B5EF4-FFF2-40B4-BE49-F238E27FC236}">
              <a16:creationId xmlns:a16="http://schemas.microsoft.com/office/drawing/2014/main" id="{8921465E-D41B-4045-A98C-A6A73B2F3AA5}"/>
            </a:ext>
          </a:extLst>
        </xdr:cNvPr>
        <xdr:cNvSpPr>
          <a:spLocks noGrp="1"/>
        </xdr:cNvSpPr>
      </xdr:nvSpPr>
      <xdr:spPr>
        <a:xfrm>
          <a:off x="483326" y="254725"/>
          <a:ext cx="10972800" cy="316486"/>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sz="2000" b="1" kern="1200" baseline="0">
              <a:solidFill>
                <a:srgbClr val="702082"/>
              </a:solidFill>
              <a:effectLst/>
              <a:latin typeface="+mj-lt"/>
              <a:ea typeface="+mj-ea"/>
              <a:cs typeface="+mj-cs"/>
            </a:rPr>
            <a:t>FBS Feedback Rate by Office (Q1 vs Q2)</a:t>
          </a:r>
          <a:endParaRPr lang="en-US"/>
        </a:p>
      </xdr:txBody>
    </xdr:sp>
    <xdr:clientData/>
  </xdr:twoCellAnchor>
  <xdr:twoCellAnchor>
    <xdr:from>
      <xdr:col>1</xdr:col>
      <xdr:colOff>239485</xdr:colOff>
      <xdr:row>38</xdr:row>
      <xdr:rowOff>38096</xdr:rowOff>
    </xdr:from>
    <xdr:to>
      <xdr:col>12</xdr:col>
      <xdr:colOff>570685</xdr:colOff>
      <xdr:row>38</xdr:row>
      <xdr:rowOff>130429</xdr:rowOff>
    </xdr:to>
    <xdr:sp macro="" textlink="">
      <xdr:nvSpPr>
        <xdr:cNvPr id="4" name="Footer Placeholder 5">
          <a:extLst>
            <a:ext uri="{FF2B5EF4-FFF2-40B4-BE49-F238E27FC236}">
              <a16:creationId xmlns:a16="http://schemas.microsoft.com/office/drawing/2014/main" id="{E6C64CFF-BFFD-45C6-877B-0ACB8C01A772}"/>
            </a:ext>
          </a:extLst>
        </xdr:cNvPr>
        <xdr:cNvSpPr>
          <a:spLocks noGrp="1"/>
        </xdr:cNvSpPr>
      </xdr:nvSpPr>
      <xdr:spPr>
        <a:xfrm>
          <a:off x="483325" y="6789416"/>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600" b="0" i="0" u="none" strike="noStrike" kern="1200" cap="none" spc="0" normalizeH="0" baseline="0">
              <a:ln>
                <a:noFill/>
              </a:ln>
              <a:solidFill>
                <a:prstClr val="black"/>
              </a:solidFill>
              <a:effectLst/>
              <a:uLnTx/>
              <a:uFillTx/>
              <a:latin typeface="Arial"/>
              <a:ea typeface="+mn-ea"/>
              <a:cs typeface="+mn-cs"/>
            </a:rPr>
            <a:t>© 2020 Willis Towers Watson. All rights reserved. Proprietary and Confidential. For Willis Towers Watson and Willis Towers Watson client use only.</a:t>
          </a:r>
        </a:p>
      </xdr:txBody>
    </xdr:sp>
    <xdr:clientData/>
  </xdr:twoCellAnchor>
  <xdr:twoCellAnchor>
    <xdr:from>
      <xdr:col>7</xdr:col>
      <xdr:colOff>55418</xdr:colOff>
      <xdr:row>4</xdr:row>
      <xdr:rowOff>131497</xdr:rowOff>
    </xdr:from>
    <xdr:to>
      <xdr:col>21</xdr:col>
      <xdr:colOff>304800</xdr:colOff>
      <xdr:row>25</xdr:row>
      <xdr:rowOff>13853</xdr:rowOff>
    </xdr:to>
    <xdr:graphicFrame macro="">
      <xdr:nvGraphicFramePr>
        <xdr:cNvPr id="5" name="Chart 4">
          <a:extLst>
            <a:ext uri="{FF2B5EF4-FFF2-40B4-BE49-F238E27FC236}">
              <a16:creationId xmlns:a16="http://schemas.microsoft.com/office/drawing/2014/main" id="{8BBC94DC-A941-418A-8405-98FD0B4619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488722</xdr:colOff>
      <xdr:row>26</xdr:row>
      <xdr:rowOff>148601</xdr:rowOff>
    </xdr:from>
    <xdr:to>
      <xdr:col>26</xdr:col>
      <xdr:colOff>555084</xdr:colOff>
      <xdr:row>48</xdr:row>
      <xdr:rowOff>91451</xdr:rowOff>
    </xdr:to>
    <xdr:graphicFrame macro="">
      <xdr:nvGraphicFramePr>
        <xdr:cNvPr id="6" name="Chart 5">
          <a:extLst>
            <a:ext uri="{FF2B5EF4-FFF2-40B4-BE49-F238E27FC236}">
              <a16:creationId xmlns:a16="http://schemas.microsoft.com/office/drawing/2014/main" id="{1958AB90-E62B-498A-8E49-56C29D917E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54049</xdr:colOff>
      <xdr:row>26</xdr:row>
      <xdr:rowOff>148601</xdr:rowOff>
    </xdr:from>
    <xdr:to>
      <xdr:col>13</xdr:col>
      <xdr:colOff>602061</xdr:colOff>
      <xdr:row>48</xdr:row>
      <xdr:rowOff>91451</xdr:rowOff>
    </xdr:to>
    <xdr:graphicFrame macro="">
      <xdr:nvGraphicFramePr>
        <xdr:cNvPr id="7" name="Chart 6">
          <a:extLst>
            <a:ext uri="{FF2B5EF4-FFF2-40B4-BE49-F238E27FC236}">
              <a16:creationId xmlns:a16="http://schemas.microsoft.com/office/drawing/2014/main" id="{43F7346F-2A57-47D2-8FD9-D33ADAEB82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5.xml><?xml version="1.0" encoding="utf-8"?>
<c:userShapes xmlns:c="http://schemas.openxmlformats.org/drawingml/2006/chart">
  <cdr:relSizeAnchor xmlns:cdr="http://schemas.openxmlformats.org/drawingml/2006/chartDrawing">
    <cdr:from>
      <cdr:x>0.00248</cdr:x>
      <cdr:y>0</cdr:y>
    </cdr:from>
    <cdr:to>
      <cdr:x>1</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EAST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EAST</a:t>
          </a:r>
        </a:p>
      </cdr:txBody>
    </cdr:sp>
  </cdr:relSizeAnchor>
</c:userShapes>
</file>

<file path=xl/drawings/drawing56.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9681883" cy="384048"/>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MIDWEST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MIDWEST</a:t>
          </a:r>
        </a:p>
      </cdr:txBody>
    </cdr:sp>
  </cdr:relSizeAnchor>
</c:userShapes>
</file>

<file path=xl/drawings/drawing57.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9681883" cy="384048"/>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WEST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WEST</a:t>
          </a:r>
        </a:p>
      </cdr:txBody>
    </cdr:sp>
  </cdr:relSizeAnchor>
</c:userShapes>
</file>

<file path=xl/drawings/drawing58.xml><?xml version="1.0" encoding="utf-8"?>
<xdr:wsDr xmlns:xdr="http://schemas.openxmlformats.org/drawingml/2006/spreadsheetDrawing" xmlns:a="http://schemas.openxmlformats.org/drawingml/2006/main">
  <xdr:twoCellAnchor>
    <xdr:from>
      <xdr:col>1</xdr:col>
      <xdr:colOff>0</xdr:colOff>
      <xdr:row>1</xdr:row>
      <xdr:rowOff>0</xdr:rowOff>
    </xdr:from>
    <xdr:to>
      <xdr:col>1</xdr:col>
      <xdr:colOff>0</xdr:colOff>
      <xdr:row>2</xdr:row>
      <xdr:rowOff>140137</xdr:rowOff>
    </xdr:to>
    <xdr:sp macro="" textlink="">
      <xdr:nvSpPr>
        <xdr:cNvPr id="2" name="Title 1">
          <a:extLst>
            <a:ext uri="{FF2B5EF4-FFF2-40B4-BE49-F238E27FC236}">
              <a16:creationId xmlns:a16="http://schemas.microsoft.com/office/drawing/2014/main" id="{AB0D6169-3A93-4F79-A021-EF231263B317}"/>
            </a:ext>
          </a:extLst>
        </xdr:cNvPr>
        <xdr:cNvSpPr>
          <a:spLocks noGrp="1"/>
        </xdr:cNvSpPr>
      </xdr:nvSpPr>
      <xdr:spPr>
        <a:xfrm>
          <a:off x="243840" y="167640"/>
          <a:ext cx="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Overall Feedback Rate per Office</a:t>
          </a:r>
        </a:p>
      </xdr:txBody>
    </xdr:sp>
    <xdr:clientData/>
  </xdr:twoCellAnchor>
  <xdr:twoCellAnchor>
    <xdr:from>
      <xdr:col>1</xdr:col>
      <xdr:colOff>239486</xdr:colOff>
      <xdr:row>1</xdr:row>
      <xdr:rowOff>87085</xdr:rowOff>
    </xdr:from>
    <xdr:to>
      <xdr:col>19</xdr:col>
      <xdr:colOff>239486</xdr:colOff>
      <xdr:row>3</xdr:row>
      <xdr:rowOff>68291</xdr:rowOff>
    </xdr:to>
    <xdr:sp macro="" textlink="">
      <xdr:nvSpPr>
        <xdr:cNvPr id="3" name="Title 1">
          <a:extLst>
            <a:ext uri="{FF2B5EF4-FFF2-40B4-BE49-F238E27FC236}">
              <a16:creationId xmlns:a16="http://schemas.microsoft.com/office/drawing/2014/main" id="{F628AEE0-C5CC-424A-B66D-8F4AC8059627}"/>
            </a:ext>
          </a:extLst>
        </xdr:cNvPr>
        <xdr:cNvSpPr>
          <a:spLocks noGrp="1"/>
        </xdr:cNvSpPr>
      </xdr:nvSpPr>
      <xdr:spPr>
        <a:xfrm>
          <a:off x="483326" y="254725"/>
          <a:ext cx="10972800" cy="316486"/>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sz="2000" b="1" kern="1200" baseline="0">
              <a:solidFill>
                <a:srgbClr val="702082"/>
              </a:solidFill>
              <a:effectLst/>
              <a:latin typeface="+mj-lt"/>
              <a:ea typeface="+mj-ea"/>
              <a:cs typeface="+mj-cs"/>
            </a:rPr>
            <a:t>HealthMaps Feedback Rate by Office (Q1 vs Q2)</a:t>
          </a:r>
          <a:endParaRPr lang="en-US"/>
        </a:p>
      </xdr:txBody>
    </xdr:sp>
    <xdr:clientData/>
  </xdr:twoCellAnchor>
  <xdr:twoCellAnchor>
    <xdr:from>
      <xdr:col>1</xdr:col>
      <xdr:colOff>239485</xdr:colOff>
      <xdr:row>38</xdr:row>
      <xdr:rowOff>38096</xdr:rowOff>
    </xdr:from>
    <xdr:to>
      <xdr:col>12</xdr:col>
      <xdr:colOff>570685</xdr:colOff>
      <xdr:row>38</xdr:row>
      <xdr:rowOff>130429</xdr:rowOff>
    </xdr:to>
    <xdr:sp macro="" textlink="">
      <xdr:nvSpPr>
        <xdr:cNvPr id="4" name="Footer Placeholder 5">
          <a:extLst>
            <a:ext uri="{FF2B5EF4-FFF2-40B4-BE49-F238E27FC236}">
              <a16:creationId xmlns:a16="http://schemas.microsoft.com/office/drawing/2014/main" id="{024E69FF-51B8-40F2-9867-2FBCC2AAFAFA}"/>
            </a:ext>
          </a:extLst>
        </xdr:cNvPr>
        <xdr:cNvSpPr>
          <a:spLocks noGrp="1"/>
        </xdr:cNvSpPr>
      </xdr:nvSpPr>
      <xdr:spPr>
        <a:xfrm>
          <a:off x="483325" y="6789416"/>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600" b="0" i="0" u="none" strike="noStrike" kern="1200" cap="none" spc="0" normalizeH="0" baseline="0">
              <a:ln>
                <a:noFill/>
              </a:ln>
              <a:solidFill>
                <a:prstClr val="black"/>
              </a:solidFill>
              <a:effectLst/>
              <a:uLnTx/>
              <a:uFillTx/>
              <a:latin typeface="Arial"/>
              <a:ea typeface="+mn-ea"/>
              <a:cs typeface="+mn-cs"/>
            </a:rPr>
            <a:t>© 2020 Willis Towers Watson. All rights reserved. Proprietary and Confidential. For Willis Towers Watson and Willis Towers Watson client use only.</a:t>
          </a:r>
        </a:p>
      </xdr:txBody>
    </xdr:sp>
    <xdr:clientData/>
  </xdr:twoCellAnchor>
  <xdr:twoCellAnchor>
    <xdr:from>
      <xdr:col>7</xdr:col>
      <xdr:colOff>55418</xdr:colOff>
      <xdr:row>4</xdr:row>
      <xdr:rowOff>131497</xdr:rowOff>
    </xdr:from>
    <xdr:to>
      <xdr:col>21</xdr:col>
      <xdr:colOff>304800</xdr:colOff>
      <xdr:row>25</xdr:row>
      <xdr:rowOff>13853</xdr:rowOff>
    </xdr:to>
    <xdr:graphicFrame macro="">
      <xdr:nvGraphicFramePr>
        <xdr:cNvPr id="5" name="Chart 4">
          <a:extLst>
            <a:ext uri="{FF2B5EF4-FFF2-40B4-BE49-F238E27FC236}">
              <a16:creationId xmlns:a16="http://schemas.microsoft.com/office/drawing/2014/main" id="{630FDCCE-F88B-4EFE-8AD3-DC2E29FF1B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488722</xdr:colOff>
      <xdr:row>26</xdr:row>
      <xdr:rowOff>148601</xdr:rowOff>
    </xdr:from>
    <xdr:to>
      <xdr:col>26</xdr:col>
      <xdr:colOff>555084</xdr:colOff>
      <xdr:row>48</xdr:row>
      <xdr:rowOff>91451</xdr:rowOff>
    </xdr:to>
    <xdr:graphicFrame macro="">
      <xdr:nvGraphicFramePr>
        <xdr:cNvPr id="6" name="Chart 5">
          <a:extLst>
            <a:ext uri="{FF2B5EF4-FFF2-40B4-BE49-F238E27FC236}">
              <a16:creationId xmlns:a16="http://schemas.microsoft.com/office/drawing/2014/main" id="{B8FF2B87-28EB-4719-ABA6-A466BB4FD2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54049</xdr:colOff>
      <xdr:row>26</xdr:row>
      <xdr:rowOff>148601</xdr:rowOff>
    </xdr:from>
    <xdr:to>
      <xdr:col>13</xdr:col>
      <xdr:colOff>602061</xdr:colOff>
      <xdr:row>48</xdr:row>
      <xdr:rowOff>91451</xdr:rowOff>
    </xdr:to>
    <xdr:graphicFrame macro="">
      <xdr:nvGraphicFramePr>
        <xdr:cNvPr id="7" name="Chart 6">
          <a:extLst>
            <a:ext uri="{FF2B5EF4-FFF2-40B4-BE49-F238E27FC236}">
              <a16:creationId xmlns:a16="http://schemas.microsoft.com/office/drawing/2014/main" id="{38127F1E-6BC2-43A8-98D8-6B8A940D29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9.xml><?xml version="1.0" encoding="utf-8"?>
<c:userShapes xmlns:c="http://schemas.openxmlformats.org/drawingml/2006/chart">
  <cdr:relSizeAnchor xmlns:cdr="http://schemas.openxmlformats.org/drawingml/2006/chartDrawing">
    <cdr:from>
      <cdr:x>0.00248</cdr:x>
      <cdr:y>0</cdr:y>
    </cdr:from>
    <cdr:to>
      <cdr:x>1</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EAST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EAST</a:t>
          </a:r>
        </a:p>
      </cdr:txBody>
    </cdr:sp>
  </cdr:relSizeAnchor>
</c:userShapes>
</file>

<file path=xl/drawings/drawing60.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9681883" cy="384048"/>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MIDWEST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MIDWEST</a:t>
          </a:r>
        </a:p>
      </cdr:txBody>
    </cdr:sp>
  </cdr:relSizeAnchor>
</c:userShapes>
</file>

<file path=xl/drawings/drawing61.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9681883" cy="384048"/>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WEST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WEST</a:t>
          </a:r>
        </a:p>
      </cdr:txBody>
    </cdr:sp>
  </cdr:relSizeAnchor>
</c:userShapes>
</file>

<file path=xl/drawings/drawing62.xml><?xml version="1.0" encoding="utf-8"?>
<xdr:wsDr xmlns:xdr="http://schemas.openxmlformats.org/drawingml/2006/spreadsheetDrawing" xmlns:a="http://schemas.openxmlformats.org/drawingml/2006/main">
  <xdr:twoCellAnchor>
    <xdr:from>
      <xdr:col>1</xdr:col>
      <xdr:colOff>0</xdr:colOff>
      <xdr:row>1</xdr:row>
      <xdr:rowOff>0</xdr:rowOff>
    </xdr:from>
    <xdr:to>
      <xdr:col>1</xdr:col>
      <xdr:colOff>0</xdr:colOff>
      <xdr:row>2</xdr:row>
      <xdr:rowOff>140137</xdr:rowOff>
    </xdr:to>
    <xdr:sp macro="" textlink="">
      <xdr:nvSpPr>
        <xdr:cNvPr id="2" name="Title 1">
          <a:extLst>
            <a:ext uri="{FF2B5EF4-FFF2-40B4-BE49-F238E27FC236}">
              <a16:creationId xmlns:a16="http://schemas.microsoft.com/office/drawing/2014/main" id="{EBD50E86-4458-47B2-98F7-3D60F8C822C3}"/>
            </a:ext>
          </a:extLst>
        </xdr:cNvPr>
        <xdr:cNvSpPr>
          <a:spLocks noGrp="1"/>
        </xdr:cNvSpPr>
      </xdr:nvSpPr>
      <xdr:spPr>
        <a:xfrm>
          <a:off x="243840" y="167640"/>
          <a:ext cx="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Overall Feedback Rate per Office</a:t>
          </a:r>
        </a:p>
      </xdr:txBody>
    </xdr:sp>
    <xdr:clientData/>
  </xdr:twoCellAnchor>
  <xdr:twoCellAnchor>
    <xdr:from>
      <xdr:col>1</xdr:col>
      <xdr:colOff>239486</xdr:colOff>
      <xdr:row>1</xdr:row>
      <xdr:rowOff>87085</xdr:rowOff>
    </xdr:from>
    <xdr:to>
      <xdr:col>19</xdr:col>
      <xdr:colOff>239486</xdr:colOff>
      <xdr:row>3</xdr:row>
      <xdr:rowOff>68291</xdr:rowOff>
    </xdr:to>
    <xdr:sp macro="" textlink="">
      <xdr:nvSpPr>
        <xdr:cNvPr id="3" name="Title 1">
          <a:extLst>
            <a:ext uri="{FF2B5EF4-FFF2-40B4-BE49-F238E27FC236}">
              <a16:creationId xmlns:a16="http://schemas.microsoft.com/office/drawing/2014/main" id="{75E42DF4-B28B-464B-BD09-3B7BC6D49519}"/>
            </a:ext>
          </a:extLst>
        </xdr:cNvPr>
        <xdr:cNvSpPr>
          <a:spLocks noGrp="1"/>
        </xdr:cNvSpPr>
      </xdr:nvSpPr>
      <xdr:spPr>
        <a:xfrm>
          <a:off x="483326" y="254725"/>
          <a:ext cx="10972800" cy="316486"/>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sz="2000" b="1" kern="1200" baseline="0">
              <a:solidFill>
                <a:srgbClr val="702082"/>
              </a:solidFill>
              <a:effectLst/>
              <a:latin typeface="+mj-lt"/>
              <a:ea typeface="+mj-ea"/>
              <a:cs typeface="+mj-cs"/>
            </a:rPr>
            <a:t>PCORI Feedback Rate by Office (Q1 vs Q2)</a:t>
          </a:r>
          <a:endParaRPr lang="en-US"/>
        </a:p>
      </xdr:txBody>
    </xdr:sp>
    <xdr:clientData/>
  </xdr:twoCellAnchor>
  <xdr:twoCellAnchor>
    <xdr:from>
      <xdr:col>1</xdr:col>
      <xdr:colOff>239485</xdr:colOff>
      <xdr:row>38</xdr:row>
      <xdr:rowOff>38096</xdr:rowOff>
    </xdr:from>
    <xdr:to>
      <xdr:col>12</xdr:col>
      <xdr:colOff>570685</xdr:colOff>
      <xdr:row>38</xdr:row>
      <xdr:rowOff>130429</xdr:rowOff>
    </xdr:to>
    <xdr:sp macro="" textlink="">
      <xdr:nvSpPr>
        <xdr:cNvPr id="4" name="Footer Placeholder 5">
          <a:extLst>
            <a:ext uri="{FF2B5EF4-FFF2-40B4-BE49-F238E27FC236}">
              <a16:creationId xmlns:a16="http://schemas.microsoft.com/office/drawing/2014/main" id="{0E840F0A-1B39-4C85-BFDB-C09A80693391}"/>
            </a:ext>
          </a:extLst>
        </xdr:cNvPr>
        <xdr:cNvSpPr>
          <a:spLocks noGrp="1"/>
        </xdr:cNvSpPr>
      </xdr:nvSpPr>
      <xdr:spPr>
        <a:xfrm>
          <a:off x="483325" y="6789416"/>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600" b="0" i="0" u="none" strike="noStrike" kern="1200" cap="none" spc="0" normalizeH="0" baseline="0">
              <a:ln>
                <a:noFill/>
              </a:ln>
              <a:solidFill>
                <a:prstClr val="black"/>
              </a:solidFill>
              <a:effectLst/>
              <a:uLnTx/>
              <a:uFillTx/>
              <a:latin typeface="Arial"/>
              <a:ea typeface="+mn-ea"/>
              <a:cs typeface="+mn-cs"/>
            </a:rPr>
            <a:t>© 2020 Willis Towers Watson. All rights reserved. Proprietary and Confidential. For Willis Towers Watson and Willis Towers Watson client use only.</a:t>
          </a:r>
        </a:p>
      </xdr:txBody>
    </xdr:sp>
    <xdr:clientData/>
  </xdr:twoCellAnchor>
  <xdr:twoCellAnchor>
    <xdr:from>
      <xdr:col>14</xdr:col>
      <xdr:colOff>488722</xdr:colOff>
      <xdr:row>7</xdr:row>
      <xdr:rowOff>110836</xdr:rowOff>
    </xdr:from>
    <xdr:to>
      <xdr:col>26</xdr:col>
      <xdr:colOff>555084</xdr:colOff>
      <xdr:row>46</xdr:row>
      <xdr:rowOff>96983</xdr:rowOff>
    </xdr:to>
    <xdr:graphicFrame macro="">
      <xdr:nvGraphicFramePr>
        <xdr:cNvPr id="6" name="Chart 5">
          <a:extLst>
            <a:ext uri="{FF2B5EF4-FFF2-40B4-BE49-F238E27FC236}">
              <a16:creationId xmlns:a16="http://schemas.microsoft.com/office/drawing/2014/main" id="{532324BF-69B1-4446-8B29-C1D290C612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54049</xdr:colOff>
      <xdr:row>7</xdr:row>
      <xdr:rowOff>95249</xdr:rowOff>
    </xdr:from>
    <xdr:to>
      <xdr:col>13</xdr:col>
      <xdr:colOff>318654</xdr:colOff>
      <xdr:row>46</xdr:row>
      <xdr:rowOff>114300</xdr:rowOff>
    </xdr:to>
    <xdr:graphicFrame macro="">
      <xdr:nvGraphicFramePr>
        <xdr:cNvPr id="7" name="Chart 6">
          <a:extLst>
            <a:ext uri="{FF2B5EF4-FFF2-40B4-BE49-F238E27FC236}">
              <a16:creationId xmlns:a16="http://schemas.microsoft.com/office/drawing/2014/main" id="{3B244D8E-A5FD-4CB2-A14F-0FC516E808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3.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9681883" cy="384048"/>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MIDWEST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WEST</a:t>
          </a:r>
        </a:p>
      </cdr:txBody>
    </cdr:sp>
  </cdr:relSizeAnchor>
</c:userShapes>
</file>

<file path=xl/drawings/drawing64.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9681883" cy="384048"/>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WEST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EAST</a:t>
          </a:r>
        </a:p>
      </cdr:txBody>
    </cdr:sp>
  </cdr:relSizeAnchor>
</c:userShapes>
</file>

<file path=xl/drawings/drawing65.xml><?xml version="1.0" encoding="utf-8"?>
<xdr:wsDr xmlns:xdr="http://schemas.openxmlformats.org/drawingml/2006/spreadsheetDrawing" xmlns:a="http://schemas.openxmlformats.org/drawingml/2006/main">
  <xdr:twoCellAnchor>
    <xdr:from>
      <xdr:col>1</xdr:col>
      <xdr:colOff>0</xdr:colOff>
      <xdr:row>1</xdr:row>
      <xdr:rowOff>0</xdr:rowOff>
    </xdr:from>
    <xdr:to>
      <xdr:col>1</xdr:col>
      <xdr:colOff>0</xdr:colOff>
      <xdr:row>2</xdr:row>
      <xdr:rowOff>140137</xdr:rowOff>
    </xdr:to>
    <xdr:sp macro="" textlink="">
      <xdr:nvSpPr>
        <xdr:cNvPr id="2" name="Title 1">
          <a:extLst>
            <a:ext uri="{FF2B5EF4-FFF2-40B4-BE49-F238E27FC236}">
              <a16:creationId xmlns:a16="http://schemas.microsoft.com/office/drawing/2014/main" id="{063560A3-FB83-4370-9103-56177A42B828}"/>
            </a:ext>
          </a:extLst>
        </xdr:cNvPr>
        <xdr:cNvSpPr>
          <a:spLocks noGrp="1"/>
        </xdr:cNvSpPr>
      </xdr:nvSpPr>
      <xdr:spPr>
        <a:xfrm>
          <a:off x="243840" y="167640"/>
          <a:ext cx="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Overall Feedback Rate per Office</a:t>
          </a:r>
        </a:p>
      </xdr:txBody>
    </xdr:sp>
    <xdr:clientData/>
  </xdr:twoCellAnchor>
  <xdr:twoCellAnchor>
    <xdr:from>
      <xdr:col>1</xdr:col>
      <xdr:colOff>239486</xdr:colOff>
      <xdr:row>1</xdr:row>
      <xdr:rowOff>87085</xdr:rowOff>
    </xdr:from>
    <xdr:to>
      <xdr:col>19</xdr:col>
      <xdr:colOff>239486</xdr:colOff>
      <xdr:row>3</xdr:row>
      <xdr:rowOff>68291</xdr:rowOff>
    </xdr:to>
    <xdr:sp macro="" textlink="">
      <xdr:nvSpPr>
        <xdr:cNvPr id="3" name="Title 1">
          <a:extLst>
            <a:ext uri="{FF2B5EF4-FFF2-40B4-BE49-F238E27FC236}">
              <a16:creationId xmlns:a16="http://schemas.microsoft.com/office/drawing/2014/main" id="{FC8C9102-C7CE-4FBE-8E0B-2ABB1B9710AB}"/>
            </a:ext>
          </a:extLst>
        </xdr:cNvPr>
        <xdr:cNvSpPr>
          <a:spLocks noGrp="1"/>
        </xdr:cNvSpPr>
      </xdr:nvSpPr>
      <xdr:spPr>
        <a:xfrm>
          <a:off x="483326" y="254725"/>
          <a:ext cx="10972800" cy="316486"/>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sz="2000" b="1" kern="1200" baseline="0">
              <a:solidFill>
                <a:srgbClr val="702082"/>
              </a:solidFill>
              <a:effectLst/>
              <a:latin typeface="+mj-lt"/>
              <a:ea typeface="+mj-ea"/>
              <a:cs typeface="+mj-cs"/>
            </a:rPr>
            <a:t>PCORI Feedback Rate by Office (Q1 vs Q2)</a:t>
          </a:r>
          <a:endParaRPr lang="en-US"/>
        </a:p>
      </xdr:txBody>
    </xdr:sp>
    <xdr:clientData/>
  </xdr:twoCellAnchor>
  <xdr:twoCellAnchor>
    <xdr:from>
      <xdr:col>1</xdr:col>
      <xdr:colOff>239485</xdr:colOff>
      <xdr:row>38</xdr:row>
      <xdr:rowOff>38096</xdr:rowOff>
    </xdr:from>
    <xdr:to>
      <xdr:col>12</xdr:col>
      <xdr:colOff>570685</xdr:colOff>
      <xdr:row>38</xdr:row>
      <xdr:rowOff>130429</xdr:rowOff>
    </xdr:to>
    <xdr:sp macro="" textlink="">
      <xdr:nvSpPr>
        <xdr:cNvPr id="4" name="Footer Placeholder 5">
          <a:extLst>
            <a:ext uri="{FF2B5EF4-FFF2-40B4-BE49-F238E27FC236}">
              <a16:creationId xmlns:a16="http://schemas.microsoft.com/office/drawing/2014/main" id="{276E85BB-7628-4F2F-8582-C9599AFEED5B}"/>
            </a:ext>
          </a:extLst>
        </xdr:cNvPr>
        <xdr:cNvSpPr>
          <a:spLocks noGrp="1"/>
        </xdr:cNvSpPr>
      </xdr:nvSpPr>
      <xdr:spPr>
        <a:xfrm>
          <a:off x="483325" y="6789416"/>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600" b="0" i="0" u="none" strike="noStrike" kern="1200" cap="none" spc="0" normalizeH="0" baseline="0">
              <a:ln>
                <a:noFill/>
              </a:ln>
              <a:solidFill>
                <a:prstClr val="black"/>
              </a:solidFill>
              <a:effectLst/>
              <a:uLnTx/>
              <a:uFillTx/>
              <a:latin typeface="Arial"/>
              <a:ea typeface="+mn-ea"/>
              <a:cs typeface="+mn-cs"/>
            </a:rPr>
            <a:t>© 2020 Willis Towers Watson. All rights reserved. Proprietary and Confidential. For Willis Towers Watson and Willis Towers Watson client use only.</a:t>
          </a:r>
        </a:p>
      </xdr:txBody>
    </xdr:sp>
    <xdr:clientData/>
  </xdr:twoCellAnchor>
  <xdr:twoCellAnchor>
    <xdr:from>
      <xdr:col>14</xdr:col>
      <xdr:colOff>488722</xdr:colOff>
      <xdr:row>9</xdr:row>
      <xdr:rowOff>69272</xdr:rowOff>
    </xdr:from>
    <xdr:to>
      <xdr:col>26</xdr:col>
      <xdr:colOff>555084</xdr:colOff>
      <xdr:row>41</xdr:row>
      <xdr:rowOff>152400</xdr:rowOff>
    </xdr:to>
    <xdr:graphicFrame macro="">
      <xdr:nvGraphicFramePr>
        <xdr:cNvPr id="5" name="Chart 4">
          <a:extLst>
            <a:ext uri="{FF2B5EF4-FFF2-40B4-BE49-F238E27FC236}">
              <a16:creationId xmlns:a16="http://schemas.microsoft.com/office/drawing/2014/main" id="{6D71095D-1139-45E3-B6C4-AEB526D413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54049</xdr:colOff>
      <xdr:row>9</xdr:row>
      <xdr:rowOff>53685</xdr:rowOff>
    </xdr:from>
    <xdr:to>
      <xdr:col>13</xdr:col>
      <xdr:colOff>318654</xdr:colOff>
      <xdr:row>41</xdr:row>
      <xdr:rowOff>164326</xdr:rowOff>
    </xdr:to>
    <xdr:graphicFrame macro="">
      <xdr:nvGraphicFramePr>
        <xdr:cNvPr id="6" name="Chart 5">
          <a:extLst>
            <a:ext uri="{FF2B5EF4-FFF2-40B4-BE49-F238E27FC236}">
              <a16:creationId xmlns:a16="http://schemas.microsoft.com/office/drawing/2014/main" id="{984EC05C-E187-416F-98E1-A5F9DFF50F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6.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9681883" cy="384048"/>
        </a:xfrm>
        <a:prstGeom xmlns:a="http://schemas.openxmlformats.org/drawingml/2006/main" prst="roundRect">
          <a:avLst/>
        </a:prstGeom>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MIDWEST</a:t>
          </a:r>
        </a:p>
      </cdr:txBody>
    </cdr:sp>
  </cdr:relSizeAnchor>
  <cdr:relSizeAnchor xmlns:cdr="http://schemas.openxmlformats.org/drawingml/2006/chartDrawing">
    <cdr:from>
      <cdr:x>2.9533E-5</cdr:x>
      <cdr:y>0.00526</cdr:y>
    </cdr:from>
    <cdr:to>
      <cdr:x>0.99705</cdr:x>
      <cdr:y>0.09832</cdr:y>
    </cdr:to>
    <cdr:sp macro="" textlink="">
      <cdr:nvSpPr>
        <cdr:cNvPr id="5" name="Rectangle: Rounded Corners 1">
          <a:extLst xmlns:a="http://schemas.openxmlformats.org/drawingml/2006/main">
            <a:ext uri="{FF2B5EF4-FFF2-40B4-BE49-F238E27FC236}">
              <a16:creationId xmlns:a16="http://schemas.microsoft.com/office/drawing/2014/main" id="{FA87126A-A882-4762-A7FE-FB968F1FCEB2}"/>
            </a:ext>
          </a:extLst>
        </cdr:cNvPr>
        <cdr:cNvSpPr/>
      </cdr:nvSpPr>
      <cdr:spPr>
        <a:xfrm xmlns:a="http://schemas.openxmlformats.org/drawingml/2006/main">
          <a:off x="218" y="28640"/>
          <a:ext cx="7359568" cy="506696"/>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lang="en-US" sz="1600" b="1" i="0">
              <a:solidFill>
                <a:schemeClr val="lt1"/>
              </a:solidFill>
              <a:effectLst/>
              <a:latin typeface="+mn-lt"/>
              <a:ea typeface="+mn-ea"/>
              <a:cs typeface="+mn-cs"/>
            </a:rPr>
            <a:t>Tool</a:t>
          </a:r>
          <a:endParaRPr lang="en-US" sz="1600">
            <a:effectLst/>
          </a:endParaRPr>
        </a:p>
      </cdr:txBody>
    </cdr:sp>
  </cdr:relSizeAnchor>
</c:userShapes>
</file>

<file path=xl/drawings/drawing67.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7561007" cy="669768"/>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REGION</a:t>
          </a:r>
        </a:p>
      </cdr:txBody>
    </cdr:sp>
  </cdr:relSizeAnchor>
</c:userShapes>
</file>

<file path=xl/drawings/drawing68.xml><?xml version="1.0" encoding="utf-8"?>
<xdr:wsDr xmlns:xdr="http://schemas.openxmlformats.org/drawingml/2006/spreadsheetDrawing" xmlns:a="http://schemas.openxmlformats.org/drawingml/2006/main">
  <xdr:twoCellAnchor>
    <xdr:from>
      <xdr:col>1</xdr:col>
      <xdr:colOff>0</xdr:colOff>
      <xdr:row>1</xdr:row>
      <xdr:rowOff>0</xdr:rowOff>
    </xdr:from>
    <xdr:to>
      <xdr:col>1</xdr:col>
      <xdr:colOff>0</xdr:colOff>
      <xdr:row>2</xdr:row>
      <xdr:rowOff>140137</xdr:rowOff>
    </xdr:to>
    <xdr:sp macro="" textlink="">
      <xdr:nvSpPr>
        <xdr:cNvPr id="2" name="Title 1">
          <a:extLst>
            <a:ext uri="{FF2B5EF4-FFF2-40B4-BE49-F238E27FC236}">
              <a16:creationId xmlns:a16="http://schemas.microsoft.com/office/drawing/2014/main" id="{3F34182B-2A2D-49B5-A5AD-E3A615EB038B}"/>
            </a:ext>
          </a:extLst>
        </xdr:cNvPr>
        <xdr:cNvSpPr>
          <a:spLocks noGrp="1"/>
        </xdr:cNvSpPr>
      </xdr:nvSpPr>
      <xdr:spPr>
        <a:xfrm>
          <a:off x="243840" y="167640"/>
          <a:ext cx="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Overall Feedback Rate per Office</a:t>
          </a:r>
        </a:p>
      </xdr:txBody>
    </xdr:sp>
    <xdr:clientData/>
  </xdr:twoCellAnchor>
  <xdr:twoCellAnchor>
    <xdr:from>
      <xdr:col>1</xdr:col>
      <xdr:colOff>239486</xdr:colOff>
      <xdr:row>1</xdr:row>
      <xdr:rowOff>87085</xdr:rowOff>
    </xdr:from>
    <xdr:to>
      <xdr:col>19</xdr:col>
      <xdr:colOff>239486</xdr:colOff>
      <xdr:row>3</xdr:row>
      <xdr:rowOff>68291</xdr:rowOff>
    </xdr:to>
    <xdr:sp macro="" textlink="">
      <xdr:nvSpPr>
        <xdr:cNvPr id="3" name="Title 1">
          <a:extLst>
            <a:ext uri="{FF2B5EF4-FFF2-40B4-BE49-F238E27FC236}">
              <a16:creationId xmlns:a16="http://schemas.microsoft.com/office/drawing/2014/main" id="{0676871D-E739-4830-9CB5-C6317882912D}"/>
            </a:ext>
          </a:extLst>
        </xdr:cNvPr>
        <xdr:cNvSpPr>
          <a:spLocks noGrp="1"/>
        </xdr:cNvSpPr>
      </xdr:nvSpPr>
      <xdr:spPr>
        <a:xfrm>
          <a:off x="483326" y="254725"/>
          <a:ext cx="10972800" cy="316486"/>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sz="2000" b="1" kern="1200" baseline="0">
              <a:solidFill>
                <a:srgbClr val="702082"/>
              </a:solidFill>
              <a:effectLst/>
              <a:latin typeface="+mj-lt"/>
              <a:ea typeface="+mj-ea"/>
              <a:cs typeface="+mj-cs"/>
            </a:rPr>
            <a:t>Total Quality Score (Q1 vs Q2)</a:t>
          </a:r>
          <a:endParaRPr lang="en-US"/>
        </a:p>
      </xdr:txBody>
    </xdr:sp>
    <xdr:clientData/>
  </xdr:twoCellAnchor>
  <xdr:twoCellAnchor>
    <xdr:from>
      <xdr:col>1</xdr:col>
      <xdr:colOff>239485</xdr:colOff>
      <xdr:row>38</xdr:row>
      <xdr:rowOff>38096</xdr:rowOff>
    </xdr:from>
    <xdr:to>
      <xdr:col>12</xdr:col>
      <xdr:colOff>570685</xdr:colOff>
      <xdr:row>38</xdr:row>
      <xdr:rowOff>130429</xdr:rowOff>
    </xdr:to>
    <xdr:sp macro="" textlink="">
      <xdr:nvSpPr>
        <xdr:cNvPr id="4" name="Footer Placeholder 5">
          <a:extLst>
            <a:ext uri="{FF2B5EF4-FFF2-40B4-BE49-F238E27FC236}">
              <a16:creationId xmlns:a16="http://schemas.microsoft.com/office/drawing/2014/main" id="{3B997417-DE91-4856-BDD0-679C70A52DAC}"/>
            </a:ext>
          </a:extLst>
        </xdr:cNvPr>
        <xdr:cNvSpPr>
          <a:spLocks noGrp="1"/>
        </xdr:cNvSpPr>
      </xdr:nvSpPr>
      <xdr:spPr>
        <a:xfrm>
          <a:off x="483325" y="6789416"/>
          <a:ext cx="7036800" cy="92333"/>
        </a:xfrm>
        <a:prstGeom prst="rect">
          <a:avLst/>
        </a:prstGeom>
      </xdr:spPr>
      <xdr:txBody>
        <a:bodyPr vert="horz" wrap="square" lIns="0" tIns="0" rIns="0" bIns="0" rtlCol="0" anchor="t" anchorCtr="0">
          <a:spAutoFit/>
        </a:bodyPr>
        <a:lstStyle>
          <a:defPPr>
            <a:defRPr lang="en-US"/>
          </a:defPPr>
          <a:lvl1pPr marL="0" algn="l" defTabSz="914400" rtl="0" eaLnBrk="1" latinLnBrk="0" hangingPunct="1">
            <a:defRPr sz="6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600" b="0" i="0" u="none" strike="noStrike" kern="1200" cap="none" spc="0" normalizeH="0" baseline="0">
              <a:ln>
                <a:noFill/>
              </a:ln>
              <a:solidFill>
                <a:prstClr val="black"/>
              </a:solidFill>
              <a:effectLst/>
              <a:uLnTx/>
              <a:uFillTx/>
              <a:latin typeface="Arial"/>
              <a:ea typeface="+mn-ea"/>
              <a:cs typeface="+mn-cs"/>
            </a:rPr>
            <a:t>© 2020 Willis Towers Watson. All rights reserved. Proprietary and Confidential. For Willis Towers Watson and Willis Towers Watson client use only.</a:t>
          </a:r>
        </a:p>
      </xdr:txBody>
    </xdr:sp>
    <xdr:clientData/>
  </xdr:twoCellAnchor>
  <xdr:twoCellAnchor>
    <xdr:from>
      <xdr:col>14</xdr:col>
      <xdr:colOff>488722</xdr:colOff>
      <xdr:row>9</xdr:row>
      <xdr:rowOff>69272</xdr:rowOff>
    </xdr:from>
    <xdr:to>
      <xdr:col>26</xdr:col>
      <xdr:colOff>555084</xdr:colOff>
      <xdr:row>41</xdr:row>
      <xdr:rowOff>152400</xdr:rowOff>
    </xdr:to>
    <xdr:graphicFrame macro="">
      <xdr:nvGraphicFramePr>
        <xdr:cNvPr id="5" name="Chart 4">
          <a:extLst>
            <a:ext uri="{FF2B5EF4-FFF2-40B4-BE49-F238E27FC236}">
              <a16:creationId xmlns:a16="http://schemas.microsoft.com/office/drawing/2014/main" id="{FD3A8F0A-BA7A-4F5B-A5EF-DC239CD7B3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54049</xdr:colOff>
      <xdr:row>9</xdr:row>
      <xdr:rowOff>53685</xdr:rowOff>
    </xdr:from>
    <xdr:to>
      <xdr:col>13</xdr:col>
      <xdr:colOff>318654</xdr:colOff>
      <xdr:row>41</xdr:row>
      <xdr:rowOff>164326</xdr:rowOff>
    </xdr:to>
    <xdr:graphicFrame macro="">
      <xdr:nvGraphicFramePr>
        <xdr:cNvPr id="6" name="Chart 5">
          <a:extLst>
            <a:ext uri="{FF2B5EF4-FFF2-40B4-BE49-F238E27FC236}">
              <a16:creationId xmlns:a16="http://schemas.microsoft.com/office/drawing/2014/main" id="{5476917A-ECB7-4E59-808C-2FF589F799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9.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9681883" cy="384048"/>
        </a:xfrm>
        <a:prstGeom xmlns:a="http://schemas.openxmlformats.org/drawingml/2006/main" prst="roundRect">
          <a:avLst/>
        </a:prstGeom>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MIDWEST</a:t>
          </a:r>
        </a:p>
      </cdr:txBody>
    </cdr:sp>
  </cdr:relSizeAnchor>
  <cdr:relSizeAnchor xmlns:cdr="http://schemas.openxmlformats.org/drawingml/2006/chartDrawing">
    <cdr:from>
      <cdr:x>2.9533E-5</cdr:x>
      <cdr:y>0.00526</cdr:y>
    </cdr:from>
    <cdr:to>
      <cdr:x>0.99705</cdr:x>
      <cdr:y>0.09832</cdr:y>
    </cdr:to>
    <cdr:sp macro="" textlink="">
      <cdr:nvSpPr>
        <cdr:cNvPr id="5" name="Rectangle: Rounded Corners 1">
          <a:extLst xmlns:a="http://schemas.openxmlformats.org/drawingml/2006/main">
            <a:ext uri="{FF2B5EF4-FFF2-40B4-BE49-F238E27FC236}">
              <a16:creationId xmlns:a16="http://schemas.microsoft.com/office/drawing/2014/main" id="{FA87126A-A882-4762-A7FE-FB968F1FCEB2}"/>
            </a:ext>
          </a:extLst>
        </cdr:cNvPr>
        <cdr:cNvSpPr/>
      </cdr:nvSpPr>
      <cdr:spPr>
        <a:xfrm xmlns:a="http://schemas.openxmlformats.org/drawingml/2006/main">
          <a:off x="218" y="28640"/>
          <a:ext cx="7359568" cy="506696"/>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marL="0" marR="0" lvl="0" indent="0" algn="ctr" defTabSz="914400" eaLnBrk="1" fontAlgn="auto" latinLnBrk="0" hangingPunct="1">
            <a:lnSpc>
              <a:spcPct val="100000"/>
            </a:lnSpc>
            <a:spcBef>
              <a:spcPts val="0"/>
            </a:spcBef>
            <a:spcAft>
              <a:spcPts val="0"/>
            </a:spcAft>
            <a:buClrTx/>
            <a:buSzTx/>
            <a:buFontTx/>
            <a:buNone/>
            <a:tabLst/>
            <a:defRPr/>
          </a:pPr>
          <a:r>
            <a:rPr lang="en-US" sz="1600" b="1" i="0">
              <a:solidFill>
                <a:schemeClr val="lt1"/>
              </a:solidFill>
              <a:effectLst/>
              <a:latin typeface="+mn-lt"/>
              <a:ea typeface="+mn-ea"/>
              <a:cs typeface="+mn-cs"/>
            </a:rPr>
            <a:t>Tool</a:t>
          </a:r>
          <a:endParaRPr lang="en-US" sz="1600">
            <a:effectLst/>
          </a:endParaRPr>
        </a:p>
      </cdr:txBody>
    </cdr:sp>
  </cdr:relSizeAnchor>
  <cdr:relSizeAnchor xmlns:cdr="http://schemas.openxmlformats.org/drawingml/2006/chartDrawing">
    <cdr:from>
      <cdr:x>0</cdr:x>
      <cdr:y>0</cdr:y>
    </cdr:from>
    <cdr:to>
      <cdr:x>1</cdr:x>
      <cdr:y>0.08993</cdr:y>
    </cdr:to>
    <cdr:sp macro="" textlink="">
      <cdr:nvSpPr>
        <cdr:cNvPr id="3" name="Rectangle: Rounded Corners 1">
          <a:extLst xmlns:a="http://schemas.openxmlformats.org/drawingml/2006/main">
            <a:ext uri="{FF2B5EF4-FFF2-40B4-BE49-F238E27FC236}">
              <a16:creationId xmlns:a16="http://schemas.microsoft.com/office/drawing/2014/main" id="{FC3494FB-5473-4FDE-A4B7-BD385350954D}"/>
            </a:ext>
          </a:extLst>
        </cdr:cNvPr>
        <cdr:cNvSpPr/>
      </cdr:nvSpPr>
      <cdr:spPr>
        <a:xfrm xmlns:a="http://schemas.openxmlformats.org/drawingml/2006/main">
          <a:off x="0" y="0"/>
          <a:ext cx="5998588" cy="320040"/>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Tool by Quarter</a:t>
          </a:r>
        </a:p>
      </cdr:txBody>
    </cdr:sp>
  </cdr:relSizeAnchor>
</c:userShapes>
</file>

<file path=xl/drawings/drawing70.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7561007" cy="669768"/>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REGION</a:t>
          </a:r>
        </a:p>
      </cdr:txBody>
    </cdr:sp>
  </cdr:relSizeAnchor>
  <cdr:relSizeAnchor xmlns:cdr="http://schemas.openxmlformats.org/drawingml/2006/chartDrawing">
    <cdr:from>
      <cdr:x>0</cdr:x>
      <cdr:y>0</cdr:y>
    </cdr:from>
    <cdr:to>
      <cdr:x>1</cdr:x>
      <cdr:y>0.09354</cdr:y>
    </cdr:to>
    <cdr:sp macro="" textlink="">
      <cdr:nvSpPr>
        <cdr:cNvPr id="3" name="Rectangle: Rounded Corners 1">
          <a:extLst xmlns:a="http://schemas.openxmlformats.org/drawingml/2006/main">
            <a:ext uri="{FF2B5EF4-FFF2-40B4-BE49-F238E27FC236}">
              <a16:creationId xmlns:a16="http://schemas.microsoft.com/office/drawing/2014/main" id="{919A45CD-91BA-48D6-BC0F-0936CE96CCB6}"/>
            </a:ext>
          </a:extLst>
        </cdr:cNvPr>
        <cdr:cNvSpPr/>
      </cdr:nvSpPr>
      <cdr:spPr>
        <a:xfrm xmlns:a="http://schemas.openxmlformats.org/drawingml/2006/main">
          <a:off x="0" y="0"/>
          <a:ext cx="5347928" cy="320040"/>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Region by Quarter</a:t>
          </a:r>
        </a:p>
      </cdr:txBody>
    </cdr:sp>
  </cdr:relSizeAnchor>
</c:userShapes>
</file>

<file path=xl/drawings/drawing71.xml><?xml version="1.0" encoding="utf-8"?>
<xdr:wsDr xmlns:xdr="http://schemas.openxmlformats.org/drawingml/2006/spreadsheetDrawing" xmlns:a="http://schemas.openxmlformats.org/drawingml/2006/main">
  <xdr:twoCellAnchor>
    <xdr:from>
      <xdr:col>1</xdr:col>
      <xdr:colOff>0</xdr:colOff>
      <xdr:row>1</xdr:row>
      <xdr:rowOff>0</xdr:rowOff>
    </xdr:from>
    <xdr:to>
      <xdr:col>1</xdr:col>
      <xdr:colOff>0</xdr:colOff>
      <xdr:row>2</xdr:row>
      <xdr:rowOff>140137</xdr:rowOff>
    </xdr:to>
    <xdr:sp macro="" textlink="">
      <xdr:nvSpPr>
        <xdr:cNvPr id="2" name="Title 1">
          <a:extLst>
            <a:ext uri="{FF2B5EF4-FFF2-40B4-BE49-F238E27FC236}">
              <a16:creationId xmlns:a16="http://schemas.microsoft.com/office/drawing/2014/main" id="{78C31BE9-7037-4BCA-BD00-CF798BD5103A}"/>
            </a:ext>
          </a:extLst>
        </xdr:cNvPr>
        <xdr:cNvSpPr>
          <a:spLocks noGrp="1"/>
        </xdr:cNvSpPr>
      </xdr:nvSpPr>
      <xdr:spPr>
        <a:xfrm>
          <a:off x="243840" y="167640"/>
          <a:ext cx="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Overall Feedback Rate per Office</a:t>
          </a:r>
        </a:p>
      </xdr:txBody>
    </xdr:sp>
    <xdr:clientData/>
  </xdr:twoCellAnchor>
  <xdr:twoCellAnchor>
    <xdr:from>
      <xdr:col>1</xdr:col>
      <xdr:colOff>239486</xdr:colOff>
      <xdr:row>1</xdr:row>
      <xdr:rowOff>87085</xdr:rowOff>
    </xdr:from>
    <xdr:to>
      <xdr:col>19</xdr:col>
      <xdr:colOff>239486</xdr:colOff>
      <xdr:row>3</xdr:row>
      <xdr:rowOff>68291</xdr:rowOff>
    </xdr:to>
    <xdr:sp macro="" textlink="">
      <xdr:nvSpPr>
        <xdr:cNvPr id="3" name="Title 1">
          <a:extLst>
            <a:ext uri="{FF2B5EF4-FFF2-40B4-BE49-F238E27FC236}">
              <a16:creationId xmlns:a16="http://schemas.microsoft.com/office/drawing/2014/main" id="{BD4FF671-9645-4E51-8A4C-B00B5325E5F3}"/>
            </a:ext>
          </a:extLst>
        </xdr:cNvPr>
        <xdr:cNvSpPr>
          <a:spLocks noGrp="1"/>
        </xdr:cNvSpPr>
      </xdr:nvSpPr>
      <xdr:spPr>
        <a:xfrm>
          <a:off x="483326" y="254725"/>
          <a:ext cx="10972800" cy="316486"/>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sz="2000" b="1" kern="1200" baseline="0">
              <a:solidFill>
                <a:srgbClr val="702082"/>
              </a:solidFill>
              <a:effectLst/>
              <a:latin typeface="+mj-lt"/>
              <a:ea typeface="+mj-ea"/>
              <a:cs typeface="+mj-cs"/>
            </a:rPr>
            <a:t>Total Quality Score (Q1 vs Q2)</a:t>
          </a:r>
          <a:endParaRPr lang="en-US"/>
        </a:p>
      </xdr:txBody>
    </xdr:sp>
    <xdr:clientData/>
  </xdr:twoCellAnchor>
  <xdr:twoCellAnchor>
    <xdr:from>
      <xdr:col>5</xdr:col>
      <xdr:colOff>220303</xdr:colOff>
      <xdr:row>4</xdr:row>
      <xdr:rowOff>41564</xdr:rowOff>
    </xdr:from>
    <xdr:to>
      <xdr:col>24</xdr:col>
      <xdr:colOff>27707</xdr:colOff>
      <xdr:row>25</xdr:row>
      <xdr:rowOff>13854</xdr:rowOff>
    </xdr:to>
    <xdr:graphicFrame macro="">
      <xdr:nvGraphicFramePr>
        <xdr:cNvPr id="6" name="Chart 5">
          <a:extLst>
            <a:ext uri="{FF2B5EF4-FFF2-40B4-BE49-F238E27FC236}">
              <a16:creationId xmlns:a16="http://schemas.microsoft.com/office/drawing/2014/main" id="{91B1AC0D-C0AC-440C-8388-915166ADB6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180109</xdr:colOff>
      <xdr:row>26</xdr:row>
      <xdr:rowOff>110836</xdr:rowOff>
    </xdr:from>
    <xdr:to>
      <xdr:col>26</xdr:col>
      <xdr:colOff>534390</xdr:colOff>
      <xdr:row>48</xdr:row>
      <xdr:rowOff>122508</xdr:rowOff>
    </xdr:to>
    <xdr:graphicFrame macro="">
      <xdr:nvGraphicFramePr>
        <xdr:cNvPr id="7" name="Chart 6">
          <a:extLst>
            <a:ext uri="{FF2B5EF4-FFF2-40B4-BE49-F238E27FC236}">
              <a16:creationId xmlns:a16="http://schemas.microsoft.com/office/drawing/2014/main" id="{CF2EDE14-09C4-4F8D-9C20-B43F15C592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2.xml><?xml version="1.0" encoding="utf-8"?>
<c:userShapes xmlns:c="http://schemas.openxmlformats.org/drawingml/2006/chart">
  <cdr:relSizeAnchor xmlns:cdr="http://schemas.openxmlformats.org/drawingml/2006/chartDrawing">
    <cdr:from>
      <cdr:x>0</cdr:x>
      <cdr:y>0</cdr:y>
    </cdr:from>
    <cdr:to>
      <cdr:x>1</cdr:x>
      <cdr:y>0.09354</cdr:y>
    </cdr:to>
    <cdr:sp macro="" textlink="">
      <cdr:nvSpPr>
        <cdr:cNvPr id="3" name="Rectangle: Rounded Corners 1">
          <a:extLst xmlns:a="http://schemas.openxmlformats.org/drawingml/2006/main">
            <a:ext uri="{FF2B5EF4-FFF2-40B4-BE49-F238E27FC236}">
              <a16:creationId xmlns:a16="http://schemas.microsoft.com/office/drawing/2014/main" id="{919A45CD-91BA-48D6-BC0F-0936CE96CCB6}"/>
            </a:ext>
          </a:extLst>
        </cdr:cNvPr>
        <cdr:cNvSpPr/>
      </cdr:nvSpPr>
      <cdr:spPr>
        <a:xfrm xmlns:a="http://schemas.openxmlformats.org/drawingml/2006/main">
          <a:off x="0" y="0"/>
          <a:ext cx="7579805" cy="511884"/>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Region by Quarter</a:t>
          </a:r>
        </a:p>
      </cdr:txBody>
    </cdr:sp>
  </cdr:relSizeAnchor>
  <cdr:relSizeAnchor xmlns:cdr="http://schemas.openxmlformats.org/drawingml/2006/chartDrawing">
    <cdr:from>
      <cdr:x>0.002</cdr:x>
      <cdr:y>0</cdr:y>
    </cdr:from>
    <cdr:to>
      <cdr:x>0.999</cdr:x>
      <cdr:y>0.08</cdr:y>
    </cdr:to>
    <cdr:sp macro="" textlink="">
      <cdr:nvSpPr>
        <cdr:cNvPr id="4" name="Rectangle: Rounded Corners 1">
          <a:extLst xmlns:a="http://schemas.openxmlformats.org/drawingml/2006/main">
            <a:ext uri="{FF2B5EF4-FFF2-40B4-BE49-F238E27FC236}">
              <a16:creationId xmlns:a16="http://schemas.microsoft.com/office/drawing/2014/main" id="{C43313A6-4A6E-461B-B86A-16FA87A97483}"/>
            </a:ext>
          </a:extLst>
        </cdr:cNvPr>
        <cdr:cNvSpPr/>
      </cdr:nvSpPr>
      <cdr:spPr>
        <a:xfrm xmlns:a="http://schemas.openxmlformats.org/drawingml/2006/main">
          <a:off x="17930" y="0"/>
          <a:ext cx="8937811" cy="320040"/>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Office</a:t>
          </a:r>
        </a:p>
      </cdr:txBody>
    </cdr:sp>
  </cdr:relSizeAnchor>
</c:userShapes>
</file>

<file path=xl/drawings/drawing73.xml><?xml version="1.0" encoding="utf-8"?>
<c:userShapes xmlns:c="http://schemas.openxmlformats.org/drawingml/2006/chart">
  <cdr:relSizeAnchor xmlns:cdr="http://schemas.openxmlformats.org/drawingml/2006/chartDrawing">
    <cdr:from>
      <cdr:x>0.003</cdr:x>
      <cdr:y>0</cdr:y>
    </cdr:from>
    <cdr:to>
      <cdr:x>1</cdr:x>
      <cdr:y>0.0849</cdr:y>
    </cdr:to>
    <cdr:sp macro="" textlink="">
      <cdr:nvSpPr>
        <cdr:cNvPr id="2" name="Rectangle: Rounded Corners 1">
          <a:extLst xmlns:a="http://schemas.openxmlformats.org/drawingml/2006/main">
            <a:ext uri="{FF2B5EF4-FFF2-40B4-BE49-F238E27FC236}">
              <a16:creationId xmlns:a16="http://schemas.microsoft.com/office/drawing/2014/main" id="{9DEECE34-AE62-4223-B8F9-25D7DFE864F5}"/>
            </a:ext>
          </a:extLst>
        </cdr:cNvPr>
        <cdr:cNvSpPr/>
      </cdr:nvSpPr>
      <cdr:spPr>
        <a:xfrm xmlns:a="http://schemas.openxmlformats.org/drawingml/2006/main">
          <a:off x="29136" y="0"/>
          <a:ext cx="9690848" cy="320040"/>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ctr"/>
          <a:r>
            <a:rPr lang="en-US" sz="1600" b="1"/>
            <a:t>Office</a:t>
          </a:r>
          <a:r>
            <a:rPr lang="en-US" sz="1600" b="1" baseline="0"/>
            <a:t> by Quarter</a:t>
          </a:r>
          <a:endParaRPr lang="en-US" sz="1600" b="1"/>
        </a:p>
      </cdr:txBody>
    </cdr:sp>
  </cdr:relSizeAnchor>
  <cdr:relSizeAnchor xmlns:cdr="http://schemas.openxmlformats.org/drawingml/2006/chartDrawing">
    <cdr:from>
      <cdr:x>0.003</cdr:x>
      <cdr:y>0</cdr:y>
    </cdr:from>
    <cdr:to>
      <cdr:x>1</cdr:x>
      <cdr:y>0.0849</cdr:y>
    </cdr:to>
    <cdr:sp macro="" textlink="">
      <cdr:nvSpPr>
        <cdr:cNvPr id="3" name="Rectangle: Rounded Corners 1">
          <a:extLst xmlns:a="http://schemas.openxmlformats.org/drawingml/2006/main">
            <a:ext uri="{FF2B5EF4-FFF2-40B4-BE49-F238E27FC236}">
              <a16:creationId xmlns:a16="http://schemas.microsoft.com/office/drawing/2014/main" id="{9DEECE34-AE62-4223-B8F9-25D7DFE864F5}"/>
            </a:ext>
          </a:extLst>
        </cdr:cNvPr>
        <cdr:cNvSpPr/>
      </cdr:nvSpPr>
      <cdr:spPr>
        <a:xfrm xmlns:a="http://schemas.openxmlformats.org/drawingml/2006/main">
          <a:off x="29136" y="0"/>
          <a:ext cx="9690848" cy="320040"/>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ctr"/>
          <a:r>
            <a:rPr lang="en-US" sz="1600" b="1"/>
            <a:t>Office</a:t>
          </a:r>
          <a:r>
            <a:rPr lang="en-US" sz="1600" b="1" baseline="0"/>
            <a:t> by Quarter</a:t>
          </a:r>
          <a:endParaRPr lang="en-US" sz="1600" b="1"/>
        </a:p>
      </cdr:txBody>
    </cdr:sp>
  </cdr:relSizeAnchor>
</c:userShapes>
</file>

<file path=xl/drawings/drawing74.xml><?xml version="1.0" encoding="utf-8"?>
<xdr:wsDr xmlns:xdr="http://schemas.openxmlformats.org/drawingml/2006/spreadsheetDrawing" xmlns:a="http://schemas.openxmlformats.org/drawingml/2006/main">
  <xdr:twoCellAnchor>
    <xdr:from>
      <xdr:col>1</xdr:col>
      <xdr:colOff>0</xdr:colOff>
      <xdr:row>1</xdr:row>
      <xdr:rowOff>0</xdr:rowOff>
    </xdr:from>
    <xdr:to>
      <xdr:col>1</xdr:col>
      <xdr:colOff>0</xdr:colOff>
      <xdr:row>2</xdr:row>
      <xdr:rowOff>140137</xdr:rowOff>
    </xdr:to>
    <xdr:sp macro="" textlink="">
      <xdr:nvSpPr>
        <xdr:cNvPr id="2" name="Title 1">
          <a:extLst>
            <a:ext uri="{FF2B5EF4-FFF2-40B4-BE49-F238E27FC236}">
              <a16:creationId xmlns:a16="http://schemas.microsoft.com/office/drawing/2014/main" id="{CA3FF9C4-AA99-4CE8-A0B4-7BE8E3F48159}"/>
            </a:ext>
          </a:extLst>
        </xdr:cNvPr>
        <xdr:cNvSpPr>
          <a:spLocks noGrp="1"/>
        </xdr:cNvSpPr>
      </xdr:nvSpPr>
      <xdr:spPr>
        <a:xfrm>
          <a:off x="243840" y="167640"/>
          <a:ext cx="0" cy="307777"/>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a:t>Overall Feedback Rate per Office</a:t>
          </a:r>
        </a:p>
      </xdr:txBody>
    </xdr:sp>
    <xdr:clientData/>
  </xdr:twoCellAnchor>
  <xdr:twoCellAnchor>
    <xdr:from>
      <xdr:col>1</xdr:col>
      <xdr:colOff>239486</xdr:colOff>
      <xdr:row>1</xdr:row>
      <xdr:rowOff>87085</xdr:rowOff>
    </xdr:from>
    <xdr:to>
      <xdr:col>19</xdr:col>
      <xdr:colOff>239486</xdr:colOff>
      <xdr:row>3</xdr:row>
      <xdr:rowOff>68291</xdr:rowOff>
    </xdr:to>
    <xdr:sp macro="" textlink="">
      <xdr:nvSpPr>
        <xdr:cNvPr id="3" name="Title 1">
          <a:extLst>
            <a:ext uri="{FF2B5EF4-FFF2-40B4-BE49-F238E27FC236}">
              <a16:creationId xmlns:a16="http://schemas.microsoft.com/office/drawing/2014/main" id="{7DFFE972-4D5B-40C3-A6CD-F98B278761B3}"/>
            </a:ext>
          </a:extLst>
        </xdr:cNvPr>
        <xdr:cNvSpPr>
          <a:spLocks noGrp="1"/>
        </xdr:cNvSpPr>
      </xdr:nvSpPr>
      <xdr:spPr>
        <a:xfrm>
          <a:off x="483326" y="254725"/>
          <a:ext cx="10972800" cy="316486"/>
        </a:xfrm>
        <a:prstGeom prst="rect">
          <a:avLst/>
        </a:prstGeom>
      </xdr:spPr>
      <xdr:txBody>
        <a:bodyPr vert="horz" wrap="square" lIns="0" tIns="0" rIns="0" bIns="0" rtlCol="0" anchor="t" anchorCtr="0">
          <a:normAutofit/>
        </a:bodyPr>
        <a:lstStyle>
          <a:lvl1pPr algn="l" defTabSz="914400" rtl="0" eaLnBrk="1" latinLnBrk="0" hangingPunct="1">
            <a:spcBef>
              <a:spcPct val="0"/>
            </a:spcBef>
            <a:buNone/>
            <a:defRPr sz="2000" b="1" kern="1200" baseline="0">
              <a:solidFill>
                <a:srgbClr val="702082"/>
              </a:solidFill>
              <a:latin typeface="+mj-lt"/>
              <a:ea typeface="+mj-ea"/>
              <a:cs typeface="+mj-cs"/>
            </a:defRPr>
          </a:lvl1pPr>
          <a:lvl2pPr eaLnBrk="1" hangingPunct="1">
            <a:defRPr>
              <a:solidFill>
                <a:schemeClr val="tx2"/>
              </a:solidFill>
            </a:defRPr>
          </a:lvl2pPr>
          <a:lvl3pPr eaLnBrk="1" hangingPunct="1">
            <a:defRPr>
              <a:solidFill>
                <a:schemeClr val="tx2"/>
              </a:solidFill>
            </a:defRPr>
          </a:lvl3pPr>
          <a:lvl4pPr eaLnBrk="1" hangingPunct="1">
            <a:defRPr>
              <a:solidFill>
                <a:schemeClr val="tx2"/>
              </a:solidFill>
            </a:defRPr>
          </a:lvl4pPr>
          <a:lvl5pPr eaLnBrk="1" hangingPunct="1">
            <a:defRPr>
              <a:solidFill>
                <a:schemeClr val="tx2"/>
              </a:solidFill>
            </a:defRPr>
          </a:lvl5pPr>
          <a:lvl6pPr eaLnBrk="1" hangingPunct="1">
            <a:defRPr>
              <a:solidFill>
                <a:schemeClr val="tx2"/>
              </a:solidFill>
            </a:defRPr>
          </a:lvl6pPr>
          <a:lvl7pPr eaLnBrk="1" hangingPunct="1">
            <a:defRPr>
              <a:solidFill>
                <a:schemeClr val="tx2"/>
              </a:solidFill>
            </a:defRPr>
          </a:lvl7pPr>
          <a:lvl8pPr eaLnBrk="1" hangingPunct="1">
            <a:defRPr>
              <a:solidFill>
                <a:schemeClr val="tx2"/>
              </a:solidFill>
            </a:defRPr>
          </a:lvl8pPr>
          <a:lvl9pPr eaLnBrk="1" hangingPunct="1">
            <a:defRPr>
              <a:solidFill>
                <a:schemeClr val="tx2"/>
              </a:solidFill>
            </a:defRPr>
          </a:lvl9pPr>
        </a:lstStyle>
        <a:p>
          <a:r>
            <a:rPr lang="en-US" sz="2000" b="1" kern="1200" baseline="0">
              <a:solidFill>
                <a:srgbClr val="702082"/>
              </a:solidFill>
              <a:effectLst/>
              <a:latin typeface="+mj-lt"/>
              <a:ea typeface="+mj-ea"/>
              <a:cs typeface="+mj-cs"/>
            </a:rPr>
            <a:t>HealthMaps Feedback Rate by Office (Q1 vs Q2)</a:t>
          </a:r>
          <a:endParaRPr lang="en-US"/>
        </a:p>
      </xdr:txBody>
    </xdr:sp>
    <xdr:clientData/>
  </xdr:twoCellAnchor>
  <xdr:twoCellAnchor>
    <xdr:from>
      <xdr:col>1</xdr:col>
      <xdr:colOff>74468</xdr:colOff>
      <xdr:row>4</xdr:row>
      <xdr:rowOff>93396</xdr:rowOff>
    </xdr:from>
    <xdr:to>
      <xdr:col>13</xdr:col>
      <xdr:colOff>476250</xdr:colOff>
      <xdr:row>25</xdr:row>
      <xdr:rowOff>114300</xdr:rowOff>
    </xdr:to>
    <xdr:graphicFrame macro="">
      <xdr:nvGraphicFramePr>
        <xdr:cNvPr id="5" name="Chart 4">
          <a:extLst>
            <a:ext uri="{FF2B5EF4-FFF2-40B4-BE49-F238E27FC236}">
              <a16:creationId xmlns:a16="http://schemas.microsoft.com/office/drawing/2014/main" id="{511E855B-B0DA-4018-AEAE-4F8E169A22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69622</xdr:colOff>
      <xdr:row>26</xdr:row>
      <xdr:rowOff>167651</xdr:rowOff>
    </xdr:from>
    <xdr:to>
      <xdr:col>13</xdr:col>
      <xdr:colOff>438150</xdr:colOff>
      <xdr:row>48</xdr:row>
      <xdr:rowOff>110501</xdr:rowOff>
    </xdr:to>
    <xdr:graphicFrame macro="">
      <xdr:nvGraphicFramePr>
        <xdr:cNvPr id="6" name="Chart 5">
          <a:extLst>
            <a:ext uri="{FF2B5EF4-FFF2-40B4-BE49-F238E27FC236}">
              <a16:creationId xmlns:a16="http://schemas.microsoft.com/office/drawing/2014/main" id="{01550C34-D27F-454F-9278-33FBD967F2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190500</xdr:colOff>
      <xdr:row>4</xdr:row>
      <xdr:rowOff>110500</xdr:rowOff>
    </xdr:from>
    <xdr:to>
      <xdr:col>26</xdr:col>
      <xdr:colOff>583011</xdr:colOff>
      <xdr:row>25</xdr:row>
      <xdr:rowOff>76199</xdr:rowOff>
    </xdr:to>
    <xdr:graphicFrame macro="">
      <xdr:nvGraphicFramePr>
        <xdr:cNvPr id="7" name="Chart 6">
          <a:extLst>
            <a:ext uri="{FF2B5EF4-FFF2-40B4-BE49-F238E27FC236}">
              <a16:creationId xmlns:a16="http://schemas.microsoft.com/office/drawing/2014/main" id="{D69BC6D0-0278-40BB-A74F-E95AD64B36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171450</xdr:colOff>
      <xdr:row>26</xdr:row>
      <xdr:rowOff>95250</xdr:rowOff>
    </xdr:from>
    <xdr:to>
      <xdr:col>26</xdr:col>
      <xdr:colOff>554182</xdr:colOff>
      <xdr:row>48</xdr:row>
      <xdr:rowOff>97104</xdr:rowOff>
    </xdr:to>
    <xdr:graphicFrame macro="">
      <xdr:nvGraphicFramePr>
        <xdr:cNvPr id="9" name="Chart 8">
          <a:extLst>
            <a:ext uri="{FF2B5EF4-FFF2-40B4-BE49-F238E27FC236}">
              <a16:creationId xmlns:a16="http://schemas.microsoft.com/office/drawing/2014/main" id="{B6BE1F7D-FA50-4417-9395-D0B2B380CD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5.xml><?xml version="1.0" encoding="utf-8"?>
<c:userShapes xmlns:c="http://schemas.openxmlformats.org/drawingml/2006/chart">
  <cdr:relSizeAnchor xmlns:cdr="http://schemas.openxmlformats.org/drawingml/2006/chartDrawing">
    <cdr:from>
      <cdr:x>0.00248</cdr:x>
      <cdr:y>0</cdr:y>
    </cdr:from>
    <cdr:to>
      <cdr:x>1</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EAST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EAST</a:t>
          </a:r>
        </a:p>
      </cdr:txBody>
    </cdr:sp>
  </cdr:relSizeAnchor>
  <cdr:relSizeAnchor xmlns:cdr="http://schemas.openxmlformats.org/drawingml/2006/chartDrawing">
    <cdr:from>
      <cdr:x>0</cdr:x>
      <cdr:y>0</cdr:y>
    </cdr:from>
    <cdr:to>
      <cdr:x>1</cdr:x>
      <cdr:y>0.08695</cdr:y>
    </cdr:to>
    <cdr:sp macro="" textlink="">
      <cdr:nvSpPr>
        <cdr:cNvPr id="4" name="Rectangle: Rounded Corners 1">
          <a:extLst xmlns:a="http://schemas.openxmlformats.org/drawingml/2006/main">
            <a:ext uri="{FF2B5EF4-FFF2-40B4-BE49-F238E27FC236}">
              <a16:creationId xmlns:a16="http://schemas.microsoft.com/office/drawing/2014/main" id="{2A19B690-A876-45CD-858E-497CF65DA64A}"/>
            </a:ext>
          </a:extLst>
        </cdr:cNvPr>
        <cdr:cNvSpPr/>
      </cdr:nvSpPr>
      <cdr:spPr>
        <a:xfrm xmlns:a="http://schemas.openxmlformats.org/drawingml/2006/main">
          <a:off x="0" y="0"/>
          <a:ext cx="4934751" cy="320040"/>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Analyst Wave</a:t>
          </a:r>
        </a:p>
      </cdr:txBody>
    </cdr:sp>
  </cdr:relSizeAnchor>
</c:userShapes>
</file>

<file path=xl/drawings/drawing76.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9681883" cy="384048"/>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MIDWEST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MIDWEST</a:t>
          </a:r>
        </a:p>
      </cdr:txBody>
    </cdr:sp>
  </cdr:relSizeAnchor>
  <cdr:relSizeAnchor xmlns:cdr="http://schemas.openxmlformats.org/drawingml/2006/chartDrawing">
    <cdr:from>
      <cdr:x>0.0014</cdr:x>
      <cdr:y>0</cdr:y>
    </cdr:from>
    <cdr:to>
      <cdr:x>1</cdr:x>
      <cdr:y>0.08872</cdr:y>
    </cdr:to>
    <cdr:sp macro="" textlink="">
      <cdr:nvSpPr>
        <cdr:cNvPr id="6" name="Rectangle: Rounded Corners 1">
          <a:extLst xmlns:a="http://schemas.openxmlformats.org/drawingml/2006/main">
            <a:ext uri="{FF2B5EF4-FFF2-40B4-BE49-F238E27FC236}">
              <a16:creationId xmlns:a16="http://schemas.microsoft.com/office/drawing/2014/main" id="{C62C0537-686C-4115-B97D-F30E008D7A01}"/>
            </a:ext>
          </a:extLst>
        </cdr:cNvPr>
        <cdr:cNvSpPr/>
      </cdr:nvSpPr>
      <cdr:spPr>
        <a:xfrm xmlns:a="http://schemas.openxmlformats.org/drawingml/2006/main">
          <a:off x="6926" y="0"/>
          <a:ext cx="4927866" cy="326573"/>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Account Wave</a:t>
          </a:r>
        </a:p>
      </cdr:txBody>
    </cdr:sp>
  </cdr:relSizeAnchor>
</c:userShapes>
</file>

<file path=xl/drawings/drawing77.xml><?xml version="1.0" encoding="utf-8"?>
<c:userShapes xmlns:c="http://schemas.openxmlformats.org/drawingml/2006/chart">
  <cdr:relSizeAnchor xmlns:cdr="http://schemas.openxmlformats.org/drawingml/2006/chartDrawing">
    <cdr:from>
      <cdr:x>0</cdr:x>
      <cdr:y>0</cdr:y>
    </cdr:from>
    <cdr:to>
      <cdr:x>0.99752</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0" y="0"/>
          <a:ext cx="9681883" cy="384048"/>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WEST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WEST</a:t>
          </a:r>
        </a:p>
      </cdr:txBody>
    </cdr:sp>
  </cdr:relSizeAnchor>
  <cdr:relSizeAnchor xmlns:cdr="http://schemas.openxmlformats.org/drawingml/2006/chartDrawing">
    <cdr:from>
      <cdr:x>0</cdr:x>
      <cdr:y>0</cdr:y>
    </cdr:from>
    <cdr:to>
      <cdr:x>0.99578</cdr:x>
      <cdr:y>0.08695</cdr:y>
    </cdr:to>
    <cdr:sp macro="" textlink="">
      <cdr:nvSpPr>
        <cdr:cNvPr id="4" name="Rectangle: Rounded Corners 1">
          <a:extLst xmlns:a="http://schemas.openxmlformats.org/drawingml/2006/main">
            <a:ext uri="{FF2B5EF4-FFF2-40B4-BE49-F238E27FC236}">
              <a16:creationId xmlns:a16="http://schemas.microsoft.com/office/drawing/2014/main" id="{7D86C0F2-787F-4EB6-9FD2-840B40312B6D}"/>
            </a:ext>
          </a:extLst>
        </cdr:cNvPr>
        <cdr:cNvSpPr/>
      </cdr:nvSpPr>
      <cdr:spPr>
        <a:xfrm xmlns:a="http://schemas.openxmlformats.org/drawingml/2006/main">
          <a:off x="0" y="0"/>
          <a:ext cx="5973286" cy="320040"/>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Analyst Wave by Quarter</a:t>
          </a:r>
        </a:p>
      </cdr:txBody>
    </cdr:sp>
  </cdr:relSizeAnchor>
</c:userShapes>
</file>

<file path=xl/drawings/drawing78.xml><?xml version="1.0" encoding="utf-8"?>
<c:userShapes xmlns:c="http://schemas.openxmlformats.org/drawingml/2006/chart">
  <cdr:relSizeAnchor xmlns:cdr="http://schemas.openxmlformats.org/drawingml/2006/chartDrawing">
    <cdr:from>
      <cdr:x>0.00248</cdr:x>
      <cdr:y>0</cdr:y>
    </cdr:from>
    <cdr:to>
      <cdr:x>1</cdr:x>
      <cdr:y>0.10234</cdr:y>
    </cdr:to>
    <cdr:sp macro="" textlink="">
      <cdr:nvSpPr>
        <cdr:cNvPr id="2"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EAST</a:t>
          </a:r>
        </a:p>
      </cdr:txBody>
    </cdr:sp>
  </cdr:relSizeAnchor>
  <cdr:relSizeAnchor xmlns:cdr="http://schemas.openxmlformats.org/drawingml/2006/chartDrawing">
    <cdr:from>
      <cdr:x>0.00248</cdr:x>
      <cdr:y>0</cdr:y>
    </cdr:from>
    <cdr:to>
      <cdr:x>1</cdr:x>
      <cdr:y>0.10234</cdr:y>
    </cdr:to>
    <cdr:sp macro="" textlink="">
      <cdr:nvSpPr>
        <cdr:cNvPr id="3" name="Rectangle: Rounded Corners 1">
          <a:extLst xmlns:a="http://schemas.openxmlformats.org/drawingml/2006/main">
            <a:ext uri="{FF2B5EF4-FFF2-40B4-BE49-F238E27FC236}">
              <a16:creationId xmlns:a16="http://schemas.microsoft.com/office/drawing/2014/main" id="{CFC6E6A5-8CB4-4707-AEA9-03D7681D935E}"/>
            </a:ext>
          </a:extLst>
        </cdr:cNvPr>
        <cdr:cNvSpPr/>
      </cdr:nvSpPr>
      <cdr:spPr>
        <a:xfrm xmlns:a="http://schemas.openxmlformats.org/drawingml/2006/main">
          <a:off x="40949" y="0"/>
          <a:ext cx="16494451" cy="367955"/>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EAST</a:t>
          </a:r>
        </a:p>
      </cdr:txBody>
    </cdr:sp>
  </cdr:relSizeAnchor>
  <cdr:relSizeAnchor xmlns:cdr="http://schemas.openxmlformats.org/drawingml/2006/chartDrawing">
    <cdr:from>
      <cdr:x>7.25186E-5</cdr:x>
      <cdr:y>0</cdr:y>
    </cdr:from>
    <cdr:to>
      <cdr:x>1</cdr:x>
      <cdr:y>0.08685</cdr:y>
    </cdr:to>
    <cdr:sp macro="" textlink="">
      <cdr:nvSpPr>
        <cdr:cNvPr id="4" name="Rectangle: Rounded Corners 1">
          <a:extLst xmlns:a="http://schemas.openxmlformats.org/drawingml/2006/main">
            <a:ext uri="{FF2B5EF4-FFF2-40B4-BE49-F238E27FC236}">
              <a16:creationId xmlns:a16="http://schemas.microsoft.com/office/drawing/2014/main" id="{66CC7851-8480-46BB-8D90-E974A4040759}"/>
            </a:ext>
          </a:extLst>
        </cdr:cNvPr>
        <cdr:cNvSpPr/>
      </cdr:nvSpPr>
      <cdr:spPr>
        <a:xfrm xmlns:a="http://schemas.openxmlformats.org/drawingml/2006/main">
          <a:off x="435" y="0"/>
          <a:ext cx="5998029" cy="320040"/>
        </a:xfrm>
        <a:prstGeom xmlns:a="http://schemas.openxmlformats.org/drawingml/2006/main" prst="roundRect">
          <a:avLst/>
        </a:prstGeom>
        <a:scene3d xmlns:a="http://schemas.openxmlformats.org/drawingml/2006/main">
          <a:camera prst="orthographicFront"/>
          <a:lightRig rig="threePt" dir="t"/>
        </a:scene3d>
        <a:sp3d xmlns:a="http://schemas.openxmlformats.org/drawingml/2006/main">
          <a:bevelT/>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600" b="1"/>
            <a:t>Account Wave by Quarter</a:t>
          </a:r>
        </a:p>
      </cdr:txBody>
    </cdr:sp>
  </cdr:relSizeAnchor>
</c:userShap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A1AE943-4C9A-4ABB-BAC2-4A978FD7C4A8}" name="Exec_Summ_Tbl2" displayName="Exec_Summ_Tbl2" ref="T13:X16" totalsRowShown="0">
  <autoFilter ref="T13:X16" xr:uid="{4A6E858D-D65C-42B3-988A-E8D7B72FCDDE}"/>
  <tableColumns count="5">
    <tableColumn id="1" xr3:uid="{FB3C7A81-807B-42A3-9C53-82DAECA26FF8}" name=" "/>
    <tableColumn id="2" xr3:uid="{09D7095F-BE6D-42E3-A90C-DFCB67211407}" name="Column1" dataDxfId="346"/>
    <tableColumn id="3" xr3:uid="{8475A1E1-EFA2-4DC0-8784-8896F9664B5A}" name="Column12" dataDxfId="345"/>
    <tableColumn id="4" xr3:uid="{479FBAE5-3731-4358-9873-D87EC7038734}" name="Column2" dataDxfId="344"/>
    <tableColumn id="5" xr3:uid="{EAB33CC5-15C5-4643-91EA-5927127E69C9}" name="Column3" dataDxfId="3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F93C7A3-7824-42C2-B8CE-03EADCA172C5}" name="Exec_Summ_Tbl1" displayName="Exec_Summ_Tbl1" ref="T3:U10" totalsRowShown="0">
  <autoFilter ref="T3:U10" xr:uid="{27D7AD52-3AF1-48C5-B037-01D4A1E6E84C}"/>
  <tableColumns count="2">
    <tableColumn id="1" xr3:uid="{2057C707-AC3D-427F-A3B7-B318C7A6A6B7}" name=" "/>
    <tableColumn id="2" xr3:uid="{C794D9E8-10C3-4F03-8C36-65D32BFCB00C}" name="Count" dataDxfId="3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D7D5E6-94E6-49AD-88C6-90A057C5B911}" name="Financials_Tbl2" displayName="Financials_Tbl2" ref="AE8:AM12" totalsRowShown="0" dataDxfId="341">
  <autoFilter ref="AE8:AM12" xr:uid="{BEB4731E-31C7-48A3-B736-594B932B64A5}"/>
  <tableColumns count="9">
    <tableColumn id="1" xr3:uid="{D3E14583-9832-4D9E-8073-F126C84026F1}" name=" "/>
    <tableColumn id="2" xr3:uid="{A2FB668D-3412-442F-839D-BEF57421F061}" name="YTD 2021" dataDxfId="340"/>
    <tableColumn id="3" xr3:uid="{DA0AF683-0B7C-4BD3-B6B5-E19CFD0FE1DE}" name="Jan" dataDxfId="339"/>
    <tableColumn id="4" xr3:uid="{464CB49F-AD3F-4EAD-817F-E9176DA6B561}" name="Feb" dataDxfId="338"/>
    <tableColumn id="5" xr3:uid="{844D14E2-99F6-4F70-876F-0B7127857B0B}" name="Mar" dataDxfId="337"/>
    <tableColumn id="6" xr3:uid="{47D0E41B-37AF-4344-8B57-CB1196ECA7F1}" name="Apr" dataDxfId="336"/>
    <tableColumn id="7" xr3:uid="{97DE3EBC-6EC9-4626-8A07-9B55ECA8FB71}" name="May" dataDxfId="335"/>
    <tableColumn id="8" xr3:uid="{185EC3E3-28AC-4432-9C10-826C23A32818}" name="June" dataDxfId="334"/>
    <tableColumn id="9" xr3:uid="{2E5E1D9E-8577-44EC-9CDE-DCE8372A2E83}" name="FCST" dataDxfId="33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F0E0B90-0AD9-4388-A0EE-AABD761DB5D4}" name="Financials_Tbl1" displayName="Financials_Tbl1" ref="AE2:AJ5" totalsRowShown="0" dataDxfId="332">
  <autoFilter ref="AE2:AJ5" xr:uid="{214C5B93-B2D4-45CF-9BFC-31684B445A94}"/>
  <tableColumns count="6">
    <tableColumn id="1" xr3:uid="{9906B5A9-9278-41D3-8AC4-0E68CAB4E731}" name=" "/>
    <tableColumn id="2" xr3:uid="{49A1CA80-BE90-457F-8680-29AAE122C92C}" name="Client Time" dataDxfId="331"/>
    <tableColumn id="3" xr3:uid="{6EBD72A9-4013-4081-86D3-535F687A9AD6}" name="Non-Client Time" dataDxfId="330"/>
    <tableColumn id="4" xr3:uid="{80E451D6-0AD9-4A50-A6CA-B8AA468A968F}" name="Non-Working Time" dataDxfId="329"/>
    <tableColumn id="5" xr3:uid="{C88B41EA-83FC-45E7-BBF1-0FAC790A6BC9}" name="Other LOB" dataDxfId="328"/>
    <tableColumn id="6" xr3:uid="{43F02F63-15EF-4FC4-9172-227464BD194D}" name="Column1" dataDxfId="327" dataCellStyle="Perce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49A6CB-1B96-4188-BB82-57518CBDF45C}" name="Financials2_Tbl1" displayName="Financials2_Tbl1" ref="AA3:AF21" totalsRowShown="0" dataDxfId="326">
  <autoFilter ref="AA3:AF21" xr:uid="{79D0DAB4-866A-481B-B144-CB8ECA092F4A}"/>
  <tableColumns count="6">
    <tableColumn id="1" xr3:uid="{34AA4654-76B8-4FF1-8A01-9055BC3A9EC1}" name=" "/>
    <tableColumn id="2" xr3:uid="{53C7DD0F-7E37-442F-832D-1E4C90BD504D}" name="Forecast" dataDxfId="325" dataCellStyle="Percent"/>
    <tableColumn id="3" xr3:uid="{D08F1395-564B-4FAF-867E-4C7C66ACC846}" name="Actuals" dataDxfId="324"/>
    <tableColumn id="4" xr3:uid="{6BFC66EA-481C-440F-B8D9-060F63FA809B}" name="Actuals 2020" dataDxfId="323"/>
    <tableColumn id="5" xr3:uid="{A208EA3A-7055-4017-A20F-C97BF84676E7}" name="Actuals 2021" dataDxfId="322"/>
    <tableColumn id="6" xr3:uid="{011FEDE2-3388-46C6-85C1-85E7590259B7}" name="Difference" dataDxfId="32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4E20822-3C3D-458F-A72E-CD3B9CE03804}" name="Financials3_Tbl1" displayName="Financials3_Tbl1" ref="AA4:AC10" totalsRowShown="0">
  <autoFilter ref="AA4:AC10" xr:uid="{CB2D7830-B2EA-47BB-ACD1-ADC73A5D0A81}"/>
  <tableColumns count="3">
    <tableColumn id="1" xr3:uid="{6B2827CC-084B-4794-966C-6F983B84C3FA}" name=" "/>
    <tableColumn id="2" xr3:uid="{BFE3577E-5218-4DCD-AF8E-683D5B6F16A5}" name="Forecast" dataDxfId="320"/>
    <tableColumn id="3" xr3:uid="{54BA6BBC-3D09-4C6B-B755-568FF38A8F18}" name="Actuals" dataDxfId="3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A68B40D-9D62-4BA3-AC4E-68330074E094}" name="Financials4_Tbl1" displayName="Financials4_Tbl1" ref="AA4:AC8" totalsRowShown="0">
  <autoFilter ref="AA4:AC8" xr:uid="{419B6DC8-04ED-4A7A-B240-31D72CA4C1C1}"/>
  <tableColumns count="3">
    <tableColumn id="1" xr3:uid="{37E203C5-E0FF-4883-891C-64DF4BFEF9B9}" name=" "/>
    <tableColumn id="2" xr3:uid="{72C21F25-2A59-4E18-B990-489A0C847F56}" name="2020" dataDxfId="318"/>
    <tableColumn id="3" xr3:uid="{B470BFF0-A33F-447B-9FD0-D24CC582D309}" name="2021" dataDxfId="31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25E5D7C-C2EB-4ED5-BD32-9C8D8C425CFF}" name="Financials5_Tbl1" displayName="Financials5_Tbl1" ref="AE2:AI5" totalsRowShown="0" headerRowDxfId="316" dataDxfId="315">
  <autoFilter ref="AE2:AI5" xr:uid="{74B898A4-C62F-4DC7-901D-035A954A95A3}"/>
  <tableColumns count="5">
    <tableColumn id="1" xr3:uid="{C2AE0985-3EA7-407A-ABD3-0FE8B8F3FAAA}" name="Column1" dataDxfId="314"/>
    <tableColumn id="2" xr3:uid="{8B8B717F-93BD-42B9-BE8A-D3086C64A3A8}" name="Client Time" dataDxfId="313"/>
    <tableColumn id="3" xr3:uid="{38F21C85-9820-44CC-B01F-DB436EA9D18F}" name="Non-Client Time" dataDxfId="312"/>
    <tableColumn id="4" xr3:uid="{EE80FF9D-68B5-44A2-8FA4-A25AC1ED1990}" name="Non Working Time" dataDxfId="311"/>
    <tableColumn id="5" xr3:uid="{44D025D4-EFE6-46A2-923D-CEA5CF1632C5}" name="Other LOB" dataDxfId="31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51B3453-39AF-4585-9790-04A3FB2BAED8}" name="Financials5_Tbl2" displayName="Financials5_Tbl2" ref="AE8:AO11" totalsRowShown="0" dataDxfId="309">
  <autoFilter ref="AE8:AO11" xr:uid="{29BAFF2B-0814-4529-BEC9-D093B65EF66A}"/>
  <tableColumns count="11">
    <tableColumn id="1" xr3:uid="{2E3743C4-920F-463C-8D02-95107B12B196}" name=" "/>
    <tableColumn id="2" xr3:uid="{B285379A-30DC-40C7-B8EC-3F40549A1DF2}" name="YTD20" dataDxfId="308"/>
    <tableColumn id="3" xr3:uid="{A4061F59-F8A1-4D14-B3FD-1F1FD23D1DF9}" name="YTD21" dataDxfId="307"/>
    <tableColumn id="4" xr3:uid="{794D1A89-18F4-4674-8BD2-2697E51C6314}" name="Q120" dataDxfId="306"/>
    <tableColumn id="5" xr3:uid="{F106E7DE-3207-4C12-A2A5-9727D1EE927B}" name="Q121" dataDxfId="305"/>
    <tableColumn id="6" xr3:uid="{CECB70C3-FD28-4399-B53D-4FADEFEBC1B4}" name="Jan" dataDxfId="304"/>
    <tableColumn id="7" xr3:uid="{E5DA1443-4602-4B82-AAEB-A3C212A761CB}" name="Feb" dataDxfId="303"/>
    <tableColumn id="8" xr3:uid="{B51F5F9D-B23C-4789-A5C2-40348C0815EA}" name="Mar" dataDxfId="302"/>
    <tableColumn id="9" xr3:uid="{BA3B84AA-17B7-4C39-B3FE-9A5F79CF0C13}" name="Apr" dataDxfId="301"/>
    <tableColumn id="10" xr3:uid="{D61F52CD-BE3E-4814-B38B-95331747EDD6}" name="May" dataDxfId="300"/>
    <tableColumn id="11" xr3:uid="{4BD6BB80-5937-452B-9806-2E87D96074B0}" name="FCST" dataDxfId="29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0760D6B-469D-4DDB-AA18-71381F13599E}" name="Financials6_Tbl1" displayName="Financials6_Tbl1" ref="AE2:AI6" totalsRowShown="0" headerRowDxfId="298" dataDxfId="297">
  <autoFilter ref="AE2:AI6" xr:uid="{91A1CC88-B75C-4F98-955E-92B5C27773AB}"/>
  <tableColumns count="5">
    <tableColumn id="1" xr3:uid="{89FC60C3-BAA1-4C36-8B00-4D2FE4723ACC}" name=" " dataDxfId="296"/>
    <tableColumn id="2" xr3:uid="{75915E79-B549-4D12-9779-08615BC5250C}" name="Client Time" dataDxfId="295"/>
    <tableColumn id="3" xr3:uid="{0A60B1E1-946F-4985-844C-1019AA4462E2}" name="Non-Client Time" dataDxfId="294"/>
    <tableColumn id="4" xr3:uid="{20FACBB7-5D2B-4AA2-A6ED-9DD09044F07D}" name="Non-Working Time" dataDxfId="293"/>
    <tableColumn id="5" xr3:uid="{7C8F6B98-6786-4514-A2F9-E070C9143B49}" name="Other LOB" dataDxfId="29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F543FFF-F24A-4D09-A5A0-3CB72C00155B}" name="Financials6_Tbl2" displayName="Financials6_Tbl2" ref="AE8:AK16" totalsRowShown="0" dataDxfId="291">
  <autoFilter ref="AE8:AK16" xr:uid="{CFDE0533-FAA9-4986-B38A-B5F86F4050C6}"/>
  <tableColumns count="7">
    <tableColumn id="1" xr3:uid="{D5E24BAC-7877-4581-A186-AE4EF6D98575}" name=" " dataDxfId="290"/>
    <tableColumn id="2" xr3:uid="{1CC83BE4-3CDB-420D-A795-15E3FED41963}" name="Consulting" dataDxfId="289"/>
    <tableColumn id="3" xr3:uid="{26380711-8B03-48A0-8922-7EB7B93FB9E0}" name="B&amp;A" dataDxfId="288"/>
    <tableColumn id="4" xr3:uid="{A56ABAA3-0363-4C0E-9F4F-A2F0A41A0E60}" name="Other LoBs" dataDxfId="287"/>
    <tableColumn id="5" xr3:uid="{9093B5D9-3239-4F3B-BC44-FE189C528115}" name="Column1" dataDxfId="286"/>
    <tableColumn id="6" xr3:uid="{76513AE4-0B39-4B0B-B446-5BE0973FC34E}" name="Column2" dataDxfId="285"/>
    <tableColumn id="7" xr3:uid="{1EDF7366-BC03-498F-8EAB-EE8E3440F864}" name="Column3" dataDxfId="28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358E9A4-5073-442C-9B27-0D0E2E1EEF15}" name="Fin_Ppw_Tbl1" displayName="Fin_Ppw_Tbl1" ref="AA4:AH11" totalsRowShown="0">
  <tableColumns count="8">
    <tableColumn id="1" xr3:uid="{CBE9BC80-36D5-4EB1-952E-0BF76D1AD487}" name="Row Label"/>
    <tableColumn id="2" xr3:uid="{BD796ECC-52F5-413D-B681-CED886C4D964}" name="W1.0 US" dataDxfId="283"/>
    <tableColumn id="3" xr3:uid="{441A22F0-D803-4A34-8B8E-C55ADB20952F}" name="W1.1 US" dataDxfId="282"/>
    <tableColumn id="4" xr3:uid="{5735AA56-D93D-448B-8DD8-A49A5ECB9B04}" name="W2.0 US" dataDxfId="281"/>
    <tableColumn id="5" xr3:uid="{E1C59941-7768-4358-825D-A8F6DA55284A}" name="W3.1 US" dataDxfId="280"/>
    <tableColumn id="6" xr3:uid="{D5F3760F-FED1-4527-AFA7-1F05E63C847B}" name="W3.2 US" dataDxfId="279"/>
    <tableColumn id="7" xr3:uid="{276E8C1E-838F-4ED9-AC2D-CE4D19E51BE5}" name="W4.0 US" dataDxfId="278"/>
    <tableColumn id="8" xr3:uid="{E5C890BB-5303-4A08-92DA-4807DFC613FF}" name="W1.0 CA" dataDxfId="2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7120B72-F88E-43C3-AC10-CC1B4978EECD}" name="Financials7_Tbl1" displayName="Financials7_Tbl1" ref="AE2:AL3" totalsRowShown="0" dataDxfId="276">
  <autoFilter ref="AE2:AL3" xr:uid="{FD9A5F44-02B6-424C-A772-1A8B0EBFCBD9}"/>
  <tableColumns count="8">
    <tableColumn id="1" xr3:uid="{92C8FC46-20F0-4059-98DE-D78CF6E5EA7D}" name=" "/>
    <tableColumn id="2" xr3:uid="{80A1C140-12C4-4A55-A74F-93B4618433D6}" name="RFP" dataDxfId="275"/>
    <tableColumn id="3" xr3:uid="{F77BC836-D142-4F18-8B47-EE779665956C}" name="CO" dataDxfId="274"/>
    <tableColumn id="4" xr3:uid="{4F93374C-3BC9-4EDC-A200-4DFCF5BC44A4}" name="CDT" dataDxfId="273"/>
    <tableColumn id="5" xr3:uid="{FA015C0A-DA2D-44C9-86EA-834AD5A538BE}" name="DM" dataDxfId="272"/>
    <tableColumn id="6" xr3:uid="{32C3A4C8-A6B5-4035-81F7-DBF84F7BF4C9}" name="Non-Client Time" dataDxfId="271"/>
    <tableColumn id="7" xr3:uid="{00855203-73A9-402F-A7FE-D0A21A7C50A8}" name="Non-Working Time" dataDxfId="270"/>
    <tableColumn id="8" xr3:uid="{466DD517-7F04-4B7C-BB5C-613D4CC0185A}" name="Other LOB" dataDxfId="2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EFFDEBA-CD76-40C0-9855-BF6124C847AF}" name="Financials7_Tbl2" displayName="Financials7_Tbl2" ref="AE8:AI15" totalsRowShown="0" dataDxfId="268">
  <autoFilter ref="AE8:AI15" xr:uid="{0B398176-4DEF-41FE-9A36-73A9F823AEC0}"/>
  <tableColumns count="5">
    <tableColumn id="1" xr3:uid="{96970E9C-4D2B-4CEB-BB9A-C92373CD16F2}" name=" "/>
    <tableColumn id="2" xr3:uid="{722A676D-5203-4A73-8F64-801B5ABFBE1F}" name="RFP" dataDxfId="267"/>
    <tableColumn id="3" xr3:uid="{A7EBD557-8D12-47EC-9A7D-0E74A444B656}" name="CO" dataDxfId="266"/>
    <tableColumn id="4" xr3:uid="{9EFFC75A-9F30-4467-9DC9-131CEBD84C36}" name="CDT" dataDxfId="265"/>
    <tableColumn id="5" xr3:uid="{43848F78-6B3E-4434-889D-B9E6C2666473}" name="DM" dataDxfId="26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CDA3C9E-6E23-47CB-92EA-7328F92026C4}" name="Excellence_AHT_Tbl1" displayName="Excellence_AHT_Tbl1" ref="AB3:AD11" totalsRowShown="0">
  <autoFilter ref="AB3:AD11" xr:uid="{338AAB43-6331-4FA4-B84A-1EE9BFE2E892}"/>
  <tableColumns count="3">
    <tableColumn id="1" xr3:uid="{86E0CFB2-113B-42E2-B0EB-0B542A018503}" name="Tool"/>
    <tableColumn id="2" xr3:uid="{85998254-BA89-4AC2-A6EB-C7CD39F5E088}" name="Volume" dataDxfId="263"/>
    <tableColumn id="3" xr3:uid="{9666C447-B7E1-41B3-932D-010616D2462F}" name="AHT" dataDxfId="26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0DC2AF0-06BD-4B1C-B815-3182C7B04DDC}" name="Excellence_AHT_Tbl2" displayName="Excellence_AHT_Tbl2" ref="AB14:AD19" totalsRowShown="0">
  <autoFilter ref="AB14:AD19" xr:uid="{90E3E741-18F4-48B9-9AC1-E287FA3984E0}"/>
  <tableColumns count="3">
    <tableColumn id="1" xr3:uid="{4907DDC8-6339-4D12-88D0-A6623C5C7147}" name=" " dataDxfId="261"/>
    <tableColumn id="2" xr3:uid="{40406FDA-20E0-4200-BB8F-25088B0CEC79}" name="2020" dataDxfId="260"/>
    <tableColumn id="3" xr3:uid="{0F3E7C8B-44EE-421D-BCF9-3DF9A57A8182}" name="2021" dataDxfId="25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60404BF0-8B6C-4BC1-86BE-012F425F1AB3}" name="Excellence_AHT_CON_Tbl1" displayName="Excellence_AHT_CON_Tbl1" ref="AB3:AD11" totalsRowShown="0">
  <autoFilter ref="AB3:AD11" xr:uid="{338AAB43-6331-4FA4-B84A-1EE9BFE2E892}"/>
  <tableColumns count="3">
    <tableColumn id="1" xr3:uid="{C3107F61-D958-4875-88F7-3EB52CE87F16}" name="Tool"/>
    <tableColumn id="2" xr3:uid="{B5C48B03-119D-48E5-AB67-7A08FC655B14}" name="Vol Consulting" dataDxfId="258"/>
    <tableColumn id="3" xr3:uid="{2C000AAC-2FC8-496A-9170-2743ED5AD465}" name="Vol_B&amp;A" dataDxfId="25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74A1CB0-917A-4321-90DF-4D065B07285D}" name="Excellence_AHT_CON_Tbl2" displayName="Excellence_AHT_CON_Tbl2" ref="AB14:AD22" totalsRowShown="0">
  <autoFilter ref="AB14:AD22" xr:uid="{90E3E741-18F4-48B9-9AC1-E287FA3984E0}"/>
  <tableColumns count="3">
    <tableColumn id="1" xr3:uid="{E1DA183F-9EDE-4FE9-8BD8-6EA1A9C7B83B}" name="Tool" dataDxfId="256"/>
    <tableColumn id="2" xr3:uid="{1498F0C9-BAB5-4F6E-8314-7C91445779A7}" name="AHT Consulting" dataDxfId="255"/>
    <tableColumn id="3" xr3:uid="{8032A8E7-D1A8-4CEF-9600-8895BD2D389A}" name="AHT B&amp;A" dataDxfId="25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69C7DD4-AC79-476B-A66A-0AA3ACDD6030}" name="Excellence_Combined_Tbl1" displayName="Excellence_Combined_Tbl1" ref="AA2:AI56" totalsRowShown="0" dataDxfId="253">
  <autoFilter ref="AA2:AI56" xr:uid="{49DB2327-CCC3-4498-9594-2E86352E1FF6}"/>
  <tableColumns count="9">
    <tableColumn id="1" xr3:uid="{B5C8DF33-558E-4094-B428-954BD1FEC9D4}" name="Office"/>
    <tableColumn id="2" xr3:uid="{BB712480-427D-4957-A691-C8239E8C38B7}" name="Financial Performance Analysis" dataDxfId="252"/>
    <tableColumn id="3" xr3:uid="{43CE81F1-90CC-4877-AC2F-DA130D46E9A1}" name="Pricing Underwriting Tool" dataDxfId="251"/>
    <tableColumn id="4" xr3:uid="{52F920F6-9497-4B39-B3D9-69A169489013}" name="Incurred But Not Reported" dataDxfId="250"/>
    <tableColumn id="5" xr3:uid="{69B9A7A3-CA71-4909-BC16-D825F5B7B472}" name="Financial Benchmark Survey" dataDxfId="249"/>
    <tableColumn id="6" xr3:uid="{97E1BDD4-CDA2-40A3-8166-9CEC3B356B20}" name="HealthMaps" dataDxfId="248"/>
    <tableColumn id="7" xr3:uid="{8DAA3879-DA55-496F-B86C-CFE4364BF511}" name="PCORI" dataDxfId="247"/>
    <tableColumn id="8" xr3:uid="{255D4073-941D-4AC0-847E-1551453297D5}" name="Other Adhoc" dataDxfId="246"/>
    <tableColumn id="9" xr3:uid="{B958FC29-C628-4869-97BD-478C9599CEBE}" name="Other DM Support" dataDxfId="245"/>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00D5B7C-4AAE-4FCA-ABDB-214EABDBBDDF}" name="Excellence_BA_Tbl1" displayName="Excellence_BA_Tbl1" ref="AA2:AH51" totalsRowShown="0" dataDxfId="244">
  <autoFilter ref="AA2:AH51" xr:uid="{51446ABA-7178-49AC-8604-09B5CE7793E1}"/>
  <tableColumns count="8">
    <tableColumn id="1" xr3:uid="{774C6A4A-F570-45CE-B128-E439262DE4D1}" name="Office"/>
    <tableColumn id="2" xr3:uid="{3AE7C797-47F7-4AC0-A374-72E06F6F492A}" name="Financial Performance Analysis" dataDxfId="243"/>
    <tableColumn id="3" xr3:uid="{5CED7B37-4830-4607-B3E6-9FD9AE7BFC4E}" name="Pricing Underwriting Tool" dataDxfId="242"/>
    <tableColumn id="4" xr3:uid="{8D062761-E224-43F0-B621-04C85F83E92D}" name="Incurred But Not Reported" dataDxfId="241"/>
    <tableColumn id="5" xr3:uid="{1B5444C4-35B6-4BAE-ADD8-FE29DABF4A72}" name="Financial Benchmark Survey" dataDxfId="240"/>
    <tableColumn id="6" xr3:uid="{83A838F6-A83F-44F3-BBB0-E7A24CF7A0F9}" name="HealthMaps" dataDxfId="239"/>
    <tableColumn id="7" xr3:uid="{3DB8456C-E39A-49AB-B152-13310749079F}" name="PCORI" dataDxfId="238"/>
    <tableColumn id="8" xr3:uid="{5B69D17F-D9AD-47AE-9498-118E7649A512}" name="Other Adhoc" dataDxfId="23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C250B25-8837-40EF-8B78-3C203AF4B290}" name="Excellence_Consu_Tbl1" displayName="Excellence_Consu_Tbl1" ref="AA2:AI39" totalsRowShown="0" dataDxfId="236">
  <autoFilter ref="AA2:AI39" xr:uid="{2D8973C0-60B1-403A-A88F-AC213DF84F1A}"/>
  <tableColumns count="9">
    <tableColumn id="1" xr3:uid="{FEEA1762-0A23-4887-8DEC-7A52FD7A33C0}" name="Office"/>
    <tableColumn id="2" xr3:uid="{07A0B032-0089-4AA3-8CE0-A8FA2A171153}" name="Financial Performance Analysis" dataDxfId="235"/>
    <tableColumn id="3" xr3:uid="{311179B2-6138-4378-9C33-E6402A4821D3}" name="Pricing Underwriting Tool" dataDxfId="234"/>
    <tableColumn id="4" xr3:uid="{B931C387-A117-469A-AA53-A715F7F3C7FD}" name="Incurred But Not Reported" dataDxfId="233"/>
    <tableColumn id="5" xr3:uid="{6ACF0A84-4762-4E3B-8A21-212B3DC327AF}" name="Financial Benchmark Survey" dataDxfId="232"/>
    <tableColumn id="6" xr3:uid="{CE03846E-ADF2-41AF-97D4-9AF98AF37A66}" name="HealthMaps" dataDxfId="231"/>
    <tableColumn id="7" xr3:uid="{FE41CC6F-CDDC-4D35-B6C0-9A6B6AFE7F44}" name="PCORI" dataDxfId="230"/>
    <tableColumn id="8" xr3:uid="{CF9871FB-F9B2-45B9-92F9-993743549B7C}" name="Other Adhoc" dataDxfId="229"/>
    <tableColumn id="9" xr3:uid="{DB45B188-BD7D-4569-9255-030838F2B01B}" name="Other DM Support" dataDxfId="228"/>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2D13834-2AF2-45D9-A1D1-1A7A0789E45C}" name="Excellence_CDT_Tbl1" displayName="Excellence_CDT_Tbl1" ref="AA3:AC13" totalsRowShown="0">
  <autoFilter ref="AA3:AC13" xr:uid="{0244CB32-E6B3-4BB7-842A-C185C0788066}"/>
  <tableColumns count="3">
    <tableColumn id="1" xr3:uid="{AC0607A1-C532-4F30-B82B-7C98952F6BC3}" name="Design Work Type"/>
    <tableColumn id="2" xr3:uid="{4EB22F69-2A3E-4EB4-9E23-CC7D8BC2342F}" name="Volume" dataDxfId="227"/>
    <tableColumn id="3" xr3:uid="{D431D200-04FF-498D-A76A-A4BA2739450E}" name="AHT" dataDxfId="22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30B4A60-CE39-4542-A7FF-2B1DA5A00EEA}" name="Feedback1_Tbl1" displayName="Feedback1_Tbl1" ref="AE4:AK21" totalsRowShown="0" headerRowDxfId="225" dataDxfId="224">
  <autoFilter ref="AE4:AK21" xr:uid="{B5FE76B7-BA4D-4F6B-B2AB-FCB0B0968B76}">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D00DA560-BDE2-4D42-ABF8-C0A7182D4EB6}" name="Row Labels" dataDxfId="223"/>
    <tableColumn id="2" xr3:uid="{7624C2F7-F9E1-490B-8AE1-481920E4EB02}" name="QTR" dataDxfId="222"/>
    <tableColumn id="3" xr3:uid="{16423EC5-BBF4-4A5E-93EF-E8C3E89BDA1F}" name="Office" dataDxfId="221"/>
    <tableColumn id="4" xr3:uid="{498B2D1B-A4E7-426D-8295-B6A0F825F39E}" name="Sum of TR Feedback" dataDxfId="220"/>
    <tableColumn id="5" xr3:uid="{D92257A0-DBDB-45B2-920D-8830FF1CFF00}" name="Sum of No TR Feedback" dataDxfId="219"/>
    <tableColumn id="6" xr3:uid="{6C5D94BA-12A9-4E7D-ACA1-08D900D71A8F}" name="Sum of Reports Sent to client" dataDxfId="218"/>
    <tableColumn id="7" xr3:uid="{CBAA6B8E-78BF-4310-902E-971B0B4B8CC1}" name="Average of Response Rate" dataDxfId="21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279DF2D-A9BF-46C7-8F56-16F69586C927}" name="Feedback1_Tbl2" displayName="Feedback1_Tbl2" ref="AN4:AT15" totalsRowShown="0" headerRowDxfId="216" dataDxfId="215">
  <autoFilter ref="AN4:AT15" xr:uid="{ECB3EBFF-0728-42E2-B57D-6A6BC4238B29}"/>
  <tableColumns count="7">
    <tableColumn id="1" xr3:uid="{8991D493-55F2-4EE9-9BD9-26AB8C8770EA}" name="Row Labels" dataDxfId="214"/>
    <tableColumn id="2" xr3:uid="{0EC7CE69-405A-424D-AA85-2A953B9FD4D0}" name="QTR" dataDxfId="213"/>
    <tableColumn id="3" xr3:uid="{CE4CBA50-8BA9-4FB7-B76F-5E91E565A193}" name="Office" dataDxfId="212"/>
    <tableColumn id="4" xr3:uid="{F4370726-2D4F-4B01-B217-B6B90DD60CD2}" name="Sum of TR Feedback" dataDxfId="211"/>
    <tableColumn id="5" xr3:uid="{29A516BD-8239-4AB4-96E9-590C76547390}" name="Sum of No TR Feedback" dataDxfId="210"/>
    <tableColumn id="6" xr3:uid="{BDD20F40-DD29-49DB-A38F-0E9EC0EAF481}" name="Sum of Reports Sent to client" dataDxfId="209"/>
    <tableColumn id="7" xr3:uid="{981EFE04-287D-4F21-9079-D2BCC9E762F4}" name="Average of Response Rate" dataDxfId="208"/>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37FE75CE-24DA-4FD9-BDFF-6EF9CFC54A7C}" name="Feedback1_Tbl3" displayName="Feedback1_Tbl3" ref="AW4:BC16" totalsRowShown="0" headerRowDxfId="207" dataDxfId="206">
  <autoFilter ref="AW4:BC16" xr:uid="{017B6338-477F-499A-B37D-D44A7ACE62CA}"/>
  <tableColumns count="7">
    <tableColumn id="1" xr3:uid="{F5704A0E-EE12-4203-BC33-97FBA45FD215}" name="Row Labels" dataDxfId="205"/>
    <tableColumn id="2" xr3:uid="{1E6C7F62-38C4-4577-A0F1-494D7E00DC33}" name="QTR" dataDxfId="204"/>
    <tableColumn id="3" xr3:uid="{BC2A4842-EAB5-4E7B-9253-5BC71797F05A}" name="Office" dataDxfId="203"/>
    <tableColumn id="4" xr3:uid="{E779B29A-8BB0-405A-95A9-BE1E7DF55A74}" name="Sum of TR Feedback" dataDxfId="202"/>
    <tableColumn id="5" xr3:uid="{950898C9-5EF5-4235-9C3E-5B17628A0A05}" name="Sum of No TR Feedback" dataDxfId="201"/>
    <tableColumn id="6" xr3:uid="{0ECF3FD8-7891-4D28-9F59-4F48F46E6A09}" name="Sum of Reports Sent to client" dataDxfId="200"/>
    <tableColumn id="7" xr3:uid="{4613B245-CEC8-4CD1-888D-EEFA7CFFD790}" name="Average of Response Rate" dataDxfId="19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3A1DDB1-D5A2-4AED-98DC-E3EFDBB9A23D}" name="Feedback2_Tbl1" displayName="Feedback2_Tbl1" ref="AE4:AK20" totalsRowShown="0" headerRowDxfId="198" dataDxfId="197">
  <autoFilter ref="AE4:AK20" xr:uid="{B5FE76B7-BA4D-4F6B-B2AB-FCB0B0968B76}">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A4475114-7F67-4CE7-BDB7-1E61D2E3D3DE}" name="Row Labels" dataDxfId="196"/>
    <tableColumn id="2" xr3:uid="{42CDD97A-63F1-4CB3-80C9-321978B3B138}" name="QTR" dataDxfId="195"/>
    <tableColumn id="3" xr3:uid="{8CCB4EB9-A416-44EC-AE18-F6E526D8F9DA}" name="Office" dataDxfId="194"/>
    <tableColumn id="4" xr3:uid="{E36F6B9D-1956-4A88-B397-CBA3F357ADCB}" name="Sum of TR Feedback" dataDxfId="193"/>
    <tableColumn id="5" xr3:uid="{1229AFFF-C5A1-43D5-8CB3-DEE7F33112C3}" name="Sum of No TR Feedback" dataDxfId="192"/>
    <tableColumn id="6" xr3:uid="{2A60C880-C7A6-4CB6-84B4-03E30E486D05}" name="Sum of Reports Sent to client" dataDxfId="191"/>
    <tableColumn id="7" xr3:uid="{DB9ED0FB-5844-4292-A85D-A46CDC0D4CDB}" name="Average of Response Rate" dataDxfId="190"/>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7993217-8E99-4B85-A651-A65AFE8E346C}" name="Feedback2_Tbl2" displayName="Feedback2_Tbl2" ref="AN4:AT14" totalsRowShown="0" headerRowDxfId="189" dataDxfId="188">
  <autoFilter ref="AN4:AT14" xr:uid="{ECB3EBFF-0728-42E2-B57D-6A6BC4238B29}"/>
  <tableColumns count="7">
    <tableColumn id="1" xr3:uid="{35BF2B73-8581-4593-A9ED-F4A65EBC3C37}" name="Row Labels" dataDxfId="187"/>
    <tableColumn id="2" xr3:uid="{6FDDB532-1006-4A24-8B98-360ABA933770}" name="QTR" dataDxfId="186"/>
    <tableColumn id="3" xr3:uid="{D4754AE7-0CAA-497F-81C0-59EED6468DF8}" name="Office" dataDxfId="185"/>
    <tableColumn id="4" xr3:uid="{5C61C420-F0B3-4834-AFCB-8E06596722A0}" name="Sum of TR Feedback" dataDxfId="184"/>
    <tableColumn id="5" xr3:uid="{31F74D87-CD42-4B7A-A097-D4F09D581C7A}" name="Sum of No TR Feedback" dataDxfId="183"/>
    <tableColumn id="6" xr3:uid="{26CE2438-5D47-4AEE-9D18-237080890ED7}" name="Sum of Reports Sent to client" dataDxfId="182"/>
    <tableColumn id="7" xr3:uid="{AF2C6ECA-2880-4EFD-86FE-9A03EFC45ECC}" name="Average of Response Rate" dataDxfId="18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5225C35-C507-4803-B0F5-C5883E96EB81}" name="Feedback2_Tbl3" displayName="Feedback2_Tbl3" ref="AW4:BC15" totalsRowShown="0" headerRowDxfId="180" dataDxfId="179">
  <autoFilter ref="AW4:BC15" xr:uid="{017B6338-477F-499A-B37D-D44A7ACE62CA}"/>
  <tableColumns count="7">
    <tableColumn id="1" xr3:uid="{DA504F0F-CAE9-4D95-A269-7703D369ABEA}" name="Row Labels" dataDxfId="178"/>
    <tableColumn id="2" xr3:uid="{5962653D-1BE7-4768-8818-3758A324695A}" name="QTR" dataDxfId="177"/>
    <tableColumn id="3" xr3:uid="{55B53CFA-2A98-42FE-854E-12F66E533472}" name="Office" dataDxfId="176"/>
    <tableColumn id="4" xr3:uid="{0D4D4DBB-9582-4FD2-AC2E-BA668750BFF6}" name="Sum of TR Feedback" dataDxfId="175"/>
    <tableColumn id="5" xr3:uid="{639650E6-1DDC-489A-9FE4-D4BFD28D9308}" name="Sum of No TR Feedback" dataDxfId="174"/>
    <tableColumn id="6" xr3:uid="{F1DD308E-82BC-4025-98F2-F879F33243EF}" name="Sum of Reports Sent to client" dataDxfId="173"/>
    <tableColumn id="7" xr3:uid="{FC607F34-88AC-4466-8EDC-8D8418E5EC55}" name="Average of Response Rate" dataDxfId="172"/>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CF95440-685A-45DA-A667-464567923385}" name="Feedback3_Tbl1" displayName="Feedback3_Tbl1" ref="AE4:AK15" totalsRowShown="0" headerRowDxfId="171" dataDxfId="170">
  <autoFilter ref="AE4:AK15" xr:uid="{B5FE76B7-BA4D-4F6B-B2AB-FCB0B0968B76}">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9B7AF353-1039-4C16-84E2-E4C6B614CE1E}" name="Row Labels" dataDxfId="169"/>
    <tableColumn id="2" xr3:uid="{BF527478-DFB3-400E-92E5-C9A26330B3D4}" name="QTR" dataDxfId="168"/>
    <tableColumn id="3" xr3:uid="{7E042E37-BDC9-4692-9183-20202DD78581}" name="Office" dataDxfId="167"/>
    <tableColumn id="4" xr3:uid="{850A6D47-5681-4A79-B7B6-8B2A4CA9B8F7}" name="Sum of TR Feedback" dataDxfId="166"/>
    <tableColumn id="5" xr3:uid="{477CCD54-40E8-404A-8A0C-8C82D03BF9E4}" name="Sum of No TR Feedback" dataDxfId="165"/>
    <tableColumn id="6" xr3:uid="{266BE409-DB09-4940-997E-AA971F7B2926}" name="Sum of Reports Sent to client" dataDxfId="164"/>
    <tableColumn id="7" xr3:uid="{19FDDA93-A66B-4B99-9734-E21ECA574ECF}" name="Average of Response Rate" dataDxfId="163"/>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BB4E120-57B6-447B-B225-705B40ECA81D}" name="Feedback3_Tbl2" displayName="Feedback3_Tbl2" ref="AN4:AT10" totalsRowShown="0" headerRowDxfId="162" dataDxfId="161">
  <autoFilter ref="AN4:AT10" xr:uid="{ECB3EBFF-0728-42E2-B57D-6A6BC4238B29}"/>
  <tableColumns count="7">
    <tableColumn id="1" xr3:uid="{CD8516A9-CD26-4C75-A390-BD46A57A8126}" name="Row Labels" dataDxfId="160"/>
    <tableColumn id="2" xr3:uid="{20D38B10-CAE3-4A2D-B15F-D16D4F9A6CBE}" name="QTR" dataDxfId="159"/>
    <tableColumn id="3" xr3:uid="{3EFC7803-2323-41C4-B28F-DCD0A6E9C924}" name="Office" dataDxfId="158"/>
    <tableColumn id="4" xr3:uid="{2FE15532-9849-460F-BE72-E25A33EC9556}" name="Sum of TR Feedback" dataDxfId="157"/>
    <tableColumn id="5" xr3:uid="{D6B794D4-6F2C-4CD5-8DC9-FC52C0303EBC}" name="Sum of No TR Feedback" dataDxfId="156"/>
    <tableColumn id="6" xr3:uid="{068FFFAC-8317-4AAF-8342-7FA43EFE6D94}" name="Sum of Reports Sent to client" dataDxfId="155"/>
    <tableColumn id="7" xr3:uid="{580D2C3C-B125-45CC-92CC-7D80F54A8BEF}" name="Average of Response Rate" dataDxfId="15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5C87200-3E39-4217-8246-95DB6EEFEE99}" name="Feedback3_Tbl3" displayName="Feedback3_Tbl3" ref="AW4:BC11" totalsRowShown="0" headerRowDxfId="153" dataDxfId="152">
  <autoFilter ref="AW4:BC11" xr:uid="{017B6338-477F-499A-B37D-D44A7ACE62CA}"/>
  <tableColumns count="7">
    <tableColumn id="1" xr3:uid="{FEBAAB18-214C-4879-BFCB-C1971F1F3B3E}" name="Row Labels" dataDxfId="151"/>
    <tableColumn id="2" xr3:uid="{BB037A25-DB51-4F2F-AB92-9D2D8C6547B7}" name="QTR" dataDxfId="150"/>
    <tableColumn id="3" xr3:uid="{F0431400-F66A-4A1E-9A89-80560FDF1AF5}" name="Office" dataDxfId="149"/>
    <tableColumn id="4" xr3:uid="{5D1BB8D8-9CAA-468A-92F0-E8584CE5AC34}" name="Sum of TR Feedback" dataDxfId="148"/>
    <tableColumn id="5" xr3:uid="{4E83E9D0-4558-4F4A-847F-3A1977E8D4FD}" name="Sum of No TR Feedback" dataDxfId="147"/>
    <tableColumn id="6" xr3:uid="{88E38AF5-AA1A-4361-A787-F74909E2BAB9}" name="Sum of Reports Sent to client" dataDxfId="146"/>
    <tableColumn id="7" xr3:uid="{274C94D1-AC70-4C21-87DB-B0F6FBA55FB5}" name="Average of Response Rate" dataDxfId="145"/>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BABD73A-9821-489A-A893-B225A2B48C80}" name="Feedback4_Tbl1" displayName="Feedback4_Tbl1" ref="AE4:AK16" totalsRowShown="0" headerRowDxfId="144" dataDxfId="143">
  <autoFilter ref="AE4:AK16" xr:uid="{B5FE76B7-BA4D-4F6B-B2AB-FCB0B0968B76}">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77599D1B-056A-4459-8876-AF9D23B781F6}" name="Row Labels" dataDxfId="142"/>
    <tableColumn id="2" xr3:uid="{21AC2D31-817C-4588-9266-B3FBF25C9C53}" name="QTR" dataDxfId="141"/>
    <tableColumn id="3" xr3:uid="{549BC97C-4C29-4B82-A08E-71792E1F383C}" name="Office" dataDxfId="140"/>
    <tableColumn id="4" xr3:uid="{A0947E25-B607-47F5-A615-281C9DA9EDEE}" name="Sum of TR Feedback" dataDxfId="139"/>
    <tableColumn id="5" xr3:uid="{8DAB5EDC-CD81-43EF-902C-275C8A38E03E}" name="Sum of No TR Feedback" dataDxfId="138"/>
    <tableColumn id="6" xr3:uid="{D94B0F57-CA88-49C8-A38F-90AD1653B8C5}" name="Sum of Reports Sent to client" dataDxfId="137"/>
    <tableColumn id="7" xr3:uid="{EFA1FC24-51FE-474B-8EA1-15C7C908CCB5}" name="Average of Response Rate" dataDxfId="136"/>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3963080-0F41-4A57-9829-273C0B852976}" name="Feedback4_Tbl2" displayName="Feedback4_Tbl2" ref="AN4:AT10" totalsRowShown="0" headerRowDxfId="135" dataDxfId="134">
  <autoFilter ref="AN4:AT10" xr:uid="{ECB3EBFF-0728-42E2-B57D-6A6BC4238B2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3A96BDB5-9FDE-44D5-8821-EAE11757A4ED}" name="Row Labels" dataDxfId="133"/>
    <tableColumn id="2" xr3:uid="{BEFA6073-0248-4760-869F-A21C4A8B7084}" name="QTR" dataDxfId="132"/>
    <tableColumn id="3" xr3:uid="{15C438DF-C80B-433C-A652-512F92F2A191}" name="Office" dataDxfId="131"/>
    <tableColumn id="4" xr3:uid="{B3A3A2F5-A301-40D0-9A0C-D1D46A78C530}" name="Sum of TR Feedback" dataDxfId="130"/>
    <tableColumn id="5" xr3:uid="{9DF0786A-0D0F-42B2-9556-30FFA120741F}" name="Sum of No TR Feedback" dataDxfId="129"/>
    <tableColumn id="6" xr3:uid="{E685B18D-F7A2-4FAD-B7AE-A62C2C63FF64}" name="Sum of Reports Sent to client" dataDxfId="128"/>
    <tableColumn id="7" xr3:uid="{C649AE98-FC87-436D-A568-299E0E4D4FEE}" name="Average of Response Rate" dataDxfId="127"/>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B670F9C-07CD-4431-BC28-B68A135BABD3}" name="Feedback4_Tbl3" displayName="Feedback4_Tbl3" ref="AW4:BC12" totalsRowShown="0" headerRowDxfId="126" dataDxfId="125">
  <autoFilter ref="AW4:BC12" xr:uid="{017B6338-477F-499A-B37D-D44A7ACE62C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AAFDBE4A-2FA4-4498-AB43-CC5FBE610EB3}" name="Row Labels" dataDxfId="124"/>
    <tableColumn id="2" xr3:uid="{0F2B1215-44E1-4EDB-AC8A-7708672369E6}" name="QTR" dataDxfId="123"/>
    <tableColumn id="3" xr3:uid="{5007797F-0D64-4BA4-B8EA-118D84D428B8}" name="Office" dataDxfId="122"/>
    <tableColumn id="4" xr3:uid="{11BAD0E5-DA6E-4E14-A4B9-E4838017EEAC}" name="Sum of TR Feedback" dataDxfId="121"/>
    <tableColumn id="5" xr3:uid="{89E3152E-94DA-487E-BC61-7869FEE5CE1C}" name="Sum of No TR Feedback" dataDxfId="120"/>
    <tableColumn id="6" xr3:uid="{D42567A3-578D-4FBD-BE86-4768101642DE}" name="Sum of Reports Sent to client" dataDxfId="119"/>
    <tableColumn id="7" xr3:uid="{FE56F632-7EB2-48B3-96DC-0F0311967A48}" name="Average of Response Rate" dataDxfId="118"/>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D401488-C87E-47CB-9436-C426A0FEBB5D}" name="Feedback5_Tbl1" displayName="Feedback5_Tbl1" ref="AE4:AK13" totalsRowShown="0" headerRowDxfId="117" dataDxfId="116">
  <autoFilter ref="AE4:AK13" xr:uid="{B5FE76B7-BA4D-4F6B-B2AB-FCB0B0968B76}">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898F7AC5-D759-4502-985B-D6523DA8A986}" name="Row Labels" dataDxfId="115"/>
    <tableColumn id="2" xr3:uid="{07EFD6B6-7FC7-466F-A3AB-DB4D6F608E84}" name="QTR" dataDxfId="114"/>
    <tableColumn id="3" xr3:uid="{DE2CBC29-6565-4343-95C1-8F78C139B0C8}" name="Office" dataDxfId="113"/>
    <tableColumn id="4" xr3:uid="{36F159A6-D834-4471-85A7-699D01768CC8}" name="Sum of TR Feedback" dataDxfId="112"/>
    <tableColumn id="5" xr3:uid="{E2D011AA-9EA0-44A1-919D-88873B61933E}" name="Sum of No TR Feedback" dataDxfId="111"/>
    <tableColumn id="6" xr3:uid="{04337E5F-4475-46BC-849A-569A4D1FDCCC}" name="Sum of Reports Sent to client" dataDxfId="110"/>
    <tableColumn id="7" xr3:uid="{51D43216-8CEB-44B7-B61C-63C868BEC563}" name="Average of Response Rate" dataDxfId="10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B7C14459-7B03-4885-948E-A5BA94D321D7}" name="Feedback5_Tbl2" displayName="Feedback5_Tbl2" ref="AN4:AT11" totalsRowShown="0" headerRowDxfId="108" dataDxfId="107">
  <autoFilter ref="AN4:AT11" xr:uid="{ECB3EBFF-0728-42E2-B57D-6A6BC4238B2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46E93E24-2284-47AF-9573-DF26E96C0795}" name="Row Labels" dataDxfId="106"/>
    <tableColumn id="2" xr3:uid="{9B18F111-774B-4850-A20C-6E717DE5A064}" name="QTR" dataDxfId="105"/>
    <tableColumn id="3" xr3:uid="{414DF566-8B69-49C6-86A6-0721BEF6CF82}" name="Office" dataDxfId="104"/>
    <tableColumn id="4" xr3:uid="{7809CC62-6DD0-478B-8A8F-D14A4EE79651}" name="Sum of TR Feedback" dataDxfId="103"/>
    <tableColumn id="5" xr3:uid="{2AC7D561-0DCA-47AB-8244-B69FBE729696}" name="Sum of No TR Feedback" dataDxfId="102"/>
    <tableColumn id="6" xr3:uid="{32E4FFD2-9F50-4E0F-9C15-1527A102CC8B}" name="Sum of Reports Sent to client" dataDxfId="101"/>
    <tableColumn id="7" xr3:uid="{D7D8FC95-2EEF-41EB-9E99-E4CBC4F0C10E}" name="Average of Response Rate" dataDxfId="100"/>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FEEB69E1-FABB-4A32-8B3A-1A3D2F656F7F}" name="Feedback5_Tbl3" displayName="Feedback5_Tbl3" ref="AW4:BC12" totalsRowShown="0" headerRowDxfId="99" dataDxfId="98">
  <autoFilter ref="AW4:BC12" xr:uid="{017B6338-477F-499A-B37D-D44A7ACE62C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A6D06B1B-FCEE-46AC-A53D-30DA64ECBB6B}" name="Row Labels" dataDxfId="97"/>
    <tableColumn id="2" xr3:uid="{EE1DE756-A769-4D77-8099-7771AC208693}" name="QTR" dataDxfId="96"/>
    <tableColumn id="3" xr3:uid="{B0532187-6C13-4EEA-B2EF-11A394193F4A}" name="Office" dataDxfId="95"/>
    <tableColumn id="4" xr3:uid="{AF61C7DE-CB6E-4ACB-908B-E313147BFB6B}" name="Sum of TR Feedback" dataDxfId="94"/>
    <tableColumn id="5" xr3:uid="{05A44F2E-E045-45D3-B6CE-E67DAFA3D6B5}" name="Sum of No TR Feedback" dataDxfId="93"/>
    <tableColumn id="6" xr3:uid="{44D6B6FE-C582-47CC-8ADB-42466EC2CB7B}" name="Sum of Reports Sent to client" dataDxfId="92"/>
    <tableColumn id="7" xr3:uid="{D1E76ECA-7FB4-488A-83AF-BFA72210DCFB}" name="Average of Response Rate" dataDxfId="9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75F3D320-A939-4B24-B98B-69078B68D97A}" name="Feedback6_Tbl1" displayName="Feedback6_Tbl1" ref="AE4:AK10" totalsRowShown="0" headerRowDxfId="90" dataDxfId="89">
  <autoFilter ref="AE4:AK10" xr:uid="{B5FE76B7-BA4D-4F6B-B2AB-FCB0B0968B76}">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D5D3092F-E0F4-46BA-BC35-122FEE158ACB}" name="Row Labels" dataDxfId="88"/>
    <tableColumn id="2" xr3:uid="{D0B500B7-7BCC-4CC1-A696-DB0891FCB44C}" name="QTR" dataDxfId="87"/>
    <tableColumn id="3" xr3:uid="{CB042751-8C07-4253-B683-275F2819D004}" name="Office" dataDxfId="86"/>
    <tableColumn id="4" xr3:uid="{C8F43547-A759-44D0-9475-534CDA405DCF}" name="Sum of TR Feedback" dataDxfId="85"/>
    <tableColumn id="5" xr3:uid="{4B34F7BA-C23D-48A9-B043-BC1931069DB0}" name="Sum of No TR Feedback" dataDxfId="84"/>
    <tableColumn id="6" xr3:uid="{91020BB3-6BA0-40D7-99A4-E0D7002B1E33}" name="Sum of Reports Sent to client" dataDxfId="83"/>
    <tableColumn id="7" xr3:uid="{DD4016F2-85A5-4D53-9DD6-FD2F73200DE3}" name="Average of Response Rate" dataDxfId="8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B01DEF97-7774-400A-A009-8DD12B7497B9}" name="Feedback6_Tbl2" displayName="Feedback6_Tbl2" ref="AN4:AT5" totalsRowShown="0" headerRowDxfId="81" dataDxfId="80">
  <autoFilter ref="AN4:AT5" xr:uid="{ECB3EBFF-0728-42E2-B57D-6A6BC4238B2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4ED71D6-7EAB-4297-BBCF-BF4A3446A999}" name="Row Labels" dataDxfId="79"/>
    <tableColumn id="2" xr3:uid="{3C903815-2C73-4283-AF69-A76BE5D41ABC}" name="QTR" dataDxfId="78"/>
    <tableColumn id="3" xr3:uid="{AD5B77E6-AA43-44E3-B0CC-2992CCA9FE1A}" name="Office" dataDxfId="77"/>
    <tableColumn id="4" xr3:uid="{C497EF39-D084-41F4-97BB-E54086542784}" name="Sum of TR Feedback" dataDxfId="76"/>
    <tableColumn id="5" xr3:uid="{9C73F722-B23B-4C78-AB41-F3F7F093DB5E}" name="Sum of No TR Feedback" dataDxfId="75"/>
    <tableColumn id="6" xr3:uid="{C08FA708-4099-45DD-A9B7-8293E1DBF048}" name="Sum of Reports Sent to client" dataDxfId="74"/>
    <tableColumn id="7" xr3:uid="{67D160F1-52B5-4FE9-BDCE-D73441B4644C}" name="Average of Response Rate" dataDxfId="73"/>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1AED2FC-B0D3-429F-A325-ECAFF351FC25}" name="Feedback6_Tbl3" displayName="Feedback6_Tbl3" ref="AW4:BC8" totalsRowShown="0" headerRowDxfId="72" dataDxfId="71">
  <autoFilter ref="AW4:BC8" xr:uid="{017B6338-477F-499A-B37D-D44A7ACE62C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E1374CA-D6CF-4A4D-B314-757D1FF463B6}" name="Row Labels" dataDxfId="70"/>
    <tableColumn id="2" xr3:uid="{87FD5520-F1FB-4985-8A14-925CB1B228CB}" name="QTR" dataDxfId="69"/>
    <tableColumn id="3" xr3:uid="{090E3EA7-51DD-4DC9-A728-C34E68277738}" name="Office" dataDxfId="68"/>
    <tableColumn id="4" xr3:uid="{C789ABC2-3393-47E2-818A-352A690E3D3A}" name="Sum of TR Feedback" dataDxfId="67"/>
    <tableColumn id="5" xr3:uid="{1F39087A-D034-4EC2-BB78-260735319BBE}" name="Sum of No TR Feedback" dataDxfId="66"/>
    <tableColumn id="6" xr3:uid="{2608EB56-5FD4-4AC0-88D1-E8CDD45225BF}" name="Sum of Reports Sent to client" dataDxfId="65"/>
    <tableColumn id="7" xr3:uid="{6B763797-AE7E-42B3-BE18-88FD411244FF}" name="Average of Response Rate" dataDxfId="6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7D49848-5F80-4C11-AFEF-1652FC3C0604}" name="Feedback7_Tbl1" displayName="Feedback7_Tbl1" ref="AD4:AJ8" totalsRowShown="0" headerRowDxfId="63" dataDxfId="62">
  <autoFilter ref="AD4:AJ8" xr:uid="{ECB3EBFF-0728-42E2-B57D-6A6BC4238B2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9072A5D-70B5-4932-83BC-DDBCDDE28200}" name="Row Labels" dataDxfId="61"/>
    <tableColumn id="2" xr3:uid="{CA632833-C28F-4C18-9416-5AF1DD60F7F6}" name="QTR" dataDxfId="60"/>
    <tableColumn id="3" xr3:uid="{4A4B1DE8-96E0-472B-B5CB-FD9EA04214FA}" name="Office" dataDxfId="59"/>
    <tableColumn id="4" xr3:uid="{2CDA3A31-B084-43E2-ABCC-9320A0172200}" name="Sum of TR Feedback" dataDxfId="58"/>
    <tableColumn id="5" xr3:uid="{70FEB568-DCE3-4B39-9D7A-CEA9AC9A0DED}" name="Sum of No TR Feedback" dataDxfId="57"/>
    <tableColumn id="6" xr3:uid="{49C95CCD-547A-4321-BB1A-BE9129444AEE}" name="Sum of Reports Sent to client" dataDxfId="56"/>
    <tableColumn id="7" xr3:uid="{4066372C-49FD-43D0-BC48-4C0DCF1E61F8}" name="Average of Response Rate" dataDxfId="55"/>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20EAC33D-A7FA-4218-8BCA-4D4A3327F6F4}" name="Feedback7_Tbl2" displayName="Feedback7_Tbl2" ref="AM4:AS5" totalsRowShown="0" headerRowDxfId="54" dataDxfId="53">
  <autoFilter ref="AM4:AS5" xr:uid="{017B6338-477F-499A-B37D-D44A7ACE62C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D33E0A87-B117-46F6-A09E-57F6AECC649C}" name="Row Labels" dataDxfId="52"/>
    <tableColumn id="2" xr3:uid="{5DCF1493-CBD0-484E-ACD7-6C9FE1D54EB0}" name="QTR" dataDxfId="51"/>
    <tableColumn id="3" xr3:uid="{B6B2B6C9-44D6-474B-B121-3BA721044019}" name="Office" dataDxfId="50"/>
    <tableColumn id="4" xr3:uid="{1E422553-05CA-454C-9834-760D30D36790}" name="Sum of TR Feedback" dataDxfId="49"/>
    <tableColumn id="5" xr3:uid="{F7336E8A-DB24-4179-B7B3-9F2209AE347E}" name="Sum of No TR Feedback" dataDxfId="48"/>
    <tableColumn id="6" xr3:uid="{CA75CBA3-83CB-4865-8B89-20FEB48763FA}" name="Sum of Reports Sent to client" dataDxfId="47"/>
    <tableColumn id="7" xr3:uid="{8E12EFF4-EB84-4C74-9961-E92D68665483}" name="Average of Response Rate" dataDxfId="46"/>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168D16B4-9A19-4D7D-AD45-5AB2A746006B}" name="TQS1_Tbl1" displayName="TQS1_Tbl1" ref="AD4:AE7" totalsRowShown="0" headerRowDxfId="45" dataDxfId="44">
  <autoFilter ref="AD4:AE7" xr:uid="{ECB3EBFF-0728-42E2-B57D-6A6BC4238B29}">
    <filterColumn colId="0" hiddenButton="1"/>
    <filterColumn colId="1" hiddenButton="1"/>
  </autoFilter>
  <tableColumns count="2">
    <tableColumn id="1" xr3:uid="{44E464A9-956C-40C9-B191-38F139A69448}" name="Row Labels" dataDxfId="43"/>
    <tableColumn id="2" xr3:uid="{B9C37C93-D245-4EC8-946A-4B2D25FA2199}" name="TQS" dataDxfId="42"/>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2FD1CF6F-3E1D-4C1C-BC15-65D03A8D357B}" name="TQS1_Tbl2" displayName="TQS1_Tbl2" ref="AH4:AI10" totalsRowShown="0" headerRowDxfId="41" dataDxfId="40">
  <autoFilter ref="AH4:AI10" xr:uid="{017B6338-477F-499A-B37D-D44A7ACE62CA}">
    <filterColumn colId="0" hiddenButton="1"/>
    <filterColumn colId="1" hiddenButton="1"/>
  </autoFilter>
  <tableColumns count="2">
    <tableColumn id="1" xr3:uid="{C9A07154-4AE4-4383-84D0-2414AD7EB827}" name="Row Labels" dataDxfId="39"/>
    <tableColumn id="2" xr3:uid="{F65CE783-735F-489C-9A9B-E57C68622505}" name="TQS" dataDxfId="38"/>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568866B-029D-4911-98A4-668735DDEECD}" name="TQS2_Tbl1" displayName="TQS2_Tbl1" ref="AD4:AF7" totalsRowShown="0" headerRowDxfId="37" dataDxfId="36">
  <autoFilter ref="AD4:AF7" xr:uid="{ECB3EBFF-0728-42E2-B57D-6A6BC4238B29}">
    <filterColumn colId="0" hiddenButton="1"/>
    <filterColumn colId="1" hiddenButton="1"/>
    <filterColumn colId="2" hiddenButton="1"/>
  </autoFilter>
  <tableColumns count="3">
    <tableColumn id="1" xr3:uid="{8E3E59D0-66BB-4EE8-9039-E816BACFFE95}" name="Row Labels" dataDxfId="35"/>
    <tableColumn id="2" xr3:uid="{E33A6AFC-AC21-4F8E-8023-B3447F0D3691}" name="Q1" dataDxfId="34"/>
    <tableColumn id="8" xr3:uid="{6CEF24FA-0CB0-4704-83DB-3CE378DE4DF1}" name="Q2" dataDxfId="33"/>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518E1DBE-CAAD-48DF-8CD8-40861CD379E1}" name="TQS2_Tbl2" displayName="TQS2_Tbl2" ref="AK4:AM10" totalsRowShown="0" headerRowDxfId="32" dataDxfId="31">
  <autoFilter ref="AK4:AM10" xr:uid="{017B6338-477F-499A-B37D-D44A7ACE62CA}">
    <filterColumn colId="0" hiddenButton="1"/>
    <filterColumn colId="1" hiddenButton="1"/>
    <filterColumn colId="2" hiddenButton="1"/>
  </autoFilter>
  <tableColumns count="3">
    <tableColumn id="1" xr3:uid="{35E89F34-8FA9-4F20-A5F3-373F1F73C4EE}" name="Row Labels" dataDxfId="30"/>
    <tableColumn id="2" xr3:uid="{E5FF97EF-CE22-4F5E-8DE7-CDD627A0F981}" name="Q1" dataDxfId="29"/>
    <tableColumn id="8" xr3:uid="{DEEADA93-3A9D-40E3-B93C-C89B2D5F1459}" name="Q2" dataDxfId="28"/>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E14B2FA3-5BFC-4112-BCA3-EA11F7D4AC1B}" name="TQS3_Tbl1" displayName="TQS3_Tbl1" ref="AD4:AF26" totalsRowShown="0" headerRowDxfId="27" dataDxfId="26">
  <autoFilter ref="AD4:AF26" xr:uid="{ECB3EBFF-0728-42E2-B57D-6A6BC4238B29}">
    <filterColumn colId="0" hiddenButton="1"/>
    <filterColumn colId="1" hiddenButton="1"/>
    <filterColumn colId="2" hiddenButton="1"/>
  </autoFilter>
  <tableColumns count="3">
    <tableColumn id="1" xr3:uid="{69F1638A-2A36-4B0C-A76E-E899C4A32E35}" name="Row Labels" dataDxfId="25"/>
    <tableColumn id="2" xr3:uid="{8F4F5A92-7B0D-4A63-B040-72C43E6587BA}" name="Office" dataDxfId="24"/>
    <tableColumn id="8" xr3:uid="{4D414B37-1F0E-4010-8401-B0AB23E08011}" name="TQS" dataDxfId="2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A662209-6C02-4843-8E10-253B13E3C2E3}" name="TQS3_Tbl2" displayName="TQS3_Tbl2" ref="AK4:AN26" totalsRowShown="0" headerRowDxfId="22" dataDxfId="21">
  <autoFilter ref="AK4:AN26" xr:uid="{017B6338-477F-499A-B37D-D44A7ACE62CA}">
    <filterColumn colId="0" hiddenButton="1"/>
    <filterColumn colId="1" hiddenButton="1"/>
    <filterColumn colId="2" hiddenButton="1"/>
    <filterColumn colId="3" hiddenButton="1"/>
  </autoFilter>
  <tableColumns count="4">
    <tableColumn id="1" xr3:uid="{E4000711-7B06-42D5-9CA5-3A2442273D26}" name="Row Labels" dataDxfId="20"/>
    <tableColumn id="2" xr3:uid="{0ECCB355-E133-4398-AC0C-4D4F1DE7D985}" name="Office" dataDxfId="19"/>
    <tableColumn id="8" xr3:uid="{1FFDEEC5-EAFB-48A8-9503-9FF4546CBC37}" name="Q1" dataDxfId="18"/>
    <tableColumn id="9" xr3:uid="{35432702-6D5B-4EF3-8402-6AB91B55DDB5}" name="Q2" dataDxfId="17"/>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D6D2440-4F9C-4240-AA9A-A5A1DBCA761B}" name="TQS4_Tbl1" displayName="TQS4_Tbl1" ref="AE4:AF6" totalsRowShown="0" headerRowDxfId="16" dataDxfId="15">
  <autoFilter ref="AE4:AF6" xr:uid="{B5FE76B7-BA4D-4F6B-B2AB-FCB0B0968B76}">
    <filterColumn colId="0" hiddenButton="1"/>
    <filterColumn colId="1" hiddenButton="1"/>
  </autoFilter>
  <tableColumns count="2">
    <tableColumn id="1" xr3:uid="{A8C59006-3FA2-44BA-BA0F-E1AD63C766F9}" name="Row Labels" dataDxfId="14"/>
    <tableColumn id="2" xr3:uid="{BA9C9CEC-BA6F-43D0-BCDB-E44C79554305}" name="TQS" dataDxfId="13"/>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4939483-BF46-4EC4-B927-DA4DC41F5409}" name="TQS4_Tbl2" displayName="TQS4_Tbl2" ref="AL4:AN6" totalsRowShown="0" headerRowDxfId="12" dataDxfId="11">
  <autoFilter ref="AL4:AN6" xr:uid="{ECB3EBFF-0728-42E2-B57D-6A6BC4238B29}">
    <filterColumn colId="0" hiddenButton="1"/>
    <filterColumn colId="1" hiddenButton="1"/>
    <filterColumn colId="2" hiddenButton="1"/>
  </autoFilter>
  <tableColumns count="3">
    <tableColumn id="1" xr3:uid="{3F4A9D0A-4265-4E9E-A940-B555E8035DF6}" name="Row Labels" dataDxfId="10"/>
    <tableColumn id="2" xr3:uid="{999A0933-90C1-4436-87E8-EA97DFC203F3}" name="Q1" dataDxfId="9"/>
    <tableColumn id="3" xr3:uid="{15BBAB6E-462F-47D0-B0CD-6E4F3AF37719}" name="Q2" dataDxfId="8"/>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44E2C62-B18B-4563-B17A-8ECB4EDA3011}" name="TQS4_Tbl3" displayName="TQS4_Tbl3" ref="AT4:AU10" totalsRowShown="0" headerRowDxfId="7" dataDxfId="6">
  <autoFilter ref="AT4:AU10" xr:uid="{017B6338-477F-499A-B37D-D44A7ACE62CA}">
    <filterColumn colId="0" hiddenButton="1"/>
    <filterColumn colId="1" hiddenButton="1"/>
  </autoFilter>
  <tableColumns count="2">
    <tableColumn id="1" xr3:uid="{DC09AC65-F786-4E7F-9A63-D5D4FEC4E792}" name="Row Labels" dataDxfId="5"/>
    <tableColumn id="2" xr3:uid="{41F51790-0562-4228-9F78-067F6C3AB34E}" name="TQS" dataDxfId="4"/>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1E8B0FB6-A362-49B2-9E7E-F17E57759F43}" name="TQS4_Tbl4" displayName="TQS4_Tbl4" ref="BA4:BC10" totalsRowShown="0" headerRowBorderDxfId="3" tableBorderDxfId="2">
  <autoFilter ref="BA4:BC10" xr:uid="{537671E8-CAAE-40F3-8692-20E8FC0DBDA7}">
    <filterColumn colId="0" hiddenButton="1"/>
    <filterColumn colId="1" hiddenButton="1"/>
    <filterColumn colId="2" hiddenButton="1"/>
  </autoFilter>
  <tableColumns count="3">
    <tableColumn id="1" xr3:uid="{DE0176D5-B3A9-45A7-8A76-C5543B475256}" name="Row Labels"/>
    <tableColumn id="2" xr3:uid="{31A8A84E-5C24-4BC8-BA72-34F59F00BFF1}" name="Q1" dataDxfId="1"/>
    <tableColumn id="3" xr3:uid="{A6CFA88A-74B0-47D0-AF41-6CA459CB3BAE}" name="Q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Willis Towers Watson">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Willis Towers Watson">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Willis Towers Watson">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Willis Towers Watson">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Willis Towers Watson">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Willis Towers Watson">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Willis Towers Watson">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Willis Towers Watson">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Willis Towers Watson">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2.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3.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4.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5.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6.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7.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8.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9.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0.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1.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2.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3.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4.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5.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6.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7.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8.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9.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0.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1.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2.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3.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4.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5.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6.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7.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8.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9.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0.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1.xml><?xml version="1.0" encoding="utf-8"?>
<a:themeOverride xmlns:a="http://schemas.openxmlformats.org/drawingml/2006/main">
  <a:clrScheme name="WTW Theme">
    <a:dk1>
      <a:sysClr val="windowText" lastClr="000000"/>
    </a:dk1>
    <a:lt1>
      <a:sysClr val="window" lastClr="FFFFFF"/>
    </a:lt1>
    <a:dk2>
      <a:srgbClr val="63666A"/>
    </a:dk2>
    <a:lt2>
      <a:srgbClr val="EEECE1"/>
    </a:lt2>
    <a:accent1>
      <a:srgbClr val="702082"/>
    </a:accent1>
    <a:accent2>
      <a:srgbClr val="FFB81C"/>
    </a:accent2>
    <a:accent3>
      <a:srgbClr val="00A0D2"/>
    </a:accent3>
    <a:accent4>
      <a:srgbClr val="C110A0"/>
    </a:accent4>
    <a:accent5>
      <a:srgbClr val="00C389"/>
    </a:accent5>
    <a:accent6>
      <a:srgbClr val="63666A"/>
    </a:accent6>
    <a:hlink>
      <a:srgbClr val="00A0D2"/>
    </a:hlink>
    <a:folHlink>
      <a:srgbClr val="63666A"/>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2.bin"/><Relationship Id="rId4"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19.xml"/><Relationship Id="rId1" Type="http://schemas.openxmlformats.org/officeDocument/2006/relationships/printerSettings" Target="../printerSettings/printerSettings17.bin"/><Relationship Id="rId4"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drawing" Target="../drawings/drawing2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drawing" Target="../drawings/drawing2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38.xml"/><Relationship Id="rId1" Type="http://schemas.openxmlformats.org/officeDocument/2006/relationships/printerSettings" Target="../printerSettings/printerSettings35.bin"/><Relationship Id="rId5" Type="http://schemas.openxmlformats.org/officeDocument/2006/relationships/table" Target="../tables/table25.xml"/><Relationship Id="rId4" Type="http://schemas.openxmlformats.org/officeDocument/2006/relationships/table" Target="../tables/table24.xml"/></Relationships>
</file>

<file path=xl/worksheets/_rels/sheet36.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42.xml"/><Relationship Id="rId1" Type="http://schemas.openxmlformats.org/officeDocument/2006/relationships/printerSettings" Target="../printerSettings/printerSettings36.bin"/><Relationship Id="rId5" Type="http://schemas.openxmlformats.org/officeDocument/2006/relationships/table" Target="../tables/table28.xml"/><Relationship Id="rId4" Type="http://schemas.openxmlformats.org/officeDocument/2006/relationships/table" Target="../tables/table27.xml"/></Relationships>
</file>

<file path=xl/worksheets/_rels/sheet37.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drawing" Target="../drawings/drawing46.xml"/><Relationship Id="rId1" Type="http://schemas.openxmlformats.org/officeDocument/2006/relationships/printerSettings" Target="../printerSettings/printerSettings37.bin"/><Relationship Id="rId5" Type="http://schemas.openxmlformats.org/officeDocument/2006/relationships/table" Target="../tables/table31.xml"/><Relationship Id="rId4" Type="http://schemas.openxmlformats.org/officeDocument/2006/relationships/table" Target="../tables/table30.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50.xml"/><Relationship Id="rId1" Type="http://schemas.openxmlformats.org/officeDocument/2006/relationships/printerSettings" Target="../printerSettings/printerSettings38.bin"/><Relationship Id="rId5" Type="http://schemas.openxmlformats.org/officeDocument/2006/relationships/table" Target="../tables/table34.xml"/><Relationship Id="rId4" Type="http://schemas.openxmlformats.org/officeDocument/2006/relationships/table" Target="../tables/table33.xml"/></Relationships>
</file>

<file path=xl/worksheets/_rels/sheet3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drawing" Target="../drawings/drawing54.xml"/><Relationship Id="rId1" Type="http://schemas.openxmlformats.org/officeDocument/2006/relationships/printerSettings" Target="../printerSettings/printerSettings39.bin"/><Relationship Id="rId5" Type="http://schemas.openxmlformats.org/officeDocument/2006/relationships/table" Target="../tables/table37.xml"/><Relationship Id="rId4" Type="http://schemas.openxmlformats.org/officeDocument/2006/relationships/table" Target="../tables/table36.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drawing" Target="../drawings/drawing58.xml"/><Relationship Id="rId1" Type="http://schemas.openxmlformats.org/officeDocument/2006/relationships/printerSettings" Target="../printerSettings/printerSettings40.bin"/><Relationship Id="rId5" Type="http://schemas.openxmlformats.org/officeDocument/2006/relationships/table" Target="../tables/table40.xml"/><Relationship Id="rId4" Type="http://schemas.openxmlformats.org/officeDocument/2006/relationships/table" Target="../tables/table39.xml"/></Relationships>
</file>

<file path=xl/worksheets/_rels/sheet41.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drawing" Target="../drawings/drawing62.xml"/><Relationship Id="rId1" Type="http://schemas.openxmlformats.org/officeDocument/2006/relationships/printerSettings" Target="../printerSettings/printerSettings41.bin"/><Relationship Id="rId4" Type="http://schemas.openxmlformats.org/officeDocument/2006/relationships/table" Target="../tables/table42.xml"/></Relationships>
</file>

<file path=xl/worksheets/_rels/sheet4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drawing" Target="../drawings/drawing65.xml"/><Relationship Id="rId1" Type="http://schemas.openxmlformats.org/officeDocument/2006/relationships/printerSettings" Target="../printerSettings/printerSettings42.bin"/><Relationship Id="rId4" Type="http://schemas.openxmlformats.org/officeDocument/2006/relationships/table" Target="../tables/table44.xml"/></Relationships>
</file>

<file path=xl/worksheets/_rels/sheet43.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drawing" Target="../drawings/drawing68.xml"/><Relationship Id="rId1" Type="http://schemas.openxmlformats.org/officeDocument/2006/relationships/printerSettings" Target="../printerSettings/printerSettings43.bin"/><Relationship Id="rId4" Type="http://schemas.openxmlformats.org/officeDocument/2006/relationships/table" Target="../tables/table46.xml"/></Relationships>
</file>

<file path=xl/worksheets/_rels/sheet44.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drawing" Target="../drawings/drawing71.xml"/><Relationship Id="rId1" Type="http://schemas.openxmlformats.org/officeDocument/2006/relationships/printerSettings" Target="../printerSettings/printerSettings44.bin"/><Relationship Id="rId4" Type="http://schemas.openxmlformats.org/officeDocument/2006/relationships/table" Target="../tables/table48.xml"/></Relationships>
</file>

<file path=xl/worksheets/_rels/sheet45.xml.rels><?xml version="1.0" encoding="UTF-8" standalone="yes"?>
<Relationships xmlns="http://schemas.openxmlformats.org/package/2006/relationships"><Relationship Id="rId3" Type="http://schemas.openxmlformats.org/officeDocument/2006/relationships/table" Target="../tables/table49.xml"/><Relationship Id="rId2" Type="http://schemas.openxmlformats.org/officeDocument/2006/relationships/drawing" Target="../drawings/drawing74.xml"/><Relationship Id="rId1" Type="http://schemas.openxmlformats.org/officeDocument/2006/relationships/printerSettings" Target="../printerSettings/printerSettings45.bin"/><Relationship Id="rId6" Type="http://schemas.openxmlformats.org/officeDocument/2006/relationships/table" Target="../tables/table52.xml"/><Relationship Id="rId5" Type="http://schemas.openxmlformats.org/officeDocument/2006/relationships/table" Target="../tables/table51.xml"/><Relationship Id="rId4" Type="http://schemas.openxmlformats.org/officeDocument/2006/relationships/table" Target="../tables/table5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FF362-13E2-42EB-A714-4C8AFAABB655}">
  <sheetPr codeName="Sheet20"/>
  <dimension ref="A1:U910"/>
  <sheetViews>
    <sheetView topLeftCell="A3" zoomScaleNormal="100" workbookViewId="0">
      <selection activeCell="C3" sqref="C3"/>
    </sheetView>
  </sheetViews>
  <sheetFormatPr defaultRowHeight="13.2" x14ac:dyDescent="0.25"/>
  <cols>
    <col min="9" max="9" width="8.88671875" customWidth="1"/>
  </cols>
  <sheetData>
    <row r="1" spans="1:21" ht="20.399999999999999" x14ac:dyDescent="0.35">
      <c r="A1" s="93" t="s">
        <v>262</v>
      </c>
      <c r="B1" s="94"/>
      <c r="C1" s="94"/>
      <c r="D1" s="94"/>
      <c r="E1" s="94"/>
      <c r="F1" s="94"/>
      <c r="G1" s="94"/>
      <c r="H1" s="94"/>
      <c r="I1" s="94"/>
      <c r="J1" s="94"/>
      <c r="K1" s="94"/>
      <c r="L1" s="94"/>
      <c r="M1" s="94"/>
      <c r="N1" s="94"/>
      <c r="O1" s="94"/>
      <c r="P1" s="94"/>
      <c r="Q1" s="94"/>
      <c r="R1" s="94"/>
      <c r="S1" s="94"/>
      <c r="T1" s="95"/>
      <c r="U1" s="61"/>
    </row>
    <row r="2" spans="1:21" ht="21.6" thickBot="1" x14ac:dyDescent="0.45">
      <c r="A2" s="96"/>
      <c r="B2" s="97" t="s">
        <v>233</v>
      </c>
      <c r="C2" s="98"/>
      <c r="D2" s="98"/>
      <c r="E2" s="98"/>
      <c r="F2" s="98"/>
      <c r="G2" s="98"/>
      <c r="H2" s="98"/>
      <c r="I2" s="98"/>
      <c r="J2" s="98"/>
      <c r="K2" s="98"/>
      <c r="L2" s="98"/>
      <c r="M2" s="98"/>
      <c r="N2" s="98"/>
      <c r="O2" s="98"/>
      <c r="P2" s="98"/>
      <c r="Q2" s="98"/>
      <c r="R2" s="98"/>
      <c r="S2" s="98"/>
      <c r="T2" s="99"/>
      <c r="U2" s="61"/>
    </row>
    <row r="3" spans="1:21" ht="20.399999999999999" x14ac:dyDescent="0.35">
      <c r="A3" s="96"/>
      <c r="B3" s="100"/>
      <c r="C3" s="101" t="s">
        <v>261</v>
      </c>
      <c r="D3" s="101"/>
      <c r="E3" s="101"/>
      <c r="F3" s="101"/>
      <c r="G3" s="101"/>
      <c r="H3" s="101"/>
      <c r="I3" s="101"/>
      <c r="J3" s="101"/>
      <c r="K3" s="101"/>
      <c r="L3" s="101"/>
      <c r="M3" s="101"/>
      <c r="N3" s="101"/>
      <c r="O3" s="101"/>
      <c r="P3" s="101"/>
      <c r="Q3" s="101"/>
      <c r="R3" s="101"/>
      <c r="S3" s="101"/>
      <c r="T3" s="102"/>
      <c r="U3" s="61"/>
    </row>
    <row r="4" spans="1:21" x14ac:dyDescent="0.25">
      <c r="A4" s="80"/>
      <c r="B4" s="103"/>
      <c r="C4" s="104" t="s">
        <v>241</v>
      </c>
      <c r="D4" s="87"/>
      <c r="E4" s="87"/>
      <c r="F4" s="87"/>
      <c r="G4" s="87"/>
      <c r="H4" s="87"/>
      <c r="I4" s="87"/>
      <c r="J4" s="87"/>
      <c r="K4" s="87"/>
      <c r="L4" s="87"/>
      <c r="M4" s="87"/>
      <c r="N4" s="87"/>
      <c r="O4" s="87"/>
      <c r="P4" s="87"/>
      <c r="Q4" s="87"/>
      <c r="R4" s="87"/>
      <c r="S4" s="87"/>
      <c r="T4" s="88"/>
    </row>
    <row r="5" spans="1:21" x14ac:dyDescent="0.25">
      <c r="A5" s="80"/>
      <c r="B5" s="103"/>
      <c r="C5" s="104" t="s">
        <v>242</v>
      </c>
      <c r="D5" s="87"/>
      <c r="E5" s="87"/>
      <c r="F5" s="87"/>
      <c r="G5" s="87"/>
      <c r="H5" s="87"/>
      <c r="I5" s="87"/>
      <c r="J5" s="87"/>
      <c r="K5" s="87"/>
      <c r="L5" s="87"/>
      <c r="M5" s="87"/>
      <c r="N5" s="87"/>
      <c r="O5" s="87"/>
      <c r="P5" s="87"/>
      <c r="Q5" s="87"/>
      <c r="R5" s="87"/>
      <c r="S5" s="87"/>
      <c r="T5" s="88"/>
    </row>
    <row r="6" spans="1:21" x14ac:dyDescent="0.25">
      <c r="A6" s="80"/>
      <c r="B6" s="103"/>
      <c r="C6" s="87"/>
      <c r="D6" s="87"/>
      <c r="E6" s="87"/>
      <c r="F6" s="87"/>
      <c r="G6" s="87"/>
      <c r="H6" s="87"/>
      <c r="I6" s="87"/>
      <c r="J6" s="87"/>
      <c r="K6" s="87"/>
      <c r="L6" s="87"/>
      <c r="M6" s="87"/>
      <c r="N6" s="87"/>
      <c r="O6" s="87"/>
      <c r="P6" s="87"/>
      <c r="Q6" s="87"/>
      <c r="R6" s="87"/>
      <c r="S6" s="87"/>
      <c r="T6" s="88"/>
    </row>
    <row r="7" spans="1:21" x14ac:dyDescent="0.25">
      <c r="A7" s="80"/>
      <c r="B7" s="103"/>
      <c r="C7" s="87"/>
      <c r="D7" s="87"/>
      <c r="E7" s="87"/>
      <c r="F7" s="87"/>
      <c r="G7" s="87"/>
      <c r="H7" s="87"/>
      <c r="I7" s="87"/>
      <c r="J7" s="87"/>
      <c r="K7" s="87"/>
      <c r="L7" s="87"/>
      <c r="M7" s="87"/>
      <c r="N7" s="87"/>
      <c r="O7" s="87"/>
      <c r="P7" s="87"/>
      <c r="Q7" s="87"/>
      <c r="R7" s="87"/>
      <c r="S7" s="87"/>
      <c r="T7" s="88"/>
    </row>
    <row r="8" spans="1:21" x14ac:dyDescent="0.25">
      <c r="A8" s="80"/>
      <c r="B8" s="103"/>
      <c r="C8" s="87"/>
      <c r="D8" s="87"/>
      <c r="E8" s="87"/>
      <c r="F8" s="87"/>
      <c r="G8" s="87"/>
      <c r="H8" s="87"/>
      <c r="I8" s="87"/>
      <c r="J8" s="87"/>
      <c r="K8" s="87"/>
      <c r="L8" s="87"/>
      <c r="M8" s="87"/>
      <c r="N8" s="87"/>
      <c r="O8" s="87"/>
      <c r="P8" s="87"/>
      <c r="Q8" s="87"/>
      <c r="R8" s="87"/>
      <c r="S8" s="87"/>
      <c r="T8" s="88"/>
    </row>
    <row r="9" spans="1:21" x14ac:dyDescent="0.25">
      <c r="A9" s="80"/>
      <c r="B9" s="103"/>
      <c r="C9" s="87"/>
      <c r="D9" s="87"/>
      <c r="E9" s="87"/>
      <c r="F9" s="87"/>
      <c r="G9" s="87"/>
      <c r="H9" s="87"/>
      <c r="I9" s="87"/>
      <c r="J9" s="87"/>
      <c r="K9" s="87"/>
      <c r="L9" s="87"/>
      <c r="M9" s="87"/>
      <c r="N9" s="87"/>
      <c r="O9" s="87"/>
      <c r="P9" s="87"/>
      <c r="Q9" s="87"/>
      <c r="R9" s="87"/>
      <c r="S9" s="87"/>
      <c r="T9" s="88"/>
    </row>
    <row r="10" spans="1:21" x14ac:dyDescent="0.25">
      <c r="A10" s="80"/>
      <c r="B10" s="103"/>
      <c r="C10" s="87"/>
      <c r="D10" s="87"/>
      <c r="E10" s="87"/>
      <c r="F10" s="87"/>
      <c r="G10" s="87"/>
      <c r="H10" s="87"/>
      <c r="I10" s="87"/>
      <c r="J10" s="87"/>
      <c r="K10" s="87"/>
      <c r="L10" s="87"/>
      <c r="M10" s="87"/>
      <c r="N10" s="87"/>
      <c r="O10" s="87"/>
      <c r="P10" s="87"/>
      <c r="Q10" s="87"/>
      <c r="R10" s="87"/>
      <c r="S10" s="87"/>
      <c r="T10" s="88"/>
    </row>
    <row r="11" spans="1:21" x14ac:dyDescent="0.25">
      <c r="A11" s="80"/>
      <c r="B11" s="103"/>
      <c r="C11" s="87"/>
      <c r="D11" s="87"/>
      <c r="E11" s="87"/>
      <c r="F11" s="87"/>
      <c r="G11" s="87"/>
      <c r="H11" s="87"/>
      <c r="I11" s="87"/>
      <c r="J11" s="87"/>
      <c r="K11" s="87"/>
      <c r="L11" s="87"/>
      <c r="M11" s="87"/>
      <c r="N11" s="87"/>
      <c r="O11" s="87"/>
      <c r="P11" s="87"/>
      <c r="Q11" s="87"/>
      <c r="R11" s="87"/>
      <c r="S11" s="87"/>
      <c r="T11" s="88"/>
    </row>
    <row r="12" spans="1:21" x14ac:dyDescent="0.25">
      <c r="A12" s="80"/>
      <c r="B12" s="103"/>
      <c r="C12" s="87"/>
      <c r="D12" s="87"/>
      <c r="E12" s="87"/>
      <c r="F12" s="87"/>
      <c r="G12" s="87"/>
      <c r="H12" s="87"/>
      <c r="I12" s="87"/>
      <c r="J12" s="87"/>
      <c r="K12" s="87"/>
      <c r="L12" s="87"/>
      <c r="M12" s="87"/>
      <c r="N12" s="87"/>
      <c r="O12" s="87"/>
      <c r="P12" s="87"/>
      <c r="Q12" s="87"/>
      <c r="R12" s="87"/>
      <c r="S12" s="87"/>
      <c r="T12" s="88"/>
    </row>
    <row r="13" spans="1:21" x14ac:dyDescent="0.25">
      <c r="A13" s="80"/>
      <c r="B13" s="103"/>
      <c r="C13" s="104" t="s">
        <v>243</v>
      </c>
      <c r="D13" s="87"/>
      <c r="E13" s="87"/>
      <c r="F13" s="87"/>
      <c r="G13" s="87"/>
      <c r="H13" s="87"/>
      <c r="I13" s="87"/>
      <c r="J13" s="87"/>
      <c r="K13" s="87"/>
      <c r="L13" s="87"/>
      <c r="M13" s="87"/>
      <c r="N13" s="87"/>
      <c r="O13" s="87"/>
      <c r="P13" s="87"/>
      <c r="Q13" s="87"/>
      <c r="R13" s="87"/>
      <c r="S13" s="87"/>
      <c r="T13" s="88"/>
    </row>
    <row r="14" spans="1:21" x14ac:dyDescent="0.25">
      <c r="A14" s="80"/>
      <c r="B14" s="103"/>
      <c r="C14" s="104" t="s">
        <v>247</v>
      </c>
      <c r="D14" s="81"/>
      <c r="E14" s="81"/>
      <c r="F14" s="81"/>
      <c r="G14" s="81"/>
      <c r="H14" s="81"/>
      <c r="I14" s="81"/>
      <c r="J14" s="81"/>
      <c r="K14" s="81"/>
      <c r="L14" s="81"/>
      <c r="M14" s="81"/>
      <c r="N14" s="81"/>
      <c r="O14" s="81"/>
      <c r="P14" s="81"/>
      <c r="Q14" s="81"/>
      <c r="R14" s="81"/>
      <c r="S14" s="81"/>
      <c r="T14" s="88"/>
    </row>
    <row r="15" spans="1:21" x14ac:dyDescent="0.25">
      <c r="A15" s="80"/>
      <c r="B15" s="103"/>
      <c r="C15" s="87"/>
      <c r="D15" s="87"/>
      <c r="E15" s="87"/>
      <c r="F15" s="87"/>
      <c r="G15" s="87"/>
      <c r="H15" s="87"/>
      <c r="I15" s="87"/>
      <c r="J15" s="87"/>
      <c r="K15" s="87"/>
      <c r="L15" s="87"/>
      <c r="M15" s="87"/>
      <c r="N15" s="87"/>
      <c r="O15" s="87"/>
      <c r="P15" s="87"/>
      <c r="Q15" s="87"/>
      <c r="R15" s="81"/>
      <c r="S15" s="81"/>
      <c r="T15" s="88"/>
    </row>
    <row r="16" spans="1:21" x14ac:dyDescent="0.25">
      <c r="A16" s="80"/>
      <c r="B16" s="103"/>
      <c r="C16" s="87"/>
      <c r="D16" s="87"/>
      <c r="E16" s="87"/>
      <c r="F16" s="87"/>
      <c r="G16" s="87"/>
      <c r="H16" s="87"/>
      <c r="I16" s="87"/>
      <c r="J16" s="87"/>
      <c r="K16" s="87"/>
      <c r="L16" s="87"/>
      <c r="M16" s="87"/>
      <c r="N16" s="87"/>
      <c r="O16" s="87"/>
      <c r="P16" s="87"/>
      <c r="Q16" s="87"/>
      <c r="R16" s="81"/>
      <c r="S16" s="81"/>
      <c r="T16" s="88"/>
    </row>
    <row r="17" spans="1:20" x14ac:dyDescent="0.25">
      <c r="A17" s="80"/>
      <c r="B17" s="103"/>
      <c r="C17" s="87"/>
      <c r="D17" s="87"/>
      <c r="E17" s="87"/>
      <c r="F17" s="87"/>
      <c r="G17" s="87"/>
      <c r="H17" s="87"/>
      <c r="I17" s="87"/>
      <c r="J17" s="87"/>
      <c r="K17" s="87"/>
      <c r="L17" s="87"/>
      <c r="M17" s="87"/>
      <c r="N17" s="87"/>
      <c r="O17" s="87"/>
      <c r="P17" s="87"/>
      <c r="Q17" s="87"/>
      <c r="R17" s="81"/>
      <c r="S17" s="81"/>
      <c r="T17" s="88"/>
    </row>
    <row r="18" spans="1:20" x14ac:dyDescent="0.25">
      <c r="A18" s="80"/>
      <c r="B18" s="103"/>
      <c r="C18" s="87"/>
      <c r="D18" s="87"/>
      <c r="E18" s="87"/>
      <c r="F18" s="87"/>
      <c r="G18" s="87"/>
      <c r="H18" s="87"/>
      <c r="I18" s="87"/>
      <c r="J18" s="87"/>
      <c r="K18" s="87"/>
      <c r="L18" s="87"/>
      <c r="M18" s="87"/>
      <c r="N18" s="87"/>
      <c r="O18" s="87"/>
      <c r="P18" s="87"/>
      <c r="Q18" s="87"/>
      <c r="R18" s="81"/>
      <c r="S18" s="81"/>
      <c r="T18" s="88"/>
    </row>
    <row r="19" spans="1:20" x14ac:dyDescent="0.25">
      <c r="A19" s="80"/>
      <c r="B19" s="103"/>
      <c r="C19" s="87"/>
      <c r="D19" s="87"/>
      <c r="E19" s="87"/>
      <c r="F19" s="87"/>
      <c r="G19" s="87"/>
      <c r="H19" s="87"/>
      <c r="I19" s="87"/>
      <c r="J19" s="87"/>
      <c r="K19" s="87"/>
      <c r="L19" s="87"/>
      <c r="M19" s="87"/>
      <c r="N19" s="87"/>
      <c r="O19" s="87"/>
      <c r="P19" s="87"/>
      <c r="Q19" s="87"/>
      <c r="R19" s="81"/>
      <c r="S19" s="81"/>
      <c r="T19" s="88"/>
    </row>
    <row r="20" spans="1:20" x14ac:dyDescent="0.25">
      <c r="A20" s="80"/>
      <c r="B20" s="103"/>
      <c r="C20" s="87"/>
      <c r="D20" s="87"/>
      <c r="E20" s="87"/>
      <c r="F20" s="87"/>
      <c r="G20" s="87"/>
      <c r="H20" s="87"/>
      <c r="I20" s="87"/>
      <c r="J20" s="87"/>
      <c r="K20" s="87"/>
      <c r="L20" s="87"/>
      <c r="M20" s="87"/>
      <c r="N20" s="87"/>
      <c r="O20" s="87"/>
      <c r="P20" s="87"/>
      <c r="Q20" s="87"/>
      <c r="R20" s="81"/>
      <c r="S20" s="81"/>
      <c r="T20" s="88"/>
    </row>
    <row r="21" spans="1:20" x14ac:dyDescent="0.25">
      <c r="A21" s="80"/>
      <c r="B21" s="103"/>
      <c r="C21" s="87"/>
      <c r="D21" s="87"/>
      <c r="E21" s="87"/>
      <c r="F21" s="87"/>
      <c r="G21" s="87"/>
      <c r="H21" s="87"/>
      <c r="I21" s="87"/>
      <c r="J21" s="87"/>
      <c r="K21" s="87"/>
      <c r="L21" s="87"/>
      <c r="M21" s="87"/>
      <c r="N21" s="87"/>
      <c r="O21" s="87"/>
      <c r="P21" s="87"/>
      <c r="Q21" s="87"/>
      <c r="R21" s="81"/>
      <c r="S21" s="81"/>
      <c r="T21" s="88"/>
    </row>
    <row r="22" spans="1:20" x14ac:dyDescent="0.25">
      <c r="A22" s="80"/>
      <c r="B22" s="103"/>
      <c r="C22" s="87"/>
      <c r="D22" s="87"/>
      <c r="E22" s="87"/>
      <c r="F22" s="87"/>
      <c r="G22" s="87"/>
      <c r="H22" s="87"/>
      <c r="I22" s="87"/>
      <c r="J22" s="87"/>
      <c r="K22" s="87"/>
      <c r="L22" s="87"/>
      <c r="M22" s="87"/>
      <c r="N22" s="87"/>
      <c r="O22" s="87"/>
      <c r="P22" s="87"/>
      <c r="Q22" s="87"/>
      <c r="R22" s="81"/>
      <c r="S22" s="81"/>
      <c r="T22" s="88"/>
    </row>
    <row r="23" spans="1:20" x14ac:dyDescent="0.25">
      <c r="A23" s="80"/>
      <c r="B23" s="103"/>
      <c r="C23" s="104" t="s">
        <v>248</v>
      </c>
      <c r="D23" s="81"/>
      <c r="E23" s="81"/>
      <c r="F23" s="81"/>
      <c r="G23" s="81"/>
      <c r="H23" s="81"/>
      <c r="I23" s="81"/>
      <c r="J23" s="81"/>
      <c r="K23" s="81"/>
      <c r="L23" s="81"/>
      <c r="M23" s="81"/>
      <c r="N23" s="81"/>
      <c r="O23" s="81"/>
      <c r="P23" s="81"/>
      <c r="Q23" s="81"/>
      <c r="R23" s="81"/>
      <c r="S23" s="81"/>
      <c r="T23" s="88"/>
    </row>
    <row r="24" spans="1:20" x14ac:dyDescent="0.25">
      <c r="A24" s="80"/>
      <c r="B24" s="103"/>
      <c r="C24" s="81"/>
      <c r="D24" s="81"/>
      <c r="E24" s="81"/>
      <c r="F24" s="81"/>
      <c r="G24" s="81"/>
      <c r="H24" s="81"/>
      <c r="I24" s="81"/>
      <c r="J24" s="81"/>
      <c r="K24" s="81"/>
      <c r="L24" s="81"/>
      <c r="M24" s="81"/>
      <c r="N24" s="81"/>
      <c r="O24" s="81"/>
      <c r="P24" s="81"/>
      <c r="Q24" s="81"/>
      <c r="R24" s="81"/>
      <c r="S24" s="81"/>
      <c r="T24" s="88"/>
    </row>
    <row r="25" spans="1:20" x14ac:dyDescent="0.25">
      <c r="A25" s="80"/>
      <c r="B25" s="103"/>
      <c r="C25" s="81"/>
      <c r="D25" s="81"/>
      <c r="E25" s="81"/>
      <c r="F25" s="81"/>
      <c r="G25" s="81"/>
      <c r="H25" s="81"/>
      <c r="I25" s="81"/>
      <c r="J25" s="81"/>
      <c r="K25" s="81"/>
      <c r="L25" s="81"/>
      <c r="M25" s="81"/>
      <c r="N25" s="81"/>
      <c r="O25" s="81"/>
      <c r="P25" s="81"/>
      <c r="Q25" s="81"/>
      <c r="R25" s="81"/>
      <c r="S25" s="81"/>
      <c r="T25" s="88"/>
    </row>
    <row r="26" spans="1:20" x14ac:dyDescent="0.25">
      <c r="A26" s="80"/>
      <c r="B26" s="103"/>
      <c r="C26" s="81"/>
      <c r="D26" s="81"/>
      <c r="E26" s="81"/>
      <c r="F26" s="81"/>
      <c r="G26" s="81"/>
      <c r="H26" s="81"/>
      <c r="I26" s="81"/>
      <c r="J26" s="81"/>
      <c r="K26" s="81"/>
      <c r="L26" s="81"/>
      <c r="M26" s="81"/>
      <c r="N26" s="81"/>
      <c r="O26" s="81"/>
      <c r="P26" s="81"/>
      <c r="Q26" s="81"/>
      <c r="R26" s="81"/>
      <c r="S26" s="81"/>
      <c r="T26" s="88"/>
    </row>
    <row r="27" spans="1:20" x14ac:dyDescent="0.25">
      <c r="A27" s="80"/>
      <c r="B27" s="103"/>
      <c r="C27" s="81"/>
      <c r="D27" s="81"/>
      <c r="E27" s="81"/>
      <c r="F27" s="81"/>
      <c r="G27" s="81"/>
      <c r="H27" s="81"/>
      <c r="I27" s="81"/>
      <c r="J27" s="81"/>
      <c r="K27" s="81"/>
      <c r="L27" s="81"/>
      <c r="M27" s="81"/>
      <c r="N27" s="81"/>
      <c r="O27" s="81"/>
      <c r="P27" s="81"/>
      <c r="Q27" s="81"/>
      <c r="R27" s="81"/>
      <c r="S27" s="81"/>
      <c r="T27" s="88"/>
    </row>
    <row r="28" spans="1:20" x14ac:dyDescent="0.25">
      <c r="A28" s="80"/>
      <c r="B28" s="103"/>
      <c r="C28" s="81"/>
      <c r="D28" s="81"/>
      <c r="E28" s="81"/>
      <c r="F28" s="81"/>
      <c r="G28" s="81"/>
      <c r="H28" s="81"/>
      <c r="I28" s="81"/>
      <c r="J28" s="81"/>
      <c r="K28" s="81"/>
      <c r="L28" s="81"/>
      <c r="M28" s="81"/>
      <c r="N28" s="81"/>
      <c r="O28" s="81"/>
      <c r="P28" s="81"/>
      <c r="Q28" s="81"/>
      <c r="R28" s="81"/>
      <c r="S28" s="81"/>
      <c r="T28" s="88"/>
    </row>
    <row r="29" spans="1:20" x14ac:dyDescent="0.25">
      <c r="A29" s="80"/>
      <c r="B29" s="103"/>
      <c r="C29" s="81"/>
      <c r="D29" s="81"/>
      <c r="E29" s="81"/>
      <c r="F29" s="81"/>
      <c r="G29" s="81"/>
      <c r="H29" s="81"/>
      <c r="I29" s="81"/>
      <c r="J29" s="81"/>
      <c r="K29" s="81"/>
      <c r="L29" s="81"/>
      <c r="M29" s="81"/>
      <c r="N29" s="81"/>
      <c r="O29" s="81"/>
      <c r="P29" s="81"/>
      <c r="Q29" s="81"/>
      <c r="R29" s="81"/>
      <c r="S29" s="81"/>
      <c r="T29" s="88"/>
    </row>
    <row r="30" spans="1:20" x14ac:dyDescent="0.25">
      <c r="A30" s="80"/>
      <c r="B30" s="103"/>
      <c r="C30" s="81"/>
      <c r="D30" s="81"/>
      <c r="E30" s="81"/>
      <c r="F30" s="81"/>
      <c r="G30" s="81"/>
      <c r="H30" s="81"/>
      <c r="I30" s="81"/>
      <c r="J30" s="81"/>
      <c r="K30" s="81"/>
      <c r="L30" s="81"/>
      <c r="M30" s="81"/>
      <c r="N30" s="81"/>
      <c r="O30" s="81"/>
      <c r="P30" s="81"/>
      <c r="Q30" s="81"/>
      <c r="R30" s="81"/>
      <c r="S30" s="81"/>
      <c r="T30" s="88"/>
    </row>
    <row r="31" spans="1:20" x14ac:dyDescent="0.25">
      <c r="A31" s="80"/>
      <c r="B31" s="103"/>
      <c r="C31" s="104" t="s">
        <v>249</v>
      </c>
      <c r="D31" s="81"/>
      <c r="E31" s="81"/>
      <c r="F31" s="81"/>
      <c r="G31" s="81"/>
      <c r="H31" s="81"/>
      <c r="I31" s="81"/>
      <c r="J31" s="81"/>
      <c r="K31" s="81"/>
      <c r="L31" s="81"/>
      <c r="M31" s="81"/>
      <c r="N31" s="81"/>
      <c r="O31" s="81"/>
      <c r="P31" s="81"/>
      <c r="Q31" s="81"/>
      <c r="R31" s="81"/>
      <c r="S31" s="81"/>
      <c r="T31" s="88"/>
    </row>
    <row r="32" spans="1:20" x14ac:dyDescent="0.25">
      <c r="A32" s="80"/>
      <c r="B32" s="103"/>
      <c r="C32" s="104" t="s">
        <v>244</v>
      </c>
      <c r="D32" s="87"/>
      <c r="E32" s="87"/>
      <c r="F32" s="87"/>
      <c r="G32" s="87"/>
      <c r="H32" s="87"/>
      <c r="I32" s="87"/>
      <c r="J32" s="87"/>
      <c r="K32" s="87"/>
      <c r="L32" s="87"/>
      <c r="M32" s="87"/>
      <c r="N32" s="87"/>
      <c r="O32" s="87"/>
      <c r="P32" s="87"/>
      <c r="Q32" s="87"/>
      <c r="R32" s="87"/>
      <c r="S32" s="87"/>
      <c r="T32" s="88"/>
    </row>
    <row r="33" spans="1:20" x14ac:dyDescent="0.25">
      <c r="A33" s="80"/>
      <c r="B33" s="103"/>
      <c r="C33" s="87"/>
      <c r="D33" s="87"/>
      <c r="E33" s="87"/>
      <c r="F33" s="87"/>
      <c r="G33" s="87"/>
      <c r="H33" s="87"/>
      <c r="I33" s="87"/>
      <c r="J33" s="87"/>
      <c r="K33" s="87"/>
      <c r="L33" s="87"/>
      <c r="M33" s="87"/>
      <c r="N33" s="87"/>
      <c r="O33" s="87"/>
      <c r="P33" s="87"/>
      <c r="Q33" s="87"/>
      <c r="R33" s="87"/>
      <c r="S33" s="87"/>
      <c r="T33" s="88"/>
    </row>
    <row r="34" spans="1:20" x14ac:dyDescent="0.25">
      <c r="A34" s="80"/>
      <c r="B34" s="103"/>
      <c r="C34" s="87"/>
      <c r="D34" s="87"/>
      <c r="E34" s="87"/>
      <c r="F34" s="87"/>
      <c r="G34" s="87"/>
      <c r="H34" s="87"/>
      <c r="I34" s="87"/>
      <c r="J34" s="87"/>
      <c r="K34" s="87"/>
      <c r="L34" s="87"/>
      <c r="M34" s="87"/>
      <c r="N34" s="87"/>
      <c r="O34" s="87"/>
      <c r="P34" s="87"/>
      <c r="Q34" s="87"/>
      <c r="R34" s="87"/>
      <c r="S34" s="87"/>
      <c r="T34" s="88"/>
    </row>
    <row r="35" spans="1:20" x14ac:dyDescent="0.25">
      <c r="A35" s="80"/>
      <c r="B35" s="103"/>
      <c r="C35" s="87"/>
      <c r="D35" s="87"/>
      <c r="E35" s="87"/>
      <c r="F35" s="87"/>
      <c r="G35" s="87"/>
      <c r="H35" s="87"/>
      <c r="I35" s="87"/>
      <c r="J35" s="87"/>
      <c r="K35" s="87"/>
      <c r="L35" s="87"/>
      <c r="M35" s="87"/>
      <c r="N35" s="87"/>
      <c r="O35" s="87"/>
      <c r="P35" s="87"/>
      <c r="Q35" s="87"/>
      <c r="R35" s="87"/>
      <c r="S35" s="87"/>
      <c r="T35" s="88"/>
    </row>
    <row r="36" spans="1:20" x14ac:dyDescent="0.25">
      <c r="A36" s="80"/>
      <c r="B36" s="103"/>
      <c r="C36" s="87"/>
      <c r="D36" s="87"/>
      <c r="E36" s="87"/>
      <c r="F36" s="87"/>
      <c r="G36" s="87"/>
      <c r="H36" s="87"/>
      <c r="I36" s="87"/>
      <c r="J36" s="87"/>
      <c r="K36" s="87"/>
      <c r="L36" s="87"/>
      <c r="M36" s="87"/>
      <c r="N36" s="87"/>
      <c r="O36" s="87"/>
      <c r="P36" s="87"/>
      <c r="Q36" s="87"/>
      <c r="R36" s="87"/>
      <c r="S36" s="87"/>
      <c r="T36" s="88"/>
    </row>
    <row r="37" spans="1:20" x14ac:dyDescent="0.25">
      <c r="A37" s="80"/>
      <c r="B37" s="103"/>
      <c r="C37" s="87"/>
      <c r="D37" s="87"/>
      <c r="E37" s="87"/>
      <c r="F37" s="87"/>
      <c r="G37" s="87"/>
      <c r="H37" s="87"/>
      <c r="I37" s="87"/>
      <c r="J37" s="87"/>
      <c r="K37" s="87"/>
      <c r="L37" s="87"/>
      <c r="M37" s="87"/>
      <c r="N37" s="87"/>
      <c r="O37" s="87"/>
      <c r="P37" s="87"/>
      <c r="Q37" s="87"/>
      <c r="R37" s="87"/>
      <c r="S37" s="87"/>
      <c r="T37" s="88"/>
    </row>
    <row r="38" spans="1:20" x14ac:dyDescent="0.25">
      <c r="A38" s="80"/>
      <c r="B38" s="103"/>
      <c r="C38" s="87"/>
      <c r="D38" s="87"/>
      <c r="E38" s="87"/>
      <c r="F38" s="87"/>
      <c r="G38" s="87"/>
      <c r="H38" s="87"/>
      <c r="I38" s="87"/>
      <c r="J38" s="87"/>
      <c r="K38" s="87"/>
      <c r="L38" s="87"/>
      <c r="M38" s="87"/>
      <c r="N38" s="87"/>
      <c r="O38" s="87"/>
      <c r="P38" s="87"/>
      <c r="Q38" s="87"/>
      <c r="R38" s="87"/>
      <c r="S38" s="87"/>
      <c r="T38" s="88"/>
    </row>
    <row r="39" spans="1:20" x14ac:dyDescent="0.25">
      <c r="A39" s="80"/>
      <c r="B39" s="103"/>
      <c r="C39" s="87"/>
      <c r="D39" s="87"/>
      <c r="E39" s="87"/>
      <c r="F39" s="87"/>
      <c r="G39" s="87"/>
      <c r="H39" s="87"/>
      <c r="I39" s="87"/>
      <c r="J39" s="87"/>
      <c r="K39" s="87"/>
      <c r="L39" s="87"/>
      <c r="M39" s="87"/>
      <c r="N39" s="87"/>
      <c r="O39" s="87"/>
      <c r="P39" s="87"/>
      <c r="Q39" s="87"/>
      <c r="R39" s="87"/>
      <c r="S39" s="87"/>
      <c r="T39" s="88"/>
    </row>
    <row r="40" spans="1:20" x14ac:dyDescent="0.25">
      <c r="A40" s="80"/>
      <c r="B40" s="103"/>
      <c r="C40" s="87"/>
      <c r="D40" s="87"/>
      <c r="E40" s="87"/>
      <c r="F40" s="87"/>
      <c r="G40" s="87"/>
      <c r="H40" s="87"/>
      <c r="I40" s="87"/>
      <c r="J40" s="87"/>
      <c r="K40" s="87"/>
      <c r="L40" s="87"/>
      <c r="M40" s="87"/>
      <c r="N40" s="87"/>
      <c r="O40" s="87"/>
      <c r="P40" s="87"/>
      <c r="Q40" s="87"/>
      <c r="R40" s="87"/>
      <c r="S40" s="87"/>
      <c r="T40" s="88"/>
    </row>
    <row r="41" spans="1:20" x14ac:dyDescent="0.25">
      <c r="A41" s="80"/>
      <c r="B41" s="103"/>
      <c r="C41" s="104" t="s">
        <v>245</v>
      </c>
      <c r="D41" s="87"/>
      <c r="E41" s="87"/>
      <c r="F41" s="87"/>
      <c r="G41" s="87"/>
      <c r="H41" s="87"/>
      <c r="I41" s="87"/>
      <c r="J41" s="87"/>
      <c r="K41" s="87"/>
      <c r="L41" s="87"/>
      <c r="M41" s="87"/>
      <c r="N41" s="87"/>
      <c r="O41" s="87"/>
      <c r="P41" s="87"/>
      <c r="Q41" s="87"/>
      <c r="R41" s="87"/>
      <c r="S41" s="87"/>
      <c r="T41" s="88"/>
    </row>
    <row r="42" spans="1:20" x14ac:dyDescent="0.25">
      <c r="A42" s="80"/>
      <c r="B42" s="103"/>
      <c r="C42" s="87"/>
      <c r="D42" s="87"/>
      <c r="E42" s="87"/>
      <c r="F42" s="87"/>
      <c r="G42" s="87"/>
      <c r="H42" s="87"/>
      <c r="I42" s="87"/>
      <c r="J42" s="87"/>
      <c r="K42" s="87"/>
      <c r="L42" s="87"/>
      <c r="M42" s="87"/>
      <c r="N42" s="87"/>
      <c r="O42" s="87"/>
      <c r="P42" s="87"/>
      <c r="Q42" s="87"/>
      <c r="R42" s="87"/>
      <c r="S42" s="87"/>
      <c r="T42" s="88"/>
    </row>
    <row r="43" spans="1:20" x14ac:dyDescent="0.25">
      <c r="A43" s="80"/>
      <c r="B43" s="103"/>
      <c r="C43" s="87"/>
      <c r="D43" s="87"/>
      <c r="E43" s="87"/>
      <c r="F43" s="87"/>
      <c r="G43" s="87"/>
      <c r="H43" s="87"/>
      <c r="I43" s="87"/>
      <c r="J43" s="87"/>
      <c r="K43" s="87"/>
      <c r="L43" s="87"/>
      <c r="M43" s="87"/>
      <c r="N43" s="87"/>
      <c r="O43" s="87"/>
      <c r="P43" s="87"/>
      <c r="Q43" s="87"/>
      <c r="R43" s="87"/>
      <c r="S43" s="87"/>
      <c r="T43" s="88"/>
    </row>
    <row r="44" spans="1:20" x14ac:dyDescent="0.25">
      <c r="A44" s="80"/>
      <c r="B44" s="103"/>
      <c r="C44" s="87"/>
      <c r="D44" s="87"/>
      <c r="E44" s="87"/>
      <c r="F44" s="87"/>
      <c r="G44" s="87"/>
      <c r="H44" s="87"/>
      <c r="I44" s="87"/>
      <c r="J44" s="87"/>
      <c r="K44" s="87"/>
      <c r="L44" s="87"/>
      <c r="M44" s="87"/>
      <c r="N44" s="87"/>
      <c r="O44" s="87"/>
      <c r="P44" s="87"/>
      <c r="Q44" s="87"/>
      <c r="R44" s="87"/>
      <c r="S44" s="87"/>
      <c r="T44" s="88"/>
    </row>
    <row r="45" spans="1:20" x14ac:dyDescent="0.25">
      <c r="A45" s="80"/>
      <c r="B45" s="103"/>
      <c r="C45" s="87"/>
      <c r="D45" s="87"/>
      <c r="E45" s="87"/>
      <c r="F45" s="87"/>
      <c r="G45" s="87"/>
      <c r="H45" s="87"/>
      <c r="I45" s="87"/>
      <c r="J45" s="87"/>
      <c r="K45" s="87"/>
      <c r="L45" s="87"/>
      <c r="M45" s="87"/>
      <c r="N45" s="87"/>
      <c r="O45" s="87"/>
      <c r="P45" s="87"/>
      <c r="Q45" s="87"/>
      <c r="R45" s="87"/>
      <c r="S45" s="87"/>
      <c r="T45" s="88"/>
    </row>
    <row r="46" spans="1:20" x14ac:dyDescent="0.25">
      <c r="A46" s="80"/>
      <c r="B46" s="103"/>
      <c r="C46" s="87"/>
      <c r="D46" s="87"/>
      <c r="E46" s="87"/>
      <c r="F46" s="87"/>
      <c r="G46" s="87"/>
      <c r="H46" s="87"/>
      <c r="I46" s="87"/>
      <c r="J46" s="87"/>
      <c r="K46" s="87"/>
      <c r="L46" s="87"/>
      <c r="M46" s="87"/>
      <c r="N46" s="87"/>
      <c r="O46" s="87"/>
      <c r="P46" s="87"/>
      <c r="Q46" s="87"/>
      <c r="R46" s="87"/>
      <c r="S46" s="87"/>
      <c r="T46" s="88"/>
    </row>
    <row r="47" spans="1:20" x14ac:dyDescent="0.25">
      <c r="A47" s="80"/>
      <c r="B47" s="103"/>
      <c r="C47" s="87"/>
      <c r="D47" s="87"/>
      <c r="E47" s="87"/>
      <c r="F47" s="87"/>
      <c r="G47" s="87"/>
      <c r="H47" s="87"/>
      <c r="I47" s="87"/>
      <c r="J47" s="87"/>
      <c r="K47" s="87"/>
      <c r="L47" s="87"/>
      <c r="M47" s="87"/>
      <c r="N47" s="87"/>
      <c r="O47" s="87"/>
      <c r="P47" s="87"/>
      <c r="Q47" s="87"/>
      <c r="R47" s="87"/>
      <c r="S47" s="87"/>
      <c r="T47" s="88"/>
    </row>
    <row r="48" spans="1:20" x14ac:dyDescent="0.25">
      <c r="A48" s="80"/>
      <c r="B48" s="103"/>
      <c r="C48" s="87"/>
      <c r="D48" s="87"/>
      <c r="E48" s="87"/>
      <c r="F48" s="87"/>
      <c r="G48" s="87"/>
      <c r="H48" s="87"/>
      <c r="I48" s="87"/>
      <c r="J48" s="87"/>
      <c r="K48" s="87"/>
      <c r="L48" s="87"/>
      <c r="M48" s="87"/>
      <c r="N48" s="87"/>
      <c r="O48" s="87"/>
      <c r="P48" s="87"/>
      <c r="Q48" s="87"/>
      <c r="R48" s="87"/>
      <c r="S48" s="87"/>
      <c r="T48" s="88"/>
    </row>
    <row r="49" spans="1:20" x14ac:dyDescent="0.25">
      <c r="A49" s="80"/>
      <c r="B49" s="103"/>
      <c r="C49" s="87"/>
      <c r="D49" s="87"/>
      <c r="E49" s="87"/>
      <c r="F49" s="87"/>
      <c r="G49" s="87"/>
      <c r="H49" s="87"/>
      <c r="I49" s="87"/>
      <c r="J49" s="87"/>
      <c r="K49" s="87"/>
      <c r="L49" s="87"/>
      <c r="M49" s="87"/>
      <c r="N49" s="87"/>
      <c r="O49" s="87"/>
      <c r="P49" s="87"/>
      <c r="Q49" s="87"/>
      <c r="R49" s="87"/>
      <c r="S49" s="87"/>
      <c r="T49" s="88"/>
    </row>
    <row r="50" spans="1:20" x14ac:dyDescent="0.25">
      <c r="A50" s="80"/>
      <c r="B50" s="103"/>
      <c r="C50" s="87"/>
      <c r="D50" s="87"/>
      <c r="E50" s="87"/>
      <c r="F50" s="87"/>
      <c r="G50" s="87"/>
      <c r="H50" s="87"/>
      <c r="I50" s="87"/>
      <c r="J50" s="87"/>
      <c r="K50" s="87"/>
      <c r="L50" s="87"/>
      <c r="M50" s="87"/>
      <c r="N50" s="87"/>
      <c r="O50" s="87"/>
      <c r="P50" s="87"/>
      <c r="Q50" s="87"/>
      <c r="R50" s="87"/>
      <c r="S50" s="87"/>
      <c r="T50" s="88"/>
    </row>
    <row r="51" spans="1:20" x14ac:dyDescent="0.25">
      <c r="A51" s="80"/>
      <c r="B51" s="103"/>
      <c r="C51" s="87"/>
      <c r="D51" s="87"/>
      <c r="E51" s="87"/>
      <c r="F51" s="87"/>
      <c r="G51" s="87"/>
      <c r="H51" s="87"/>
      <c r="I51" s="87"/>
      <c r="J51" s="87"/>
      <c r="K51" s="87"/>
      <c r="L51" s="87"/>
      <c r="M51" s="87"/>
      <c r="N51" s="87"/>
      <c r="O51" s="87"/>
      <c r="P51" s="87"/>
      <c r="Q51" s="87"/>
      <c r="R51" s="87"/>
      <c r="S51" s="87"/>
      <c r="T51" s="88"/>
    </row>
    <row r="52" spans="1:20" x14ac:dyDescent="0.25">
      <c r="A52" s="80"/>
      <c r="B52" s="103"/>
      <c r="C52" s="104" t="s">
        <v>250</v>
      </c>
      <c r="D52" s="87"/>
      <c r="E52" s="87"/>
      <c r="F52" s="87"/>
      <c r="G52" s="87"/>
      <c r="H52" s="87"/>
      <c r="I52" s="87"/>
      <c r="J52" s="87"/>
      <c r="K52" s="87"/>
      <c r="L52" s="87"/>
      <c r="M52" s="87"/>
      <c r="N52" s="87"/>
      <c r="O52" s="87"/>
      <c r="P52" s="87"/>
      <c r="Q52" s="87"/>
      <c r="R52" s="87"/>
      <c r="S52" s="87"/>
      <c r="T52" s="88"/>
    </row>
    <row r="53" spans="1:20" x14ac:dyDescent="0.25">
      <c r="A53" s="80"/>
      <c r="B53" s="103"/>
      <c r="C53" s="87"/>
      <c r="D53" s="87"/>
      <c r="E53" s="87"/>
      <c r="F53" s="87"/>
      <c r="G53" s="87"/>
      <c r="H53" s="87"/>
      <c r="I53" s="87"/>
      <c r="J53" s="87"/>
      <c r="K53" s="87"/>
      <c r="L53" s="87"/>
      <c r="M53" s="87"/>
      <c r="N53" s="87"/>
      <c r="O53" s="87"/>
      <c r="P53" s="87"/>
      <c r="Q53" s="87"/>
      <c r="R53" s="87"/>
      <c r="S53" s="87"/>
      <c r="T53" s="88"/>
    </row>
    <row r="54" spans="1:20" x14ac:dyDescent="0.25">
      <c r="A54" s="80"/>
      <c r="B54" s="103"/>
      <c r="C54" s="87"/>
      <c r="D54" s="87"/>
      <c r="E54" s="87"/>
      <c r="F54" s="87"/>
      <c r="G54" s="87"/>
      <c r="H54" s="87"/>
      <c r="I54" s="87"/>
      <c r="J54" s="87"/>
      <c r="K54" s="87"/>
      <c r="L54" s="87"/>
      <c r="M54" s="87"/>
      <c r="N54" s="87"/>
      <c r="O54" s="87"/>
      <c r="P54" s="87"/>
      <c r="Q54" s="87"/>
      <c r="R54" s="87"/>
      <c r="S54" s="87"/>
      <c r="T54" s="88"/>
    </row>
    <row r="55" spans="1:20" x14ac:dyDescent="0.25">
      <c r="A55" s="80"/>
      <c r="B55" s="103"/>
      <c r="C55" s="87"/>
      <c r="D55" s="87"/>
      <c r="E55" s="87"/>
      <c r="F55" s="87"/>
      <c r="G55" s="87"/>
      <c r="H55" s="87"/>
      <c r="I55" s="87"/>
      <c r="J55" s="87"/>
      <c r="K55" s="87"/>
      <c r="L55" s="87"/>
      <c r="M55" s="87"/>
      <c r="N55" s="87"/>
      <c r="O55" s="87"/>
      <c r="P55" s="87"/>
      <c r="Q55" s="87"/>
      <c r="R55" s="87"/>
      <c r="S55" s="87"/>
      <c r="T55" s="88"/>
    </row>
    <row r="56" spans="1:20" x14ac:dyDescent="0.25">
      <c r="A56" s="80"/>
      <c r="B56" s="103"/>
      <c r="C56" s="87"/>
      <c r="D56" s="87"/>
      <c r="E56" s="87"/>
      <c r="F56" s="87"/>
      <c r="G56" s="87"/>
      <c r="H56" s="87"/>
      <c r="I56" s="87"/>
      <c r="J56" s="87"/>
      <c r="K56" s="87"/>
      <c r="L56" s="87"/>
      <c r="M56" s="87"/>
      <c r="N56" s="87"/>
      <c r="O56" s="87"/>
      <c r="P56" s="87"/>
      <c r="Q56" s="87"/>
      <c r="R56" s="87"/>
      <c r="S56" s="87"/>
      <c r="T56" s="88"/>
    </row>
    <row r="57" spans="1:20" x14ac:dyDescent="0.25">
      <c r="A57" s="80"/>
      <c r="B57" s="103"/>
      <c r="C57" s="87"/>
      <c r="D57" s="87"/>
      <c r="E57" s="87"/>
      <c r="F57" s="87"/>
      <c r="G57" s="87"/>
      <c r="H57" s="87"/>
      <c r="I57" s="87"/>
      <c r="J57" s="87"/>
      <c r="K57" s="87"/>
      <c r="L57" s="87"/>
      <c r="M57" s="87"/>
      <c r="N57" s="87"/>
      <c r="O57" s="87"/>
      <c r="P57" s="87"/>
      <c r="Q57" s="87"/>
      <c r="R57" s="87"/>
      <c r="S57" s="87"/>
      <c r="T57" s="88"/>
    </row>
    <row r="58" spans="1:20" x14ac:dyDescent="0.25">
      <c r="A58" s="80"/>
      <c r="B58" s="103"/>
      <c r="C58" s="87"/>
      <c r="D58" s="87"/>
      <c r="E58" s="87"/>
      <c r="F58" s="87"/>
      <c r="G58" s="87"/>
      <c r="H58" s="87"/>
      <c r="I58" s="87"/>
      <c r="J58" s="87"/>
      <c r="K58" s="87"/>
      <c r="L58" s="87"/>
      <c r="M58" s="87"/>
      <c r="N58" s="87"/>
      <c r="O58" s="87"/>
      <c r="P58" s="87"/>
      <c r="Q58" s="87"/>
      <c r="R58" s="87"/>
      <c r="S58" s="87"/>
      <c r="T58" s="88"/>
    </row>
    <row r="59" spans="1:20" x14ac:dyDescent="0.25">
      <c r="A59" s="80"/>
      <c r="B59" s="103"/>
      <c r="C59" s="87"/>
      <c r="D59" s="87"/>
      <c r="E59" s="87"/>
      <c r="F59" s="87"/>
      <c r="G59" s="87"/>
      <c r="H59" s="87"/>
      <c r="I59" s="87"/>
      <c r="J59" s="87"/>
      <c r="K59" s="87"/>
      <c r="L59" s="87"/>
      <c r="M59" s="87"/>
      <c r="N59" s="87"/>
      <c r="O59" s="87"/>
      <c r="P59" s="87"/>
      <c r="Q59" s="87"/>
      <c r="R59" s="87"/>
      <c r="S59" s="87"/>
      <c r="T59" s="88"/>
    </row>
    <row r="60" spans="1:20" x14ac:dyDescent="0.25">
      <c r="A60" s="80"/>
      <c r="B60" s="103"/>
      <c r="C60" s="104" t="s">
        <v>251</v>
      </c>
      <c r="D60" s="87"/>
      <c r="E60" s="87"/>
      <c r="F60" s="87"/>
      <c r="G60" s="87"/>
      <c r="H60" s="87"/>
      <c r="I60" s="87"/>
      <c r="J60" s="87"/>
      <c r="K60" s="87"/>
      <c r="L60" s="87"/>
      <c r="M60" s="87"/>
      <c r="N60" s="87"/>
      <c r="O60" s="87"/>
      <c r="P60" s="87"/>
      <c r="Q60" s="87"/>
      <c r="R60" s="87"/>
      <c r="S60" s="87"/>
      <c r="T60" s="88"/>
    </row>
    <row r="61" spans="1:20" x14ac:dyDescent="0.25">
      <c r="A61" s="80"/>
      <c r="B61" s="103"/>
      <c r="C61" s="87"/>
      <c r="D61" s="87"/>
      <c r="E61" s="87"/>
      <c r="F61" s="87"/>
      <c r="G61" s="87"/>
      <c r="H61" s="87"/>
      <c r="I61" s="87"/>
      <c r="J61" s="87"/>
      <c r="K61" s="87"/>
      <c r="L61" s="87"/>
      <c r="M61" s="87"/>
      <c r="N61" s="87"/>
      <c r="O61" s="87"/>
      <c r="P61" s="87"/>
      <c r="Q61" s="87"/>
      <c r="R61" s="87"/>
      <c r="S61" s="87"/>
      <c r="T61" s="88"/>
    </row>
    <row r="62" spans="1:20" x14ac:dyDescent="0.25">
      <c r="A62" s="80"/>
      <c r="B62" s="103"/>
      <c r="C62" s="87"/>
      <c r="D62" s="87"/>
      <c r="E62" s="87"/>
      <c r="F62" s="87"/>
      <c r="G62" s="87"/>
      <c r="H62" s="87"/>
      <c r="I62" s="87"/>
      <c r="J62" s="87"/>
      <c r="K62" s="87"/>
      <c r="L62" s="87"/>
      <c r="M62" s="87"/>
      <c r="N62" s="87"/>
      <c r="O62" s="87"/>
      <c r="P62" s="87"/>
      <c r="Q62" s="87"/>
      <c r="R62" s="87"/>
      <c r="S62" s="87"/>
      <c r="T62" s="88"/>
    </row>
    <row r="63" spans="1:20" x14ac:dyDescent="0.25">
      <c r="A63" s="80"/>
      <c r="B63" s="103"/>
      <c r="C63" s="87"/>
      <c r="D63" s="87"/>
      <c r="E63" s="87"/>
      <c r="F63" s="87"/>
      <c r="G63" s="87"/>
      <c r="H63" s="87"/>
      <c r="I63" s="87"/>
      <c r="J63" s="87"/>
      <c r="K63" s="87"/>
      <c r="L63" s="87"/>
      <c r="M63" s="87"/>
      <c r="N63" s="87"/>
      <c r="O63" s="87"/>
      <c r="P63" s="87"/>
      <c r="Q63" s="87"/>
      <c r="R63" s="87"/>
      <c r="S63" s="87"/>
      <c r="T63" s="88"/>
    </row>
    <row r="64" spans="1:20" x14ac:dyDescent="0.25">
      <c r="A64" s="80"/>
      <c r="B64" s="103"/>
      <c r="C64" s="87"/>
      <c r="D64" s="87"/>
      <c r="E64" s="87"/>
      <c r="F64" s="87"/>
      <c r="G64" s="87"/>
      <c r="H64" s="87"/>
      <c r="I64" s="87"/>
      <c r="J64" s="87"/>
      <c r="K64" s="87"/>
      <c r="L64" s="87"/>
      <c r="M64" s="87"/>
      <c r="N64" s="87"/>
      <c r="O64" s="87"/>
      <c r="P64" s="87"/>
      <c r="Q64" s="87"/>
      <c r="R64" s="87"/>
      <c r="S64" s="87"/>
      <c r="T64" s="88"/>
    </row>
    <row r="65" spans="1:20" x14ac:dyDescent="0.25">
      <c r="A65" s="80"/>
      <c r="B65" s="103"/>
      <c r="C65" s="87"/>
      <c r="D65" s="87"/>
      <c r="E65" s="87"/>
      <c r="F65" s="87"/>
      <c r="G65" s="87"/>
      <c r="H65" s="87"/>
      <c r="I65" s="87"/>
      <c r="J65" s="87"/>
      <c r="K65" s="87"/>
      <c r="L65" s="87"/>
      <c r="M65" s="87"/>
      <c r="N65" s="87"/>
      <c r="O65" s="87"/>
      <c r="P65" s="87"/>
      <c r="Q65" s="87"/>
      <c r="R65" s="87"/>
      <c r="S65" s="87"/>
      <c r="T65" s="88"/>
    </row>
    <row r="66" spans="1:20" x14ac:dyDescent="0.25">
      <c r="A66" s="80"/>
      <c r="B66" s="103"/>
      <c r="C66" s="87"/>
      <c r="D66" s="87"/>
      <c r="E66" s="87"/>
      <c r="F66" s="87"/>
      <c r="G66" s="87"/>
      <c r="H66" s="87"/>
      <c r="I66" s="87"/>
      <c r="J66" s="87"/>
      <c r="K66" s="87"/>
      <c r="L66" s="87"/>
      <c r="M66" s="87"/>
      <c r="N66" s="87"/>
      <c r="O66" s="87"/>
      <c r="P66" s="87"/>
      <c r="Q66" s="87"/>
      <c r="R66" s="87"/>
      <c r="S66" s="87"/>
      <c r="T66" s="88"/>
    </row>
    <row r="67" spans="1:20" x14ac:dyDescent="0.25">
      <c r="A67" s="80"/>
      <c r="B67" s="103"/>
      <c r="C67" s="87"/>
      <c r="D67" s="87"/>
      <c r="E67" s="87"/>
      <c r="F67" s="87"/>
      <c r="G67" s="87"/>
      <c r="H67" s="87"/>
      <c r="I67" s="87"/>
      <c r="J67" s="87"/>
      <c r="K67" s="87"/>
      <c r="L67" s="87"/>
      <c r="M67" s="87"/>
      <c r="N67" s="87"/>
      <c r="O67" s="87"/>
      <c r="P67" s="87"/>
      <c r="Q67" s="87"/>
      <c r="R67" s="87"/>
      <c r="S67" s="87"/>
      <c r="T67" s="88"/>
    </row>
    <row r="68" spans="1:20" x14ac:dyDescent="0.25">
      <c r="A68" s="80"/>
      <c r="B68" s="103"/>
      <c r="C68" s="87"/>
      <c r="D68" s="87"/>
      <c r="E68" s="87"/>
      <c r="F68" s="87"/>
      <c r="G68" s="87"/>
      <c r="H68" s="87"/>
      <c r="I68" s="87"/>
      <c r="J68" s="87"/>
      <c r="K68" s="87"/>
      <c r="L68" s="87"/>
      <c r="M68" s="87"/>
      <c r="N68" s="87"/>
      <c r="O68" s="87"/>
      <c r="P68" s="87"/>
      <c r="Q68" s="87"/>
      <c r="R68" s="87"/>
      <c r="S68" s="87"/>
      <c r="T68" s="88"/>
    </row>
    <row r="69" spans="1:20" x14ac:dyDescent="0.25">
      <c r="A69" s="80"/>
      <c r="B69" s="103"/>
      <c r="C69" s="87"/>
      <c r="D69" s="87"/>
      <c r="E69" s="87"/>
      <c r="F69" s="87"/>
      <c r="G69" s="87"/>
      <c r="H69" s="87"/>
      <c r="I69" s="87"/>
      <c r="J69" s="87"/>
      <c r="K69" s="87"/>
      <c r="L69" s="87"/>
      <c r="M69" s="87"/>
      <c r="N69" s="87"/>
      <c r="O69" s="87"/>
      <c r="P69" s="87"/>
      <c r="Q69" s="87"/>
      <c r="R69" s="87"/>
      <c r="S69" s="87"/>
      <c r="T69" s="88"/>
    </row>
    <row r="70" spans="1:20" x14ac:dyDescent="0.25">
      <c r="A70" s="80"/>
      <c r="B70" s="103"/>
      <c r="C70" s="87"/>
      <c r="D70" s="87"/>
      <c r="E70" s="87"/>
      <c r="F70" s="87"/>
      <c r="G70" s="87"/>
      <c r="H70" s="87"/>
      <c r="I70" s="87"/>
      <c r="J70" s="87"/>
      <c r="K70" s="87"/>
      <c r="L70" s="87"/>
      <c r="M70" s="87"/>
      <c r="N70" s="87"/>
      <c r="O70" s="87"/>
      <c r="P70" s="87"/>
      <c r="Q70" s="87"/>
      <c r="R70" s="87"/>
      <c r="S70" s="87"/>
      <c r="T70" s="88"/>
    </row>
    <row r="71" spans="1:20" x14ac:dyDescent="0.25">
      <c r="A71" s="80"/>
      <c r="B71" s="103"/>
      <c r="C71" s="87"/>
      <c r="D71" s="87"/>
      <c r="E71" s="87"/>
      <c r="F71" s="87"/>
      <c r="G71" s="87"/>
      <c r="H71" s="87"/>
      <c r="I71" s="87"/>
      <c r="J71" s="87"/>
      <c r="K71" s="87"/>
      <c r="L71" s="87"/>
      <c r="M71" s="87"/>
      <c r="N71" s="87"/>
      <c r="O71" s="87"/>
      <c r="P71" s="87"/>
      <c r="Q71" s="87"/>
      <c r="R71" s="87"/>
      <c r="S71" s="87"/>
      <c r="T71" s="88"/>
    </row>
    <row r="72" spans="1:20" x14ac:dyDescent="0.25">
      <c r="A72" s="80"/>
      <c r="B72" s="103"/>
      <c r="C72" s="87"/>
      <c r="D72" s="87"/>
      <c r="E72" s="87"/>
      <c r="F72" s="87"/>
      <c r="G72" s="87"/>
      <c r="H72" s="87"/>
      <c r="I72" s="87"/>
      <c r="J72" s="87"/>
      <c r="K72" s="87"/>
      <c r="L72" s="87"/>
      <c r="M72" s="87"/>
      <c r="N72" s="87"/>
      <c r="O72" s="87"/>
      <c r="P72" s="87"/>
      <c r="Q72" s="87"/>
      <c r="R72" s="87"/>
      <c r="S72" s="87"/>
      <c r="T72" s="88"/>
    </row>
    <row r="73" spans="1:20" x14ac:dyDescent="0.25">
      <c r="A73" s="80"/>
      <c r="B73" s="103"/>
      <c r="C73" s="87"/>
      <c r="D73" s="87"/>
      <c r="E73" s="87"/>
      <c r="F73" s="87"/>
      <c r="G73" s="87"/>
      <c r="H73" s="87"/>
      <c r="I73" s="87"/>
      <c r="J73" s="87"/>
      <c r="K73" s="87"/>
      <c r="L73" s="87"/>
      <c r="M73" s="87"/>
      <c r="N73" s="87"/>
      <c r="O73" s="87"/>
      <c r="P73" s="87"/>
      <c r="Q73" s="87"/>
      <c r="R73" s="87"/>
      <c r="S73" s="87"/>
      <c r="T73" s="88"/>
    </row>
    <row r="74" spans="1:20" x14ac:dyDescent="0.25">
      <c r="A74" s="80"/>
      <c r="B74" s="103"/>
      <c r="C74" s="81"/>
      <c r="D74" s="81"/>
      <c r="E74" s="81"/>
      <c r="F74" s="81"/>
      <c r="G74" s="81"/>
      <c r="H74" s="81"/>
      <c r="I74" s="81"/>
      <c r="J74" s="81"/>
      <c r="K74" s="81"/>
      <c r="L74" s="81"/>
      <c r="M74" s="81"/>
      <c r="N74" s="81"/>
      <c r="O74" s="81"/>
      <c r="P74" s="81"/>
      <c r="Q74" s="81"/>
      <c r="R74" s="81"/>
      <c r="S74" s="81"/>
      <c r="T74" s="88"/>
    </row>
    <row r="75" spans="1:20" x14ac:dyDescent="0.25">
      <c r="A75" s="80"/>
      <c r="B75" s="103"/>
      <c r="C75" s="81"/>
      <c r="D75" s="81"/>
      <c r="E75" s="81"/>
      <c r="F75" s="81"/>
      <c r="G75" s="81"/>
      <c r="H75" s="81"/>
      <c r="I75" s="81"/>
      <c r="J75" s="81"/>
      <c r="K75" s="81"/>
      <c r="L75" s="81"/>
      <c r="M75" s="81"/>
      <c r="N75" s="81"/>
      <c r="O75" s="81"/>
      <c r="P75" s="81"/>
      <c r="Q75" s="81"/>
      <c r="R75" s="81"/>
      <c r="S75" s="81"/>
      <c r="T75" s="88"/>
    </row>
    <row r="76" spans="1:20" x14ac:dyDescent="0.25">
      <c r="A76" s="80"/>
      <c r="B76" s="103"/>
      <c r="C76" s="81"/>
      <c r="D76" s="81"/>
      <c r="E76" s="81"/>
      <c r="F76" s="81"/>
      <c r="G76" s="81"/>
      <c r="H76" s="81"/>
      <c r="I76" s="81"/>
      <c r="J76" s="81"/>
      <c r="K76" s="81"/>
      <c r="L76" s="81"/>
      <c r="M76" s="81"/>
      <c r="N76" s="81"/>
      <c r="O76" s="81"/>
      <c r="P76" s="81"/>
      <c r="Q76" s="81"/>
      <c r="R76" s="81"/>
      <c r="S76" s="81"/>
      <c r="T76" s="88"/>
    </row>
    <row r="77" spans="1:20" x14ac:dyDescent="0.25">
      <c r="A77" s="80"/>
      <c r="B77" s="103"/>
      <c r="C77" s="81"/>
      <c r="D77" s="81"/>
      <c r="E77" s="81"/>
      <c r="F77" s="81"/>
      <c r="G77" s="81"/>
      <c r="H77" s="81"/>
      <c r="I77" s="81"/>
      <c r="J77" s="81"/>
      <c r="K77" s="81"/>
      <c r="L77" s="81"/>
      <c r="M77" s="81"/>
      <c r="N77" s="81"/>
      <c r="O77" s="81"/>
      <c r="P77" s="81"/>
      <c r="Q77" s="81"/>
      <c r="R77" s="81"/>
      <c r="S77" s="81"/>
      <c r="T77" s="88"/>
    </row>
    <row r="78" spans="1:20" x14ac:dyDescent="0.25">
      <c r="A78" s="80"/>
      <c r="B78" s="103"/>
      <c r="C78" s="81"/>
      <c r="D78" s="81"/>
      <c r="E78" s="81"/>
      <c r="F78" s="81"/>
      <c r="G78" s="81"/>
      <c r="H78" s="81"/>
      <c r="I78" s="81"/>
      <c r="J78" s="81"/>
      <c r="K78" s="81"/>
      <c r="L78" s="81"/>
      <c r="M78" s="81"/>
      <c r="N78" s="81"/>
      <c r="O78" s="81"/>
      <c r="P78" s="81"/>
      <c r="Q78" s="81"/>
      <c r="R78" s="81"/>
      <c r="S78" s="81"/>
      <c r="T78" s="88"/>
    </row>
    <row r="79" spans="1:20" x14ac:dyDescent="0.25">
      <c r="A79" s="80"/>
      <c r="B79" s="103"/>
      <c r="C79" s="81"/>
      <c r="D79" s="81"/>
      <c r="E79" s="81"/>
      <c r="F79" s="81"/>
      <c r="G79" s="81"/>
      <c r="H79" s="81"/>
      <c r="I79" s="81"/>
      <c r="J79" s="81"/>
      <c r="K79" s="81"/>
      <c r="L79" s="81"/>
      <c r="M79" s="81"/>
      <c r="N79" s="81"/>
      <c r="O79" s="81"/>
      <c r="P79" s="81"/>
      <c r="Q79" s="81"/>
      <c r="R79" s="81"/>
      <c r="S79" s="81"/>
      <c r="T79" s="88"/>
    </row>
    <row r="80" spans="1:20" x14ac:dyDescent="0.25">
      <c r="A80" s="80"/>
      <c r="B80" s="103"/>
      <c r="C80" s="81"/>
      <c r="D80" s="81"/>
      <c r="E80" s="81"/>
      <c r="F80" s="81"/>
      <c r="G80" s="81"/>
      <c r="H80" s="81"/>
      <c r="I80" s="81"/>
      <c r="J80" s="81"/>
      <c r="K80" s="81"/>
      <c r="L80" s="81"/>
      <c r="M80" s="81"/>
      <c r="N80" s="81"/>
      <c r="O80" s="81"/>
      <c r="P80" s="81"/>
      <c r="Q80" s="81"/>
      <c r="R80" s="81"/>
      <c r="S80" s="81"/>
      <c r="T80" s="88"/>
    </row>
    <row r="81" spans="1:20" x14ac:dyDescent="0.25">
      <c r="A81" s="80"/>
      <c r="B81" s="103"/>
      <c r="C81" s="104" t="s">
        <v>252</v>
      </c>
      <c r="D81" s="81"/>
      <c r="E81" s="81"/>
      <c r="F81" s="81"/>
      <c r="G81" s="81"/>
      <c r="H81" s="81"/>
      <c r="I81" s="81"/>
      <c r="J81" s="81"/>
      <c r="K81" s="81"/>
      <c r="L81" s="81"/>
      <c r="M81" s="81"/>
      <c r="N81" s="81"/>
      <c r="O81" s="81"/>
      <c r="P81" s="81"/>
      <c r="Q81" s="81"/>
      <c r="R81" s="81"/>
      <c r="S81" s="81"/>
      <c r="T81" s="88"/>
    </row>
    <row r="82" spans="1:20" x14ac:dyDescent="0.25">
      <c r="A82" s="80"/>
      <c r="B82" s="103"/>
      <c r="C82" s="81"/>
      <c r="D82" s="81"/>
      <c r="E82" s="81"/>
      <c r="F82" s="81"/>
      <c r="G82" s="81"/>
      <c r="H82" s="81"/>
      <c r="I82" s="81"/>
      <c r="J82" s="81"/>
      <c r="K82" s="81"/>
      <c r="L82" s="81"/>
      <c r="M82" s="81"/>
      <c r="N82" s="81"/>
      <c r="O82" s="81"/>
      <c r="P82" s="81"/>
      <c r="Q82" s="81"/>
      <c r="R82" s="81"/>
      <c r="S82" s="81"/>
      <c r="T82" s="88"/>
    </row>
    <row r="83" spans="1:20" x14ac:dyDescent="0.25">
      <c r="A83" s="80"/>
      <c r="B83" s="103"/>
      <c r="C83" s="81"/>
      <c r="D83" s="81"/>
      <c r="E83" s="81"/>
      <c r="F83" s="81"/>
      <c r="G83" s="81"/>
      <c r="H83" s="81"/>
      <c r="I83" s="81"/>
      <c r="J83" s="81"/>
      <c r="K83" s="81"/>
      <c r="L83" s="81"/>
      <c r="M83" s="81"/>
      <c r="N83" s="81"/>
      <c r="O83" s="81"/>
      <c r="P83" s="81"/>
      <c r="Q83" s="81"/>
      <c r="R83" s="81"/>
      <c r="S83" s="81"/>
      <c r="T83" s="88"/>
    </row>
    <row r="84" spans="1:20" x14ac:dyDescent="0.25">
      <c r="A84" s="80"/>
      <c r="B84" s="103"/>
      <c r="C84" s="81"/>
      <c r="D84" s="81"/>
      <c r="E84" s="81"/>
      <c r="F84" s="81"/>
      <c r="G84" s="81"/>
      <c r="H84" s="81"/>
      <c r="I84" s="81"/>
      <c r="J84" s="81"/>
      <c r="K84" s="81"/>
      <c r="L84" s="81"/>
      <c r="M84" s="81"/>
      <c r="N84" s="81"/>
      <c r="O84" s="81"/>
      <c r="P84" s="81"/>
      <c r="Q84" s="81"/>
      <c r="R84" s="81"/>
      <c r="S84" s="81"/>
      <c r="T84" s="88"/>
    </row>
    <row r="85" spans="1:20" x14ac:dyDescent="0.25">
      <c r="A85" s="80"/>
      <c r="B85" s="103"/>
      <c r="C85" s="81"/>
      <c r="D85" s="81"/>
      <c r="E85" s="81"/>
      <c r="F85" s="81"/>
      <c r="G85" s="81"/>
      <c r="H85" s="81"/>
      <c r="I85" s="81"/>
      <c r="J85" s="81"/>
      <c r="K85" s="81"/>
      <c r="L85" s="81"/>
      <c r="M85" s="81"/>
      <c r="N85" s="81"/>
      <c r="O85" s="81"/>
      <c r="P85" s="81"/>
      <c r="Q85" s="81"/>
      <c r="R85" s="81"/>
      <c r="S85" s="81"/>
      <c r="T85" s="88"/>
    </row>
    <row r="86" spans="1:20" x14ac:dyDescent="0.25">
      <c r="A86" s="80"/>
      <c r="B86" s="103"/>
      <c r="C86" s="81"/>
      <c r="D86" s="81"/>
      <c r="E86" s="81"/>
      <c r="F86" s="81"/>
      <c r="G86" s="81"/>
      <c r="H86" s="81"/>
      <c r="I86" s="81"/>
      <c r="J86" s="81"/>
      <c r="K86" s="81"/>
      <c r="L86" s="81"/>
      <c r="M86" s="81"/>
      <c r="N86" s="81"/>
      <c r="O86" s="81"/>
      <c r="P86" s="81"/>
      <c r="Q86" s="81"/>
      <c r="R86" s="81"/>
      <c r="S86" s="81"/>
      <c r="T86" s="88"/>
    </row>
    <row r="87" spans="1:20" x14ac:dyDescent="0.25">
      <c r="A87" s="80"/>
      <c r="B87" s="103"/>
      <c r="C87" s="81"/>
      <c r="D87" s="81"/>
      <c r="E87" s="81"/>
      <c r="F87" s="81"/>
      <c r="G87" s="81"/>
      <c r="H87" s="81"/>
      <c r="I87" s="81"/>
      <c r="J87" s="81"/>
      <c r="K87" s="81"/>
      <c r="L87" s="81"/>
      <c r="M87" s="81"/>
      <c r="N87" s="81"/>
      <c r="O87" s="81"/>
      <c r="P87" s="81"/>
      <c r="Q87" s="81"/>
      <c r="R87" s="81"/>
      <c r="S87" s="81"/>
      <c r="T87" s="88"/>
    </row>
    <row r="88" spans="1:20" x14ac:dyDescent="0.25">
      <c r="A88" s="80"/>
      <c r="B88" s="103"/>
      <c r="C88" s="81"/>
      <c r="D88" s="81"/>
      <c r="E88" s="81"/>
      <c r="F88" s="81"/>
      <c r="G88" s="81"/>
      <c r="H88" s="81"/>
      <c r="I88" s="81"/>
      <c r="J88" s="81"/>
      <c r="K88" s="81"/>
      <c r="L88" s="81"/>
      <c r="M88" s="81"/>
      <c r="N88" s="81"/>
      <c r="O88" s="81"/>
      <c r="P88" s="81"/>
      <c r="Q88" s="81"/>
      <c r="R88" s="81"/>
      <c r="S88" s="81"/>
      <c r="T88" s="88"/>
    </row>
    <row r="89" spans="1:20" x14ac:dyDescent="0.25">
      <c r="A89" s="80"/>
      <c r="B89" s="103"/>
      <c r="C89" s="81"/>
      <c r="D89" s="81"/>
      <c r="E89" s="81"/>
      <c r="F89" s="81"/>
      <c r="G89" s="81"/>
      <c r="H89" s="81"/>
      <c r="I89" s="81"/>
      <c r="J89" s="81"/>
      <c r="K89" s="81"/>
      <c r="L89" s="81"/>
      <c r="M89" s="81"/>
      <c r="N89" s="81"/>
      <c r="O89" s="81"/>
      <c r="P89" s="81"/>
      <c r="Q89" s="81"/>
      <c r="R89" s="81"/>
      <c r="S89" s="81"/>
      <c r="T89" s="88"/>
    </row>
    <row r="90" spans="1:20" x14ac:dyDescent="0.25">
      <c r="A90" s="80"/>
      <c r="B90" s="103"/>
      <c r="C90" s="81"/>
      <c r="D90" s="81"/>
      <c r="E90" s="81"/>
      <c r="F90" s="81"/>
      <c r="G90" s="81"/>
      <c r="H90" s="81"/>
      <c r="I90" s="81"/>
      <c r="J90" s="81"/>
      <c r="K90" s="81"/>
      <c r="L90" s="81"/>
      <c r="M90" s="81"/>
      <c r="N90" s="81"/>
      <c r="O90" s="81"/>
      <c r="P90" s="81"/>
      <c r="Q90" s="81"/>
      <c r="R90" s="81"/>
      <c r="S90" s="81"/>
      <c r="T90" s="88"/>
    </row>
    <row r="91" spans="1:20" x14ac:dyDescent="0.25">
      <c r="A91" s="80"/>
      <c r="B91" s="103"/>
      <c r="C91" s="81"/>
      <c r="D91" s="81"/>
      <c r="E91" s="81"/>
      <c r="F91" s="81"/>
      <c r="G91" s="81"/>
      <c r="H91" s="81"/>
      <c r="I91" s="81"/>
      <c r="J91" s="81"/>
      <c r="K91" s="81"/>
      <c r="L91" s="81"/>
      <c r="M91" s="81"/>
      <c r="N91" s="81"/>
      <c r="O91" s="81"/>
      <c r="P91" s="81"/>
      <c r="Q91" s="81"/>
      <c r="R91" s="81"/>
      <c r="S91" s="81"/>
      <c r="T91" s="88"/>
    </row>
    <row r="92" spans="1:20" x14ac:dyDescent="0.25">
      <c r="A92" s="80"/>
      <c r="B92" s="103"/>
      <c r="C92" s="81"/>
      <c r="D92" s="81"/>
      <c r="E92" s="81"/>
      <c r="F92" s="81"/>
      <c r="G92" s="81"/>
      <c r="H92" s="81"/>
      <c r="I92" s="81"/>
      <c r="J92" s="81"/>
      <c r="K92" s="81"/>
      <c r="L92" s="81"/>
      <c r="M92" s="81"/>
      <c r="N92" s="81"/>
      <c r="O92" s="81"/>
      <c r="P92" s="81"/>
      <c r="Q92" s="81"/>
      <c r="R92" s="81"/>
      <c r="S92" s="81"/>
      <c r="T92" s="88"/>
    </row>
    <row r="93" spans="1:20" x14ac:dyDescent="0.25">
      <c r="A93" s="80"/>
      <c r="B93" s="103"/>
      <c r="C93" s="81"/>
      <c r="D93" s="81"/>
      <c r="E93" s="81"/>
      <c r="F93" s="81"/>
      <c r="G93" s="81"/>
      <c r="H93" s="81"/>
      <c r="I93" s="81"/>
      <c r="J93" s="81"/>
      <c r="K93" s="81"/>
      <c r="L93" s="81"/>
      <c r="M93" s="81"/>
      <c r="N93" s="81"/>
      <c r="O93" s="81"/>
      <c r="P93" s="81"/>
      <c r="Q93" s="81"/>
      <c r="R93" s="81"/>
      <c r="S93" s="81"/>
      <c r="T93" s="88"/>
    </row>
    <row r="94" spans="1:20" x14ac:dyDescent="0.25">
      <c r="A94" s="80"/>
      <c r="B94" s="103"/>
      <c r="C94" s="81"/>
      <c r="D94" s="81"/>
      <c r="E94" s="81"/>
      <c r="F94" s="81"/>
      <c r="G94" s="81"/>
      <c r="H94" s="81"/>
      <c r="I94" s="81"/>
      <c r="J94" s="81"/>
      <c r="K94" s="81"/>
      <c r="L94" s="81"/>
      <c r="M94" s="81"/>
      <c r="N94" s="81"/>
      <c r="O94" s="81"/>
      <c r="P94" s="81"/>
      <c r="Q94" s="81"/>
      <c r="R94" s="81"/>
      <c r="S94" s="81"/>
      <c r="T94" s="88"/>
    </row>
    <row r="95" spans="1:20" x14ac:dyDescent="0.25">
      <c r="A95" s="80"/>
      <c r="B95" s="103"/>
      <c r="C95" s="81"/>
      <c r="D95" s="81"/>
      <c r="E95" s="81"/>
      <c r="F95" s="81"/>
      <c r="G95" s="81"/>
      <c r="H95" s="81"/>
      <c r="I95" s="81"/>
      <c r="J95" s="81"/>
      <c r="K95" s="81"/>
      <c r="L95" s="81"/>
      <c r="M95" s="81"/>
      <c r="N95" s="81"/>
      <c r="O95" s="81"/>
      <c r="P95" s="81"/>
      <c r="Q95" s="81"/>
      <c r="R95" s="81"/>
      <c r="S95" s="81"/>
      <c r="T95" s="88"/>
    </row>
    <row r="96" spans="1:20" x14ac:dyDescent="0.25">
      <c r="A96" s="80"/>
      <c r="B96" s="103"/>
      <c r="C96" s="81"/>
      <c r="D96" s="81"/>
      <c r="E96" s="81"/>
      <c r="F96" s="81"/>
      <c r="G96" s="81"/>
      <c r="H96" s="81"/>
      <c r="I96" s="81"/>
      <c r="J96" s="81"/>
      <c r="K96" s="81"/>
      <c r="L96" s="81"/>
      <c r="M96" s="81"/>
      <c r="N96" s="81"/>
      <c r="O96" s="81"/>
      <c r="P96" s="81"/>
      <c r="Q96" s="81"/>
      <c r="R96" s="81"/>
      <c r="S96" s="81"/>
      <c r="T96" s="88"/>
    </row>
    <row r="97" spans="1:20" x14ac:dyDescent="0.25">
      <c r="A97" s="80"/>
      <c r="B97" s="103"/>
      <c r="C97" s="81"/>
      <c r="D97" s="81"/>
      <c r="E97" s="81"/>
      <c r="F97" s="81"/>
      <c r="G97" s="81"/>
      <c r="H97" s="81"/>
      <c r="I97" s="81"/>
      <c r="J97" s="81"/>
      <c r="K97" s="81"/>
      <c r="L97" s="81"/>
      <c r="M97" s="81"/>
      <c r="N97" s="81"/>
      <c r="O97" s="81"/>
      <c r="P97" s="81"/>
      <c r="Q97" s="81"/>
      <c r="R97" s="81"/>
      <c r="S97" s="81"/>
      <c r="T97" s="88"/>
    </row>
    <row r="98" spans="1:20" x14ac:dyDescent="0.25">
      <c r="A98" s="80"/>
      <c r="B98" s="103"/>
      <c r="C98" s="81"/>
      <c r="D98" s="81"/>
      <c r="E98" s="81"/>
      <c r="F98" s="81"/>
      <c r="G98" s="81"/>
      <c r="H98" s="81"/>
      <c r="I98" s="81"/>
      <c r="J98" s="81"/>
      <c r="K98" s="81"/>
      <c r="L98" s="81"/>
      <c r="M98" s="81"/>
      <c r="N98" s="81"/>
      <c r="O98" s="81"/>
      <c r="P98" s="81"/>
      <c r="Q98" s="81"/>
      <c r="R98" s="81"/>
      <c r="S98" s="81"/>
      <c r="T98" s="88"/>
    </row>
    <row r="99" spans="1:20" x14ac:dyDescent="0.25">
      <c r="A99" s="80"/>
      <c r="B99" s="103"/>
      <c r="C99" s="81"/>
      <c r="D99" s="81"/>
      <c r="E99" s="81"/>
      <c r="F99" s="81"/>
      <c r="G99" s="81"/>
      <c r="H99" s="81"/>
      <c r="I99" s="81"/>
      <c r="J99" s="81"/>
      <c r="K99" s="81"/>
      <c r="L99" s="81"/>
      <c r="M99" s="81"/>
      <c r="N99" s="81"/>
      <c r="O99" s="81"/>
      <c r="P99" s="81"/>
      <c r="Q99" s="81"/>
      <c r="R99" s="81"/>
      <c r="S99" s="81"/>
      <c r="T99" s="88"/>
    </row>
    <row r="100" spans="1:20" x14ac:dyDescent="0.25">
      <c r="A100" s="80"/>
      <c r="B100" s="103"/>
      <c r="C100" s="81"/>
      <c r="D100" s="81"/>
      <c r="E100" s="81"/>
      <c r="F100" s="81"/>
      <c r="G100" s="81"/>
      <c r="H100" s="81"/>
      <c r="I100" s="81"/>
      <c r="J100" s="81"/>
      <c r="K100" s="81"/>
      <c r="L100" s="81"/>
      <c r="M100" s="81"/>
      <c r="N100" s="81"/>
      <c r="O100" s="81"/>
      <c r="P100" s="81"/>
      <c r="Q100" s="81"/>
      <c r="R100" s="81"/>
      <c r="S100" s="81"/>
      <c r="T100" s="88"/>
    </row>
    <row r="101" spans="1:20" x14ac:dyDescent="0.25">
      <c r="A101" s="80"/>
      <c r="B101" s="103"/>
      <c r="C101" s="81"/>
      <c r="D101" s="81"/>
      <c r="E101" s="81"/>
      <c r="F101" s="81"/>
      <c r="G101" s="81"/>
      <c r="H101" s="81"/>
      <c r="I101" s="81"/>
      <c r="J101" s="81"/>
      <c r="K101" s="81"/>
      <c r="L101" s="81"/>
      <c r="M101" s="81"/>
      <c r="N101" s="81"/>
      <c r="O101" s="81"/>
      <c r="P101" s="81"/>
      <c r="Q101" s="81"/>
      <c r="R101" s="81"/>
      <c r="S101" s="81"/>
      <c r="T101" s="88"/>
    </row>
    <row r="102" spans="1:20" x14ac:dyDescent="0.25">
      <c r="A102" s="80"/>
      <c r="B102" s="103"/>
      <c r="C102" s="104" t="s">
        <v>245</v>
      </c>
      <c r="D102" s="81"/>
      <c r="E102" s="81"/>
      <c r="F102" s="81"/>
      <c r="G102" s="81"/>
      <c r="H102" s="81"/>
      <c r="I102" s="81"/>
      <c r="J102" s="81"/>
      <c r="K102" s="81"/>
      <c r="L102" s="81"/>
      <c r="M102" s="81"/>
      <c r="N102" s="81"/>
      <c r="O102" s="81"/>
      <c r="P102" s="81"/>
      <c r="Q102" s="81"/>
      <c r="R102" s="81"/>
      <c r="S102" s="81"/>
      <c r="T102" s="88"/>
    </row>
    <row r="103" spans="1:20" x14ac:dyDescent="0.25">
      <c r="A103" s="80"/>
      <c r="B103" s="103"/>
      <c r="C103" s="81"/>
      <c r="D103" s="81"/>
      <c r="E103" s="81"/>
      <c r="F103" s="81"/>
      <c r="G103" s="81"/>
      <c r="H103" s="81"/>
      <c r="I103" s="81"/>
      <c r="J103" s="81"/>
      <c r="K103" s="81"/>
      <c r="L103" s="81"/>
      <c r="M103" s="81"/>
      <c r="N103" s="81"/>
      <c r="O103" s="81"/>
      <c r="P103" s="81"/>
      <c r="Q103" s="81"/>
      <c r="R103" s="81"/>
      <c r="S103" s="81"/>
      <c r="T103" s="88"/>
    </row>
    <row r="104" spans="1:20" x14ac:dyDescent="0.25">
      <c r="A104" s="80"/>
      <c r="B104" s="103"/>
      <c r="C104" s="81"/>
      <c r="D104" s="81"/>
      <c r="E104" s="81"/>
      <c r="F104" s="81"/>
      <c r="G104" s="81"/>
      <c r="H104" s="81"/>
      <c r="I104" s="81"/>
      <c r="J104" s="81"/>
      <c r="K104" s="81"/>
      <c r="L104" s="81"/>
      <c r="M104" s="81"/>
      <c r="N104" s="81"/>
      <c r="O104" s="81"/>
      <c r="P104" s="81"/>
      <c r="Q104" s="81"/>
      <c r="R104" s="81"/>
      <c r="S104" s="81"/>
      <c r="T104" s="88"/>
    </row>
    <row r="105" spans="1:20" s="61" customFormat="1" x14ac:dyDescent="0.25">
      <c r="A105" s="80"/>
      <c r="B105" s="103"/>
      <c r="C105" s="81"/>
      <c r="D105" s="81"/>
      <c r="E105" s="81"/>
      <c r="F105" s="81"/>
      <c r="G105" s="81"/>
      <c r="H105" s="81"/>
      <c r="I105" s="81"/>
      <c r="J105" s="81"/>
      <c r="K105" s="81"/>
      <c r="L105" s="81"/>
      <c r="M105" s="81"/>
      <c r="N105" s="81"/>
      <c r="O105" s="81"/>
      <c r="P105" s="81"/>
      <c r="Q105" s="81"/>
      <c r="R105" s="81"/>
      <c r="S105" s="81"/>
      <c r="T105" s="88"/>
    </row>
    <row r="106" spans="1:20" s="61" customFormat="1" x14ac:dyDescent="0.25">
      <c r="A106" s="80"/>
      <c r="B106" s="103"/>
      <c r="C106" s="81"/>
      <c r="D106" s="81"/>
      <c r="E106" s="81"/>
      <c r="F106" s="81"/>
      <c r="G106" s="81"/>
      <c r="H106" s="81"/>
      <c r="I106" s="81"/>
      <c r="J106" s="81"/>
      <c r="K106" s="81"/>
      <c r="L106" s="81"/>
      <c r="M106" s="81"/>
      <c r="N106" s="81"/>
      <c r="O106" s="81"/>
      <c r="P106" s="81"/>
      <c r="Q106" s="81"/>
      <c r="R106" s="81"/>
      <c r="S106" s="81"/>
      <c r="T106" s="88"/>
    </row>
    <row r="107" spans="1:20" s="61" customFormat="1" x14ac:dyDescent="0.25">
      <c r="A107" s="80"/>
      <c r="B107" s="103"/>
      <c r="C107" s="81"/>
      <c r="D107" s="81"/>
      <c r="E107" s="81"/>
      <c r="F107" s="81"/>
      <c r="G107" s="81"/>
      <c r="H107" s="81"/>
      <c r="I107" s="81"/>
      <c r="J107" s="81"/>
      <c r="K107" s="81"/>
      <c r="L107" s="81"/>
      <c r="M107" s="81"/>
      <c r="N107" s="81"/>
      <c r="O107" s="81"/>
      <c r="P107" s="81"/>
      <c r="Q107" s="81"/>
      <c r="R107" s="81"/>
      <c r="S107" s="81"/>
      <c r="T107" s="88"/>
    </row>
    <row r="108" spans="1:20" s="61" customFormat="1" x14ac:dyDescent="0.25">
      <c r="A108" s="80"/>
      <c r="B108" s="103"/>
      <c r="C108" s="81"/>
      <c r="D108" s="81"/>
      <c r="E108" s="81"/>
      <c r="F108" s="81"/>
      <c r="G108" s="81"/>
      <c r="H108" s="81"/>
      <c r="I108" s="81"/>
      <c r="J108" s="81"/>
      <c r="K108" s="81"/>
      <c r="L108" s="81"/>
      <c r="M108" s="81"/>
      <c r="N108" s="81"/>
      <c r="O108" s="81"/>
      <c r="P108" s="81"/>
      <c r="Q108" s="81"/>
      <c r="R108" s="81"/>
      <c r="S108" s="81"/>
      <c r="T108" s="88"/>
    </row>
    <row r="109" spans="1:20" s="61" customFormat="1" x14ac:dyDescent="0.25">
      <c r="A109" s="80"/>
      <c r="B109" s="103"/>
      <c r="C109" s="81"/>
      <c r="D109" s="81"/>
      <c r="E109" s="81"/>
      <c r="F109" s="81"/>
      <c r="G109" s="81"/>
      <c r="H109" s="81"/>
      <c r="I109" s="81"/>
      <c r="J109" s="81"/>
      <c r="K109" s="81"/>
      <c r="L109" s="81"/>
      <c r="M109" s="81"/>
      <c r="N109" s="81"/>
      <c r="O109" s="81"/>
      <c r="P109" s="81"/>
      <c r="Q109" s="81"/>
      <c r="R109" s="81"/>
      <c r="S109" s="81"/>
      <c r="T109" s="88"/>
    </row>
    <row r="110" spans="1:20" s="61" customFormat="1" x14ac:dyDescent="0.25">
      <c r="A110" s="80"/>
      <c r="B110" s="103"/>
      <c r="C110" s="81"/>
      <c r="D110" s="81"/>
      <c r="E110" s="81"/>
      <c r="F110" s="81"/>
      <c r="G110" s="81"/>
      <c r="H110" s="81"/>
      <c r="I110" s="81"/>
      <c r="J110" s="81"/>
      <c r="K110" s="81"/>
      <c r="L110" s="81"/>
      <c r="M110" s="81"/>
      <c r="N110" s="81"/>
      <c r="O110" s="81"/>
      <c r="P110" s="81"/>
      <c r="Q110" s="81"/>
      <c r="R110" s="81"/>
      <c r="S110" s="81"/>
      <c r="T110" s="88"/>
    </row>
    <row r="111" spans="1:20" s="61" customFormat="1" x14ac:dyDescent="0.25">
      <c r="A111" s="80"/>
      <c r="B111" s="103"/>
      <c r="C111" s="81"/>
      <c r="D111" s="81"/>
      <c r="E111" s="81"/>
      <c r="F111" s="81"/>
      <c r="G111" s="81"/>
      <c r="H111" s="81"/>
      <c r="I111" s="81"/>
      <c r="J111" s="81"/>
      <c r="K111" s="81"/>
      <c r="L111" s="81"/>
      <c r="M111" s="81"/>
      <c r="N111" s="81"/>
      <c r="O111" s="81"/>
      <c r="P111" s="81"/>
      <c r="Q111" s="81"/>
      <c r="R111" s="81"/>
      <c r="S111" s="81"/>
      <c r="T111" s="88"/>
    </row>
    <row r="112" spans="1:20" ht="13.8" thickBot="1" x14ac:dyDescent="0.3">
      <c r="A112" s="80"/>
      <c r="B112" s="105"/>
      <c r="C112" s="90"/>
      <c r="D112" s="90"/>
      <c r="E112" s="90"/>
      <c r="F112" s="90"/>
      <c r="G112" s="90"/>
      <c r="H112" s="90"/>
      <c r="I112" s="90"/>
      <c r="J112" s="90"/>
      <c r="K112" s="90"/>
      <c r="L112" s="90"/>
      <c r="M112" s="90"/>
      <c r="N112" s="90"/>
      <c r="O112" s="90"/>
      <c r="P112" s="90"/>
      <c r="Q112" s="90"/>
      <c r="R112" s="90"/>
      <c r="S112" s="90"/>
      <c r="T112" s="91"/>
    </row>
    <row r="113" spans="1:20" ht="20.399999999999999" x14ac:dyDescent="0.35">
      <c r="A113" s="80"/>
      <c r="B113" s="103"/>
      <c r="C113" s="101" t="s">
        <v>234</v>
      </c>
      <c r="D113" s="101"/>
      <c r="E113" s="81"/>
      <c r="F113" s="81"/>
      <c r="G113" s="81"/>
      <c r="H113" s="81"/>
      <c r="I113" s="81"/>
      <c r="J113" s="81"/>
      <c r="K113" s="81"/>
      <c r="L113" s="81"/>
      <c r="M113" s="81"/>
      <c r="N113" s="81"/>
      <c r="O113" s="81"/>
      <c r="P113" s="81"/>
      <c r="Q113" s="81"/>
      <c r="R113" s="81"/>
      <c r="S113" s="81"/>
      <c r="T113" s="88"/>
    </row>
    <row r="114" spans="1:20" x14ac:dyDescent="0.25">
      <c r="A114" s="80"/>
      <c r="B114" s="103"/>
      <c r="C114" s="104" t="s">
        <v>253</v>
      </c>
      <c r="D114" s="87"/>
      <c r="E114" s="81"/>
      <c r="F114" s="81"/>
      <c r="G114" s="81"/>
      <c r="H114" s="81"/>
      <c r="I114" s="81"/>
      <c r="J114" s="81"/>
      <c r="K114" s="81"/>
      <c r="L114" s="81"/>
      <c r="M114" s="81"/>
      <c r="N114" s="81"/>
      <c r="O114" s="81"/>
      <c r="P114" s="81"/>
      <c r="Q114" s="81"/>
      <c r="R114" s="81"/>
      <c r="S114" s="81"/>
      <c r="T114" s="88"/>
    </row>
    <row r="115" spans="1:20" x14ac:dyDescent="0.25">
      <c r="A115" s="80"/>
      <c r="B115" s="103"/>
      <c r="C115" s="104" t="s">
        <v>254</v>
      </c>
      <c r="D115" s="87"/>
      <c r="E115" s="81"/>
      <c r="F115" s="81"/>
      <c r="G115" s="81"/>
      <c r="H115" s="81"/>
      <c r="I115" s="81"/>
      <c r="J115" s="81"/>
      <c r="K115" s="81"/>
      <c r="L115" s="81"/>
      <c r="M115" s="81"/>
      <c r="N115" s="81"/>
      <c r="O115" s="81"/>
      <c r="P115" s="81"/>
      <c r="Q115" s="81"/>
      <c r="R115" s="81"/>
      <c r="S115" s="81"/>
      <c r="T115" s="88"/>
    </row>
    <row r="116" spans="1:20" x14ac:dyDescent="0.25">
      <c r="A116" s="80"/>
      <c r="B116" s="103"/>
      <c r="C116" s="81"/>
      <c r="D116" s="81"/>
      <c r="E116" s="81"/>
      <c r="F116" s="81"/>
      <c r="G116" s="81"/>
      <c r="H116" s="81"/>
      <c r="I116" s="81"/>
      <c r="J116" s="81"/>
      <c r="K116" s="81"/>
      <c r="L116" s="81"/>
      <c r="M116" s="81"/>
      <c r="N116" s="81"/>
      <c r="O116" s="81"/>
      <c r="P116" s="81"/>
      <c r="Q116" s="81"/>
      <c r="R116" s="81"/>
      <c r="S116" s="81"/>
      <c r="T116" s="88"/>
    </row>
    <row r="117" spans="1:20" x14ac:dyDescent="0.25">
      <c r="A117" s="80"/>
      <c r="B117" s="103"/>
      <c r="C117" s="81"/>
      <c r="D117" s="81"/>
      <c r="E117" s="81"/>
      <c r="F117" s="81"/>
      <c r="G117" s="81"/>
      <c r="H117" s="81"/>
      <c r="I117" s="81"/>
      <c r="J117" s="81"/>
      <c r="K117" s="81"/>
      <c r="L117" s="81"/>
      <c r="M117" s="81"/>
      <c r="N117" s="81"/>
      <c r="O117" s="81"/>
      <c r="P117" s="81"/>
      <c r="Q117" s="81"/>
      <c r="R117" s="81"/>
      <c r="S117" s="81"/>
      <c r="T117" s="88"/>
    </row>
    <row r="118" spans="1:20" x14ac:dyDescent="0.25">
      <c r="A118" s="80"/>
      <c r="B118" s="103"/>
      <c r="C118" s="81"/>
      <c r="D118" s="81"/>
      <c r="E118" s="81"/>
      <c r="F118" s="81"/>
      <c r="G118" s="81"/>
      <c r="H118" s="81"/>
      <c r="I118" s="81"/>
      <c r="J118" s="81"/>
      <c r="K118" s="81"/>
      <c r="L118" s="81"/>
      <c r="M118" s="81"/>
      <c r="N118" s="81"/>
      <c r="O118" s="81"/>
      <c r="P118" s="81"/>
      <c r="Q118" s="81"/>
      <c r="R118" s="81"/>
      <c r="S118" s="81"/>
      <c r="T118" s="88"/>
    </row>
    <row r="119" spans="1:20" x14ac:dyDescent="0.25">
      <c r="A119" s="80"/>
      <c r="B119" s="103"/>
      <c r="C119" s="81"/>
      <c r="D119" s="81"/>
      <c r="E119" s="81"/>
      <c r="F119" s="81"/>
      <c r="G119" s="81"/>
      <c r="H119" s="81"/>
      <c r="I119" s="81"/>
      <c r="J119" s="81"/>
      <c r="K119" s="81"/>
      <c r="L119" s="81"/>
      <c r="M119" s="81"/>
      <c r="N119" s="81"/>
      <c r="O119" s="81"/>
      <c r="P119" s="81"/>
      <c r="Q119" s="81"/>
      <c r="R119" s="81"/>
      <c r="S119" s="81"/>
      <c r="T119" s="88"/>
    </row>
    <row r="120" spans="1:20" x14ac:dyDescent="0.25">
      <c r="A120" s="80"/>
      <c r="B120" s="103"/>
      <c r="C120" s="81"/>
      <c r="D120" s="81"/>
      <c r="E120" s="81"/>
      <c r="F120" s="81"/>
      <c r="G120" s="81"/>
      <c r="H120" s="81"/>
      <c r="I120" s="81"/>
      <c r="J120" s="81"/>
      <c r="K120" s="81"/>
      <c r="L120" s="81"/>
      <c r="M120" s="81"/>
      <c r="N120" s="81"/>
      <c r="O120" s="81"/>
      <c r="P120" s="81"/>
      <c r="Q120" s="81"/>
      <c r="R120" s="81"/>
      <c r="S120" s="81"/>
      <c r="T120" s="88"/>
    </row>
    <row r="121" spans="1:20" x14ac:dyDescent="0.25">
      <c r="A121" s="80"/>
      <c r="B121" s="103"/>
      <c r="C121" s="81"/>
      <c r="D121" s="81"/>
      <c r="E121" s="81"/>
      <c r="F121" s="81"/>
      <c r="G121" s="81"/>
      <c r="H121" s="81"/>
      <c r="I121" s="81"/>
      <c r="J121" s="81"/>
      <c r="K121" s="81"/>
      <c r="L121" s="81"/>
      <c r="M121" s="81"/>
      <c r="N121" s="81"/>
      <c r="O121" s="81"/>
      <c r="P121" s="81"/>
      <c r="Q121" s="81"/>
      <c r="R121" s="81"/>
      <c r="S121" s="81"/>
      <c r="T121" s="88"/>
    </row>
    <row r="122" spans="1:20" s="61" customFormat="1" x14ac:dyDescent="0.25">
      <c r="A122" s="80"/>
      <c r="B122" s="103"/>
      <c r="C122" s="81"/>
      <c r="D122" s="81"/>
      <c r="E122" s="81"/>
      <c r="F122" s="81"/>
      <c r="G122" s="81"/>
      <c r="H122" s="81"/>
      <c r="I122" s="81"/>
      <c r="J122" s="81"/>
      <c r="K122" s="81"/>
      <c r="L122" s="81"/>
      <c r="M122" s="81"/>
      <c r="N122" s="81"/>
      <c r="O122" s="81"/>
      <c r="P122" s="81"/>
      <c r="Q122" s="81"/>
      <c r="R122" s="81"/>
      <c r="S122" s="81"/>
      <c r="T122" s="88"/>
    </row>
    <row r="123" spans="1:20" s="61" customFormat="1" x14ac:dyDescent="0.25">
      <c r="A123" s="80"/>
      <c r="B123" s="103"/>
      <c r="C123" s="81"/>
      <c r="D123" s="81"/>
      <c r="E123" s="81"/>
      <c r="F123" s="81"/>
      <c r="G123" s="81"/>
      <c r="H123" s="81"/>
      <c r="I123" s="81"/>
      <c r="J123" s="81"/>
      <c r="K123" s="81"/>
      <c r="L123" s="81"/>
      <c r="M123" s="81"/>
      <c r="N123" s="81"/>
      <c r="O123" s="81"/>
      <c r="P123" s="81"/>
      <c r="Q123" s="81"/>
      <c r="R123" s="81"/>
      <c r="S123" s="81"/>
      <c r="T123" s="88"/>
    </row>
    <row r="124" spans="1:20" s="61" customFormat="1" x14ac:dyDescent="0.25">
      <c r="A124" s="80"/>
      <c r="B124" s="103"/>
      <c r="C124" s="81"/>
      <c r="D124" s="81"/>
      <c r="E124" s="81"/>
      <c r="F124" s="81"/>
      <c r="G124" s="81"/>
      <c r="H124" s="81"/>
      <c r="I124" s="81"/>
      <c r="J124" s="81"/>
      <c r="K124" s="81"/>
      <c r="L124" s="81"/>
      <c r="M124" s="81"/>
      <c r="N124" s="81"/>
      <c r="O124" s="81"/>
      <c r="P124" s="81"/>
      <c r="Q124" s="81"/>
      <c r="R124" s="81"/>
      <c r="S124" s="81"/>
      <c r="T124" s="88"/>
    </row>
    <row r="125" spans="1:20" s="61" customFormat="1" x14ac:dyDescent="0.25">
      <c r="A125" s="80"/>
      <c r="B125" s="103"/>
      <c r="C125" s="81"/>
      <c r="D125" s="81"/>
      <c r="E125" s="81"/>
      <c r="F125" s="81"/>
      <c r="G125" s="81"/>
      <c r="H125" s="81"/>
      <c r="I125" s="81"/>
      <c r="J125" s="81"/>
      <c r="K125" s="81"/>
      <c r="L125" s="81"/>
      <c r="M125" s="81"/>
      <c r="N125" s="81"/>
      <c r="O125" s="81"/>
      <c r="P125" s="81"/>
      <c r="Q125" s="81"/>
      <c r="R125" s="81"/>
      <c r="S125" s="81"/>
      <c r="T125" s="88"/>
    </row>
    <row r="126" spans="1:20" x14ac:dyDescent="0.25">
      <c r="A126" s="80"/>
      <c r="B126" s="103"/>
      <c r="C126" s="81"/>
      <c r="D126" s="81"/>
      <c r="E126" s="81"/>
      <c r="F126" s="81"/>
      <c r="G126" s="81"/>
      <c r="H126" s="81"/>
      <c r="I126" s="81"/>
      <c r="J126" s="81"/>
      <c r="K126" s="81"/>
      <c r="L126" s="81"/>
      <c r="M126" s="81"/>
      <c r="N126" s="81"/>
      <c r="O126" s="81"/>
      <c r="P126" s="81"/>
      <c r="Q126" s="81"/>
      <c r="R126" s="81"/>
      <c r="S126" s="81"/>
      <c r="T126" s="88"/>
    </row>
    <row r="127" spans="1:20" x14ac:dyDescent="0.25">
      <c r="A127" s="80"/>
      <c r="B127" s="103"/>
      <c r="C127" s="81"/>
      <c r="D127" s="81"/>
      <c r="E127" s="81"/>
      <c r="F127" s="81"/>
      <c r="G127" s="81"/>
      <c r="H127" s="81"/>
      <c r="I127" s="81"/>
      <c r="J127" s="81"/>
      <c r="K127" s="81"/>
      <c r="L127" s="81"/>
      <c r="M127" s="81"/>
      <c r="N127" s="81"/>
      <c r="O127" s="81"/>
      <c r="P127" s="81"/>
      <c r="Q127" s="81"/>
      <c r="R127" s="81"/>
      <c r="S127" s="81"/>
      <c r="T127" s="88"/>
    </row>
    <row r="128" spans="1:20" x14ac:dyDescent="0.25">
      <c r="A128" s="80"/>
      <c r="B128" s="103"/>
      <c r="C128" s="81"/>
      <c r="D128" s="81"/>
      <c r="E128" s="81"/>
      <c r="F128" s="81"/>
      <c r="G128" s="81"/>
      <c r="H128" s="81"/>
      <c r="I128" s="81"/>
      <c r="J128" s="81"/>
      <c r="K128" s="81"/>
      <c r="L128" s="81"/>
      <c r="M128" s="81"/>
      <c r="N128" s="81"/>
      <c r="O128" s="81"/>
      <c r="P128" s="81"/>
      <c r="Q128" s="81"/>
      <c r="R128" s="81"/>
      <c r="S128" s="81"/>
      <c r="T128" s="88"/>
    </row>
    <row r="129" spans="1:20" x14ac:dyDescent="0.25">
      <c r="A129" s="80"/>
      <c r="B129" s="103"/>
      <c r="C129" s="81"/>
      <c r="D129" s="81"/>
      <c r="E129" s="81"/>
      <c r="F129" s="81"/>
      <c r="G129" s="81"/>
      <c r="H129" s="81"/>
      <c r="I129" s="81"/>
      <c r="J129" s="81"/>
      <c r="K129" s="81"/>
      <c r="L129" s="81"/>
      <c r="M129" s="81"/>
      <c r="N129" s="81"/>
      <c r="O129" s="81"/>
      <c r="P129" s="81"/>
      <c r="Q129" s="81"/>
      <c r="R129" s="81"/>
      <c r="S129" s="81"/>
      <c r="T129" s="88"/>
    </row>
    <row r="130" spans="1:20" x14ac:dyDescent="0.25">
      <c r="A130" s="80"/>
      <c r="B130" s="103"/>
      <c r="C130" s="81"/>
      <c r="D130" s="81"/>
      <c r="E130" s="81"/>
      <c r="F130" s="81"/>
      <c r="G130" s="81"/>
      <c r="H130" s="81"/>
      <c r="I130" s="81"/>
      <c r="J130" s="81"/>
      <c r="K130" s="81"/>
      <c r="L130" s="81"/>
      <c r="M130" s="81"/>
      <c r="N130" s="81"/>
      <c r="O130" s="81"/>
      <c r="P130" s="81"/>
      <c r="Q130" s="81"/>
      <c r="R130" s="81"/>
      <c r="S130" s="81"/>
      <c r="T130" s="88"/>
    </row>
    <row r="131" spans="1:20" x14ac:dyDescent="0.25">
      <c r="A131" s="80"/>
      <c r="B131" s="103"/>
      <c r="C131" s="81"/>
      <c r="D131" s="81"/>
      <c r="E131" s="81"/>
      <c r="F131" s="81"/>
      <c r="G131" s="81"/>
      <c r="H131" s="81"/>
      <c r="I131" s="81"/>
      <c r="J131" s="81"/>
      <c r="K131" s="81"/>
      <c r="L131" s="81"/>
      <c r="M131" s="81"/>
      <c r="N131" s="81"/>
      <c r="O131" s="81"/>
      <c r="P131" s="81"/>
      <c r="Q131" s="81"/>
      <c r="R131" s="81"/>
      <c r="S131" s="81"/>
      <c r="T131" s="88"/>
    </row>
    <row r="132" spans="1:20" x14ac:dyDescent="0.25">
      <c r="A132" s="80"/>
      <c r="B132" s="103"/>
      <c r="C132" s="81"/>
      <c r="D132" s="81"/>
      <c r="E132" s="81"/>
      <c r="F132" s="81"/>
      <c r="G132" s="81"/>
      <c r="H132" s="81"/>
      <c r="I132" s="81"/>
      <c r="J132" s="81"/>
      <c r="K132" s="81"/>
      <c r="L132" s="81"/>
      <c r="M132" s="81"/>
      <c r="N132" s="81"/>
      <c r="O132" s="81"/>
      <c r="P132" s="81"/>
      <c r="Q132" s="81"/>
      <c r="R132" s="81"/>
      <c r="S132" s="81"/>
      <c r="T132" s="88"/>
    </row>
    <row r="133" spans="1:20" x14ac:dyDescent="0.25">
      <c r="A133" s="80"/>
      <c r="B133" s="103"/>
      <c r="C133" s="104" t="s">
        <v>255</v>
      </c>
      <c r="D133" s="81"/>
      <c r="E133" s="81"/>
      <c r="F133" s="81"/>
      <c r="G133" s="81"/>
      <c r="H133" s="81"/>
      <c r="I133" s="81"/>
      <c r="J133" s="81"/>
      <c r="K133" s="81"/>
      <c r="L133" s="81"/>
      <c r="M133" s="81"/>
      <c r="N133" s="81"/>
      <c r="O133" s="81"/>
      <c r="P133" s="81"/>
      <c r="Q133" s="81"/>
      <c r="R133" s="81"/>
      <c r="S133" s="81"/>
      <c r="T133" s="88"/>
    </row>
    <row r="134" spans="1:20" x14ac:dyDescent="0.25">
      <c r="A134" s="80"/>
      <c r="B134" s="103"/>
      <c r="C134" s="81"/>
      <c r="D134" s="81"/>
      <c r="E134" s="81"/>
      <c r="F134" s="81"/>
      <c r="G134" s="81"/>
      <c r="H134" s="81"/>
      <c r="I134" s="81"/>
      <c r="J134" s="81"/>
      <c r="K134" s="81"/>
      <c r="L134" s="81"/>
      <c r="M134" s="81"/>
      <c r="N134" s="81"/>
      <c r="O134" s="81"/>
      <c r="P134" s="81"/>
      <c r="Q134" s="81"/>
      <c r="R134" s="81"/>
      <c r="S134" s="81"/>
      <c r="T134" s="88"/>
    </row>
    <row r="135" spans="1:20" x14ac:dyDescent="0.25">
      <c r="A135" s="80"/>
      <c r="B135" s="103"/>
      <c r="C135" s="81"/>
      <c r="D135" s="81"/>
      <c r="E135" s="81"/>
      <c r="F135" s="81"/>
      <c r="G135" s="81"/>
      <c r="H135" s="81"/>
      <c r="I135" s="81"/>
      <c r="J135" s="81"/>
      <c r="K135" s="81"/>
      <c r="L135" s="81"/>
      <c r="M135" s="81"/>
      <c r="N135" s="81"/>
      <c r="O135" s="81"/>
      <c r="P135" s="81"/>
      <c r="Q135" s="81"/>
      <c r="R135" s="81"/>
      <c r="S135" s="81"/>
      <c r="T135" s="88"/>
    </row>
    <row r="136" spans="1:20" x14ac:dyDescent="0.25">
      <c r="A136" s="80"/>
      <c r="B136" s="103"/>
      <c r="C136" s="81"/>
      <c r="D136" s="81"/>
      <c r="E136" s="81"/>
      <c r="F136" s="81"/>
      <c r="G136" s="81"/>
      <c r="H136" s="81"/>
      <c r="I136" s="81"/>
      <c r="J136" s="81"/>
      <c r="K136" s="81"/>
      <c r="L136" s="81"/>
      <c r="M136" s="81"/>
      <c r="N136" s="81"/>
      <c r="O136" s="81"/>
      <c r="P136" s="81"/>
      <c r="Q136" s="81"/>
      <c r="R136" s="81"/>
      <c r="S136" s="81"/>
      <c r="T136" s="88"/>
    </row>
    <row r="137" spans="1:20" x14ac:dyDescent="0.25">
      <c r="A137" s="80"/>
      <c r="B137" s="103"/>
      <c r="C137" s="81"/>
      <c r="D137" s="81"/>
      <c r="E137" s="81"/>
      <c r="F137" s="81"/>
      <c r="G137" s="81"/>
      <c r="H137" s="81"/>
      <c r="I137" s="81"/>
      <c r="J137" s="81"/>
      <c r="K137" s="81"/>
      <c r="L137" s="81"/>
      <c r="M137" s="81"/>
      <c r="N137" s="81"/>
      <c r="O137" s="81"/>
      <c r="P137" s="81"/>
      <c r="Q137" s="81"/>
      <c r="R137" s="81"/>
      <c r="S137" s="81"/>
      <c r="T137" s="88"/>
    </row>
    <row r="138" spans="1:20" x14ac:dyDescent="0.25">
      <c r="A138" s="80"/>
      <c r="B138" s="103"/>
      <c r="C138" s="81"/>
      <c r="D138" s="81"/>
      <c r="E138" s="81"/>
      <c r="F138" s="81"/>
      <c r="G138" s="81"/>
      <c r="H138" s="81"/>
      <c r="I138" s="81"/>
      <c r="J138" s="81"/>
      <c r="K138" s="81"/>
      <c r="L138" s="81"/>
      <c r="M138" s="81"/>
      <c r="N138" s="81"/>
      <c r="O138" s="81"/>
      <c r="P138" s="81"/>
      <c r="Q138" s="81"/>
      <c r="R138" s="81"/>
      <c r="S138" s="81"/>
      <c r="T138" s="88"/>
    </row>
    <row r="139" spans="1:20" x14ac:dyDescent="0.25">
      <c r="A139" s="80"/>
      <c r="B139" s="103"/>
      <c r="C139" s="81"/>
      <c r="D139" s="81"/>
      <c r="E139" s="81"/>
      <c r="F139" s="81"/>
      <c r="G139" s="81"/>
      <c r="H139" s="81"/>
      <c r="I139" s="81"/>
      <c r="J139" s="81"/>
      <c r="K139" s="81"/>
      <c r="L139" s="81"/>
      <c r="M139" s="81"/>
      <c r="N139" s="81"/>
      <c r="O139" s="81"/>
      <c r="P139" s="81"/>
      <c r="Q139" s="81"/>
      <c r="R139" s="81"/>
      <c r="S139" s="81"/>
      <c r="T139" s="88"/>
    </row>
    <row r="140" spans="1:20" x14ac:dyDescent="0.25">
      <c r="A140" s="80"/>
      <c r="B140" s="103"/>
      <c r="C140" s="81"/>
      <c r="D140" s="81"/>
      <c r="E140" s="81"/>
      <c r="F140" s="81"/>
      <c r="G140" s="81"/>
      <c r="H140" s="81"/>
      <c r="I140" s="81"/>
      <c r="J140" s="81"/>
      <c r="K140" s="81"/>
      <c r="L140" s="81"/>
      <c r="M140" s="81"/>
      <c r="N140" s="81"/>
      <c r="O140" s="81"/>
      <c r="P140" s="81"/>
      <c r="Q140" s="81"/>
      <c r="R140" s="81"/>
      <c r="S140" s="81"/>
      <c r="T140" s="88"/>
    </row>
    <row r="141" spans="1:20" x14ac:dyDescent="0.25">
      <c r="A141" s="80"/>
      <c r="B141" s="103"/>
      <c r="C141" s="81"/>
      <c r="D141" s="81"/>
      <c r="E141" s="81"/>
      <c r="F141" s="81"/>
      <c r="G141" s="81"/>
      <c r="H141" s="81"/>
      <c r="I141" s="81"/>
      <c r="J141" s="81"/>
      <c r="K141" s="81"/>
      <c r="L141" s="81"/>
      <c r="M141" s="81"/>
      <c r="N141" s="81"/>
      <c r="O141" s="81"/>
      <c r="P141" s="81"/>
      <c r="Q141" s="81"/>
      <c r="R141" s="81"/>
      <c r="S141" s="81"/>
      <c r="T141" s="88"/>
    </row>
    <row r="142" spans="1:20" x14ac:dyDescent="0.25">
      <c r="A142" s="80"/>
      <c r="B142" s="103"/>
      <c r="C142" s="81"/>
      <c r="D142" s="81"/>
      <c r="E142" s="81"/>
      <c r="F142" s="81"/>
      <c r="G142" s="81"/>
      <c r="H142" s="81"/>
      <c r="I142" s="81"/>
      <c r="J142" s="81"/>
      <c r="K142" s="81"/>
      <c r="L142" s="81"/>
      <c r="M142" s="81"/>
      <c r="N142" s="81"/>
      <c r="O142" s="81"/>
      <c r="P142" s="81"/>
      <c r="Q142" s="81"/>
      <c r="R142" s="81"/>
      <c r="S142" s="81"/>
      <c r="T142" s="88"/>
    </row>
    <row r="143" spans="1:20" x14ac:dyDescent="0.25">
      <c r="A143" s="80"/>
      <c r="B143" s="103"/>
      <c r="C143" s="81"/>
      <c r="D143" s="81"/>
      <c r="E143" s="81"/>
      <c r="F143" s="81"/>
      <c r="G143" s="81"/>
      <c r="H143" s="81"/>
      <c r="I143" s="81"/>
      <c r="J143" s="81"/>
      <c r="K143" s="81"/>
      <c r="L143" s="81"/>
      <c r="M143" s="81"/>
      <c r="N143" s="81"/>
      <c r="O143" s="81"/>
      <c r="P143" s="81"/>
      <c r="Q143" s="81"/>
      <c r="R143" s="81"/>
      <c r="S143" s="81"/>
      <c r="T143" s="88"/>
    </row>
    <row r="144" spans="1:20" x14ac:dyDescent="0.25">
      <c r="A144" s="80"/>
      <c r="B144" s="103"/>
      <c r="C144" s="81"/>
      <c r="D144" s="81"/>
      <c r="E144" s="81"/>
      <c r="F144" s="81"/>
      <c r="G144" s="81"/>
      <c r="H144" s="81"/>
      <c r="I144" s="81"/>
      <c r="J144" s="81"/>
      <c r="K144" s="81"/>
      <c r="L144" s="81"/>
      <c r="M144" s="81"/>
      <c r="N144" s="81"/>
      <c r="O144" s="81"/>
      <c r="P144" s="81"/>
      <c r="Q144" s="81"/>
      <c r="R144" s="81"/>
      <c r="S144" s="81"/>
      <c r="T144" s="88"/>
    </row>
    <row r="145" spans="1:20" x14ac:dyDescent="0.25">
      <c r="A145" s="80"/>
      <c r="B145" s="103"/>
      <c r="C145" s="81"/>
      <c r="D145" s="81"/>
      <c r="E145" s="81"/>
      <c r="F145" s="81"/>
      <c r="G145" s="81"/>
      <c r="H145" s="81"/>
      <c r="I145" s="81"/>
      <c r="J145" s="81"/>
      <c r="K145" s="81"/>
      <c r="L145" s="81"/>
      <c r="M145" s="81"/>
      <c r="N145" s="81"/>
      <c r="O145" s="81"/>
      <c r="P145" s="81"/>
      <c r="Q145" s="81"/>
      <c r="R145" s="81"/>
      <c r="S145" s="81"/>
      <c r="T145" s="88"/>
    </row>
    <row r="146" spans="1:20" x14ac:dyDescent="0.25">
      <c r="A146" s="80"/>
      <c r="B146" s="103"/>
      <c r="C146" s="81"/>
      <c r="D146" s="81"/>
      <c r="E146" s="81"/>
      <c r="F146" s="81"/>
      <c r="G146" s="81"/>
      <c r="H146" s="81"/>
      <c r="I146" s="81"/>
      <c r="J146" s="81"/>
      <c r="K146" s="81"/>
      <c r="L146" s="81"/>
      <c r="M146" s="81"/>
      <c r="N146" s="81"/>
      <c r="O146" s="81"/>
      <c r="P146" s="81"/>
      <c r="Q146" s="81"/>
      <c r="R146" s="81"/>
      <c r="S146" s="81"/>
      <c r="T146" s="88"/>
    </row>
    <row r="147" spans="1:20" x14ac:dyDescent="0.25">
      <c r="A147" s="80"/>
      <c r="B147" s="103"/>
      <c r="C147" s="81"/>
      <c r="D147" s="81"/>
      <c r="E147" s="81"/>
      <c r="F147" s="81"/>
      <c r="G147" s="81"/>
      <c r="H147" s="81"/>
      <c r="I147" s="81"/>
      <c r="J147" s="81"/>
      <c r="K147" s="81"/>
      <c r="L147" s="81"/>
      <c r="M147" s="81"/>
      <c r="N147" s="81"/>
      <c r="O147" s="81"/>
      <c r="P147" s="81"/>
      <c r="Q147" s="81"/>
      <c r="R147" s="81"/>
      <c r="S147" s="81"/>
      <c r="T147" s="88"/>
    </row>
    <row r="148" spans="1:20" x14ac:dyDescent="0.25">
      <c r="A148" s="80"/>
      <c r="B148" s="103"/>
      <c r="C148" s="81"/>
      <c r="D148" s="81"/>
      <c r="E148" s="81"/>
      <c r="F148" s="81"/>
      <c r="G148" s="81"/>
      <c r="H148" s="81"/>
      <c r="I148" s="81"/>
      <c r="J148" s="81"/>
      <c r="K148" s="81"/>
      <c r="L148" s="81"/>
      <c r="M148" s="81"/>
      <c r="N148" s="81"/>
      <c r="O148" s="81"/>
      <c r="P148" s="81"/>
      <c r="Q148" s="81"/>
      <c r="R148" s="81"/>
      <c r="S148" s="81"/>
      <c r="T148" s="88"/>
    </row>
    <row r="149" spans="1:20" x14ac:dyDescent="0.25">
      <c r="A149" s="80"/>
      <c r="B149" s="103"/>
      <c r="C149" s="81"/>
      <c r="D149" s="81"/>
      <c r="E149" s="81"/>
      <c r="F149" s="81"/>
      <c r="G149" s="81"/>
      <c r="H149" s="81"/>
      <c r="I149" s="81"/>
      <c r="J149" s="81"/>
      <c r="K149" s="81"/>
      <c r="L149" s="81"/>
      <c r="M149" s="81"/>
      <c r="N149" s="81"/>
      <c r="O149" s="81"/>
      <c r="P149" s="81"/>
      <c r="Q149" s="81"/>
      <c r="R149" s="81"/>
      <c r="S149" s="81"/>
      <c r="T149" s="88"/>
    </row>
    <row r="150" spans="1:20" x14ac:dyDescent="0.25">
      <c r="A150" s="80"/>
      <c r="B150" s="103"/>
      <c r="C150" s="81"/>
      <c r="D150" s="81"/>
      <c r="E150" s="81"/>
      <c r="F150" s="81"/>
      <c r="G150" s="81"/>
      <c r="H150" s="81"/>
      <c r="I150" s="81"/>
      <c r="J150" s="81"/>
      <c r="K150" s="81"/>
      <c r="L150" s="81"/>
      <c r="M150" s="81"/>
      <c r="N150" s="81"/>
      <c r="O150" s="81"/>
      <c r="P150" s="81"/>
      <c r="Q150" s="81"/>
      <c r="R150" s="81"/>
      <c r="S150" s="81"/>
      <c r="T150" s="88"/>
    </row>
    <row r="151" spans="1:20" x14ac:dyDescent="0.25">
      <c r="A151" s="80"/>
      <c r="B151" s="103"/>
      <c r="C151" s="81"/>
      <c r="D151" s="81"/>
      <c r="E151" s="81"/>
      <c r="F151" s="81"/>
      <c r="G151" s="81"/>
      <c r="H151" s="81"/>
      <c r="I151" s="81"/>
      <c r="J151" s="81"/>
      <c r="K151" s="81"/>
      <c r="L151" s="81"/>
      <c r="M151" s="81"/>
      <c r="N151" s="81"/>
      <c r="O151" s="81"/>
      <c r="P151" s="81"/>
      <c r="Q151" s="81"/>
      <c r="R151" s="81"/>
      <c r="S151" s="81"/>
      <c r="T151" s="88"/>
    </row>
    <row r="152" spans="1:20" x14ac:dyDescent="0.25">
      <c r="A152" s="80"/>
      <c r="B152" s="103"/>
      <c r="C152" s="104" t="s">
        <v>245</v>
      </c>
      <c r="D152" s="81"/>
      <c r="E152" s="81"/>
      <c r="F152" s="81"/>
      <c r="G152" s="81"/>
      <c r="H152" s="81"/>
      <c r="I152" s="81"/>
      <c r="J152" s="81"/>
      <c r="K152" s="81"/>
      <c r="L152" s="81"/>
      <c r="M152" s="81"/>
      <c r="N152" s="81"/>
      <c r="O152" s="81"/>
      <c r="P152" s="81"/>
      <c r="Q152" s="81"/>
      <c r="R152" s="81"/>
      <c r="S152" s="81"/>
      <c r="T152" s="88"/>
    </row>
    <row r="153" spans="1:20" x14ac:dyDescent="0.25">
      <c r="A153" s="80"/>
      <c r="B153" s="103"/>
      <c r="C153" s="81"/>
      <c r="D153" s="81"/>
      <c r="E153" s="81"/>
      <c r="F153" s="81"/>
      <c r="G153" s="81"/>
      <c r="H153" s="81"/>
      <c r="I153" s="81"/>
      <c r="J153" s="81"/>
      <c r="K153" s="81"/>
      <c r="L153" s="81"/>
      <c r="M153" s="81"/>
      <c r="N153" s="81"/>
      <c r="O153" s="81"/>
      <c r="P153" s="81"/>
      <c r="Q153" s="81"/>
      <c r="R153" s="81"/>
      <c r="S153" s="81"/>
      <c r="T153" s="88"/>
    </row>
    <row r="154" spans="1:20" x14ac:dyDescent="0.25">
      <c r="A154" s="80"/>
      <c r="B154" s="103"/>
      <c r="C154" s="81"/>
      <c r="D154" s="81"/>
      <c r="E154" s="81"/>
      <c r="F154" s="81"/>
      <c r="G154" s="81"/>
      <c r="H154" s="81"/>
      <c r="I154" s="81"/>
      <c r="J154" s="81"/>
      <c r="K154" s="81"/>
      <c r="L154" s="81"/>
      <c r="M154" s="81"/>
      <c r="N154" s="81"/>
      <c r="O154" s="81"/>
      <c r="P154" s="81"/>
      <c r="Q154" s="81"/>
      <c r="R154" s="81"/>
      <c r="S154" s="81"/>
      <c r="T154" s="88"/>
    </row>
    <row r="155" spans="1:20" x14ac:dyDescent="0.25">
      <c r="A155" s="80"/>
      <c r="B155" s="103"/>
      <c r="C155" s="81"/>
      <c r="D155" s="81"/>
      <c r="E155" s="81"/>
      <c r="F155" s="81"/>
      <c r="G155" s="81"/>
      <c r="H155" s="81"/>
      <c r="I155" s="81"/>
      <c r="J155" s="81"/>
      <c r="K155" s="81"/>
      <c r="L155" s="81"/>
      <c r="M155" s="81"/>
      <c r="N155" s="81"/>
      <c r="O155" s="81"/>
      <c r="P155" s="81"/>
      <c r="Q155" s="81"/>
      <c r="R155" s="81"/>
      <c r="S155" s="81"/>
      <c r="T155" s="88"/>
    </row>
    <row r="156" spans="1:20" x14ac:dyDescent="0.25">
      <c r="A156" s="80"/>
      <c r="B156" s="103"/>
      <c r="C156" s="81"/>
      <c r="D156" s="81"/>
      <c r="E156" s="81"/>
      <c r="F156" s="81"/>
      <c r="G156" s="81"/>
      <c r="H156" s="81"/>
      <c r="I156" s="81"/>
      <c r="J156" s="81"/>
      <c r="K156" s="81"/>
      <c r="L156" s="81"/>
      <c r="M156" s="81"/>
      <c r="N156" s="81"/>
      <c r="O156" s="81"/>
      <c r="P156" s="81"/>
      <c r="Q156" s="81"/>
      <c r="R156" s="81"/>
      <c r="S156" s="81"/>
      <c r="T156" s="88"/>
    </row>
    <row r="157" spans="1:20" x14ac:dyDescent="0.25">
      <c r="A157" s="80"/>
      <c r="B157" s="103"/>
      <c r="C157" s="81"/>
      <c r="D157" s="81"/>
      <c r="E157" s="81"/>
      <c r="F157" s="81"/>
      <c r="G157" s="81"/>
      <c r="H157" s="81"/>
      <c r="I157" s="81"/>
      <c r="J157" s="81"/>
      <c r="K157" s="81"/>
      <c r="L157" s="81"/>
      <c r="M157" s="81"/>
      <c r="N157" s="81"/>
      <c r="O157" s="81"/>
      <c r="P157" s="81"/>
      <c r="Q157" s="81"/>
      <c r="R157" s="81"/>
      <c r="S157" s="81"/>
      <c r="T157" s="88"/>
    </row>
    <row r="158" spans="1:20" x14ac:dyDescent="0.25">
      <c r="A158" s="80"/>
      <c r="B158" s="103"/>
      <c r="C158" s="81"/>
      <c r="D158" s="81"/>
      <c r="E158" s="81"/>
      <c r="F158" s="81"/>
      <c r="G158" s="81"/>
      <c r="H158" s="81"/>
      <c r="I158" s="81"/>
      <c r="J158" s="81"/>
      <c r="K158" s="81"/>
      <c r="L158" s="81"/>
      <c r="M158" s="81"/>
      <c r="N158" s="81"/>
      <c r="O158" s="81"/>
      <c r="P158" s="81"/>
      <c r="Q158" s="81"/>
      <c r="R158" s="81"/>
      <c r="S158" s="81"/>
      <c r="T158" s="88"/>
    </row>
    <row r="159" spans="1:20" x14ac:dyDescent="0.25">
      <c r="A159" s="80"/>
      <c r="B159" s="103"/>
      <c r="C159" s="81"/>
      <c r="D159" s="81"/>
      <c r="E159" s="81"/>
      <c r="F159" s="81"/>
      <c r="G159" s="81"/>
      <c r="H159" s="81"/>
      <c r="I159" s="81"/>
      <c r="J159" s="81"/>
      <c r="K159" s="81"/>
      <c r="L159" s="81"/>
      <c r="M159" s="81"/>
      <c r="N159" s="81"/>
      <c r="O159" s="81"/>
      <c r="P159" s="81"/>
      <c r="Q159" s="81"/>
      <c r="R159" s="81"/>
      <c r="S159" s="81"/>
      <c r="T159" s="88"/>
    </row>
    <row r="160" spans="1:20" x14ac:dyDescent="0.25">
      <c r="A160" s="80"/>
      <c r="B160" s="103"/>
      <c r="C160" s="81"/>
      <c r="D160" s="81"/>
      <c r="E160" s="81"/>
      <c r="F160" s="81"/>
      <c r="G160" s="81"/>
      <c r="H160" s="81"/>
      <c r="I160" s="81"/>
      <c r="J160" s="81"/>
      <c r="K160" s="81"/>
      <c r="L160" s="81"/>
      <c r="M160" s="81"/>
      <c r="N160" s="81"/>
      <c r="O160" s="81"/>
      <c r="P160" s="81"/>
      <c r="Q160" s="81"/>
      <c r="R160" s="81"/>
      <c r="S160" s="81"/>
      <c r="T160" s="88"/>
    </row>
    <row r="161" spans="1:20" x14ac:dyDescent="0.25">
      <c r="A161" s="80"/>
      <c r="B161" s="103"/>
      <c r="C161" s="81"/>
      <c r="D161" s="81"/>
      <c r="E161" s="81"/>
      <c r="F161" s="81"/>
      <c r="G161" s="81"/>
      <c r="H161" s="81"/>
      <c r="I161" s="81"/>
      <c r="J161" s="81"/>
      <c r="K161" s="81"/>
      <c r="L161" s="81"/>
      <c r="M161" s="81"/>
      <c r="N161" s="81"/>
      <c r="O161" s="81"/>
      <c r="P161" s="81"/>
      <c r="Q161" s="81"/>
      <c r="R161" s="81"/>
      <c r="S161" s="81"/>
      <c r="T161" s="88"/>
    </row>
    <row r="162" spans="1:20" x14ac:dyDescent="0.25">
      <c r="A162" s="80"/>
      <c r="B162" s="103"/>
      <c r="C162" s="81"/>
      <c r="D162" s="81"/>
      <c r="E162" s="81"/>
      <c r="F162" s="81"/>
      <c r="G162" s="81"/>
      <c r="H162" s="81"/>
      <c r="I162" s="81"/>
      <c r="J162" s="81"/>
      <c r="K162" s="81"/>
      <c r="L162" s="81"/>
      <c r="M162" s="81"/>
      <c r="N162" s="81"/>
      <c r="O162" s="81"/>
      <c r="P162" s="81"/>
      <c r="Q162" s="81"/>
      <c r="R162" s="81"/>
      <c r="S162" s="81"/>
      <c r="T162" s="88"/>
    </row>
    <row r="163" spans="1:20" ht="13.8" thickBot="1" x14ac:dyDescent="0.3">
      <c r="A163" s="80"/>
      <c r="B163" s="105"/>
      <c r="C163" s="90"/>
      <c r="D163" s="90"/>
      <c r="E163" s="90"/>
      <c r="F163" s="90"/>
      <c r="G163" s="90"/>
      <c r="H163" s="90"/>
      <c r="I163" s="90"/>
      <c r="J163" s="90"/>
      <c r="K163" s="90"/>
      <c r="L163" s="90"/>
      <c r="M163" s="90"/>
      <c r="N163" s="90"/>
      <c r="O163" s="90"/>
      <c r="P163" s="90"/>
      <c r="Q163" s="90"/>
      <c r="R163" s="90"/>
      <c r="S163" s="90"/>
      <c r="T163" s="91"/>
    </row>
    <row r="164" spans="1:20" s="61" customFormat="1" ht="20.399999999999999" x14ac:dyDescent="0.35">
      <c r="A164" s="80"/>
      <c r="B164" s="103"/>
      <c r="C164" s="101" t="s">
        <v>238</v>
      </c>
      <c r="D164" s="101"/>
      <c r="E164" s="81"/>
      <c r="F164" s="81"/>
      <c r="G164" s="81"/>
      <c r="H164" s="81"/>
      <c r="I164" s="81"/>
      <c r="J164" s="81"/>
      <c r="K164" s="81"/>
      <c r="L164" s="81"/>
      <c r="M164" s="81"/>
      <c r="N164" s="81"/>
      <c r="O164" s="81"/>
      <c r="P164" s="81"/>
      <c r="Q164" s="81"/>
      <c r="R164" s="81"/>
      <c r="S164" s="81"/>
      <c r="T164" s="88"/>
    </row>
    <row r="165" spans="1:20" s="61" customFormat="1" x14ac:dyDescent="0.25">
      <c r="A165" s="80"/>
      <c r="B165" s="103"/>
      <c r="C165" s="104" t="s">
        <v>256</v>
      </c>
      <c r="D165" s="87"/>
      <c r="E165" s="81"/>
      <c r="F165" s="81"/>
      <c r="G165" s="81"/>
      <c r="H165" s="81"/>
      <c r="I165" s="81"/>
      <c r="J165" s="81"/>
      <c r="K165" s="81"/>
      <c r="L165" s="81"/>
      <c r="M165" s="81"/>
      <c r="N165" s="81"/>
      <c r="O165" s="81"/>
      <c r="P165" s="81"/>
      <c r="Q165" s="81"/>
      <c r="R165" s="81"/>
      <c r="S165" s="81"/>
      <c r="T165" s="88"/>
    </row>
    <row r="166" spans="1:20" x14ac:dyDescent="0.25">
      <c r="A166" s="80"/>
      <c r="B166" s="103"/>
      <c r="C166" s="108" t="s">
        <v>257</v>
      </c>
      <c r="D166" s="81"/>
      <c r="E166" s="81"/>
      <c r="F166" s="81"/>
      <c r="G166" s="81"/>
      <c r="H166" s="81"/>
      <c r="I166" s="81"/>
      <c r="J166" s="81"/>
      <c r="K166" s="81"/>
      <c r="L166" s="81"/>
      <c r="M166" s="81"/>
      <c r="N166" s="81"/>
      <c r="O166" s="81"/>
      <c r="P166" s="81"/>
      <c r="Q166" s="81"/>
      <c r="R166" s="81"/>
      <c r="S166" s="81"/>
      <c r="T166" s="88"/>
    </row>
    <row r="167" spans="1:20" x14ac:dyDescent="0.25">
      <c r="A167" s="80"/>
      <c r="B167" s="103"/>
      <c r="C167" s="81"/>
      <c r="D167" s="109" t="s">
        <v>258</v>
      </c>
      <c r="E167" s="81"/>
      <c r="F167" s="81"/>
      <c r="G167" s="81"/>
      <c r="H167" s="81"/>
      <c r="I167" s="81"/>
      <c r="J167" s="81"/>
      <c r="K167" s="81"/>
      <c r="L167" s="81"/>
      <c r="M167" s="81"/>
      <c r="N167" s="81"/>
      <c r="O167" s="81"/>
      <c r="P167" s="81"/>
      <c r="Q167" s="81"/>
      <c r="R167" s="81"/>
      <c r="S167" s="81"/>
      <c r="T167" s="88"/>
    </row>
    <row r="168" spans="1:20" x14ac:dyDescent="0.25">
      <c r="A168" s="80"/>
      <c r="B168" s="103"/>
      <c r="C168" s="81"/>
      <c r="D168" s="81"/>
      <c r="E168" s="81"/>
      <c r="F168" s="81"/>
      <c r="G168" s="81"/>
      <c r="H168" s="81"/>
      <c r="I168" s="81"/>
      <c r="J168" s="81"/>
      <c r="K168" s="81"/>
      <c r="L168" s="81"/>
      <c r="M168" s="81"/>
      <c r="N168" s="81"/>
      <c r="O168" s="81"/>
      <c r="P168" s="81"/>
      <c r="Q168" s="81"/>
      <c r="R168" s="81"/>
      <c r="S168" s="81"/>
      <c r="T168" s="88"/>
    </row>
    <row r="169" spans="1:20" x14ac:dyDescent="0.25">
      <c r="A169" s="80"/>
      <c r="B169" s="103"/>
      <c r="C169" s="81"/>
      <c r="D169" s="81"/>
      <c r="E169" s="81"/>
      <c r="F169" s="81"/>
      <c r="G169" s="81"/>
      <c r="H169" s="81"/>
      <c r="I169" s="81"/>
      <c r="J169" s="81"/>
      <c r="K169" s="81"/>
      <c r="L169" s="81"/>
      <c r="M169" s="81"/>
      <c r="N169" s="81"/>
      <c r="O169" s="81"/>
      <c r="P169" s="81"/>
      <c r="Q169" s="81"/>
      <c r="R169" s="81"/>
      <c r="S169" s="81"/>
      <c r="T169" s="88"/>
    </row>
    <row r="170" spans="1:20" x14ac:dyDescent="0.25">
      <c r="A170" s="80"/>
      <c r="B170" s="103"/>
      <c r="C170" s="81"/>
      <c r="D170" s="81"/>
      <c r="E170" s="81"/>
      <c r="F170" s="81"/>
      <c r="G170" s="81"/>
      <c r="H170" s="81"/>
      <c r="I170" s="81"/>
      <c r="J170" s="81"/>
      <c r="K170" s="81"/>
      <c r="L170" s="81"/>
      <c r="M170" s="81"/>
      <c r="N170" s="81"/>
      <c r="O170" s="81"/>
      <c r="P170" s="81"/>
      <c r="Q170" s="81"/>
      <c r="R170" s="81"/>
      <c r="S170" s="81"/>
      <c r="T170" s="88"/>
    </row>
    <row r="171" spans="1:20" x14ac:dyDescent="0.25">
      <c r="A171" s="80"/>
      <c r="B171" s="103"/>
      <c r="C171" s="81"/>
      <c r="D171" s="81"/>
      <c r="E171" s="81"/>
      <c r="F171" s="81"/>
      <c r="G171" s="81"/>
      <c r="H171" s="81"/>
      <c r="I171" s="81"/>
      <c r="J171" s="81"/>
      <c r="K171" s="81"/>
      <c r="L171" s="81"/>
      <c r="M171" s="81"/>
      <c r="N171" s="81"/>
      <c r="O171" s="81"/>
      <c r="P171" s="81"/>
      <c r="Q171" s="81"/>
      <c r="R171" s="81"/>
      <c r="S171" s="81"/>
      <c r="T171" s="88"/>
    </row>
    <row r="172" spans="1:20" x14ac:dyDescent="0.25">
      <c r="A172" s="80"/>
      <c r="B172" s="103"/>
      <c r="C172" s="81"/>
      <c r="D172" s="81"/>
      <c r="E172" s="81"/>
      <c r="F172" s="81"/>
      <c r="G172" s="81"/>
      <c r="H172" s="81"/>
      <c r="I172" s="81"/>
      <c r="J172" s="81"/>
      <c r="K172" s="81"/>
      <c r="L172" s="81"/>
      <c r="M172" s="81"/>
      <c r="N172" s="81"/>
      <c r="O172" s="81"/>
      <c r="P172" s="81"/>
      <c r="Q172" s="81"/>
      <c r="R172" s="81"/>
      <c r="S172" s="81"/>
      <c r="T172" s="88"/>
    </row>
    <row r="173" spans="1:20" x14ac:dyDescent="0.25">
      <c r="A173" s="80"/>
      <c r="B173" s="103"/>
      <c r="C173" s="81"/>
      <c r="D173" s="81"/>
      <c r="E173" s="81"/>
      <c r="F173" s="81"/>
      <c r="G173" s="81"/>
      <c r="H173" s="81"/>
      <c r="I173" s="81"/>
      <c r="J173" s="81"/>
      <c r="K173" s="81"/>
      <c r="L173" s="81"/>
      <c r="M173" s="81"/>
      <c r="N173" s="81"/>
      <c r="O173" s="81"/>
      <c r="P173" s="81"/>
      <c r="Q173" s="81"/>
      <c r="R173" s="81"/>
      <c r="S173" s="81"/>
      <c r="T173" s="88"/>
    </row>
    <row r="174" spans="1:20" x14ac:dyDescent="0.25">
      <c r="A174" s="80"/>
      <c r="B174" s="103"/>
      <c r="C174" s="81"/>
      <c r="D174" s="81"/>
      <c r="E174" s="81"/>
      <c r="F174" s="81"/>
      <c r="G174" s="81"/>
      <c r="H174" s="81"/>
      <c r="I174" s="81"/>
      <c r="J174" s="81"/>
      <c r="K174" s="81"/>
      <c r="L174" s="81"/>
      <c r="M174" s="81"/>
      <c r="N174" s="81"/>
      <c r="O174" s="81"/>
      <c r="P174" s="81"/>
      <c r="Q174" s="81"/>
      <c r="R174" s="81"/>
      <c r="S174" s="81"/>
      <c r="T174" s="88"/>
    </row>
    <row r="175" spans="1:20" x14ac:dyDescent="0.25">
      <c r="A175" s="80"/>
      <c r="B175" s="103"/>
      <c r="C175" s="81"/>
      <c r="D175" s="81"/>
      <c r="E175" s="81"/>
      <c r="F175" s="81"/>
      <c r="G175" s="81"/>
      <c r="H175" s="81"/>
      <c r="I175" s="81"/>
      <c r="J175" s="81"/>
      <c r="K175" s="81"/>
      <c r="L175" s="81"/>
      <c r="M175" s="81"/>
      <c r="N175" s="81"/>
      <c r="O175" s="81"/>
      <c r="P175" s="81"/>
      <c r="Q175" s="81"/>
      <c r="R175" s="81"/>
      <c r="S175" s="81"/>
      <c r="T175" s="88"/>
    </row>
    <row r="176" spans="1:20" x14ac:dyDescent="0.25">
      <c r="A176" s="80"/>
      <c r="B176" s="103"/>
      <c r="C176" s="81"/>
      <c r="D176" s="81"/>
      <c r="E176" s="81"/>
      <c r="F176" s="81"/>
      <c r="G176" s="81"/>
      <c r="H176" s="81"/>
      <c r="I176" s="81"/>
      <c r="J176" s="81"/>
      <c r="K176" s="81"/>
      <c r="L176" s="81"/>
      <c r="M176" s="81"/>
      <c r="N176" s="81"/>
      <c r="O176" s="81"/>
      <c r="P176" s="81"/>
      <c r="Q176" s="81"/>
      <c r="R176" s="81"/>
      <c r="S176" s="81"/>
      <c r="T176" s="88"/>
    </row>
    <row r="177" spans="1:20" x14ac:dyDescent="0.25">
      <c r="A177" s="80"/>
      <c r="B177" s="103"/>
      <c r="C177" s="81"/>
      <c r="D177" s="81"/>
      <c r="E177" s="81"/>
      <c r="F177" s="81"/>
      <c r="G177" s="81"/>
      <c r="H177" s="81"/>
      <c r="I177" s="81"/>
      <c r="J177" s="81"/>
      <c r="K177" s="81"/>
      <c r="L177" s="81"/>
      <c r="M177" s="81"/>
      <c r="N177" s="81"/>
      <c r="O177" s="81"/>
      <c r="P177" s="81"/>
      <c r="Q177" s="81"/>
      <c r="R177" s="81"/>
      <c r="S177" s="81"/>
      <c r="T177" s="88"/>
    </row>
    <row r="178" spans="1:20" x14ac:dyDescent="0.25">
      <c r="A178" s="80"/>
      <c r="B178" s="103"/>
      <c r="C178" s="81"/>
      <c r="D178" s="81"/>
      <c r="E178" s="81"/>
      <c r="F178" s="81"/>
      <c r="G178" s="81"/>
      <c r="H178" s="81"/>
      <c r="I178" s="81"/>
      <c r="J178" s="81"/>
      <c r="K178" s="81"/>
      <c r="L178" s="81"/>
      <c r="M178" s="81"/>
      <c r="N178" s="81"/>
      <c r="O178" s="81"/>
      <c r="P178" s="81"/>
      <c r="Q178" s="81"/>
      <c r="R178" s="81"/>
      <c r="S178" s="81"/>
      <c r="T178" s="88"/>
    </row>
    <row r="179" spans="1:20" x14ac:dyDescent="0.25">
      <c r="A179" s="80"/>
      <c r="B179" s="103"/>
      <c r="C179" s="81"/>
      <c r="D179" s="81"/>
      <c r="E179" s="81"/>
      <c r="F179" s="81"/>
      <c r="G179" s="81"/>
      <c r="H179" s="81"/>
      <c r="I179" s="81"/>
      <c r="J179" s="81"/>
      <c r="K179" s="81"/>
      <c r="L179" s="81"/>
      <c r="M179" s="81"/>
      <c r="N179" s="81"/>
      <c r="O179" s="81"/>
      <c r="P179" s="81"/>
      <c r="Q179" s="81"/>
      <c r="R179" s="81"/>
      <c r="S179" s="81"/>
      <c r="T179" s="88"/>
    </row>
    <row r="180" spans="1:20" x14ac:dyDescent="0.25">
      <c r="A180" s="80"/>
      <c r="B180" s="103"/>
      <c r="C180" s="81"/>
      <c r="D180" s="81"/>
      <c r="E180" s="81"/>
      <c r="F180" s="81"/>
      <c r="G180" s="81"/>
      <c r="H180" s="81"/>
      <c r="I180" s="81"/>
      <c r="J180" s="81"/>
      <c r="K180" s="81"/>
      <c r="L180" s="81"/>
      <c r="M180" s="81"/>
      <c r="N180" s="81"/>
      <c r="O180" s="81"/>
      <c r="P180" s="81"/>
      <c r="Q180" s="81"/>
      <c r="R180" s="81"/>
      <c r="S180" s="81"/>
      <c r="T180" s="88"/>
    </row>
    <row r="181" spans="1:20" x14ac:dyDescent="0.25">
      <c r="A181" s="80"/>
      <c r="B181" s="103"/>
      <c r="C181" s="81"/>
      <c r="D181" s="81"/>
      <c r="E181" s="81"/>
      <c r="F181" s="81"/>
      <c r="G181" s="81"/>
      <c r="H181" s="81"/>
      <c r="I181" s="81"/>
      <c r="J181" s="81"/>
      <c r="K181" s="81"/>
      <c r="L181" s="81"/>
      <c r="M181" s="81"/>
      <c r="N181" s="81"/>
      <c r="O181" s="81"/>
      <c r="P181" s="81"/>
      <c r="Q181" s="81"/>
      <c r="R181" s="81"/>
      <c r="S181" s="81"/>
      <c r="T181" s="88"/>
    </row>
    <row r="182" spans="1:20" x14ac:dyDescent="0.25">
      <c r="A182" s="80"/>
      <c r="B182" s="103"/>
      <c r="C182" s="81"/>
      <c r="D182" s="81"/>
      <c r="E182" s="81"/>
      <c r="F182" s="81"/>
      <c r="G182" s="81"/>
      <c r="H182" s="81"/>
      <c r="I182" s="81"/>
      <c r="J182" s="81"/>
      <c r="K182" s="81"/>
      <c r="L182" s="81"/>
      <c r="M182" s="81"/>
      <c r="N182" s="81"/>
      <c r="O182" s="81"/>
      <c r="P182" s="81"/>
      <c r="Q182" s="81"/>
      <c r="R182" s="81"/>
      <c r="S182" s="81"/>
      <c r="T182" s="88"/>
    </row>
    <row r="183" spans="1:20" x14ac:dyDescent="0.25">
      <c r="A183" s="80"/>
      <c r="B183" s="103"/>
      <c r="C183" s="81"/>
      <c r="D183" s="81"/>
      <c r="E183" s="81"/>
      <c r="F183" s="81"/>
      <c r="G183" s="81"/>
      <c r="H183" s="81"/>
      <c r="I183" s="81"/>
      <c r="J183" s="81"/>
      <c r="K183" s="81"/>
      <c r="L183" s="81"/>
      <c r="M183" s="81"/>
      <c r="N183" s="81"/>
      <c r="O183" s="81"/>
      <c r="P183" s="81"/>
      <c r="Q183" s="81"/>
      <c r="R183" s="81"/>
      <c r="S183" s="81"/>
      <c r="T183" s="88"/>
    </row>
    <row r="184" spans="1:20" x14ac:dyDescent="0.25">
      <c r="A184" s="80"/>
      <c r="B184" s="103"/>
      <c r="C184" s="81"/>
      <c r="D184" s="81"/>
      <c r="E184" s="81"/>
      <c r="F184" s="81"/>
      <c r="G184" s="81"/>
      <c r="H184" s="81"/>
      <c r="I184" s="81"/>
      <c r="J184" s="81"/>
      <c r="K184" s="81"/>
      <c r="L184" s="81"/>
      <c r="M184" s="81"/>
      <c r="N184" s="81"/>
      <c r="O184" s="81"/>
      <c r="P184" s="81"/>
      <c r="Q184" s="81"/>
      <c r="R184" s="81"/>
      <c r="S184" s="81"/>
      <c r="T184" s="88"/>
    </row>
    <row r="185" spans="1:20" x14ac:dyDescent="0.25">
      <c r="A185" s="80"/>
      <c r="B185" s="103"/>
      <c r="C185" s="81"/>
      <c r="D185" s="81"/>
      <c r="E185" s="81"/>
      <c r="F185" s="81"/>
      <c r="G185" s="81"/>
      <c r="H185" s="81"/>
      <c r="I185" s="81"/>
      <c r="J185" s="81"/>
      <c r="K185" s="81"/>
      <c r="L185" s="81"/>
      <c r="M185" s="81"/>
      <c r="N185" s="81"/>
      <c r="O185" s="81"/>
      <c r="P185" s="81"/>
      <c r="Q185" s="81"/>
      <c r="R185" s="81"/>
      <c r="S185" s="81"/>
      <c r="T185" s="88"/>
    </row>
    <row r="186" spans="1:20" x14ac:dyDescent="0.25">
      <c r="A186" s="80"/>
      <c r="B186" s="103"/>
      <c r="C186" s="81"/>
      <c r="D186" s="81"/>
      <c r="E186" s="81"/>
      <c r="F186" s="81"/>
      <c r="G186" s="81"/>
      <c r="H186" s="81"/>
      <c r="I186" s="81"/>
      <c r="J186" s="81"/>
      <c r="K186" s="81"/>
      <c r="L186" s="81"/>
      <c r="M186" s="81"/>
      <c r="N186" s="81"/>
      <c r="O186" s="81"/>
      <c r="P186" s="81"/>
      <c r="Q186" s="81"/>
      <c r="R186" s="81"/>
      <c r="S186" s="81"/>
      <c r="T186" s="88"/>
    </row>
    <row r="187" spans="1:20" x14ac:dyDescent="0.25">
      <c r="A187" s="80"/>
      <c r="B187" s="103"/>
      <c r="C187" s="81"/>
      <c r="D187" s="81"/>
      <c r="E187" s="81"/>
      <c r="F187" s="81"/>
      <c r="G187" s="81"/>
      <c r="H187" s="81"/>
      <c r="I187" s="81"/>
      <c r="J187" s="81"/>
      <c r="K187" s="81"/>
      <c r="L187" s="81"/>
      <c r="M187" s="81"/>
      <c r="N187" s="81"/>
      <c r="O187" s="81"/>
      <c r="P187" s="81"/>
      <c r="Q187" s="81"/>
      <c r="R187" s="81"/>
      <c r="S187" s="81"/>
      <c r="T187" s="88"/>
    </row>
    <row r="188" spans="1:20" x14ac:dyDescent="0.25">
      <c r="A188" s="80"/>
      <c r="B188" s="103"/>
      <c r="C188" s="81"/>
      <c r="D188" s="81"/>
      <c r="E188" s="81"/>
      <c r="F188" s="81"/>
      <c r="G188" s="81"/>
      <c r="H188" s="81"/>
      <c r="I188" s="81"/>
      <c r="J188" s="81" t="s">
        <v>263</v>
      </c>
      <c r="K188" s="81"/>
      <c r="L188" s="81"/>
      <c r="M188" s="81"/>
      <c r="N188" s="81"/>
      <c r="O188" s="81"/>
      <c r="P188" s="81"/>
      <c r="Q188" s="81"/>
      <c r="R188" s="81"/>
      <c r="S188" s="81"/>
      <c r="T188" s="88"/>
    </row>
    <row r="189" spans="1:20" x14ac:dyDescent="0.25">
      <c r="A189" s="80"/>
      <c r="B189" s="103"/>
      <c r="C189" s="81"/>
      <c r="D189" s="81"/>
      <c r="E189" s="81"/>
      <c r="F189" s="81"/>
      <c r="G189" s="81"/>
      <c r="H189" s="81"/>
      <c r="I189" s="81"/>
      <c r="J189" s="81"/>
      <c r="K189" s="81"/>
      <c r="L189" s="81"/>
      <c r="M189" s="81"/>
      <c r="N189" s="81"/>
      <c r="O189" s="81"/>
      <c r="P189" s="81"/>
      <c r="Q189" s="81"/>
      <c r="R189" s="81"/>
      <c r="S189" s="81"/>
      <c r="T189" s="88"/>
    </row>
    <row r="190" spans="1:20" x14ac:dyDescent="0.25">
      <c r="A190" s="80"/>
      <c r="B190" s="103"/>
      <c r="C190" s="108" t="s">
        <v>259</v>
      </c>
      <c r="D190" s="81"/>
      <c r="E190" s="81"/>
      <c r="F190" s="81"/>
      <c r="G190" s="81"/>
      <c r="H190" s="81"/>
      <c r="I190" s="81"/>
      <c r="J190" s="81"/>
      <c r="K190" s="81"/>
      <c r="L190" s="81"/>
      <c r="M190" s="81"/>
      <c r="N190" s="81"/>
      <c r="O190" s="81"/>
      <c r="P190" s="81"/>
      <c r="Q190" s="81"/>
      <c r="R190" s="81"/>
      <c r="S190" s="81"/>
      <c r="T190" s="88"/>
    </row>
    <row r="191" spans="1:20" x14ac:dyDescent="0.25">
      <c r="A191" s="80"/>
      <c r="B191" s="103"/>
      <c r="C191" s="81"/>
      <c r="D191" s="109" t="s">
        <v>260</v>
      </c>
      <c r="E191" s="81"/>
      <c r="F191" s="81"/>
      <c r="G191" s="81"/>
      <c r="H191" s="81"/>
      <c r="I191" s="81"/>
      <c r="J191" s="81"/>
      <c r="K191" s="81"/>
      <c r="L191" s="81"/>
      <c r="M191" s="81"/>
      <c r="N191" s="81"/>
      <c r="O191" s="81"/>
      <c r="P191" s="81"/>
      <c r="Q191" s="81"/>
      <c r="R191" s="81"/>
      <c r="S191" s="81"/>
      <c r="T191" s="88"/>
    </row>
    <row r="192" spans="1:20" x14ac:dyDescent="0.25">
      <c r="A192" s="80"/>
      <c r="B192" s="103"/>
      <c r="C192" s="81"/>
      <c r="D192" s="81"/>
      <c r="E192" s="81"/>
      <c r="F192" s="81"/>
      <c r="G192" s="81"/>
      <c r="H192" s="81"/>
      <c r="I192" s="81"/>
      <c r="J192" s="81"/>
      <c r="K192" s="81"/>
      <c r="L192" s="81"/>
      <c r="M192" s="81"/>
      <c r="N192" s="81"/>
      <c r="O192" s="81"/>
      <c r="P192" s="81"/>
      <c r="Q192" s="81"/>
      <c r="R192" s="81"/>
      <c r="S192" s="81"/>
      <c r="T192" s="88"/>
    </row>
    <row r="193" spans="1:20" x14ac:dyDescent="0.25">
      <c r="A193" s="80"/>
      <c r="B193" s="103"/>
      <c r="C193" s="81"/>
      <c r="D193" s="81"/>
      <c r="E193" s="81"/>
      <c r="F193" s="81"/>
      <c r="G193" s="81"/>
      <c r="H193" s="81"/>
      <c r="I193" s="81"/>
      <c r="J193" s="81"/>
      <c r="K193" s="81"/>
      <c r="L193" s="81"/>
      <c r="M193" s="81"/>
      <c r="N193" s="81"/>
      <c r="O193" s="81"/>
      <c r="P193" s="81"/>
      <c r="Q193" s="81"/>
      <c r="R193" s="81"/>
      <c r="S193" s="81"/>
      <c r="T193" s="88"/>
    </row>
    <row r="194" spans="1:20" x14ac:dyDescent="0.25">
      <c r="A194" s="80"/>
      <c r="B194" s="103"/>
      <c r="C194" s="81"/>
      <c r="D194" s="81"/>
      <c r="E194" s="81"/>
      <c r="F194" s="81"/>
      <c r="G194" s="81"/>
      <c r="H194" s="81"/>
      <c r="I194" s="81"/>
      <c r="J194" s="81"/>
      <c r="K194" s="81"/>
      <c r="L194" s="81"/>
      <c r="M194" s="81"/>
      <c r="N194" s="81"/>
      <c r="O194" s="81"/>
      <c r="P194" s="81"/>
      <c r="Q194" s="81"/>
      <c r="R194" s="81"/>
      <c r="S194" s="81"/>
      <c r="T194" s="88"/>
    </row>
    <row r="195" spans="1:20" x14ac:dyDescent="0.25">
      <c r="A195" s="80"/>
      <c r="B195" s="103"/>
      <c r="C195" s="81"/>
      <c r="D195" s="81"/>
      <c r="E195" s="81"/>
      <c r="F195" s="81"/>
      <c r="G195" s="81"/>
      <c r="H195" s="81"/>
      <c r="I195" s="81"/>
      <c r="J195" s="81"/>
      <c r="K195" s="81"/>
      <c r="L195" s="81"/>
      <c r="M195" s="81"/>
      <c r="N195" s="81"/>
      <c r="O195" s="81"/>
      <c r="P195" s="81"/>
      <c r="Q195" s="81"/>
      <c r="R195" s="81"/>
      <c r="S195" s="81"/>
      <c r="T195" s="88"/>
    </row>
    <row r="196" spans="1:20" x14ac:dyDescent="0.25">
      <c r="A196" s="80"/>
      <c r="B196" s="103"/>
      <c r="C196" s="81"/>
      <c r="D196" s="81"/>
      <c r="E196" s="81"/>
      <c r="F196" s="81"/>
      <c r="G196" s="81"/>
      <c r="H196" s="81"/>
      <c r="I196" s="81"/>
      <c r="J196" s="81"/>
      <c r="K196" s="81"/>
      <c r="L196" s="81"/>
      <c r="M196" s="81"/>
      <c r="N196" s="81"/>
      <c r="O196" s="81"/>
      <c r="P196" s="81"/>
      <c r="Q196" s="81"/>
      <c r="R196" s="81"/>
      <c r="S196" s="81"/>
      <c r="T196" s="88"/>
    </row>
    <row r="197" spans="1:20" x14ac:dyDescent="0.25">
      <c r="A197" s="80"/>
      <c r="B197" s="103"/>
      <c r="C197" s="81"/>
      <c r="D197" s="81"/>
      <c r="E197" s="81"/>
      <c r="F197" s="81"/>
      <c r="G197" s="81"/>
      <c r="H197" s="81"/>
      <c r="I197" s="81"/>
      <c r="J197" s="81"/>
      <c r="K197" s="81"/>
      <c r="L197" s="81"/>
      <c r="M197" s="81"/>
      <c r="N197" s="81"/>
      <c r="O197" s="81"/>
      <c r="P197" s="81"/>
      <c r="Q197" s="81"/>
      <c r="R197" s="81"/>
      <c r="S197" s="81"/>
      <c r="T197" s="88"/>
    </row>
    <row r="198" spans="1:20" x14ac:dyDescent="0.25">
      <c r="A198" s="80"/>
      <c r="B198" s="103"/>
      <c r="C198" s="81"/>
      <c r="D198" s="81"/>
      <c r="E198" s="81"/>
      <c r="F198" s="81"/>
      <c r="G198" s="81"/>
      <c r="H198" s="81"/>
      <c r="I198" s="81"/>
      <c r="J198" s="81"/>
      <c r="K198" s="81"/>
      <c r="L198" s="81"/>
      <c r="M198" s="81"/>
      <c r="N198" s="81"/>
      <c r="O198" s="81"/>
      <c r="P198" s="81"/>
      <c r="Q198" s="81"/>
      <c r="R198" s="81"/>
      <c r="S198" s="81"/>
      <c r="T198" s="88"/>
    </row>
    <row r="199" spans="1:20" x14ac:dyDescent="0.25">
      <c r="A199" s="80"/>
      <c r="B199" s="103"/>
      <c r="C199" s="81"/>
      <c r="D199" s="81"/>
      <c r="E199" s="81"/>
      <c r="F199" s="81"/>
      <c r="G199" s="81"/>
      <c r="H199" s="81"/>
      <c r="I199" s="81"/>
      <c r="J199" s="81"/>
      <c r="K199" s="81"/>
      <c r="L199" s="81"/>
      <c r="M199" s="81"/>
      <c r="N199" s="81"/>
      <c r="O199" s="81"/>
      <c r="P199" s="81"/>
      <c r="Q199" s="81"/>
      <c r="R199" s="81"/>
      <c r="S199" s="81"/>
      <c r="T199" s="88"/>
    </row>
    <row r="200" spans="1:20" x14ac:dyDescent="0.25">
      <c r="A200" s="80"/>
      <c r="B200" s="103"/>
      <c r="C200" s="81"/>
      <c r="D200" s="81"/>
      <c r="E200" s="81"/>
      <c r="F200" s="81"/>
      <c r="G200" s="81"/>
      <c r="H200" s="81"/>
      <c r="I200" s="81"/>
      <c r="J200" s="81"/>
      <c r="K200" s="81"/>
      <c r="L200" s="81"/>
      <c r="M200" s="81"/>
      <c r="N200" s="81"/>
      <c r="O200" s="81"/>
      <c r="P200" s="81"/>
      <c r="Q200" s="81"/>
      <c r="R200" s="81"/>
      <c r="S200" s="81"/>
      <c r="T200" s="88"/>
    </row>
    <row r="201" spans="1:20" x14ac:dyDescent="0.25">
      <c r="A201" s="80"/>
      <c r="B201" s="103"/>
      <c r="C201" s="81"/>
      <c r="D201" s="81"/>
      <c r="E201" s="81"/>
      <c r="F201" s="81"/>
      <c r="G201" s="81"/>
      <c r="H201" s="81"/>
      <c r="I201" s="81"/>
      <c r="J201" s="81"/>
      <c r="K201" s="81"/>
      <c r="L201" s="81"/>
      <c r="M201" s="81"/>
      <c r="N201" s="81"/>
      <c r="O201" s="81"/>
      <c r="P201" s="81"/>
      <c r="Q201" s="81"/>
      <c r="R201" s="81"/>
      <c r="S201" s="81"/>
      <c r="T201" s="88"/>
    </row>
    <row r="202" spans="1:20" x14ac:dyDescent="0.25">
      <c r="A202" s="80"/>
      <c r="B202" s="103"/>
      <c r="C202" s="81"/>
      <c r="D202" s="81"/>
      <c r="E202" s="81"/>
      <c r="F202" s="81"/>
      <c r="G202" s="81"/>
      <c r="H202" s="81"/>
      <c r="I202" s="81"/>
      <c r="J202" s="81"/>
      <c r="K202" s="81"/>
      <c r="L202" s="81"/>
      <c r="M202" s="81"/>
      <c r="N202" s="81"/>
      <c r="O202" s="81"/>
      <c r="P202" s="81"/>
      <c r="Q202" s="81"/>
      <c r="R202" s="81"/>
      <c r="S202" s="81"/>
      <c r="T202" s="88"/>
    </row>
    <row r="203" spans="1:20" x14ac:dyDescent="0.25">
      <c r="A203" s="80"/>
      <c r="B203" s="103"/>
      <c r="C203" s="81"/>
      <c r="D203" s="81"/>
      <c r="E203" s="81"/>
      <c r="F203" s="81"/>
      <c r="G203" s="81"/>
      <c r="H203" s="81"/>
      <c r="I203" s="81"/>
      <c r="J203" s="81"/>
      <c r="K203" s="81"/>
      <c r="L203" s="81"/>
      <c r="M203" s="81"/>
      <c r="N203" s="81"/>
      <c r="O203" s="81"/>
      <c r="P203" s="81"/>
      <c r="Q203" s="81"/>
      <c r="R203" s="81"/>
      <c r="S203" s="81"/>
      <c r="T203" s="88"/>
    </row>
    <row r="204" spans="1:20" x14ac:dyDescent="0.25">
      <c r="A204" s="80"/>
      <c r="B204" s="103"/>
      <c r="C204" s="81"/>
      <c r="D204" s="81"/>
      <c r="E204" s="81"/>
      <c r="F204" s="81"/>
      <c r="G204" s="81"/>
      <c r="H204" s="81"/>
      <c r="I204" s="81"/>
      <c r="J204" s="81"/>
      <c r="K204" s="81"/>
      <c r="L204" s="81"/>
      <c r="M204" s="81"/>
      <c r="N204" s="81"/>
      <c r="O204" s="81"/>
      <c r="P204" s="81"/>
      <c r="Q204" s="81"/>
      <c r="R204" s="81"/>
      <c r="S204" s="81"/>
      <c r="T204" s="88"/>
    </row>
    <row r="205" spans="1:20" x14ac:dyDescent="0.25">
      <c r="A205" s="80"/>
      <c r="B205" s="103"/>
      <c r="C205" s="108" t="s">
        <v>264</v>
      </c>
      <c r="D205" s="81"/>
      <c r="E205" s="81"/>
      <c r="F205" s="81"/>
      <c r="G205" s="81"/>
      <c r="H205" s="81"/>
      <c r="I205" s="81"/>
      <c r="J205" s="81"/>
      <c r="K205" s="81"/>
      <c r="L205" s="81"/>
      <c r="M205" s="81"/>
      <c r="N205" s="81"/>
      <c r="O205" s="81"/>
      <c r="P205" s="81"/>
      <c r="Q205" s="81"/>
      <c r="R205" s="81"/>
      <c r="S205" s="81"/>
      <c r="T205" s="88"/>
    </row>
    <row r="206" spans="1:20" x14ac:dyDescent="0.25">
      <c r="A206" s="80"/>
      <c r="B206" s="103"/>
      <c r="C206" s="81"/>
      <c r="D206" s="109" t="s">
        <v>265</v>
      </c>
      <c r="E206" s="81"/>
      <c r="F206" s="81"/>
      <c r="G206" s="81"/>
      <c r="H206" s="81"/>
      <c r="I206" s="81"/>
      <c r="J206" s="81"/>
      <c r="K206" s="81"/>
      <c r="L206" s="81"/>
      <c r="M206" s="81"/>
      <c r="N206" s="81"/>
      <c r="O206" s="81"/>
      <c r="P206" s="81"/>
      <c r="Q206" s="81"/>
      <c r="R206" s="81"/>
      <c r="S206" s="81"/>
      <c r="T206" s="88"/>
    </row>
    <row r="207" spans="1:20" x14ac:dyDescent="0.25">
      <c r="A207" s="80"/>
      <c r="B207" s="103"/>
      <c r="C207" s="81"/>
      <c r="D207" s="81"/>
      <c r="E207" s="81"/>
      <c r="F207" s="81"/>
      <c r="G207" s="81"/>
      <c r="H207" s="81"/>
      <c r="I207" s="81"/>
      <c r="J207" s="81"/>
      <c r="K207" s="81"/>
      <c r="L207" s="81"/>
      <c r="M207" s="81"/>
      <c r="N207" s="81"/>
      <c r="O207" s="81"/>
      <c r="P207" s="81"/>
      <c r="Q207" s="81"/>
      <c r="R207" s="81"/>
      <c r="S207" s="81"/>
      <c r="T207" s="88"/>
    </row>
    <row r="208" spans="1:20" x14ac:dyDescent="0.25">
      <c r="A208" s="80"/>
      <c r="B208" s="103"/>
      <c r="C208" s="81"/>
      <c r="D208" s="81"/>
      <c r="E208" s="81"/>
      <c r="F208" s="81"/>
      <c r="G208" s="81"/>
      <c r="H208" s="81"/>
      <c r="I208" s="81"/>
      <c r="J208" s="81"/>
      <c r="K208" s="81"/>
      <c r="L208" s="81"/>
      <c r="M208" s="81"/>
      <c r="N208" s="81"/>
      <c r="O208" s="81"/>
      <c r="P208" s="81"/>
      <c r="Q208" s="81"/>
      <c r="R208" s="81"/>
      <c r="S208" s="81"/>
      <c r="T208" s="88"/>
    </row>
    <row r="209" spans="1:20" x14ac:dyDescent="0.25">
      <c r="A209" s="80"/>
      <c r="B209" s="103"/>
      <c r="C209" s="81"/>
      <c r="D209" s="81"/>
      <c r="E209" s="81"/>
      <c r="F209" s="81"/>
      <c r="G209" s="81"/>
      <c r="H209" s="81"/>
      <c r="I209" s="81"/>
      <c r="J209" s="81"/>
      <c r="K209" s="81"/>
      <c r="L209" s="81"/>
      <c r="M209" s="81"/>
      <c r="N209" s="81"/>
      <c r="O209" s="81"/>
      <c r="P209" s="81"/>
      <c r="Q209" s="81"/>
      <c r="R209" s="81"/>
      <c r="S209" s="81"/>
      <c r="T209" s="88"/>
    </row>
    <row r="210" spans="1:20" x14ac:dyDescent="0.25">
      <c r="A210" s="80"/>
      <c r="B210" s="103"/>
      <c r="C210" s="81"/>
      <c r="D210" s="81"/>
      <c r="E210" s="81"/>
      <c r="F210" s="81"/>
      <c r="G210" s="81"/>
      <c r="H210" s="81"/>
      <c r="I210" s="81"/>
      <c r="J210" s="81"/>
      <c r="K210" s="81"/>
      <c r="L210" s="81"/>
      <c r="M210" s="81"/>
      <c r="N210" s="81"/>
      <c r="O210" s="81"/>
      <c r="P210" s="81"/>
      <c r="Q210" s="81"/>
      <c r="R210" s="81"/>
      <c r="S210" s="81"/>
      <c r="T210" s="88"/>
    </row>
    <row r="211" spans="1:20" x14ac:dyDescent="0.25">
      <c r="A211" s="80"/>
      <c r="B211" s="103"/>
      <c r="C211" s="81"/>
      <c r="D211" s="81"/>
      <c r="E211" s="81"/>
      <c r="F211" s="81"/>
      <c r="G211" s="81"/>
      <c r="H211" s="81"/>
      <c r="I211" s="81"/>
      <c r="J211" s="81"/>
      <c r="K211" s="81"/>
      <c r="L211" s="81"/>
      <c r="M211" s="81"/>
      <c r="N211" s="81"/>
      <c r="O211" s="81"/>
      <c r="P211" s="81"/>
      <c r="Q211" s="81"/>
      <c r="R211" s="81"/>
      <c r="S211" s="81"/>
      <c r="T211" s="88"/>
    </row>
    <row r="212" spans="1:20" x14ac:dyDescent="0.25">
      <c r="A212" s="80"/>
      <c r="B212" s="103"/>
      <c r="C212" s="81"/>
      <c r="D212" s="81"/>
      <c r="E212" s="81"/>
      <c r="F212" s="81"/>
      <c r="G212" s="81"/>
      <c r="H212" s="81"/>
      <c r="I212" s="81"/>
      <c r="J212" s="81"/>
      <c r="K212" s="81"/>
      <c r="L212" s="81"/>
      <c r="M212" s="81"/>
      <c r="N212" s="81"/>
      <c r="O212" s="81"/>
      <c r="P212" s="81"/>
      <c r="Q212" s="81"/>
      <c r="R212" s="81"/>
      <c r="S212" s="81"/>
      <c r="T212" s="88"/>
    </row>
    <row r="213" spans="1:20" x14ac:dyDescent="0.25">
      <c r="A213" s="80"/>
      <c r="B213" s="103"/>
      <c r="C213" s="81"/>
      <c r="D213" s="81"/>
      <c r="E213" s="81"/>
      <c r="F213" s="81"/>
      <c r="G213" s="81"/>
      <c r="H213" s="81"/>
      <c r="I213" s="81"/>
      <c r="J213" s="81"/>
      <c r="K213" s="81"/>
      <c r="L213" s="81"/>
      <c r="M213" s="81"/>
      <c r="N213" s="81"/>
      <c r="O213" s="81"/>
      <c r="P213" s="81"/>
      <c r="Q213" s="81"/>
      <c r="R213" s="81"/>
      <c r="S213" s="81"/>
      <c r="T213" s="88"/>
    </row>
    <row r="214" spans="1:20" x14ac:dyDescent="0.25">
      <c r="A214" s="80"/>
      <c r="B214" s="103"/>
      <c r="C214" s="81"/>
      <c r="D214" s="81"/>
      <c r="E214" s="81"/>
      <c r="F214" s="81"/>
      <c r="G214" s="81"/>
      <c r="H214" s="81"/>
      <c r="I214" s="81"/>
      <c r="J214" s="81"/>
      <c r="K214" s="81"/>
      <c r="L214" s="81"/>
      <c r="M214" s="81"/>
      <c r="N214" s="81"/>
      <c r="O214" s="81"/>
      <c r="P214" s="81"/>
      <c r="Q214" s="81"/>
      <c r="R214" s="81"/>
      <c r="S214" s="81"/>
      <c r="T214" s="88"/>
    </row>
    <row r="215" spans="1:20" x14ac:dyDescent="0.25">
      <c r="A215" s="80"/>
      <c r="B215" s="103"/>
      <c r="C215" s="81"/>
      <c r="D215" s="81"/>
      <c r="E215" s="81"/>
      <c r="F215" s="81"/>
      <c r="G215" s="81"/>
      <c r="H215" s="81"/>
      <c r="I215" s="81"/>
      <c r="J215" s="81"/>
      <c r="K215" s="81"/>
      <c r="L215" s="81"/>
      <c r="M215" s="81"/>
      <c r="N215" s="81"/>
      <c r="O215" s="81"/>
      <c r="P215" s="81"/>
      <c r="Q215" s="81"/>
      <c r="R215" s="81"/>
      <c r="S215" s="81"/>
      <c r="T215" s="88"/>
    </row>
    <row r="216" spans="1:20" x14ac:dyDescent="0.25">
      <c r="A216" s="80"/>
      <c r="B216" s="103"/>
      <c r="C216" s="81"/>
      <c r="D216" s="81"/>
      <c r="E216" s="81"/>
      <c r="F216" s="81"/>
      <c r="G216" s="81"/>
      <c r="H216" s="81"/>
      <c r="I216" s="81"/>
      <c r="J216" s="81"/>
      <c r="K216" s="81"/>
      <c r="L216" s="81"/>
      <c r="M216" s="81"/>
      <c r="N216" s="81"/>
      <c r="O216" s="81"/>
      <c r="P216" s="81"/>
      <c r="Q216" s="81"/>
      <c r="R216" s="81"/>
      <c r="S216" s="81"/>
      <c r="T216" s="88"/>
    </row>
    <row r="217" spans="1:20" x14ac:dyDescent="0.25">
      <c r="A217" s="80"/>
      <c r="B217" s="103"/>
      <c r="C217" s="81"/>
      <c r="D217" s="81"/>
      <c r="E217" s="81"/>
      <c r="F217" s="81"/>
      <c r="G217" s="81"/>
      <c r="H217" s="81"/>
      <c r="I217" s="81"/>
      <c r="J217" s="81"/>
      <c r="K217" s="81"/>
      <c r="L217" s="81"/>
      <c r="M217" s="81"/>
      <c r="N217" s="81"/>
      <c r="O217" s="81"/>
      <c r="P217" s="81"/>
      <c r="Q217" s="81"/>
      <c r="R217" s="81"/>
      <c r="S217" s="81"/>
      <c r="T217" s="88"/>
    </row>
    <row r="218" spans="1:20" x14ac:dyDescent="0.25">
      <c r="A218" s="80"/>
      <c r="B218" s="103"/>
      <c r="C218" s="81"/>
      <c r="D218" s="81"/>
      <c r="E218" s="81"/>
      <c r="F218" s="81"/>
      <c r="G218" s="81"/>
      <c r="H218" s="81"/>
      <c r="I218" s="81"/>
      <c r="J218" s="81"/>
      <c r="K218" s="81"/>
      <c r="L218" s="81"/>
      <c r="M218" s="81"/>
      <c r="N218" s="81"/>
      <c r="O218" s="81"/>
      <c r="P218" s="81"/>
      <c r="Q218" s="81"/>
      <c r="R218" s="81"/>
      <c r="S218" s="81"/>
      <c r="T218" s="88"/>
    </row>
    <row r="219" spans="1:20" x14ac:dyDescent="0.25">
      <c r="A219" s="80"/>
      <c r="B219" s="103"/>
      <c r="C219" s="81"/>
      <c r="D219" s="81"/>
      <c r="E219" s="81"/>
      <c r="F219" s="81"/>
      <c r="G219" s="81"/>
      <c r="H219" s="81"/>
      <c r="I219" s="81"/>
      <c r="J219" s="81"/>
      <c r="K219" s="81"/>
      <c r="L219" s="81"/>
      <c r="M219" s="81"/>
      <c r="N219" s="81"/>
      <c r="O219" s="81"/>
      <c r="P219" s="81"/>
      <c r="Q219" s="81"/>
      <c r="R219" s="81"/>
      <c r="S219" s="81"/>
      <c r="T219" s="88"/>
    </row>
    <row r="220" spans="1:20" x14ac:dyDescent="0.25">
      <c r="A220" s="80"/>
      <c r="B220" s="103"/>
      <c r="C220" s="81"/>
      <c r="D220" s="81"/>
      <c r="E220" s="81"/>
      <c r="F220" s="81"/>
      <c r="G220" s="81"/>
      <c r="H220" s="81"/>
      <c r="I220" s="81"/>
      <c r="J220" s="81"/>
      <c r="K220" s="81"/>
      <c r="L220" s="81"/>
      <c r="M220" s="81"/>
      <c r="N220" s="81"/>
      <c r="O220" s="81"/>
      <c r="P220" s="81"/>
      <c r="Q220" s="81"/>
      <c r="R220" s="81"/>
      <c r="S220" s="81"/>
      <c r="T220" s="88"/>
    </row>
    <row r="221" spans="1:20" x14ac:dyDescent="0.25">
      <c r="A221" s="80"/>
      <c r="B221" s="103"/>
      <c r="C221" s="81"/>
      <c r="D221" s="81"/>
      <c r="E221" s="81"/>
      <c r="F221" s="81"/>
      <c r="G221" s="81"/>
      <c r="H221" s="81"/>
      <c r="I221" s="81"/>
      <c r="J221" s="81"/>
      <c r="K221" s="81"/>
      <c r="L221" s="81"/>
      <c r="M221" s="81"/>
      <c r="N221" s="81"/>
      <c r="O221" s="81"/>
      <c r="P221" s="81"/>
      <c r="Q221" s="81"/>
      <c r="R221" s="81"/>
      <c r="S221" s="81"/>
      <c r="T221" s="88"/>
    </row>
    <row r="222" spans="1:20" x14ac:dyDescent="0.25">
      <c r="A222" s="80"/>
      <c r="B222" s="103"/>
      <c r="C222" s="81"/>
      <c r="D222" s="81"/>
      <c r="E222" s="81"/>
      <c r="F222" s="81"/>
      <c r="G222" s="81"/>
      <c r="H222" s="81"/>
      <c r="I222" s="81"/>
      <c r="J222" s="81"/>
      <c r="K222" s="81"/>
      <c r="L222" s="81"/>
      <c r="M222" s="81"/>
      <c r="N222" s="81"/>
      <c r="O222" s="81"/>
      <c r="P222" s="81"/>
      <c r="Q222" s="81"/>
      <c r="R222" s="81"/>
      <c r="S222" s="81"/>
      <c r="T222" s="88"/>
    </row>
    <row r="223" spans="1:20" x14ac:dyDescent="0.25">
      <c r="A223" s="80"/>
      <c r="B223" s="103"/>
      <c r="C223" s="81"/>
      <c r="D223" s="81"/>
      <c r="E223" s="81"/>
      <c r="F223" s="81"/>
      <c r="G223" s="81"/>
      <c r="H223" s="81"/>
      <c r="I223" s="81"/>
      <c r="J223" s="81"/>
      <c r="K223" s="81"/>
      <c r="L223" s="81"/>
      <c r="M223" s="81"/>
      <c r="N223" s="81"/>
      <c r="O223" s="81"/>
      <c r="P223" s="81"/>
      <c r="Q223" s="81"/>
      <c r="R223" s="81"/>
      <c r="S223" s="81"/>
      <c r="T223" s="88"/>
    </row>
    <row r="224" spans="1:20" x14ac:dyDescent="0.25">
      <c r="A224" s="80"/>
      <c r="B224" s="103"/>
      <c r="C224" s="81"/>
      <c r="D224" s="81"/>
      <c r="E224" s="81"/>
      <c r="F224" s="81"/>
      <c r="G224" s="81"/>
      <c r="H224" s="81"/>
      <c r="I224" s="81"/>
      <c r="J224" s="81"/>
      <c r="K224" s="81"/>
      <c r="L224" s="81"/>
      <c r="M224" s="81"/>
      <c r="N224" s="81"/>
      <c r="O224" s="81"/>
      <c r="P224" s="81"/>
      <c r="Q224" s="81"/>
      <c r="R224" s="81"/>
      <c r="S224" s="81"/>
      <c r="T224" s="88"/>
    </row>
    <row r="225" spans="1:20" x14ac:dyDescent="0.25">
      <c r="A225" s="80"/>
      <c r="B225" s="103"/>
      <c r="C225" s="81"/>
      <c r="D225" s="81"/>
      <c r="E225" s="81"/>
      <c r="F225" s="81"/>
      <c r="G225" s="81"/>
      <c r="H225" s="81"/>
      <c r="I225" s="81"/>
      <c r="J225" s="81"/>
      <c r="K225" s="81"/>
      <c r="L225" s="81"/>
      <c r="M225" s="81"/>
      <c r="N225" s="81"/>
      <c r="O225" s="81"/>
      <c r="P225" s="81"/>
      <c r="Q225" s="81"/>
      <c r="R225" s="81"/>
      <c r="S225" s="81"/>
      <c r="T225" s="88"/>
    </row>
    <row r="226" spans="1:20" x14ac:dyDescent="0.25">
      <c r="A226" s="80"/>
      <c r="B226" s="103"/>
      <c r="C226" s="108" t="s">
        <v>266</v>
      </c>
      <c r="D226" s="81"/>
      <c r="E226" s="81"/>
      <c r="F226" s="81"/>
      <c r="G226" s="81"/>
      <c r="H226" s="81"/>
      <c r="I226" s="81"/>
      <c r="J226" s="81"/>
      <c r="K226" s="81"/>
      <c r="L226" s="81"/>
      <c r="M226" s="81"/>
      <c r="N226" s="81"/>
      <c r="O226" s="81"/>
      <c r="P226" s="81"/>
      <c r="Q226" s="81"/>
      <c r="R226" s="81"/>
      <c r="S226" s="81"/>
      <c r="T226" s="88"/>
    </row>
    <row r="227" spans="1:20" x14ac:dyDescent="0.25">
      <c r="A227" s="80"/>
      <c r="B227" s="103"/>
      <c r="C227" s="81"/>
      <c r="D227" s="109" t="s">
        <v>267</v>
      </c>
      <c r="E227" s="81"/>
      <c r="F227" s="81"/>
      <c r="G227" s="81"/>
      <c r="H227" s="81"/>
      <c r="I227" s="81"/>
      <c r="J227" s="81"/>
      <c r="K227" s="81"/>
      <c r="L227" s="81"/>
      <c r="M227" s="81"/>
      <c r="N227" s="81"/>
      <c r="O227" s="81"/>
      <c r="P227" s="81"/>
      <c r="Q227" s="81"/>
      <c r="R227" s="81"/>
      <c r="S227" s="81"/>
      <c r="T227" s="88"/>
    </row>
    <row r="228" spans="1:20" x14ac:dyDescent="0.25">
      <c r="A228" s="80"/>
      <c r="B228" s="103"/>
      <c r="C228" s="81"/>
      <c r="D228" s="109" t="s">
        <v>268</v>
      </c>
      <c r="E228" s="81"/>
      <c r="F228" s="81"/>
      <c r="G228" s="81"/>
      <c r="H228" s="81"/>
      <c r="I228" s="81"/>
      <c r="J228" s="81"/>
      <c r="K228" s="81"/>
      <c r="L228" s="81"/>
      <c r="M228" s="81"/>
      <c r="N228" s="81"/>
      <c r="O228" s="81"/>
      <c r="P228" s="81"/>
      <c r="Q228" s="81"/>
      <c r="R228" s="81"/>
      <c r="S228" s="81"/>
      <c r="T228" s="88"/>
    </row>
    <row r="229" spans="1:20" x14ac:dyDescent="0.25">
      <c r="A229" s="80"/>
      <c r="B229" s="103"/>
      <c r="C229" s="81"/>
      <c r="D229" s="81"/>
      <c r="E229" s="81"/>
      <c r="F229" s="81"/>
      <c r="G229" s="81"/>
      <c r="H229" s="81"/>
      <c r="I229" s="81"/>
      <c r="J229" s="81"/>
      <c r="K229" s="81"/>
      <c r="L229" s="81"/>
      <c r="M229" s="81"/>
      <c r="N229" s="81"/>
      <c r="O229" s="81"/>
      <c r="P229" s="81"/>
      <c r="Q229" s="81"/>
      <c r="R229" s="81"/>
      <c r="S229" s="81"/>
      <c r="T229" s="88"/>
    </row>
    <row r="230" spans="1:20" x14ac:dyDescent="0.25">
      <c r="A230" s="80"/>
      <c r="B230" s="103"/>
      <c r="C230" s="81"/>
      <c r="D230" s="81"/>
      <c r="E230" s="81"/>
      <c r="F230" s="81"/>
      <c r="G230" s="81"/>
      <c r="H230" s="81"/>
      <c r="I230" s="81"/>
      <c r="J230" s="81"/>
      <c r="K230" s="81"/>
      <c r="L230" s="81"/>
      <c r="M230" s="81"/>
      <c r="N230" s="81"/>
      <c r="O230" s="81"/>
      <c r="P230" s="81"/>
      <c r="Q230" s="81"/>
      <c r="R230" s="81"/>
      <c r="S230" s="81"/>
      <c r="T230" s="88"/>
    </row>
    <row r="231" spans="1:20" x14ac:dyDescent="0.25">
      <c r="A231" s="80"/>
      <c r="B231" s="103"/>
      <c r="C231" s="81"/>
      <c r="D231" s="81"/>
      <c r="E231" s="81"/>
      <c r="F231" s="81"/>
      <c r="G231" s="81"/>
      <c r="H231" s="81"/>
      <c r="I231" s="81"/>
      <c r="J231" s="81"/>
      <c r="K231" s="81"/>
      <c r="L231" s="81"/>
      <c r="M231" s="81"/>
      <c r="N231" s="81"/>
      <c r="O231" s="81"/>
      <c r="P231" s="81"/>
      <c r="Q231" s="81"/>
      <c r="R231" s="81"/>
      <c r="S231" s="81"/>
      <c r="T231" s="88"/>
    </row>
    <row r="232" spans="1:20" x14ac:dyDescent="0.25">
      <c r="A232" s="80"/>
      <c r="B232" s="103"/>
      <c r="C232" s="81"/>
      <c r="D232" s="81"/>
      <c r="E232" s="81"/>
      <c r="F232" s="81"/>
      <c r="G232" s="81"/>
      <c r="H232" s="81"/>
      <c r="I232" s="81"/>
      <c r="J232" s="81"/>
      <c r="K232" s="81"/>
      <c r="L232" s="81"/>
      <c r="M232" s="81"/>
      <c r="N232" s="81"/>
      <c r="O232" s="81"/>
      <c r="P232" s="81"/>
      <c r="Q232" s="81"/>
      <c r="R232" s="81"/>
      <c r="S232" s="81"/>
      <c r="T232" s="88"/>
    </row>
    <row r="233" spans="1:20" x14ac:dyDescent="0.25">
      <c r="A233" s="80"/>
      <c r="B233" s="103"/>
      <c r="C233" s="81"/>
      <c r="D233" s="81"/>
      <c r="E233" s="81"/>
      <c r="F233" s="81"/>
      <c r="G233" s="81"/>
      <c r="H233" s="81"/>
      <c r="I233" s="81"/>
      <c r="J233" s="81"/>
      <c r="K233" s="81"/>
      <c r="L233" s="81"/>
      <c r="M233" s="81"/>
      <c r="N233" s="81"/>
      <c r="O233" s="81"/>
      <c r="P233" s="81"/>
      <c r="Q233" s="81"/>
      <c r="R233" s="81"/>
      <c r="S233" s="81"/>
      <c r="T233" s="88"/>
    </row>
    <row r="234" spans="1:20" x14ac:dyDescent="0.25">
      <c r="A234" s="80"/>
      <c r="B234" s="103"/>
      <c r="C234" s="81"/>
      <c r="D234" s="81"/>
      <c r="E234" s="81"/>
      <c r="F234" s="81"/>
      <c r="G234" s="81"/>
      <c r="H234" s="81"/>
      <c r="I234" s="81"/>
      <c r="J234" s="81"/>
      <c r="K234" s="81"/>
      <c r="L234" s="81"/>
      <c r="M234" s="81"/>
      <c r="N234" s="81"/>
      <c r="O234" s="81"/>
      <c r="P234" s="81"/>
      <c r="Q234" s="81"/>
      <c r="R234" s="81"/>
      <c r="S234" s="81"/>
      <c r="T234" s="88"/>
    </row>
    <row r="235" spans="1:20" x14ac:dyDescent="0.25">
      <c r="A235" s="80"/>
      <c r="B235" s="103"/>
      <c r="C235" s="81"/>
      <c r="D235" s="81"/>
      <c r="E235" s="81"/>
      <c r="F235" s="81"/>
      <c r="G235" s="81"/>
      <c r="H235" s="81"/>
      <c r="I235" s="81"/>
      <c r="J235" s="81"/>
      <c r="K235" s="81"/>
      <c r="L235" s="81"/>
      <c r="M235" s="81"/>
      <c r="N235" s="81"/>
      <c r="O235" s="81"/>
      <c r="P235" s="81"/>
      <c r="Q235" s="81"/>
      <c r="R235" s="81"/>
      <c r="S235" s="81"/>
      <c r="T235" s="88"/>
    </row>
    <row r="236" spans="1:20" x14ac:dyDescent="0.25">
      <c r="A236" s="80"/>
      <c r="B236" s="103"/>
      <c r="C236" s="81"/>
      <c r="D236" s="81"/>
      <c r="E236" s="81"/>
      <c r="F236" s="81"/>
      <c r="G236" s="81"/>
      <c r="H236" s="81"/>
      <c r="I236" s="81"/>
      <c r="J236" s="81"/>
      <c r="K236" s="81"/>
      <c r="L236" s="81"/>
      <c r="M236" s="81"/>
      <c r="N236" s="81"/>
      <c r="O236" s="81"/>
      <c r="P236" s="81"/>
      <c r="Q236" s="81"/>
      <c r="R236" s="81"/>
      <c r="S236" s="81"/>
      <c r="T236" s="88"/>
    </row>
    <row r="237" spans="1:20" x14ac:dyDescent="0.25">
      <c r="A237" s="80"/>
      <c r="B237" s="103"/>
      <c r="C237" s="81"/>
      <c r="D237" s="81"/>
      <c r="E237" s="81"/>
      <c r="F237" s="81"/>
      <c r="G237" s="81"/>
      <c r="H237" s="81"/>
      <c r="I237" s="81"/>
      <c r="J237" s="81"/>
      <c r="K237" s="81"/>
      <c r="L237" s="81"/>
      <c r="M237" s="81"/>
      <c r="N237" s="81"/>
      <c r="O237" s="81"/>
      <c r="P237" s="81"/>
      <c r="Q237" s="81"/>
      <c r="R237" s="81"/>
      <c r="S237" s="81"/>
      <c r="T237" s="88"/>
    </row>
    <row r="238" spans="1:20" x14ac:dyDescent="0.25">
      <c r="A238" s="80"/>
      <c r="B238" s="103"/>
      <c r="C238" s="81"/>
      <c r="D238" s="81"/>
      <c r="E238" s="81"/>
      <c r="F238" s="81"/>
      <c r="G238" s="81"/>
      <c r="H238" s="81"/>
      <c r="I238" s="81"/>
      <c r="J238" s="81"/>
      <c r="K238" s="81"/>
      <c r="L238" s="81"/>
      <c r="M238" s="81"/>
      <c r="N238" s="81"/>
      <c r="O238" s="81"/>
      <c r="P238" s="81"/>
      <c r="Q238" s="81"/>
      <c r="R238" s="81"/>
      <c r="S238" s="81"/>
      <c r="T238" s="88"/>
    </row>
    <row r="239" spans="1:20" x14ac:dyDescent="0.25">
      <c r="A239" s="80"/>
      <c r="B239" s="103"/>
      <c r="C239" s="81"/>
      <c r="D239" s="81"/>
      <c r="E239" s="81"/>
      <c r="F239" s="81"/>
      <c r="G239" s="81"/>
      <c r="H239" s="81"/>
      <c r="I239" s="81"/>
      <c r="J239" s="81"/>
      <c r="K239" s="81"/>
      <c r="L239" s="81"/>
      <c r="M239" s="81"/>
      <c r="N239" s="81"/>
      <c r="O239" s="81"/>
      <c r="P239" s="81"/>
      <c r="Q239" s="81"/>
      <c r="R239" s="81"/>
      <c r="S239" s="81"/>
      <c r="T239" s="88"/>
    </row>
    <row r="240" spans="1:20" x14ac:dyDescent="0.25">
      <c r="A240" s="80"/>
      <c r="B240" s="103"/>
      <c r="C240" s="81"/>
      <c r="D240" s="81"/>
      <c r="E240" s="81"/>
      <c r="F240" s="81"/>
      <c r="G240" s="81"/>
      <c r="H240" s="81"/>
      <c r="I240" s="81"/>
      <c r="J240" s="81"/>
      <c r="K240" s="81"/>
      <c r="L240" s="81"/>
      <c r="M240" s="81"/>
      <c r="N240" s="81"/>
      <c r="O240" s="81"/>
      <c r="P240" s="81"/>
      <c r="Q240" s="81"/>
      <c r="R240" s="81"/>
      <c r="S240" s="81"/>
      <c r="T240" s="88"/>
    </row>
    <row r="241" spans="1:20" x14ac:dyDescent="0.25">
      <c r="A241" s="80"/>
      <c r="B241" s="103"/>
      <c r="C241" s="81"/>
      <c r="D241" s="81"/>
      <c r="E241" s="81"/>
      <c r="F241" s="81"/>
      <c r="G241" s="81"/>
      <c r="H241" s="81"/>
      <c r="I241" s="81"/>
      <c r="J241" s="81"/>
      <c r="K241" s="81"/>
      <c r="L241" s="81"/>
      <c r="M241" s="81"/>
      <c r="N241" s="81"/>
      <c r="O241" s="81"/>
      <c r="P241" s="81"/>
      <c r="Q241" s="81"/>
      <c r="R241" s="81"/>
      <c r="S241" s="81"/>
      <c r="T241" s="88"/>
    </row>
    <row r="242" spans="1:20" x14ac:dyDescent="0.25">
      <c r="A242" s="80"/>
      <c r="B242" s="103"/>
      <c r="C242" s="81"/>
      <c r="D242" s="81"/>
      <c r="E242" s="81"/>
      <c r="F242" s="81"/>
      <c r="G242" s="81"/>
      <c r="H242" s="81"/>
      <c r="I242" s="81"/>
      <c r="J242" s="81"/>
      <c r="K242" s="81"/>
      <c r="L242" s="81"/>
      <c r="M242" s="81"/>
      <c r="N242" s="81"/>
      <c r="O242" s="81"/>
      <c r="P242" s="81"/>
      <c r="Q242" s="81"/>
      <c r="R242" s="81"/>
      <c r="S242" s="81"/>
      <c r="T242" s="88"/>
    </row>
    <row r="243" spans="1:20" x14ac:dyDescent="0.25">
      <c r="A243" s="80"/>
      <c r="B243" s="103"/>
      <c r="C243" s="81"/>
      <c r="D243" s="81"/>
      <c r="E243" s="81"/>
      <c r="F243" s="81"/>
      <c r="G243" s="81"/>
      <c r="H243" s="81"/>
      <c r="I243" s="81"/>
      <c r="J243" s="81"/>
      <c r="K243" s="81"/>
      <c r="L243" s="81"/>
      <c r="M243" s="81"/>
      <c r="N243" s="81"/>
      <c r="O243" s="81"/>
      <c r="P243" s="81"/>
      <c r="Q243" s="81"/>
      <c r="R243" s="81"/>
      <c r="S243" s="81"/>
      <c r="T243" s="88"/>
    </row>
    <row r="244" spans="1:20" x14ac:dyDescent="0.25">
      <c r="A244" s="80"/>
      <c r="B244" s="103"/>
      <c r="C244" s="81"/>
      <c r="D244" s="81"/>
      <c r="E244" s="81"/>
      <c r="F244" s="81"/>
      <c r="G244" s="81"/>
      <c r="H244" s="81"/>
      <c r="I244" s="81"/>
      <c r="J244" s="81"/>
      <c r="K244" s="81"/>
      <c r="L244" s="81"/>
      <c r="M244" s="81"/>
      <c r="N244" s="81"/>
      <c r="O244" s="81"/>
      <c r="P244" s="81"/>
      <c r="Q244" s="81"/>
      <c r="R244" s="81"/>
      <c r="S244" s="81"/>
      <c r="T244" s="88"/>
    </row>
    <row r="245" spans="1:20" x14ac:dyDescent="0.25">
      <c r="A245" s="80"/>
      <c r="B245" s="103"/>
      <c r="C245" s="81"/>
      <c r="D245" s="81"/>
      <c r="E245" s="81"/>
      <c r="F245" s="81"/>
      <c r="G245" s="81"/>
      <c r="H245" s="81"/>
      <c r="I245" s="81"/>
      <c r="J245" s="81"/>
      <c r="K245" s="81"/>
      <c r="L245" s="81"/>
      <c r="M245" s="81"/>
      <c r="N245" s="81"/>
      <c r="O245" s="81"/>
      <c r="P245" s="81"/>
      <c r="Q245" s="81"/>
      <c r="R245" s="81"/>
      <c r="S245" s="81"/>
      <c r="T245" s="88"/>
    </row>
    <row r="246" spans="1:20" x14ac:dyDescent="0.25">
      <c r="A246" s="80"/>
      <c r="B246" s="103"/>
      <c r="C246" s="81"/>
      <c r="D246" s="81"/>
      <c r="E246" s="81"/>
      <c r="F246" s="81"/>
      <c r="G246" s="81"/>
      <c r="H246" s="81"/>
      <c r="I246" s="81"/>
      <c r="J246" s="81"/>
      <c r="K246" s="81"/>
      <c r="L246" s="81"/>
      <c r="M246" s="81"/>
      <c r="N246" s="81"/>
      <c r="O246" s="81"/>
      <c r="P246" s="81"/>
      <c r="Q246" s="81"/>
      <c r="R246" s="81"/>
      <c r="S246" s="81"/>
      <c r="T246" s="88"/>
    </row>
    <row r="247" spans="1:20" x14ac:dyDescent="0.25">
      <c r="A247" s="80"/>
      <c r="B247" s="103"/>
      <c r="C247" s="81"/>
      <c r="D247" s="81"/>
      <c r="E247" s="81"/>
      <c r="F247" s="81"/>
      <c r="G247" s="81"/>
      <c r="H247" s="81"/>
      <c r="I247" s="81"/>
      <c r="J247" s="81"/>
      <c r="K247" s="81"/>
      <c r="L247" s="81"/>
      <c r="M247" s="81"/>
      <c r="N247" s="81"/>
      <c r="O247" s="81"/>
      <c r="P247" s="81"/>
      <c r="Q247" s="81"/>
      <c r="R247" s="81"/>
      <c r="S247" s="81"/>
      <c r="T247" s="88"/>
    </row>
    <row r="248" spans="1:20" x14ac:dyDescent="0.25">
      <c r="A248" s="80"/>
      <c r="B248" s="103"/>
      <c r="C248" s="81"/>
      <c r="D248" s="81"/>
      <c r="E248" s="81"/>
      <c r="F248" s="81"/>
      <c r="G248" s="81"/>
      <c r="H248" s="81"/>
      <c r="I248" s="81"/>
      <c r="J248" s="81"/>
      <c r="K248" s="81"/>
      <c r="L248" s="81"/>
      <c r="M248" s="81"/>
      <c r="N248" s="81"/>
      <c r="O248" s="81"/>
      <c r="P248" s="81"/>
      <c r="Q248" s="81"/>
      <c r="R248" s="81"/>
      <c r="S248" s="81"/>
      <c r="T248" s="88"/>
    </row>
    <row r="249" spans="1:20" x14ac:dyDescent="0.25">
      <c r="A249" s="80"/>
      <c r="B249" s="103"/>
      <c r="C249" s="81"/>
      <c r="D249" s="81"/>
      <c r="E249" s="81"/>
      <c r="F249" s="81"/>
      <c r="G249" s="81"/>
      <c r="H249" s="81"/>
      <c r="I249" s="81"/>
      <c r="J249" s="81"/>
      <c r="K249" s="81"/>
      <c r="L249" s="81"/>
      <c r="M249" s="81"/>
      <c r="N249" s="81"/>
      <c r="O249" s="81"/>
      <c r="P249" s="81"/>
      <c r="Q249" s="81"/>
      <c r="R249" s="81"/>
      <c r="S249" s="81"/>
      <c r="T249" s="88"/>
    </row>
    <row r="250" spans="1:20" x14ac:dyDescent="0.25">
      <c r="A250" s="80"/>
      <c r="B250" s="103"/>
      <c r="C250" s="108" t="s">
        <v>269</v>
      </c>
      <c r="D250" s="81"/>
      <c r="E250" s="81"/>
      <c r="F250" s="81"/>
      <c r="G250" s="81"/>
      <c r="H250" s="81"/>
      <c r="I250" s="81"/>
      <c r="J250" s="81"/>
      <c r="K250" s="81"/>
      <c r="L250" s="81"/>
      <c r="M250" s="81"/>
      <c r="N250" s="81"/>
      <c r="O250" s="81"/>
      <c r="P250" s="81"/>
      <c r="Q250" s="81"/>
      <c r="R250" s="81"/>
      <c r="S250" s="81"/>
      <c r="T250" s="88"/>
    </row>
    <row r="251" spans="1:20" x14ac:dyDescent="0.25">
      <c r="A251" s="80"/>
      <c r="B251" s="103"/>
      <c r="C251" s="81"/>
      <c r="D251" s="109" t="s">
        <v>270</v>
      </c>
      <c r="E251" s="81"/>
      <c r="F251" s="81"/>
      <c r="G251" s="81"/>
      <c r="H251" s="81"/>
      <c r="I251" s="81"/>
      <c r="J251" s="81"/>
      <c r="K251" s="81"/>
      <c r="L251" s="81"/>
      <c r="M251" s="81"/>
      <c r="N251" s="81"/>
      <c r="O251" s="81"/>
      <c r="P251" s="81"/>
      <c r="Q251" s="81"/>
      <c r="R251" s="81"/>
      <c r="S251" s="81"/>
      <c r="T251" s="88"/>
    </row>
    <row r="252" spans="1:20" x14ac:dyDescent="0.25">
      <c r="A252" s="80"/>
      <c r="B252" s="103"/>
      <c r="C252" s="81"/>
      <c r="D252" s="109" t="s">
        <v>268</v>
      </c>
      <c r="E252" s="81"/>
      <c r="F252" s="81"/>
      <c r="G252" s="81"/>
      <c r="H252" s="81"/>
      <c r="I252" s="81"/>
      <c r="J252" s="81"/>
      <c r="K252" s="81"/>
      <c r="L252" s="81"/>
      <c r="M252" s="81"/>
      <c r="N252" s="81"/>
      <c r="O252" s="81"/>
      <c r="P252" s="81"/>
      <c r="Q252" s="81"/>
      <c r="R252" s="81"/>
      <c r="S252" s="81"/>
      <c r="T252" s="88"/>
    </row>
    <row r="253" spans="1:20" x14ac:dyDescent="0.25">
      <c r="A253" s="80"/>
      <c r="B253" s="103"/>
      <c r="C253" s="81"/>
      <c r="D253" s="81"/>
      <c r="E253" s="81"/>
      <c r="F253" s="81"/>
      <c r="G253" s="81"/>
      <c r="H253" s="81"/>
      <c r="I253" s="81"/>
      <c r="J253" s="81"/>
      <c r="K253" s="81"/>
      <c r="L253" s="81"/>
      <c r="M253" s="81"/>
      <c r="N253" s="81"/>
      <c r="O253" s="81"/>
      <c r="P253" s="81"/>
      <c r="Q253" s="81"/>
      <c r="R253" s="81"/>
      <c r="S253" s="81"/>
      <c r="T253" s="88"/>
    </row>
    <row r="254" spans="1:20" x14ac:dyDescent="0.25">
      <c r="A254" s="80"/>
      <c r="B254" s="103"/>
      <c r="C254" s="81"/>
      <c r="D254" s="81"/>
      <c r="E254" s="81"/>
      <c r="F254" s="81"/>
      <c r="G254" s="81"/>
      <c r="H254" s="81"/>
      <c r="I254" s="81"/>
      <c r="J254" s="81"/>
      <c r="K254" s="81"/>
      <c r="L254" s="81"/>
      <c r="M254" s="81"/>
      <c r="N254" s="81"/>
      <c r="O254" s="81"/>
      <c r="P254" s="81"/>
      <c r="Q254" s="81"/>
      <c r="R254" s="81"/>
      <c r="S254" s="81"/>
      <c r="T254" s="88"/>
    </row>
    <row r="255" spans="1:20" x14ac:dyDescent="0.25">
      <c r="A255" s="80"/>
      <c r="B255" s="103"/>
      <c r="C255" s="81"/>
      <c r="D255" s="81"/>
      <c r="E255" s="81"/>
      <c r="F255" s="81"/>
      <c r="G255" s="81"/>
      <c r="H255" s="81"/>
      <c r="I255" s="81"/>
      <c r="J255" s="81"/>
      <c r="K255" s="81"/>
      <c r="L255" s="81"/>
      <c r="M255" s="81"/>
      <c r="N255" s="81"/>
      <c r="O255" s="81"/>
      <c r="P255" s="81"/>
      <c r="Q255" s="81"/>
      <c r="R255" s="81"/>
      <c r="S255" s="81"/>
      <c r="T255" s="88"/>
    </row>
    <row r="256" spans="1:20" x14ac:dyDescent="0.25">
      <c r="A256" s="80"/>
      <c r="B256" s="103"/>
      <c r="C256" s="81"/>
      <c r="D256" s="81"/>
      <c r="E256" s="81"/>
      <c r="F256" s="81"/>
      <c r="G256" s="81"/>
      <c r="H256" s="81"/>
      <c r="I256" s="81"/>
      <c r="J256" s="81"/>
      <c r="K256" s="81"/>
      <c r="L256" s="81"/>
      <c r="M256" s="81"/>
      <c r="N256" s="81"/>
      <c r="O256" s="81"/>
      <c r="P256" s="81"/>
      <c r="Q256" s="81"/>
      <c r="R256" s="81"/>
      <c r="S256" s="81"/>
      <c r="T256" s="88"/>
    </row>
    <row r="257" spans="1:20" x14ac:dyDescent="0.25">
      <c r="A257" s="80"/>
      <c r="B257" s="103"/>
      <c r="C257" s="81"/>
      <c r="D257" s="81"/>
      <c r="E257" s="81"/>
      <c r="F257" s="81"/>
      <c r="G257" s="81"/>
      <c r="H257" s="81"/>
      <c r="I257" s="81"/>
      <c r="J257" s="81"/>
      <c r="K257" s="81"/>
      <c r="L257" s="81"/>
      <c r="M257" s="81"/>
      <c r="N257" s="81"/>
      <c r="O257" s="81"/>
      <c r="P257" s="81"/>
      <c r="Q257" s="81"/>
      <c r="R257" s="81"/>
      <c r="S257" s="81"/>
      <c r="T257" s="88"/>
    </row>
    <row r="258" spans="1:20" x14ac:dyDescent="0.25">
      <c r="A258" s="80"/>
      <c r="B258" s="103"/>
      <c r="C258" s="81"/>
      <c r="D258" s="81"/>
      <c r="E258" s="81"/>
      <c r="F258" s="81"/>
      <c r="G258" s="81"/>
      <c r="H258" s="81"/>
      <c r="I258" s="81"/>
      <c r="J258" s="81"/>
      <c r="K258" s="81"/>
      <c r="L258" s="81"/>
      <c r="M258" s="81"/>
      <c r="N258" s="81"/>
      <c r="O258" s="81"/>
      <c r="P258" s="81"/>
      <c r="Q258" s="81"/>
      <c r="R258" s="81"/>
      <c r="S258" s="81"/>
      <c r="T258" s="88"/>
    </row>
    <row r="259" spans="1:20" x14ac:dyDescent="0.25">
      <c r="A259" s="80"/>
      <c r="B259" s="103"/>
      <c r="C259" s="81"/>
      <c r="D259" s="81"/>
      <c r="E259" s="81"/>
      <c r="F259" s="81"/>
      <c r="G259" s="81"/>
      <c r="H259" s="81"/>
      <c r="I259" s="81"/>
      <c r="J259" s="81"/>
      <c r="K259" s="81"/>
      <c r="L259" s="81"/>
      <c r="M259" s="81"/>
      <c r="N259" s="81"/>
      <c r="O259" s="81"/>
      <c r="P259" s="81"/>
      <c r="Q259" s="81"/>
      <c r="R259" s="81"/>
      <c r="S259" s="81"/>
      <c r="T259" s="88"/>
    </row>
    <row r="260" spans="1:20" x14ac:dyDescent="0.25">
      <c r="A260" s="80"/>
      <c r="B260" s="103"/>
      <c r="C260" s="81"/>
      <c r="D260" s="81"/>
      <c r="E260" s="81"/>
      <c r="F260" s="81"/>
      <c r="G260" s="81"/>
      <c r="H260" s="81"/>
      <c r="I260" s="81"/>
      <c r="J260" s="81"/>
      <c r="K260" s="81"/>
      <c r="L260" s="81"/>
      <c r="M260" s="81"/>
      <c r="N260" s="81"/>
      <c r="O260" s="81"/>
      <c r="P260" s="81"/>
      <c r="Q260" s="81"/>
      <c r="R260" s="81"/>
      <c r="S260" s="81"/>
      <c r="T260" s="88"/>
    </row>
    <row r="261" spans="1:20" x14ac:dyDescent="0.25">
      <c r="A261" s="80"/>
      <c r="B261" s="103"/>
      <c r="C261" s="81"/>
      <c r="D261" s="81"/>
      <c r="E261" s="81"/>
      <c r="F261" s="81"/>
      <c r="G261" s="81"/>
      <c r="H261" s="81"/>
      <c r="I261" s="81"/>
      <c r="J261" s="81"/>
      <c r="K261" s="81"/>
      <c r="L261" s="81"/>
      <c r="M261" s="81"/>
      <c r="N261" s="81"/>
      <c r="O261" s="81"/>
      <c r="P261" s="81"/>
      <c r="Q261" s="81"/>
      <c r="R261" s="81"/>
      <c r="S261" s="81"/>
      <c r="T261" s="88"/>
    </row>
    <row r="262" spans="1:20" x14ac:dyDescent="0.25">
      <c r="A262" s="80"/>
      <c r="B262" s="103"/>
      <c r="C262" s="81"/>
      <c r="D262" s="81"/>
      <c r="E262" s="81"/>
      <c r="F262" s="81"/>
      <c r="G262" s="81"/>
      <c r="H262" s="81"/>
      <c r="I262" s="81"/>
      <c r="J262" s="81"/>
      <c r="K262" s="81"/>
      <c r="L262" s="81"/>
      <c r="M262" s="81"/>
      <c r="N262" s="81"/>
      <c r="O262" s="81"/>
      <c r="P262" s="81"/>
      <c r="Q262" s="81"/>
      <c r="R262" s="81"/>
      <c r="S262" s="81"/>
      <c r="T262" s="88"/>
    </row>
    <row r="263" spans="1:20" x14ac:dyDescent="0.25">
      <c r="A263" s="80"/>
      <c r="B263" s="103"/>
      <c r="C263" s="81"/>
      <c r="D263" s="81"/>
      <c r="E263" s="81"/>
      <c r="F263" s="81"/>
      <c r="G263" s="81"/>
      <c r="H263" s="81"/>
      <c r="I263" s="81"/>
      <c r="J263" s="81"/>
      <c r="K263" s="81"/>
      <c r="L263" s="81"/>
      <c r="M263" s="81"/>
      <c r="N263" s="81"/>
      <c r="O263" s="81"/>
      <c r="P263" s="81"/>
      <c r="Q263" s="81"/>
      <c r="R263" s="81"/>
      <c r="S263" s="81"/>
      <c r="T263" s="88"/>
    </row>
    <row r="264" spans="1:20" x14ac:dyDescent="0.25">
      <c r="A264" s="80"/>
      <c r="B264" s="103"/>
      <c r="C264" s="81"/>
      <c r="D264" s="81"/>
      <c r="E264" s="81"/>
      <c r="F264" s="81"/>
      <c r="G264" s="81"/>
      <c r="H264" s="81"/>
      <c r="I264" s="81"/>
      <c r="J264" s="81"/>
      <c r="K264" s="81"/>
      <c r="L264" s="81"/>
      <c r="M264" s="81"/>
      <c r="N264" s="81"/>
      <c r="O264" s="81"/>
      <c r="P264" s="81"/>
      <c r="Q264" s="81"/>
      <c r="R264" s="81"/>
      <c r="S264" s="81"/>
      <c r="T264" s="88"/>
    </row>
    <row r="265" spans="1:20" x14ac:dyDescent="0.25">
      <c r="A265" s="80"/>
      <c r="B265" s="103"/>
      <c r="C265" s="81"/>
      <c r="D265" s="81"/>
      <c r="E265" s="81"/>
      <c r="F265" s="81"/>
      <c r="G265" s="81"/>
      <c r="H265" s="81"/>
      <c r="I265" s="81"/>
      <c r="J265" s="81"/>
      <c r="K265" s="81"/>
      <c r="L265" s="81"/>
      <c r="M265" s="81"/>
      <c r="N265" s="81"/>
      <c r="O265" s="81"/>
      <c r="P265" s="81"/>
      <c r="Q265" s="81"/>
      <c r="R265" s="81"/>
      <c r="S265" s="81"/>
      <c r="T265" s="88"/>
    </row>
    <row r="266" spans="1:20" x14ac:dyDescent="0.25">
      <c r="A266" s="80"/>
      <c r="B266" s="103"/>
      <c r="C266" s="81"/>
      <c r="D266" s="81"/>
      <c r="E266" s="81"/>
      <c r="F266" s="81"/>
      <c r="G266" s="81"/>
      <c r="H266" s="81"/>
      <c r="I266" s="81"/>
      <c r="J266" s="81"/>
      <c r="K266" s="81"/>
      <c r="L266" s="81"/>
      <c r="M266" s="81"/>
      <c r="N266" s="81"/>
      <c r="O266" s="81"/>
      <c r="P266" s="81"/>
      <c r="Q266" s="81"/>
      <c r="R266" s="81"/>
      <c r="S266" s="81"/>
      <c r="T266" s="88"/>
    </row>
    <row r="267" spans="1:20" x14ac:dyDescent="0.25">
      <c r="A267" s="80"/>
      <c r="B267" s="103"/>
      <c r="C267" s="81"/>
      <c r="D267" s="81"/>
      <c r="E267" s="81"/>
      <c r="F267" s="81"/>
      <c r="G267" s="81"/>
      <c r="H267" s="81"/>
      <c r="I267" s="81"/>
      <c r="J267" s="81"/>
      <c r="K267" s="81"/>
      <c r="L267" s="81"/>
      <c r="M267" s="81"/>
      <c r="N267" s="81"/>
      <c r="O267" s="81"/>
      <c r="P267" s="81"/>
      <c r="Q267" s="81"/>
      <c r="R267" s="81"/>
      <c r="S267" s="81"/>
      <c r="T267" s="88"/>
    </row>
    <row r="268" spans="1:20" x14ac:dyDescent="0.25">
      <c r="A268" s="80"/>
      <c r="B268" s="103"/>
      <c r="C268" s="81"/>
      <c r="D268" s="81"/>
      <c r="E268" s="81"/>
      <c r="F268" s="81"/>
      <c r="G268" s="81"/>
      <c r="H268" s="81"/>
      <c r="I268" s="81"/>
      <c r="J268" s="81"/>
      <c r="K268" s="81"/>
      <c r="L268" s="81"/>
      <c r="M268" s="81"/>
      <c r="N268" s="81"/>
      <c r="O268" s="81"/>
      <c r="P268" s="81"/>
      <c r="Q268" s="81"/>
      <c r="R268" s="81"/>
      <c r="S268" s="81"/>
      <c r="T268" s="88"/>
    </row>
    <row r="269" spans="1:20" x14ac:dyDescent="0.25">
      <c r="A269" s="80"/>
      <c r="B269" s="103"/>
      <c r="C269" s="81"/>
      <c r="D269" s="81"/>
      <c r="E269" s="81"/>
      <c r="F269" s="81"/>
      <c r="G269" s="81"/>
      <c r="H269" s="81"/>
      <c r="I269" s="81"/>
      <c r="J269" s="81"/>
      <c r="K269" s="81"/>
      <c r="L269" s="81"/>
      <c r="M269" s="81"/>
      <c r="N269" s="81"/>
      <c r="O269" s="81"/>
      <c r="P269" s="81"/>
      <c r="Q269" s="81"/>
      <c r="R269" s="81"/>
      <c r="S269" s="81"/>
      <c r="T269" s="88"/>
    </row>
    <row r="270" spans="1:20" s="61" customFormat="1" ht="21.6" thickBot="1" x14ac:dyDescent="0.45">
      <c r="A270" s="96"/>
      <c r="B270" s="97" t="s">
        <v>232</v>
      </c>
      <c r="C270" s="98"/>
      <c r="D270" s="98"/>
      <c r="E270" s="98"/>
      <c r="F270" s="98"/>
      <c r="G270" s="98"/>
      <c r="H270" s="98"/>
      <c r="I270" s="98"/>
      <c r="J270" s="98"/>
      <c r="K270" s="98"/>
      <c r="L270" s="98"/>
      <c r="M270" s="98"/>
      <c r="N270" s="98"/>
      <c r="O270" s="98"/>
      <c r="P270" s="98"/>
      <c r="Q270" s="98"/>
      <c r="R270" s="98"/>
      <c r="S270" s="98"/>
      <c r="T270" s="99"/>
    </row>
    <row r="271" spans="1:20" s="61" customFormat="1" ht="20.399999999999999" x14ac:dyDescent="0.35">
      <c r="A271" s="96"/>
      <c r="B271" s="100"/>
      <c r="C271" s="101" t="s">
        <v>235</v>
      </c>
      <c r="D271" s="101"/>
      <c r="E271" s="101"/>
      <c r="F271" s="101"/>
      <c r="G271" s="101"/>
      <c r="H271" s="101"/>
      <c r="I271" s="101"/>
      <c r="J271" s="101"/>
      <c r="K271" s="101"/>
      <c r="L271" s="101"/>
      <c r="M271" s="101"/>
      <c r="N271" s="101"/>
      <c r="O271" s="101"/>
      <c r="P271" s="101"/>
      <c r="Q271" s="101"/>
      <c r="R271" s="101"/>
      <c r="S271" s="101"/>
      <c r="T271" s="102"/>
    </row>
    <row r="272" spans="1:20" s="61" customFormat="1" x14ac:dyDescent="0.25">
      <c r="A272" s="80"/>
      <c r="B272" s="103"/>
      <c r="C272" s="104" t="s">
        <v>271</v>
      </c>
      <c r="D272" s="87"/>
      <c r="E272" s="87"/>
      <c r="F272" s="87"/>
      <c r="G272" s="87"/>
      <c r="H272" s="87"/>
      <c r="I272" s="87"/>
      <c r="J272" s="87"/>
      <c r="K272" s="87"/>
      <c r="L272" s="87"/>
      <c r="M272" s="87"/>
      <c r="N272" s="87"/>
      <c r="O272" s="87"/>
      <c r="P272" s="87"/>
      <c r="Q272" s="87"/>
      <c r="R272" s="87"/>
      <c r="S272" s="87"/>
      <c r="T272" s="88"/>
    </row>
    <row r="273" spans="1:20" s="61" customFormat="1" x14ac:dyDescent="0.25">
      <c r="A273" s="80"/>
      <c r="B273" s="103"/>
      <c r="C273" s="104" t="s">
        <v>272</v>
      </c>
      <c r="D273" s="87"/>
      <c r="E273" s="87"/>
      <c r="F273" s="87"/>
      <c r="G273" s="87"/>
      <c r="H273" s="87"/>
      <c r="I273" s="87"/>
      <c r="J273" s="87"/>
      <c r="K273" s="87"/>
      <c r="L273" s="87"/>
      <c r="M273" s="87"/>
      <c r="N273" s="87"/>
      <c r="O273" s="87"/>
      <c r="P273" s="87"/>
      <c r="Q273" s="87"/>
      <c r="R273" s="87"/>
      <c r="S273" s="87"/>
      <c r="T273" s="88"/>
    </row>
    <row r="274" spans="1:20" x14ac:dyDescent="0.25">
      <c r="A274" s="80"/>
      <c r="B274" s="103"/>
      <c r="C274" s="81"/>
      <c r="D274" s="81"/>
      <c r="E274" s="81"/>
      <c r="F274" s="81"/>
      <c r="G274" s="81"/>
      <c r="H274" s="81"/>
      <c r="I274" s="81"/>
      <c r="J274" s="81"/>
      <c r="K274" s="81"/>
      <c r="L274" s="81"/>
      <c r="M274" s="81"/>
      <c r="N274" s="81"/>
      <c r="O274" s="81"/>
      <c r="P274" s="81"/>
      <c r="Q274" s="81"/>
      <c r="R274" s="81"/>
      <c r="S274" s="81"/>
      <c r="T274" s="88"/>
    </row>
    <row r="275" spans="1:20" x14ac:dyDescent="0.25">
      <c r="A275" s="80"/>
      <c r="B275" s="103"/>
      <c r="C275" s="81"/>
      <c r="D275" s="81"/>
      <c r="E275" s="81"/>
      <c r="F275" s="81"/>
      <c r="G275" s="81"/>
      <c r="H275" s="81"/>
      <c r="I275" s="81"/>
      <c r="J275" s="81"/>
      <c r="K275" s="81"/>
      <c r="L275" s="81"/>
      <c r="M275" s="81"/>
      <c r="N275" s="81"/>
      <c r="O275" s="81"/>
      <c r="P275" s="81"/>
      <c r="Q275" s="81"/>
      <c r="R275" s="81"/>
      <c r="S275" s="81"/>
      <c r="T275" s="88"/>
    </row>
    <row r="276" spans="1:20" x14ac:dyDescent="0.25">
      <c r="A276" s="80"/>
      <c r="B276" s="103"/>
      <c r="C276" s="81"/>
      <c r="D276" s="81"/>
      <c r="E276" s="81"/>
      <c r="F276" s="81"/>
      <c r="G276" s="81"/>
      <c r="H276" s="81"/>
      <c r="I276" s="81"/>
      <c r="J276" s="81"/>
      <c r="K276" s="81"/>
      <c r="L276" s="81"/>
      <c r="M276" s="81"/>
      <c r="N276" s="81"/>
      <c r="O276" s="81"/>
      <c r="P276" s="81"/>
      <c r="Q276" s="81"/>
      <c r="R276" s="81"/>
      <c r="S276" s="81"/>
      <c r="T276" s="88"/>
    </row>
    <row r="277" spans="1:20" x14ac:dyDescent="0.25">
      <c r="A277" s="80"/>
      <c r="B277" s="103"/>
      <c r="C277" s="81"/>
      <c r="D277" s="81"/>
      <c r="E277" s="81"/>
      <c r="F277" s="81"/>
      <c r="G277" s="81"/>
      <c r="H277" s="81"/>
      <c r="I277" s="81"/>
      <c r="J277" s="81"/>
      <c r="K277" s="81"/>
      <c r="L277" s="81"/>
      <c r="M277" s="81"/>
      <c r="N277" s="81"/>
      <c r="O277" s="81"/>
      <c r="P277" s="81"/>
      <c r="Q277" s="81"/>
      <c r="R277" s="81"/>
      <c r="S277" s="81"/>
      <c r="T277" s="88"/>
    </row>
    <row r="278" spans="1:20" x14ac:dyDescent="0.25">
      <c r="A278" s="80"/>
      <c r="B278" s="103"/>
      <c r="C278" s="81"/>
      <c r="D278" s="81"/>
      <c r="E278" s="81"/>
      <c r="F278" s="81"/>
      <c r="G278" s="81"/>
      <c r="H278" s="81"/>
      <c r="I278" s="81"/>
      <c r="J278" s="81"/>
      <c r="K278" s="81"/>
      <c r="L278" s="81"/>
      <c r="M278" s="81"/>
      <c r="N278" s="81"/>
      <c r="O278" s="81"/>
      <c r="P278" s="81"/>
      <c r="Q278" s="81"/>
      <c r="R278" s="81"/>
      <c r="S278" s="81"/>
      <c r="T278" s="88"/>
    </row>
    <row r="279" spans="1:20" x14ac:dyDescent="0.25">
      <c r="A279" s="80"/>
      <c r="B279" s="103"/>
      <c r="C279" s="81"/>
      <c r="D279" s="81"/>
      <c r="E279" s="81"/>
      <c r="F279" s="81"/>
      <c r="G279" s="81"/>
      <c r="H279" s="81"/>
      <c r="I279" s="81"/>
      <c r="J279" s="81"/>
      <c r="K279" s="81"/>
      <c r="L279" s="81"/>
      <c r="M279" s="81"/>
      <c r="N279" s="81"/>
      <c r="O279" s="81"/>
      <c r="P279" s="81"/>
      <c r="Q279" s="81"/>
      <c r="R279" s="81"/>
      <c r="S279" s="81"/>
      <c r="T279" s="88"/>
    </row>
    <row r="280" spans="1:20" x14ac:dyDescent="0.25">
      <c r="A280" s="80"/>
      <c r="B280" s="103"/>
      <c r="C280" s="81"/>
      <c r="D280" s="81"/>
      <c r="E280" s="81"/>
      <c r="F280" s="81"/>
      <c r="G280" s="81"/>
      <c r="H280" s="81"/>
      <c r="I280" s="81"/>
      <c r="J280" s="81"/>
      <c r="K280" s="81"/>
      <c r="L280" s="81"/>
      <c r="M280" s="81"/>
      <c r="N280" s="81"/>
      <c r="O280" s="81"/>
      <c r="P280" s="81"/>
      <c r="Q280" s="81"/>
      <c r="R280" s="81"/>
      <c r="S280" s="81"/>
      <c r="T280" s="88"/>
    </row>
    <row r="281" spans="1:20" x14ac:dyDescent="0.25">
      <c r="A281" s="80"/>
      <c r="B281" s="103"/>
      <c r="C281" s="81"/>
      <c r="D281" s="81"/>
      <c r="E281" s="81"/>
      <c r="F281" s="81"/>
      <c r="G281" s="81"/>
      <c r="H281" s="81"/>
      <c r="I281" s="81"/>
      <c r="J281" s="81"/>
      <c r="K281" s="81"/>
      <c r="L281" s="81"/>
      <c r="M281" s="81"/>
      <c r="N281" s="81"/>
      <c r="O281" s="81"/>
      <c r="P281" s="81"/>
      <c r="Q281" s="81"/>
      <c r="R281" s="81"/>
      <c r="S281" s="81"/>
      <c r="T281" s="88"/>
    </row>
    <row r="282" spans="1:20" x14ac:dyDescent="0.25">
      <c r="A282" s="80"/>
      <c r="B282" s="103"/>
      <c r="C282" s="81"/>
      <c r="D282" s="81"/>
      <c r="E282" s="81"/>
      <c r="F282" s="81"/>
      <c r="G282" s="81"/>
      <c r="H282" s="81"/>
      <c r="I282" s="81"/>
      <c r="J282" s="81"/>
      <c r="K282" s="81"/>
      <c r="L282" s="81"/>
      <c r="M282" s="81"/>
      <c r="N282" s="81"/>
      <c r="O282" s="81"/>
      <c r="P282" s="81"/>
      <c r="Q282" s="81"/>
      <c r="R282" s="81"/>
      <c r="S282" s="81"/>
      <c r="T282" s="88"/>
    </row>
    <row r="283" spans="1:20" x14ac:dyDescent="0.25">
      <c r="A283" s="80"/>
      <c r="B283" s="103"/>
      <c r="C283" s="81"/>
      <c r="D283" s="81"/>
      <c r="E283" s="81"/>
      <c r="F283" s="81"/>
      <c r="G283" s="81"/>
      <c r="H283" s="81"/>
      <c r="I283" s="81"/>
      <c r="J283" s="81"/>
      <c r="K283" s="81"/>
      <c r="L283" s="81"/>
      <c r="M283" s="81"/>
      <c r="N283" s="81"/>
      <c r="O283" s="81"/>
      <c r="P283" s="81"/>
      <c r="Q283" s="81"/>
      <c r="R283" s="81"/>
      <c r="S283" s="81"/>
      <c r="T283" s="88"/>
    </row>
    <row r="284" spans="1:20" x14ac:dyDescent="0.25">
      <c r="A284" s="80"/>
      <c r="B284" s="103"/>
      <c r="C284" s="81"/>
      <c r="D284" s="81"/>
      <c r="E284" s="81"/>
      <c r="F284" s="81"/>
      <c r="G284" s="81"/>
      <c r="H284" s="81"/>
      <c r="I284" s="81"/>
      <c r="J284" s="81"/>
      <c r="K284" s="81"/>
      <c r="L284" s="81"/>
      <c r="M284" s="81"/>
      <c r="N284" s="81"/>
      <c r="O284" s="81"/>
      <c r="P284" s="81"/>
      <c r="Q284" s="81"/>
      <c r="R284" s="81"/>
      <c r="S284" s="81"/>
      <c r="T284" s="88"/>
    </row>
    <row r="285" spans="1:20" x14ac:dyDescent="0.25">
      <c r="A285" s="80"/>
      <c r="B285" s="103"/>
      <c r="C285" s="81"/>
      <c r="D285" s="81"/>
      <c r="E285" s="81"/>
      <c r="F285" s="81"/>
      <c r="G285" s="81"/>
      <c r="H285" s="81"/>
      <c r="I285" s="81"/>
      <c r="J285" s="81"/>
      <c r="K285" s="81"/>
      <c r="L285" s="81"/>
      <c r="M285" s="81"/>
      <c r="N285" s="81"/>
      <c r="O285" s="81"/>
      <c r="P285" s="81"/>
      <c r="Q285" s="81"/>
      <c r="R285" s="81"/>
      <c r="S285" s="81"/>
      <c r="T285" s="88"/>
    </row>
    <row r="286" spans="1:20" x14ac:dyDescent="0.25">
      <c r="A286" s="80"/>
      <c r="B286" s="103"/>
      <c r="C286" s="81"/>
      <c r="D286" s="81"/>
      <c r="E286" s="81"/>
      <c r="F286" s="81"/>
      <c r="G286" s="81"/>
      <c r="H286" s="81"/>
      <c r="I286" s="81"/>
      <c r="J286" s="81"/>
      <c r="K286" s="81"/>
      <c r="L286" s="81"/>
      <c r="M286" s="81"/>
      <c r="N286" s="81"/>
      <c r="O286" s="81"/>
      <c r="P286" s="81"/>
      <c r="Q286" s="81"/>
      <c r="R286" s="81"/>
      <c r="S286" s="81"/>
      <c r="T286" s="88"/>
    </row>
    <row r="287" spans="1:20" x14ac:dyDescent="0.25">
      <c r="A287" s="80"/>
      <c r="B287" s="103"/>
      <c r="C287" s="81"/>
      <c r="D287" s="81"/>
      <c r="E287" s="81"/>
      <c r="F287" s="81"/>
      <c r="G287" s="81"/>
      <c r="H287" s="81"/>
      <c r="I287" s="81"/>
      <c r="J287" s="81"/>
      <c r="K287" s="81"/>
      <c r="L287" s="81"/>
      <c r="M287" s="81"/>
      <c r="N287" s="81"/>
      <c r="O287" s="81"/>
      <c r="P287" s="81"/>
      <c r="Q287" s="81"/>
      <c r="R287" s="81"/>
      <c r="S287" s="81"/>
      <c r="T287" s="88"/>
    </row>
    <row r="288" spans="1:20" x14ac:dyDescent="0.25">
      <c r="A288" s="80"/>
      <c r="B288" s="103"/>
      <c r="C288" s="81"/>
      <c r="D288" s="81"/>
      <c r="E288" s="81"/>
      <c r="F288" s="81"/>
      <c r="G288" s="81"/>
      <c r="H288" s="81"/>
      <c r="I288" s="81"/>
      <c r="J288" s="81"/>
      <c r="K288" s="81"/>
      <c r="L288" s="81"/>
      <c r="M288" s="81"/>
      <c r="N288" s="81"/>
      <c r="O288" s="81"/>
      <c r="P288" s="81"/>
      <c r="Q288" s="81"/>
      <c r="R288" s="81"/>
      <c r="S288" s="81"/>
      <c r="T288" s="88"/>
    </row>
    <row r="289" spans="1:20" x14ac:dyDescent="0.25">
      <c r="A289" s="80"/>
      <c r="B289" s="103"/>
      <c r="C289" s="81"/>
      <c r="D289" s="81"/>
      <c r="E289" s="81"/>
      <c r="F289" s="81"/>
      <c r="G289" s="81"/>
      <c r="H289" s="81"/>
      <c r="I289" s="81"/>
      <c r="J289" s="81"/>
      <c r="K289" s="81"/>
      <c r="L289" s="81"/>
      <c r="M289" s="81"/>
      <c r="N289" s="81"/>
      <c r="O289" s="81"/>
      <c r="P289" s="81"/>
      <c r="Q289" s="81"/>
      <c r="R289" s="81"/>
      <c r="S289" s="81"/>
      <c r="T289" s="88"/>
    </row>
    <row r="290" spans="1:20" x14ac:dyDescent="0.25">
      <c r="A290" s="80"/>
      <c r="B290" s="103"/>
      <c r="C290" s="81"/>
      <c r="D290" s="81"/>
      <c r="E290" s="81"/>
      <c r="F290" s="81"/>
      <c r="G290" s="81"/>
      <c r="H290" s="81"/>
      <c r="I290" s="81"/>
      <c r="J290" s="81"/>
      <c r="K290" s="81"/>
      <c r="L290" s="81"/>
      <c r="M290" s="81"/>
      <c r="N290" s="81"/>
      <c r="O290" s="81"/>
      <c r="P290" s="81"/>
      <c r="Q290" s="81"/>
      <c r="R290" s="81"/>
      <c r="S290" s="81"/>
      <c r="T290" s="88"/>
    </row>
    <row r="291" spans="1:20" x14ac:dyDescent="0.25">
      <c r="A291" s="80"/>
      <c r="B291" s="103"/>
      <c r="C291" s="81"/>
      <c r="D291" s="81"/>
      <c r="E291" s="81"/>
      <c r="F291" s="81"/>
      <c r="G291" s="81"/>
      <c r="H291" s="81"/>
      <c r="I291" s="81"/>
      <c r="J291" s="81"/>
      <c r="K291" s="81"/>
      <c r="L291" s="81"/>
      <c r="M291" s="81"/>
      <c r="N291" s="81"/>
      <c r="O291" s="81"/>
      <c r="P291" s="81"/>
      <c r="Q291" s="81"/>
      <c r="R291" s="81"/>
      <c r="S291" s="81"/>
      <c r="T291" s="88"/>
    </row>
    <row r="292" spans="1:20" x14ac:dyDescent="0.25">
      <c r="A292" s="80"/>
      <c r="B292" s="103"/>
      <c r="C292" s="81"/>
      <c r="D292" s="81"/>
      <c r="E292" s="81"/>
      <c r="F292" s="81"/>
      <c r="G292" s="81"/>
      <c r="H292" s="81"/>
      <c r="I292" s="81"/>
      <c r="J292" s="81"/>
      <c r="K292" s="81"/>
      <c r="L292" s="81"/>
      <c r="M292" s="81"/>
      <c r="N292" s="81"/>
      <c r="O292" s="81"/>
      <c r="P292" s="81"/>
      <c r="Q292" s="81"/>
      <c r="R292" s="81"/>
      <c r="S292" s="81"/>
      <c r="T292" s="88"/>
    </row>
    <row r="293" spans="1:20" x14ac:dyDescent="0.25">
      <c r="A293" s="80"/>
      <c r="B293" s="103"/>
      <c r="C293" s="81"/>
      <c r="D293" s="81"/>
      <c r="E293" s="81"/>
      <c r="F293" s="81"/>
      <c r="G293" s="81"/>
      <c r="H293" s="81"/>
      <c r="I293" s="81"/>
      <c r="J293" s="81"/>
      <c r="K293" s="81"/>
      <c r="L293" s="81"/>
      <c r="M293" s="81"/>
      <c r="N293" s="81"/>
      <c r="O293" s="81"/>
      <c r="P293" s="81"/>
      <c r="Q293" s="81"/>
      <c r="R293" s="81"/>
      <c r="S293" s="81"/>
      <c r="T293" s="88"/>
    </row>
    <row r="294" spans="1:20" x14ac:dyDescent="0.25">
      <c r="A294" s="80"/>
      <c r="B294" s="103"/>
      <c r="C294" s="81"/>
      <c r="D294" s="81"/>
      <c r="E294" s="81"/>
      <c r="F294" s="81"/>
      <c r="G294" s="81"/>
      <c r="H294" s="81"/>
      <c r="I294" s="81"/>
      <c r="J294" s="81"/>
      <c r="K294" s="81"/>
      <c r="L294" s="81"/>
      <c r="M294" s="81"/>
      <c r="N294" s="81"/>
      <c r="O294" s="81"/>
      <c r="P294" s="81"/>
      <c r="Q294" s="81"/>
      <c r="R294" s="81"/>
      <c r="S294" s="81"/>
      <c r="T294" s="88"/>
    </row>
    <row r="295" spans="1:20" x14ac:dyDescent="0.25">
      <c r="A295" s="80"/>
      <c r="B295" s="103"/>
      <c r="C295" s="81"/>
      <c r="D295" s="81"/>
      <c r="E295" s="81"/>
      <c r="F295" s="81"/>
      <c r="G295" s="81"/>
      <c r="H295" s="81"/>
      <c r="I295" s="81"/>
      <c r="J295" s="81"/>
      <c r="K295" s="81"/>
      <c r="L295" s="81"/>
      <c r="M295" s="81"/>
      <c r="N295" s="81"/>
      <c r="O295" s="81"/>
      <c r="P295" s="81"/>
      <c r="Q295" s="81"/>
      <c r="R295" s="81"/>
      <c r="S295" s="81"/>
      <c r="T295" s="88"/>
    </row>
    <row r="296" spans="1:20" x14ac:dyDescent="0.25">
      <c r="A296" s="80"/>
      <c r="B296" s="103"/>
      <c r="C296" s="81"/>
      <c r="D296" s="81"/>
      <c r="E296" s="81"/>
      <c r="F296" s="81"/>
      <c r="G296" s="81"/>
      <c r="H296" s="81"/>
      <c r="I296" s="81"/>
      <c r="J296" s="81"/>
      <c r="K296" s="81"/>
      <c r="L296" s="81"/>
      <c r="M296" s="81"/>
      <c r="N296" s="81"/>
      <c r="O296" s="81"/>
      <c r="P296" s="81"/>
      <c r="Q296" s="81"/>
      <c r="R296" s="81"/>
      <c r="S296" s="81"/>
      <c r="T296" s="88"/>
    </row>
    <row r="297" spans="1:20" x14ac:dyDescent="0.25">
      <c r="A297" s="80"/>
      <c r="B297" s="103"/>
      <c r="C297" s="81"/>
      <c r="D297" s="81"/>
      <c r="E297" s="81"/>
      <c r="F297" s="81"/>
      <c r="G297" s="81"/>
      <c r="H297" s="81"/>
      <c r="I297" s="81"/>
      <c r="J297" s="81"/>
      <c r="K297" s="81"/>
      <c r="L297" s="81"/>
      <c r="M297" s="81"/>
      <c r="N297" s="81"/>
      <c r="O297" s="81"/>
      <c r="P297" s="81"/>
      <c r="Q297" s="81"/>
      <c r="R297" s="81"/>
      <c r="S297" s="81"/>
      <c r="T297" s="88"/>
    </row>
    <row r="298" spans="1:20" x14ac:dyDescent="0.25">
      <c r="A298" s="80"/>
      <c r="B298" s="103"/>
      <c r="C298" s="104" t="s">
        <v>273</v>
      </c>
      <c r="D298" s="81"/>
      <c r="E298" s="81"/>
      <c r="F298" s="81"/>
      <c r="G298" s="81"/>
      <c r="H298" s="81"/>
      <c r="I298" s="81"/>
      <c r="J298" s="81"/>
      <c r="K298" s="81"/>
      <c r="L298" s="81"/>
      <c r="M298" s="81"/>
      <c r="N298" s="81"/>
      <c r="O298" s="81"/>
      <c r="P298" s="81"/>
      <c r="Q298" s="81"/>
      <c r="R298" s="81"/>
      <c r="S298" s="81"/>
      <c r="T298" s="88"/>
    </row>
    <row r="299" spans="1:20" x14ac:dyDescent="0.25">
      <c r="A299" s="80"/>
      <c r="B299" s="103"/>
      <c r="C299" s="104" t="s">
        <v>274</v>
      </c>
      <c r="D299" s="81"/>
      <c r="E299" s="81"/>
      <c r="F299" s="81"/>
      <c r="G299" s="81"/>
      <c r="H299" s="81"/>
      <c r="I299" s="81"/>
      <c r="J299" s="81"/>
      <c r="K299" s="81"/>
      <c r="L299" s="81"/>
      <c r="M299" s="81"/>
      <c r="N299" s="81"/>
      <c r="O299" s="81"/>
      <c r="P299" s="81"/>
      <c r="Q299" s="81"/>
      <c r="R299" s="81"/>
      <c r="S299" s="81"/>
      <c r="T299" s="88"/>
    </row>
    <row r="300" spans="1:20" x14ac:dyDescent="0.25">
      <c r="A300" s="80"/>
      <c r="B300" s="103"/>
      <c r="C300" s="81"/>
      <c r="D300" s="81"/>
      <c r="E300" s="81"/>
      <c r="F300" s="81"/>
      <c r="G300" s="81"/>
      <c r="H300" s="81"/>
      <c r="I300" s="81"/>
      <c r="J300" s="81"/>
      <c r="K300" s="81"/>
      <c r="L300" s="81"/>
      <c r="M300" s="81"/>
      <c r="N300" s="81"/>
      <c r="O300" s="81"/>
      <c r="P300" s="81"/>
      <c r="Q300" s="81"/>
      <c r="R300" s="81"/>
      <c r="S300" s="81"/>
      <c r="T300" s="88"/>
    </row>
    <row r="301" spans="1:20" x14ac:dyDescent="0.25">
      <c r="A301" s="80"/>
      <c r="B301" s="103"/>
      <c r="C301" s="81"/>
      <c r="D301" s="81"/>
      <c r="E301" s="81"/>
      <c r="F301" s="81"/>
      <c r="G301" s="81"/>
      <c r="H301" s="81"/>
      <c r="I301" s="81"/>
      <c r="J301" s="81"/>
      <c r="K301" s="81"/>
      <c r="L301" s="81"/>
      <c r="M301" s="81"/>
      <c r="N301" s="81"/>
      <c r="O301" s="81"/>
      <c r="P301" s="81"/>
      <c r="Q301" s="81"/>
      <c r="R301" s="81"/>
      <c r="S301" s="81"/>
      <c r="T301" s="88"/>
    </row>
    <row r="302" spans="1:20" x14ac:dyDescent="0.25">
      <c r="A302" s="80"/>
      <c r="B302" s="103"/>
      <c r="C302" s="81"/>
      <c r="D302" s="81"/>
      <c r="E302" s="81"/>
      <c r="F302" s="81"/>
      <c r="G302" s="81"/>
      <c r="H302" s="81"/>
      <c r="I302" s="81"/>
      <c r="J302" s="81"/>
      <c r="K302" s="81"/>
      <c r="L302" s="81"/>
      <c r="M302" s="81"/>
      <c r="N302" s="81"/>
      <c r="O302" s="81"/>
      <c r="P302" s="81"/>
      <c r="Q302" s="81"/>
      <c r="R302" s="81"/>
      <c r="S302" s="81"/>
      <c r="T302" s="88"/>
    </row>
    <row r="303" spans="1:20" x14ac:dyDescent="0.25">
      <c r="A303" s="80"/>
      <c r="B303" s="103"/>
      <c r="C303" s="81"/>
      <c r="D303" s="81"/>
      <c r="E303" s="81"/>
      <c r="F303" s="81"/>
      <c r="G303" s="81"/>
      <c r="H303" s="81"/>
      <c r="I303" s="81"/>
      <c r="J303" s="81"/>
      <c r="K303" s="81"/>
      <c r="L303" s="81"/>
      <c r="M303" s="81"/>
      <c r="N303" s="81"/>
      <c r="O303" s="81"/>
      <c r="P303" s="81"/>
      <c r="Q303" s="81"/>
      <c r="R303" s="81"/>
      <c r="S303" s="81"/>
      <c r="T303" s="88"/>
    </row>
    <row r="304" spans="1:20" x14ac:dyDescent="0.25">
      <c r="A304" s="80"/>
      <c r="B304" s="103"/>
      <c r="C304" s="81"/>
      <c r="D304" s="81"/>
      <c r="E304" s="81"/>
      <c r="F304" s="81"/>
      <c r="G304" s="81"/>
      <c r="H304" s="81"/>
      <c r="I304" s="81"/>
      <c r="J304" s="81"/>
      <c r="K304" s="81"/>
      <c r="L304" s="81"/>
      <c r="M304" s="81"/>
      <c r="N304" s="81"/>
      <c r="O304" s="81"/>
      <c r="P304" s="81"/>
      <c r="Q304" s="81"/>
      <c r="R304" s="81"/>
      <c r="S304" s="81"/>
      <c r="T304" s="88"/>
    </row>
    <row r="305" spans="1:20" x14ac:dyDescent="0.25">
      <c r="A305" s="80"/>
      <c r="B305" s="103"/>
      <c r="C305" s="81"/>
      <c r="D305" s="81"/>
      <c r="E305" s="81"/>
      <c r="F305" s="81"/>
      <c r="G305" s="81"/>
      <c r="H305" s="81"/>
      <c r="I305" s="81"/>
      <c r="J305" s="81"/>
      <c r="K305" s="81"/>
      <c r="L305" s="81"/>
      <c r="M305" s="81"/>
      <c r="N305" s="81"/>
      <c r="O305" s="81"/>
      <c r="P305" s="81"/>
      <c r="Q305" s="81"/>
      <c r="R305" s="81"/>
      <c r="S305" s="81"/>
      <c r="T305" s="88"/>
    </row>
    <row r="306" spans="1:20" x14ac:dyDescent="0.25">
      <c r="A306" s="80"/>
      <c r="B306" s="103"/>
      <c r="C306" s="81"/>
      <c r="D306" s="81"/>
      <c r="E306" s="81"/>
      <c r="F306" s="81"/>
      <c r="G306" s="81"/>
      <c r="H306" s="81"/>
      <c r="I306" s="81"/>
      <c r="J306" s="81"/>
      <c r="K306" s="81"/>
      <c r="L306" s="81"/>
      <c r="M306" s="81"/>
      <c r="N306" s="81"/>
      <c r="O306" s="81"/>
      <c r="P306" s="81"/>
      <c r="Q306" s="81"/>
      <c r="R306" s="81"/>
      <c r="S306" s="81"/>
      <c r="T306" s="88"/>
    </row>
    <row r="307" spans="1:20" x14ac:dyDescent="0.25">
      <c r="A307" s="80"/>
      <c r="B307" s="103"/>
      <c r="C307" s="81"/>
      <c r="D307" s="81"/>
      <c r="E307" s="81"/>
      <c r="F307" s="81"/>
      <c r="G307" s="81"/>
      <c r="H307" s="81"/>
      <c r="I307" s="81"/>
      <c r="J307" s="81"/>
      <c r="K307" s="81"/>
      <c r="L307" s="81"/>
      <c r="M307" s="81"/>
      <c r="N307" s="81"/>
      <c r="O307" s="81"/>
      <c r="P307" s="81"/>
      <c r="Q307" s="81"/>
      <c r="R307" s="81"/>
      <c r="S307" s="81"/>
      <c r="T307" s="88"/>
    </row>
    <row r="308" spans="1:20" x14ac:dyDescent="0.25">
      <c r="A308" s="80"/>
      <c r="B308" s="103"/>
      <c r="C308" s="81"/>
      <c r="D308" s="81"/>
      <c r="E308" s="81"/>
      <c r="F308" s="81"/>
      <c r="G308" s="81"/>
      <c r="H308" s="81"/>
      <c r="I308" s="81"/>
      <c r="J308" s="81"/>
      <c r="K308" s="81"/>
      <c r="L308" s="81"/>
      <c r="M308" s="81"/>
      <c r="N308" s="81"/>
      <c r="O308" s="81"/>
      <c r="P308" s="81"/>
      <c r="Q308" s="81"/>
      <c r="R308" s="81"/>
      <c r="S308" s="81"/>
      <c r="T308" s="88"/>
    </row>
    <row r="309" spans="1:20" x14ac:dyDescent="0.25">
      <c r="A309" s="80"/>
      <c r="B309" s="103"/>
      <c r="C309" s="81"/>
      <c r="D309" s="81"/>
      <c r="E309" s="81"/>
      <c r="F309" s="81"/>
      <c r="G309" s="81"/>
      <c r="H309" s="81"/>
      <c r="I309" s="81"/>
      <c r="J309" s="81"/>
      <c r="K309" s="81"/>
      <c r="L309" s="81"/>
      <c r="M309" s="81"/>
      <c r="N309" s="81"/>
      <c r="O309" s="81"/>
      <c r="P309" s="81"/>
      <c r="Q309" s="81"/>
      <c r="R309" s="81"/>
      <c r="S309" s="81"/>
      <c r="T309" s="88"/>
    </row>
    <row r="310" spans="1:20" x14ac:dyDescent="0.25">
      <c r="A310" s="80"/>
      <c r="B310" s="103"/>
      <c r="C310" s="81"/>
      <c r="D310" s="81"/>
      <c r="E310" s="81"/>
      <c r="F310" s="81"/>
      <c r="G310" s="81"/>
      <c r="H310" s="81"/>
      <c r="I310" s="81"/>
      <c r="J310" s="81"/>
      <c r="K310" s="81"/>
      <c r="L310" s="81"/>
      <c r="M310" s="81"/>
      <c r="N310" s="81"/>
      <c r="O310" s="81"/>
      <c r="P310" s="81"/>
      <c r="Q310" s="81"/>
      <c r="R310" s="81"/>
      <c r="S310" s="81"/>
      <c r="T310" s="88"/>
    </row>
    <row r="311" spans="1:20" x14ac:dyDescent="0.25">
      <c r="A311" s="80"/>
      <c r="B311" s="103"/>
      <c r="C311" s="81"/>
      <c r="D311" s="81"/>
      <c r="E311" s="81"/>
      <c r="F311" s="81"/>
      <c r="G311" s="81"/>
      <c r="H311" s="81"/>
      <c r="I311" s="81"/>
      <c r="J311" s="81"/>
      <c r="K311" s="81"/>
      <c r="L311" s="81"/>
      <c r="M311" s="81"/>
      <c r="N311" s="81"/>
      <c r="O311" s="81"/>
      <c r="P311" s="81"/>
      <c r="Q311" s="81"/>
      <c r="R311" s="81"/>
      <c r="S311" s="81"/>
      <c r="T311" s="88"/>
    </row>
    <row r="312" spans="1:20" x14ac:dyDescent="0.25">
      <c r="A312" s="80"/>
      <c r="B312" s="103"/>
      <c r="C312" s="81"/>
      <c r="D312" s="81"/>
      <c r="E312" s="81"/>
      <c r="F312" s="81"/>
      <c r="G312" s="81"/>
      <c r="H312" s="81"/>
      <c r="I312" s="81"/>
      <c r="J312" s="81"/>
      <c r="K312" s="81"/>
      <c r="L312" s="81"/>
      <c r="M312" s="81"/>
      <c r="N312" s="81"/>
      <c r="O312" s="81"/>
      <c r="P312" s="81"/>
      <c r="Q312" s="81"/>
      <c r="R312" s="81"/>
      <c r="S312" s="81"/>
      <c r="T312" s="88"/>
    </row>
    <row r="313" spans="1:20" x14ac:dyDescent="0.25">
      <c r="A313" s="80"/>
      <c r="B313" s="103"/>
      <c r="C313" s="81"/>
      <c r="D313" s="81"/>
      <c r="E313" s="81"/>
      <c r="F313" s="81"/>
      <c r="G313" s="81"/>
      <c r="H313" s="81"/>
      <c r="I313" s="81"/>
      <c r="J313" s="81"/>
      <c r="K313" s="81"/>
      <c r="L313" s="81"/>
      <c r="M313" s="81"/>
      <c r="N313" s="81"/>
      <c r="O313" s="81"/>
      <c r="P313" s="81"/>
      <c r="Q313" s="81"/>
      <c r="R313" s="81"/>
      <c r="S313" s="81"/>
      <c r="T313" s="88"/>
    </row>
    <row r="314" spans="1:20" x14ac:dyDescent="0.25">
      <c r="A314" s="80"/>
      <c r="B314" s="103"/>
      <c r="C314" s="81"/>
      <c r="D314" s="81"/>
      <c r="E314" s="81"/>
      <c r="F314" s="81"/>
      <c r="G314" s="81"/>
      <c r="H314" s="81"/>
      <c r="I314" s="81"/>
      <c r="J314" s="81"/>
      <c r="K314" s="81"/>
      <c r="L314" s="81"/>
      <c r="M314" s="81"/>
      <c r="N314" s="81"/>
      <c r="O314" s="81"/>
      <c r="P314" s="81"/>
      <c r="Q314" s="81"/>
      <c r="R314" s="81"/>
      <c r="S314" s="81"/>
      <c r="T314" s="88"/>
    </row>
    <row r="315" spans="1:20" x14ac:dyDescent="0.25">
      <c r="A315" s="80"/>
      <c r="B315" s="103"/>
      <c r="C315" s="81"/>
      <c r="D315" s="81"/>
      <c r="E315" s="81"/>
      <c r="F315" s="81"/>
      <c r="G315" s="81"/>
      <c r="H315" s="81"/>
      <c r="I315" s="81"/>
      <c r="J315" s="81"/>
      <c r="K315" s="81"/>
      <c r="L315" s="81"/>
      <c r="M315" s="81"/>
      <c r="N315" s="81"/>
      <c r="O315" s="81"/>
      <c r="P315" s="81"/>
      <c r="Q315" s="81"/>
      <c r="R315" s="81"/>
      <c r="S315" s="81"/>
      <c r="T315" s="88"/>
    </row>
    <row r="316" spans="1:20" x14ac:dyDescent="0.25">
      <c r="A316" s="80"/>
      <c r="B316" s="103"/>
      <c r="C316" s="81"/>
      <c r="D316" s="81"/>
      <c r="E316" s="81"/>
      <c r="F316" s="81"/>
      <c r="G316" s="81"/>
      <c r="H316" s="81"/>
      <c r="I316" s="81"/>
      <c r="J316" s="81"/>
      <c r="K316" s="81"/>
      <c r="L316" s="81"/>
      <c r="M316" s="81"/>
      <c r="N316" s="81"/>
      <c r="O316" s="81"/>
      <c r="P316" s="81"/>
      <c r="Q316" s="81"/>
      <c r="R316" s="81"/>
      <c r="S316" s="81"/>
      <c r="T316" s="88"/>
    </row>
    <row r="317" spans="1:20" x14ac:dyDescent="0.25">
      <c r="A317" s="80"/>
      <c r="B317" s="103"/>
      <c r="C317" s="81"/>
      <c r="D317" s="81"/>
      <c r="E317" s="81"/>
      <c r="F317" s="81"/>
      <c r="G317" s="81"/>
      <c r="H317" s="81"/>
      <c r="I317" s="81"/>
      <c r="J317" s="81"/>
      <c r="K317" s="81"/>
      <c r="L317" s="81"/>
      <c r="M317" s="81"/>
      <c r="N317" s="81"/>
      <c r="O317" s="81"/>
      <c r="P317" s="81"/>
      <c r="Q317" s="81"/>
      <c r="R317" s="81"/>
      <c r="S317" s="81"/>
      <c r="T317" s="88"/>
    </row>
    <row r="318" spans="1:20" x14ac:dyDescent="0.25">
      <c r="A318" s="80"/>
      <c r="B318" s="103"/>
      <c r="C318" s="81"/>
      <c r="D318" s="81"/>
      <c r="E318" s="81"/>
      <c r="F318" s="81"/>
      <c r="G318" s="81"/>
      <c r="H318" s="81"/>
      <c r="I318" s="81"/>
      <c r="J318" s="81"/>
      <c r="K318" s="81"/>
      <c r="L318" s="81"/>
      <c r="M318" s="81"/>
      <c r="N318" s="81"/>
      <c r="O318" s="81"/>
      <c r="P318" s="81"/>
      <c r="Q318" s="81"/>
      <c r="R318" s="81"/>
      <c r="S318" s="81"/>
      <c r="T318" s="88"/>
    </row>
    <row r="319" spans="1:20" x14ac:dyDescent="0.25">
      <c r="A319" s="80"/>
      <c r="B319" s="103"/>
      <c r="C319" s="81"/>
      <c r="D319" s="81"/>
      <c r="E319" s="81"/>
      <c r="F319" s="81"/>
      <c r="G319" s="81"/>
      <c r="H319" s="81"/>
      <c r="I319" s="81"/>
      <c r="J319" s="81"/>
      <c r="K319" s="81"/>
      <c r="L319" s="81"/>
      <c r="M319" s="81"/>
      <c r="N319" s="81"/>
      <c r="O319" s="81"/>
      <c r="P319" s="81"/>
      <c r="Q319" s="81"/>
      <c r="R319" s="81"/>
      <c r="S319" s="81"/>
      <c r="T319" s="88"/>
    </row>
    <row r="320" spans="1:20" x14ac:dyDescent="0.25">
      <c r="A320" s="80"/>
      <c r="B320" s="103"/>
      <c r="C320" s="81"/>
      <c r="D320" s="81"/>
      <c r="E320" s="81"/>
      <c r="F320" s="81"/>
      <c r="G320" s="81"/>
      <c r="H320" s="81"/>
      <c r="I320" s="81"/>
      <c r="J320" s="81"/>
      <c r="K320" s="81"/>
      <c r="L320" s="81"/>
      <c r="M320" s="81"/>
      <c r="N320" s="81"/>
      <c r="O320" s="81"/>
      <c r="P320" s="81"/>
      <c r="Q320" s="81"/>
      <c r="R320" s="81"/>
      <c r="S320" s="81"/>
      <c r="T320" s="88"/>
    </row>
    <row r="321" spans="1:20" x14ac:dyDescent="0.25">
      <c r="A321" s="80"/>
      <c r="B321" s="103"/>
      <c r="C321" s="81"/>
      <c r="D321" s="81"/>
      <c r="E321" s="81"/>
      <c r="F321" s="81"/>
      <c r="G321" s="81"/>
      <c r="H321" s="81"/>
      <c r="I321" s="81"/>
      <c r="J321" s="81"/>
      <c r="K321" s="81"/>
      <c r="L321" s="81"/>
      <c r="M321" s="81"/>
      <c r="N321" s="81"/>
      <c r="O321" s="81"/>
      <c r="P321" s="81"/>
      <c r="Q321" s="81"/>
      <c r="R321" s="81"/>
      <c r="S321" s="81"/>
      <c r="T321" s="88"/>
    </row>
    <row r="322" spans="1:20" x14ac:dyDescent="0.25">
      <c r="A322" s="80"/>
      <c r="B322" s="103"/>
      <c r="C322" s="81"/>
      <c r="D322" s="81"/>
      <c r="E322" s="81"/>
      <c r="F322" s="81"/>
      <c r="G322" s="81"/>
      <c r="H322" s="81"/>
      <c r="I322" s="81"/>
      <c r="J322" s="81"/>
      <c r="K322" s="81"/>
      <c r="L322" s="81"/>
      <c r="M322" s="81"/>
      <c r="N322" s="81"/>
      <c r="O322" s="81"/>
      <c r="P322" s="81"/>
      <c r="Q322" s="81"/>
      <c r="R322" s="81"/>
      <c r="S322" s="81"/>
      <c r="T322" s="88"/>
    </row>
    <row r="323" spans="1:20" x14ac:dyDescent="0.25">
      <c r="A323" s="80"/>
      <c r="B323" s="103"/>
      <c r="C323" s="81"/>
      <c r="D323" s="81"/>
      <c r="E323" s="81"/>
      <c r="F323" s="81"/>
      <c r="G323" s="81"/>
      <c r="H323" s="81"/>
      <c r="I323" s="81"/>
      <c r="J323" s="81"/>
      <c r="K323" s="81"/>
      <c r="L323" s="81"/>
      <c r="M323" s="81"/>
      <c r="N323" s="81"/>
      <c r="O323" s="81"/>
      <c r="P323" s="81"/>
      <c r="Q323" s="81"/>
      <c r="R323" s="81"/>
      <c r="S323" s="81"/>
      <c r="T323" s="88"/>
    </row>
    <row r="324" spans="1:20" x14ac:dyDescent="0.25">
      <c r="A324" s="80"/>
      <c r="B324" s="103"/>
      <c r="C324" s="104" t="s">
        <v>275</v>
      </c>
      <c r="D324" s="81"/>
      <c r="E324" s="81"/>
      <c r="F324" s="81"/>
      <c r="G324" s="81"/>
      <c r="H324" s="81"/>
      <c r="I324" s="81"/>
      <c r="J324" s="81"/>
      <c r="K324" s="81"/>
      <c r="L324" s="81"/>
      <c r="M324" s="81"/>
      <c r="N324" s="81"/>
      <c r="O324" s="81"/>
      <c r="P324" s="81"/>
      <c r="Q324" s="81"/>
      <c r="R324" s="81"/>
      <c r="S324" s="81"/>
      <c r="T324" s="88"/>
    </row>
    <row r="325" spans="1:20" x14ac:dyDescent="0.25">
      <c r="A325" s="80"/>
      <c r="B325" s="103"/>
      <c r="C325" s="81"/>
      <c r="D325" s="81"/>
      <c r="E325" s="81"/>
      <c r="F325" s="81"/>
      <c r="G325" s="81"/>
      <c r="H325" s="81"/>
      <c r="I325" s="81"/>
      <c r="J325" s="81"/>
      <c r="K325" s="81"/>
      <c r="L325" s="81"/>
      <c r="M325" s="81"/>
      <c r="N325" s="81"/>
      <c r="O325" s="81"/>
      <c r="P325" s="81"/>
      <c r="Q325" s="81"/>
      <c r="R325" s="81"/>
      <c r="S325" s="81"/>
      <c r="T325" s="88"/>
    </row>
    <row r="326" spans="1:20" x14ac:dyDescent="0.25">
      <c r="A326" s="80"/>
      <c r="B326" s="103"/>
      <c r="C326" s="81"/>
      <c r="D326" s="81"/>
      <c r="E326" s="81"/>
      <c r="F326" s="81"/>
      <c r="G326" s="81"/>
      <c r="H326" s="81"/>
      <c r="I326" s="81"/>
      <c r="J326" s="81"/>
      <c r="K326" s="81"/>
      <c r="L326" s="81"/>
      <c r="M326" s="81"/>
      <c r="N326" s="81"/>
      <c r="O326" s="81"/>
      <c r="P326" s="81"/>
      <c r="Q326" s="81"/>
      <c r="R326" s="81"/>
      <c r="S326" s="81"/>
      <c r="T326" s="88"/>
    </row>
    <row r="327" spans="1:20" x14ac:dyDescent="0.25">
      <c r="A327" s="80"/>
      <c r="B327" s="103"/>
      <c r="C327" s="81"/>
      <c r="D327" s="81"/>
      <c r="E327" s="81"/>
      <c r="F327" s="81"/>
      <c r="G327" s="81"/>
      <c r="H327" s="81"/>
      <c r="I327" s="81"/>
      <c r="J327" s="81"/>
      <c r="K327" s="81"/>
      <c r="L327" s="81"/>
      <c r="M327" s="81"/>
      <c r="N327" s="81"/>
      <c r="O327" s="81"/>
      <c r="P327" s="81"/>
      <c r="Q327" s="81"/>
      <c r="R327" s="81"/>
      <c r="S327" s="81"/>
      <c r="T327" s="88"/>
    </row>
    <row r="328" spans="1:20" x14ac:dyDescent="0.25">
      <c r="A328" s="80"/>
      <c r="B328" s="103"/>
      <c r="C328" s="81"/>
      <c r="D328" s="81"/>
      <c r="E328" s="81"/>
      <c r="F328" s="81"/>
      <c r="G328" s="81"/>
      <c r="H328" s="81"/>
      <c r="I328" s="81"/>
      <c r="J328" s="81"/>
      <c r="K328" s="81"/>
      <c r="L328" s="81"/>
      <c r="M328" s="81"/>
      <c r="N328" s="81"/>
      <c r="O328" s="81"/>
      <c r="P328" s="81"/>
      <c r="Q328" s="81"/>
      <c r="R328" s="81"/>
      <c r="S328" s="81"/>
      <c r="T328" s="88"/>
    </row>
    <row r="329" spans="1:20" x14ac:dyDescent="0.25">
      <c r="A329" s="80"/>
      <c r="B329" s="103"/>
      <c r="C329" s="81"/>
      <c r="D329" s="81"/>
      <c r="E329" s="81"/>
      <c r="F329" s="81"/>
      <c r="G329" s="81"/>
      <c r="H329" s="81"/>
      <c r="I329" s="81"/>
      <c r="J329" s="81"/>
      <c r="K329" s="81"/>
      <c r="L329" s="81"/>
      <c r="M329" s="81"/>
      <c r="N329" s="81"/>
      <c r="O329" s="81"/>
      <c r="P329" s="81"/>
      <c r="Q329" s="81"/>
      <c r="R329" s="81"/>
      <c r="S329" s="81"/>
      <c r="T329" s="88"/>
    </row>
    <row r="330" spans="1:20" x14ac:dyDescent="0.25">
      <c r="A330" s="80"/>
      <c r="B330" s="103"/>
      <c r="C330" s="81"/>
      <c r="D330" s="81"/>
      <c r="E330" s="81"/>
      <c r="F330" s="81"/>
      <c r="G330" s="81"/>
      <c r="H330" s="81"/>
      <c r="I330" s="81"/>
      <c r="J330" s="81"/>
      <c r="K330" s="81"/>
      <c r="L330" s="81"/>
      <c r="M330" s="81"/>
      <c r="N330" s="81"/>
      <c r="O330" s="81"/>
      <c r="P330" s="81"/>
      <c r="Q330" s="81"/>
      <c r="R330" s="81"/>
      <c r="S330" s="81"/>
      <c r="T330" s="88"/>
    </row>
    <row r="331" spans="1:20" x14ac:dyDescent="0.25">
      <c r="A331" s="80"/>
      <c r="B331" s="103"/>
      <c r="C331" s="81"/>
      <c r="D331" s="81"/>
      <c r="E331" s="81"/>
      <c r="F331" s="81"/>
      <c r="G331" s="81"/>
      <c r="H331" s="81"/>
      <c r="I331" s="81"/>
      <c r="J331" s="81"/>
      <c r="K331" s="81"/>
      <c r="L331" s="81"/>
      <c r="M331" s="81"/>
      <c r="N331" s="81"/>
      <c r="O331" s="81"/>
      <c r="P331" s="81"/>
      <c r="Q331" s="81"/>
      <c r="R331" s="81"/>
      <c r="S331" s="81"/>
      <c r="T331" s="88"/>
    </row>
    <row r="332" spans="1:20" x14ac:dyDescent="0.25">
      <c r="A332" s="80"/>
      <c r="B332" s="103"/>
      <c r="C332" s="81"/>
      <c r="D332" s="81"/>
      <c r="E332" s="81"/>
      <c r="F332" s="81"/>
      <c r="G332" s="81"/>
      <c r="H332" s="81"/>
      <c r="I332" s="81"/>
      <c r="J332" s="81"/>
      <c r="K332" s="81"/>
      <c r="L332" s="81"/>
      <c r="M332" s="81"/>
      <c r="N332" s="81"/>
      <c r="O332" s="81"/>
      <c r="P332" s="81"/>
      <c r="Q332" s="81"/>
      <c r="R332" s="81"/>
      <c r="S332" s="81"/>
      <c r="T332" s="88"/>
    </row>
    <row r="333" spans="1:20" x14ac:dyDescent="0.25">
      <c r="A333" s="80"/>
      <c r="B333" s="103"/>
      <c r="C333" s="81"/>
      <c r="D333" s="81"/>
      <c r="E333" s="81"/>
      <c r="F333" s="81"/>
      <c r="G333" s="81"/>
      <c r="H333" s="81"/>
      <c r="I333" s="81"/>
      <c r="J333" s="81"/>
      <c r="K333" s="81"/>
      <c r="L333" s="81"/>
      <c r="M333" s="81"/>
      <c r="N333" s="81"/>
      <c r="O333" s="81"/>
      <c r="P333" s="81"/>
      <c r="Q333" s="81"/>
      <c r="R333" s="81"/>
      <c r="S333" s="81"/>
      <c r="T333" s="88"/>
    </row>
    <row r="334" spans="1:20" x14ac:dyDescent="0.25">
      <c r="A334" s="80"/>
      <c r="B334" s="103"/>
      <c r="C334" s="81"/>
      <c r="D334" s="81"/>
      <c r="E334" s="81"/>
      <c r="F334" s="81"/>
      <c r="G334" s="81"/>
      <c r="H334" s="81"/>
      <c r="I334" s="81"/>
      <c r="J334" s="81"/>
      <c r="K334" s="81"/>
      <c r="L334" s="81"/>
      <c r="M334" s="81"/>
      <c r="N334" s="81"/>
      <c r="O334" s="81"/>
      <c r="P334" s="81"/>
      <c r="Q334" s="81"/>
      <c r="R334" s="81"/>
      <c r="S334" s="81"/>
      <c r="T334" s="88"/>
    </row>
    <row r="335" spans="1:20" x14ac:dyDescent="0.25">
      <c r="A335" s="80"/>
      <c r="B335" s="103"/>
      <c r="C335" s="81"/>
      <c r="D335" s="81"/>
      <c r="E335" s="81"/>
      <c r="F335" s="81"/>
      <c r="G335" s="81"/>
      <c r="H335" s="81"/>
      <c r="I335" s="81"/>
      <c r="J335" s="81"/>
      <c r="K335" s="81"/>
      <c r="L335" s="81"/>
      <c r="M335" s="81"/>
      <c r="N335" s="81"/>
      <c r="O335" s="81"/>
      <c r="P335" s="81"/>
      <c r="Q335" s="81"/>
      <c r="R335" s="81"/>
      <c r="S335" s="81"/>
      <c r="T335" s="88"/>
    </row>
    <row r="336" spans="1:20" x14ac:dyDescent="0.25">
      <c r="A336" s="80"/>
      <c r="B336" s="103"/>
      <c r="C336" s="81"/>
      <c r="D336" s="81"/>
      <c r="E336" s="81"/>
      <c r="F336" s="81"/>
      <c r="G336" s="81"/>
      <c r="H336" s="81"/>
      <c r="I336" s="81"/>
      <c r="J336" s="81"/>
      <c r="K336" s="81"/>
      <c r="L336" s="81"/>
      <c r="M336" s="81"/>
      <c r="N336" s="81"/>
      <c r="O336" s="81"/>
      <c r="P336" s="81"/>
      <c r="Q336" s="81"/>
      <c r="R336" s="81"/>
      <c r="S336" s="81"/>
      <c r="T336" s="88"/>
    </row>
    <row r="337" spans="1:20" x14ac:dyDescent="0.25">
      <c r="A337" s="80"/>
      <c r="B337" s="103"/>
      <c r="C337" s="81"/>
      <c r="D337" s="81"/>
      <c r="E337" s="81"/>
      <c r="F337" s="81"/>
      <c r="G337" s="81"/>
      <c r="H337" s="81"/>
      <c r="I337" s="81"/>
      <c r="J337" s="81"/>
      <c r="K337" s="81"/>
      <c r="L337" s="81"/>
      <c r="M337" s="81"/>
      <c r="N337" s="81"/>
      <c r="O337" s="81"/>
      <c r="P337" s="81"/>
      <c r="Q337" s="81"/>
      <c r="R337" s="81"/>
      <c r="S337" s="81"/>
      <c r="T337" s="88"/>
    </row>
    <row r="338" spans="1:20" x14ac:dyDescent="0.25">
      <c r="A338" s="80"/>
      <c r="B338" s="103"/>
      <c r="C338" s="81"/>
      <c r="D338" s="81"/>
      <c r="E338" s="81"/>
      <c r="F338" s="81"/>
      <c r="G338" s="81"/>
      <c r="H338" s="81"/>
      <c r="I338" s="81"/>
      <c r="J338" s="81"/>
      <c r="K338" s="81"/>
      <c r="L338" s="81"/>
      <c r="M338" s="81"/>
      <c r="N338" s="81"/>
      <c r="O338" s="81"/>
      <c r="P338" s="81"/>
      <c r="Q338" s="81"/>
      <c r="R338" s="81"/>
      <c r="S338" s="81"/>
      <c r="T338" s="88"/>
    </row>
    <row r="339" spans="1:20" x14ac:dyDescent="0.25">
      <c r="A339" s="80"/>
      <c r="B339" s="103"/>
      <c r="C339" s="81"/>
      <c r="D339" s="81"/>
      <c r="E339" s="81"/>
      <c r="F339" s="81"/>
      <c r="G339" s="81"/>
      <c r="H339" s="81"/>
      <c r="I339" s="81"/>
      <c r="J339" s="81"/>
      <c r="K339" s="81"/>
      <c r="L339" s="81"/>
      <c r="M339" s="81"/>
      <c r="N339" s="81"/>
      <c r="O339" s="81"/>
      <c r="P339" s="81"/>
      <c r="Q339" s="81"/>
      <c r="R339" s="81"/>
      <c r="S339" s="81"/>
      <c r="T339" s="88"/>
    </row>
    <row r="340" spans="1:20" x14ac:dyDescent="0.25">
      <c r="A340" s="80"/>
      <c r="B340" s="103"/>
      <c r="C340" s="81"/>
      <c r="D340" s="81"/>
      <c r="E340" s="81"/>
      <c r="F340" s="81"/>
      <c r="G340" s="81"/>
      <c r="H340" s="81"/>
      <c r="I340" s="81"/>
      <c r="J340" s="81"/>
      <c r="K340" s="81"/>
      <c r="L340" s="81"/>
      <c r="M340" s="81"/>
      <c r="N340" s="81"/>
      <c r="O340" s="81"/>
      <c r="P340" s="81"/>
      <c r="Q340" s="81"/>
      <c r="R340" s="81"/>
      <c r="S340" s="81"/>
      <c r="T340" s="88"/>
    </row>
    <row r="341" spans="1:20" x14ac:dyDescent="0.25">
      <c r="A341" s="80"/>
      <c r="B341" s="103"/>
      <c r="C341" s="81"/>
      <c r="D341" s="81"/>
      <c r="E341" s="81"/>
      <c r="F341" s="81"/>
      <c r="G341" s="81"/>
      <c r="H341" s="81"/>
      <c r="I341" s="81"/>
      <c r="J341" s="81"/>
      <c r="K341" s="81"/>
      <c r="L341" s="81"/>
      <c r="M341" s="81"/>
      <c r="N341" s="81"/>
      <c r="O341" s="81"/>
      <c r="P341" s="81"/>
      <c r="Q341" s="81"/>
      <c r="R341" s="81"/>
      <c r="S341" s="81"/>
      <c r="T341" s="88"/>
    </row>
    <row r="342" spans="1:20" x14ac:dyDescent="0.25">
      <c r="A342" s="80"/>
      <c r="B342" s="103"/>
      <c r="C342" s="104" t="s">
        <v>276</v>
      </c>
      <c r="D342" s="81"/>
      <c r="E342" s="81"/>
      <c r="F342" s="81"/>
      <c r="G342" s="81"/>
      <c r="H342" s="81"/>
      <c r="I342" s="81"/>
      <c r="J342" s="81"/>
      <c r="K342" s="81"/>
      <c r="L342" s="81"/>
      <c r="M342" s="81"/>
      <c r="N342" s="81"/>
      <c r="O342" s="81"/>
      <c r="P342" s="81"/>
      <c r="Q342" s="81"/>
      <c r="R342" s="81"/>
      <c r="S342" s="81"/>
      <c r="T342" s="88"/>
    </row>
    <row r="343" spans="1:20" x14ac:dyDescent="0.25">
      <c r="A343" s="80"/>
      <c r="B343" s="103"/>
      <c r="C343" s="81"/>
      <c r="D343" s="81"/>
      <c r="E343" s="81"/>
      <c r="F343" s="81"/>
      <c r="G343" s="81"/>
      <c r="H343" s="81"/>
      <c r="I343" s="81"/>
      <c r="J343" s="81"/>
      <c r="K343" s="81"/>
      <c r="L343" s="81"/>
      <c r="M343" s="81"/>
      <c r="N343" s="81"/>
      <c r="O343" s="81"/>
      <c r="P343" s="81"/>
      <c r="Q343" s="81"/>
      <c r="R343" s="81"/>
      <c r="S343" s="81"/>
      <c r="T343" s="88"/>
    </row>
    <row r="344" spans="1:20" x14ac:dyDescent="0.25">
      <c r="A344" s="80"/>
      <c r="B344" s="103"/>
      <c r="C344" s="81"/>
      <c r="D344" s="81"/>
      <c r="E344" s="81"/>
      <c r="F344" s="81"/>
      <c r="G344" s="81"/>
      <c r="H344" s="81"/>
      <c r="I344" s="81"/>
      <c r="J344" s="81"/>
      <c r="K344" s="81"/>
      <c r="L344" s="81"/>
      <c r="M344" s="81"/>
      <c r="N344" s="81"/>
      <c r="O344" s="81"/>
      <c r="P344" s="81"/>
      <c r="Q344" s="81"/>
      <c r="R344" s="81"/>
      <c r="S344" s="81"/>
      <c r="T344" s="88"/>
    </row>
    <row r="345" spans="1:20" x14ac:dyDescent="0.25">
      <c r="A345" s="80"/>
      <c r="B345" s="103"/>
      <c r="C345" s="81"/>
      <c r="D345" s="81"/>
      <c r="E345" s="81"/>
      <c r="F345" s="81"/>
      <c r="G345" s="81"/>
      <c r="H345" s="81"/>
      <c r="I345" s="81"/>
      <c r="J345" s="81"/>
      <c r="K345" s="81"/>
      <c r="L345" s="81"/>
      <c r="M345" s="81"/>
      <c r="N345" s="81"/>
      <c r="O345" s="81"/>
      <c r="P345" s="81"/>
      <c r="Q345" s="81"/>
      <c r="R345" s="81"/>
      <c r="S345" s="81"/>
      <c r="T345" s="88"/>
    </row>
    <row r="346" spans="1:20" x14ac:dyDescent="0.25">
      <c r="A346" s="80"/>
      <c r="B346" s="103"/>
      <c r="C346" s="81"/>
      <c r="D346" s="81"/>
      <c r="E346" s="81"/>
      <c r="F346" s="81"/>
      <c r="G346" s="81"/>
      <c r="H346" s="81"/>
      <c r="I346" s="81"/>
      <c r="J346" s="81"/>
      <c r="K346" s="81"/>
      <c r="L346" s="81"/>
      <c r="M346" s="81"/>
      <c r="N346" s="81"/>
      <c r="O346" s="81"/>
      <c r="P346" s="81"/>
      <c r="Q346" s="81"/>
      <c r="R346" s="81"/>
      <c r="S346" s="81"/>
      <c r="T346" s="88"/>
    </row>
    <row r="347" spans="1:20" x14ac:dyDescent="0.25">
      <c r="A347" s="80"/>
      <c r="B347" s="103"/>
      <c r="C347" s="81"/>
      <c r="D347" s="81"/>
      <c r="E347" s="81"/>
      <c r="F347" s="81"/>
      <c r="G347" s="81"/>
      <c r="H347" s="81"/>
      <c r="I347" s="81"/>
      <c r="J347" s="81"/>
      <c r="K347" s="81"/>
      <c r="L347" s="81"/>
      <c r="M347" s="81"/>
      <c r="N347" s="81"/>
      <c r="O347" s="81"/>
      <c r="P347" s="81"/>
      <c r="Q347" s="81"/>
      <c r="R347" s="81"/>
      <c r="S347" s="81"/>
      <c r="T347" s="88"/>
    </row>
    <row r="348" spans="1:20" x14ac:dyDescent="0.25">
      <c r="A348" s="80"/>
      <c r="B348" s="103"/>
      <c r="C348" s="81"/>
      <c r="D348" s="81"/>
      <c r="E348" s="81"/>
      <c r="F348" s="81"/>
      <c r="G348" s="81"/>
      <c r="H348" s="81"/>
      <c r="I348" s="81"/>
      <c r="J348" s="81"/>
      <c r="K348" s="81"/>
      <c r="L348" s="81"/>
      <c r="M348" s="81"/>
      <c r="N348" s="81"/>
      <c r="O348" s="81"/>
      <c r="P348" s="81"/>
      <c r="Q348" s="81"/>
      <c r="R348" s="81"/>
      <c r="S348" s="81"/>
      <c r="T348" s="88"/>
    </row>
    <row r="349" spans="1:20" x14ac:dyDescent="0.25">
      <c r="A349" s="80"/>
      <c r="B349" s="103"/>
      <c r="C349" s="81"/>
      <c r="D349" s="81"/>
      <c r="E349" s="81"/>
      <c r="F349" s="81"/>
      <c r="G349" s="81"/>
      <c r="H349" s="81"/>
      <c r="I349" s="81"/>
      <c r="J349" s="81"/>
      <c r="K349" s="81"/>
      <c r="L349" s="81"/>
      <c r="M349" s="81"/>
      <c r="N349" s="81"/>
      <c r="O349" s="81"/>
      <c r="P349" s="81"/>
      <c r="Q349" s="81"/>
      <c r="R349" s="81"/>
      <c r="S349" s="81"/>
      <c r="T349" s="88"/>
    </row>
    <row r="350" spans="1:20" x14ac:dyDescent="0.25">
      <c r="A350" s="80"/>
      <c r="B350" s="103"/>
      <c r="C350" s="81"/>
      <c r="D350" s="81"/>
      <c r="E350" s="81"/>
      <c r="F350" s="81"/>
      <c r="G350" s="81"/>
      <c r="H350" s="81"/>
      <c r="I350" s="81"/>
      <c r="J350" s="81"/>
      <c r="K350" s="81"/>
      <c r="L350" s="81"/>
      <c r="M350" s="81"/>
      <c r="N350" s="81"/>
      <c r="O350" s="81"/>
      <c r="P350" s="81"/>
      <c r="Q350" s="81"/>
      <c r="R350" s="81"/>
      <c r="S350" s="81"/>
      <c r="T350" s="88"/>
    </row>
    <row r="351" spans="1:20" x14ac:dyDescent="0.25">
      <c r="A351" s="80"/>
      <c r="B351" s="103"/>
      <c r="C351" s="81"/>
      <c r="D351" s="81"/>
      <c r="E351" s="81"/>
      <c r="F351" s="81"/>
      <c r="G351" s="81"/>
      <c r="H351" s="81"/>
      <c r="I351" s="81"/>
      <c r="J351" s="81"/>
      <c r="K351" s="81"/>
      <c r="L351" s="81"/>
      <c r="M351" s="81"/>
      <c r="N351" s="81"/>
      <c r="O351" s="81"/>
      <c r="P351" s="81"/>
      <c r="Q351" s="81"/>
      <c r="R351" s="81"/>
      <c r="S351" s="81"/>
      <c r="T351" s="88"/>
    </row>
    <row r="352" spans="1:20" x14ac:dyDescent="0.25">
      <c r="A352" s="80"/>
      <c r="B352" s="103"/>
      <c r="C352" s="81"/>
      <c r="D352" s="81"/>
      <c r="E352" s="81"/>
      <c r="F352" s="81"/>
      <c r="G352" s="81"/>
      <c r="H352" s="81"/>
      <c r="I352" s="81"/>
      <c r="J352" s="81"/>
      <c r="K352" s="81"/>
      <c r="L352" s="81"/>
      <c r="M352" s="81"/>
      <c r="N352" s="81"/>
      <c r="O352" s="81"/>
      <c r="P352" s="81"/>
      <c r="Q352" s="81"/>
      <c r="R352" s="81"/>
      <c r="S352" s="81"/>
      <c r="T352" s="88"/>
    </row>
    <row r="353" spans="1:20" x14ac:dyDescent="0.25">
      <c r="A353" s="80"/>
      <c r="B353" s="103"/>
      <c r="C353" s="81"/>
      <c r="D353" s="81"/>
      <c r="E353" s="81"/>
      <c r="F353" s="81"/>
      <c r="G353" s="81"/>
      <c r="H353" s="81"/>
      <c r="I353" s="81"/>
      <c r="J353" s="81"/>
      <c r="K353" s="81"/>
      <c r="L353" s="81"/>
      <c r="M353" s="81"/>
      <c r="N353" s="81"/>
      <c r="O353" s="81"/>
      <c r="P353" s="81"/>
      <c r="Q353" s="81"/>
      <c r="R353" s="81"/>
      <c r="S353" s="81"/>
      <c r="T353" s="88"/>
    </row>
    <row r="354" spans="1:20" x14ac:dyDescent="0.25">
      <c r="A354" s="80"/>
      <c r="B354" s="103"/>
      <c r="C354" s="81"/>
      <c r="D354" s="81"/>
      <c r="E354" s="81"/>
      <c r="F354" s="81"/>
      <c r="G354" s="81"/>
      <c r="H354" s="81"/>
      <c r="I354" s="81"/>
      <c r="J354" s="81"/>
      <c r="K354" s="81"/>
      <c r="L354" s="81"/>
      <c r="M354" s="81"/>
      <c r="N354" s="81"/>
      <c r="O354" s="81"/>
      <c r="P354" s="81"/>
      <c r="Q354" s="81"/>
      <c r="R354" s="81"/>
      <c r="S354" s="81"/>
      <c r="T354" s="88"/>
    </row>
    <row r="355" spans="1:20" x14ac:dyDescent="0.25">
      <c r="A355" s="80"/>
      <c r="B355" s="103"/>
      <c r="C355" s="81"/>
      <c r="D355" s="81"/>
      <c r="E355" s="81"/>
      <c r="F355" s="81"/>
      <c r="G355" s="81"/>
      <c r="H355" s="81"/>
      <c r="I355" s="81"/>
      <c r="J355" s="81"/>
      <c r="K355" s="81"/>
      <c r="L355" s="81"/>
      <c r="M355" s="81"/>
      <c r="N355" s="81"/>
      <c r="O355" s="81"/>
      <c r="P355" s="81"/>
      <c r="Q355" s="81"/>
      <c r="R355" s="81"/>
      <c r="S355" s="81"/>
      <c r="T355" s="88"/>
    </row>
    <row r="356" spans="1:20" x14ac:dyDescent="0.25">
      <c r="A356" s="80"/>
      <c r="B356" s="103"/>
      <c r="C356" s="81"/>
      <c r="D356" s="81"/>
      <c r="E356" s="81"/>
      <c r="F356" s="81"/>
      <c r="G356" s="81"/>
      <c r="H356" s="81"/>
      <c r="I356" s="81"/>
      <c r="J356" s="81"/>
      <c r="K356" s="81"/>
      <c r="L356" s="81"/>
      <c r="M356" s="81"/>
      <c r="N356" s="81"/>
      <c r="O356" s="81"/>
      <c r="P356" s="81"/>
      <c r="Q356" s="81"/>
      <c r="R356" s="81"/>
      <c r="S356" s="81"/>
      <c r="T356" s="88"/>
    </row>
    <row r="357" spans="1:20" ht="13.8" thickBot="1" x14ac:dyDescent="0.3">
      <c r="A357" s="80"/>
      <c r="B357" s="103"/>
      <c r="C357" s="81"/>
      <c r="D357" s="81"/>
      <c r="E357" s="81"/>
      <c r="F357" s="81"/>
      <c r="G357" s="81"/>
      <c r="H357" s="81"/>
      <c r="I357" s="81"/>
      <c r="J357" s="81"/>
      <c r="K357" s="81"/>
      <c r="L357" s="81"/>
      <c r="M357" s="81"/>
      <c r="N357" s="81"/>
      <c r="O357" s="81"/>
      <c r="P357" s="81"/>
      <c r="Q357" s="81"/>
      <c r="R357" s="81"/>
      <c r="S357" s="81"/>
      <c r="T357" s="88"/>
    </row>
    <row r="358" spans="1:20" ht="20.399999999999999" x14ac:dyDescent="0.35">
      <c r="A358" s="80"/>
      <c r="B358" s="100"/>
      <c r="C358" s="101" t="s">
        <v>236</v>
      </c>
      <c r="D358" s="101"/>
      <c r="E358" s="101"/>
      <c r="F358" s="101"/>
      <c r="G358" s="101"/>
      <c r="H358" s="101"/>
      <c r="I358" s="101"/>
      <c r="J358" s="101"/>
      <c r="K358" s="101"/>
      <c r="L358" s="101"/>
      <c r="M358" s="101"/>
      <c r="N358" s="101"/>
      <c r="O358" s="101"/>
      <c r="P358" s="101"/>
      <c r="Q358" s="101"/>
      <c r="R358" s="101"/>
      <c r="S358" s="101"/>
      <c r="T358" s="102"/>
    </row>
    <row r="359" spans="1:20" x14ac:dyDescent="0.25">
      <c r="A359" s="80"/>
      <c r="B359" s="103"/>
      <c r="C359" s="104" t="s">
        <v>277</v>
      </c>
      <c r="D359" s="87"/>
      <c r="E359" s="87"/>
      <c r="F359" s="87"/>
      <c r="G359" s="87"/>
      <c r="H359" s="87"/>
      <c r="I359" s="87"/>
      <c r="J359" s="87"/>
      <c r="K359" s="87"/>
      <c r="L359" s="87"/>
      <c r="M359" s="87"/>
      <c r="N359" s="87"/>
      <c r="O359" s="87"/>
      <c r="P359" s="87"/>
      <c r="Q359" s="87"/>
      <c r="R359" s="87"/>
      <c r="S359" s="87"/>
      <c r="T359" s="88"/>
    </row>
    <row r="360" spans="1:20" x14ac:dyDescent="0.25">
      <c r="A360" s="80"/>
      <c r="B360" s="103"/>
      <c r="C360" s="104" t="s">
        <v>278</v>
      </c>
      <c r="D360" s="87"/>
      <c r="E360" s="87"/>
      <c r="F360" s="87"/>
      <c r="G360" s="87"/>
      <c r="H360" s="87"/>
      <c r="I360" s="87"/>
      <c r="J360" s="87"/>
      <c r="K360" s="87"/>
      <c r="L360" s="87"/>
      <c r="M360" s="87"/>
      <c r="N360" s="87"/>
      <c r="O360" s="87"/>
      <c r="P360" s="87"/>
      <c r="Q360" s="87"/>
      <c r="R360" s="87"/>
      <c r="S360" s="87"/>
      <c r="T360" s="88"/>
    </row>
    <row r="361" spans="1:20" x14ac:dyDescent="0.25">
      <c r="A361" s="80"/>
      <c r="B361" s="103"/>
      <c r="C361" s="81"/>
      <c r="D361" s="81"/>
      <c r="E361" s="81"/>
      <c r="F361" s="81"/>
      <c r="G361" s="81"/>
      <c r="H361" s="81"/>
      <c r="I361" s="81"/>
      <c r="J361" s="81"/>
      <c r="K361" s="81"/>
      <c r="L361" s="81"/>
      <c r="M361" s="81"/>
      <c r="N361" s="81"/>
      <c r="O361" s="81"/>
      <c r="P361" s="81"/>
      <c r="Q361" s="81"/>
      <c r="R361" s="81"/>
      <c r="S361" s="81"/>
      <c r="T361" s="88"/>
    </row>
    <row r="362" spans="1:20" x14ac:dyDescent="0.25">
      <c r="A362" s="80"/>
      <c r="B362" s="103"/>
      <c r="C362" s="81"/>
      <c r="D362" s="81"/>
      <c r="E362" s="81"/>
      <c r="F362" s="81"/>
      <c r="G362" s="81"/>
      <c r="H362" s="81"/>
      <c r="I362" s="81"/>
      <c r="J362" s="81"/>
      <c r="K362" s="81"/>
      <c r="L362" s="81"/>
      <c r="M362" s="81"/>
      <c r="N362" s="81"/>
      <c r="O362" s="81"/>
      <c r="P362" s="81"/>
      <c r="Q362" s="81"/>
      <c r="R362" s="81"/>
      <c r="S362" s="81"/>
      <c r="T362" s="88"/>
    </row>
    <row r="363" spans="1:20" x14ac:dyDescent="0.25">
      <c r="A363" s="80"/>
      <c r="B363" s="103"/>
      <c r="C363" s="81"/>
      <c r="D363" s="81"/>
      <c r="E363" s="81"/>
      <c r="F363" s="81"/>
      <c r="G363" s="81"/>
      <c r="H363" s="81"/>
      <c r="I363" s="81"/>
      <c r="J363" s="81"/>
      <c r="K363" s="81"/>
      <c r="L363" s="81"/>
      <c r="M363" s="81"/>
      <c r="N363" s="81"/>
      <c r="O363" s="81"/>
      <c r="P363" s="81"/>
      <c r="Q363" s="81"/>
      <c r="R363" s="81"/>
      <c r="S363" s="81"/>
      <c r="T363" s="88"/>
    </row>
    <row r="364" spans="1:20" x14ac:dyDescent="0.25">
      <c r="A364" s="80"/>
      <c r="B364" s="103"/>
      <c r="C364" s="81"/>
      <c r="D364" s="81"/>
      <c r="E364" s="81"/>
      <c r="F364" s="81"/>
      <c r="G364" s="81"/>
      <c r="H364" s="81"/>
      <c r="I364" s="81"/>
      <c r="J364" s="81"/>
      <c r="K364" s="81"/>
      <c r="L364" s="81"/>
      <c r="M364" s="81"/>
      <c r="N364" s="81"/>
      <c r="O364" s="81"/>
      <c r="P364" s="81"/>
      <c r="Q364" s="81"/>
      <c r="R364" s="81"/>
      <c r="S364" s="81"/>
      <c r="T364" s="88"/>
    </row>
    <row r="365" spans="1:20" x14ac:dyDescent="0.25">
      <c r="A365" s="80"/>
      <c r="B365" s="103"/>
      <c r="C365" s="81"/>
      <c r="D365" s="81"/>
      <c r="E365" s="81"/>
      <c r="F365" s="81"/>
      <c r="G365" s="81"/>
      <c r="H365" s="81"/>
      <c r="I365" s="81"/>
      <c r="J365" s="81"/>
      <c r="K365" s="81"/>
      <c r="L365" s="81"/>
      <c r="M365" s="81"/>
      <c r="N365" s="81"/>
      <c r="O365" s="81"/>
      <c r="P365" s="81"/>
      <c r="Q365" s="81"/>
      <c r="R365" s="81"/>
      <c r="S365" s="81"/>
      <c r="T365" s="88"/>
    </row>
    <row r="366" spans="1:20" x14ac:dyDescent="0.25">
      <c r="A366" s="80"/>
      <c r="B366" s="103"/>
      <c r="C366" s="81"/>
      <c r="D366" s="81"/>
      <c r="E366" s="81"/>
      <c r="F366" s="81"/>
      <c r="G366" s="81"/>
      <c r="H366" s="81"/>
      <c r="I366" s="81"/>
      <c r="J366" s="81"/>
      <c r="K366" s="81"/>
      <c r="L366" s="81"/>
      <c r="M366" s="81"/>
      <c r="N366" s="81"/>
      <c r="O366" s="81"/>
      <c r="P366" s="81"/>
      <c r="Q366" s="81"/>
      <c r="R366" s="81"/>
      <c r="S366" s="81"/>
      <c r="T366" s="88"/>
    </row>
    <row r="367" spans="1:20" x14ac:dyDescent="0.25">
      <c r="A367" s="80"/>
      <c r="B367" s="103"/>
      <c r="C367" s="81"/>
      <c r="D367" s="81"/>
      <c r="E367" s="81"/>
      <c r="F367" s="81"/>
      <c r="G367" s="81"/>
      <c r="H367" s="81"/>
      <c r="I367" s="81"/>
      <c r="J367" s="81"/>
      <c r="K367" s="81"/>
      <c r="L367" s="81"/>
      <c r="M367" s="81"/>
      <c r="N367" s="81"/>
      <c r="O367" s="81"/>
      <c r="P367" s="81"/>
      <c r="Q367" s="81"/>
      <c r="R367" s="81"/>
      <c r="S367" s="81"/>
      <c r="T367" s="88"/>
    </row>
    <row r="368" spans="1:20" x14ac:dyDescent="0.25">
      <c r="A368" s="80"/>
      <c r="B368" s="103"/>
      <c r="C368" s="81"/>
      <c r="D368" s="81"/>
      <c r="E368" s="81"/>
      <c r="F368" s="81"/>
      <c r="G368" s="81"/>
      <c r="H368" s="81"/>
      <c r="I368" s="81"/>
      <c r="J368" s="81"/>
      <c r="K368" s="81"/>
      <c r="L368" s="81"/>
      <c r="M368" s="81"/>
      <c r="N368" s="81"/>
      <c r="O368" s="81"/>
      <c r="P368" s="81"/>
      <c r="Q368" s="81"/>
      <c r="R368" s="81"/>
      <c r="S368" s="81"/>
      <c r="T368" s="88"/>
    </row>
    <row r="369" spans="1:20" x14ac:dyDescent="0.25">
      <c r="A369" s="80"/>
      <c r="B369" s="103"/>
      <c r="C369" s="81"/>
      <c r="D369" s="81"/>
      <c r="E369" s="81"/>
      <c r="F369" s="81"/>
      <c r="G369" s="81"/>
      <c r="H369" s="81"/>
      <c r="I369" s="81"/>
      <c r="J369" s="81"/>
      <c r="K369" s="81"/>
      <c r="L369" s="81"/>
      <c r="M369" s="81"/>
      <c r="N369" s="81"/>
      <c r="O369" s="81"/>
      <c r="P369" s="81"/>
      <c r="Q369" s="81"/>
      <c r="R369" s="81"/>
      <c r="S369" s="81"/>
      <c r="T369" s="88"/>
    </row>
    <row r="370" spans="1:20" x14ac:dyDescent="0.25">
      <c r="A370" s="80"/>
      <c r="B370" s="103"/>
      <c r="C370" s="81"/>
      <c r="D370" s="81"/>
      <c r="E370" s="81"/>
      <c r="F370" s="81"/>
      <c r="G370" s="81"/>
      <c r="H370" s="81"/>
      <c r="I370" s="81"/>
      <c r="J370" s="81"/>
      <c r="K370" s="81"/>
      <c r="L370" s="81"/>
      <c r="M370" s="81"/>
      <c r="N370" s="81"/>
      <c r="O370" s="81"/>
      <c r="P370" s="81"/>
      <c r="Q370" s="81"/>
      <c r="R370" s="81"/>
      <c r="S370" s="81"/>
      <c r="T370" s="88"/>
    </row>
    <row r="371" spans="1:20" x14ac:dyDescent="0.25">
      <c r="A371" s="80"/>
      <c r="B371" s="103"/>
      <c r="C371" s="81"/>
      <c r="D371" s="81"/>
      <c r="E371" s="81"/>
      <c r="F371" s="81"/>
      <c r="G371" s="81"/>
      <c r="H371" s="81"/>
      <c r="I371" s="81"/>
      <c r="J371" s="81"/>
      <c r="K371" s="81"/>
      <c r="L371" s="81"/>
      <c r="M371" s="81"/>
      <c r="N371" s="81"/>
      <c r="O371" s="81"/>
      <c r="P371" s="81"/>
      <c r="Q371" s="81"/>
      <c r="R371" s="81"/>
      <c r="S371" s="81"/>
      <c r="T371" s="88"/>
    </row>
    <row r="372" spans="1:20" x14ac:dyDescent="0.25">
      <c r="A372" s="80"/>
      <c r="B372" s="103"/>
      <c r="C372" s="81"/>
      <c r="D372" s="81"/>
      <c r="E372" s="81"/>
      <c r="F372" s="81"/>
      <c r="G372" s="81"/>
      <c r="H372" s="81"/>
      <c r="I372" s="81"/>
      <c r="J372" s="81"/>
      <c r="K372" s="81"/>
      <c r="L372" s="81"/>
      <c r="M372" s="81"/>
      <c r="N372" s="81"/>
      <c r="O372" s="81"/>
      <c r="P372" s="81"/>
      <c r="Q372" s="81"/>
      <c r="R372" s="81"/>
      <c r="S372" s="81"/>
      <c r="T372" s="88"/>
    </row>
    <row r="373" spans="1:20" x14ac:dyDescent="0.25">
      <c r="A373" s="80"/>
      <c r="B373" s="103"/>
      <c r="C373" s="81"/>
      <c r="D373" s="81"/>
      <c r="E373" s="81"/>
      <c r="F373" s="81"/>
      <c r="G373" s="81"/>
      <c r="H373" s="81"/>
      <c r="I373" s="81"/>
      <c r="J373" s="81"/>
      <c r="K373" s="81"/>
      <c r="L373" s="81"/>
      <c r="M373" s="81"/>
      <c r="N373" s="81"/>
      <c r="O373" s="81"/>
      <c r="P373" s="81"/>
      <c r="Q373" s="81"/>
      <c r="R373" s="81"/>
      <c r="S373" s="81"/>
      <c r="T373" s="88"/>
    </row>
    <row r="374" spans="1:20" x14ac:dyDescent="0.25">
      <c r="A374" s="80"/>
      <c r="B374" s="103"/>
      <c r="C374" s="81"/>
      <c r="D374" s="81"/>
      <c r="E374" s="81"/>
      <c r="F374" s="81"/>
      <c r="G374" s="81"/>
      <c r="H374" s="81"/>
      <c r="I374" s="81"/>
      <c r="J374" s="81"/>
      <c r="K374" s="81"/>
      <c r="L374" s="81"/>
      <c r="M374" s="81"/>
      <c r="N374" s="81"/>
      <c r="O374" s="81"/>
      <c r="P374" s="81"/>
      <c r="Q374" s="81"/>
      <c r="R374" s="81"/>
      <c r="S374" s="81"/>
      <c r="T374" s="88"/>
    </row>
    <row r="375" spans="1:20" x14ac:dyDescent="0.25">
      <c r="A375" s="80"/>
      <c r="B375" s="103"/>
      <c r="C375" s="81"/>
      <c r="D375" s="81"/>
      <c r="E375" s="81"/>
      <c r="F375" s="81"/>
      <c r="G375" s="81"/>
      <c r="H375" s="81"/>
      <c r="I375" s="81"/>
      <c r="J375" s="81"/>
      <c r="K375" s="81"/>
      <c r="L375" s="81"/>
      <c r="M375" s="81"/>
      <c r="N375" s="81"/>
      <c r="O375" s="81"/>
      <c r="P375" s="81"/>
      <c r="Q375" s="81"/>
      <c r="R375" s="81"/>
      <c r="S375" s="81"/>
      <c r="T375" s="88"/>
    </row>
    <row r="376" spans="1:20" x14ac:dyDescent="0.25">
      <c r="A376" s="80"/>
      <c r="B376" s="103"/>
      <c r="C376" s="81"/>
      <c r="D376" s="81"/>
      <c r="E376" s="81"/>
      <c r="F376" s="81"/>
      <c r="G376" s="81"/>
      <c r="H376" s="81"/>
      <c r="I376" s="81"/>
      <c r="J376" s="81"/>
      <c r="K376" s="81"/>
      <c r="L376" s="81"/>
      <c r="M376" s="81"/>
      <c r="N376" s="81"/>
      <c r="O376" s="81"/>
      <c r="P376" s="81"/>
      <c r="Q376" s="81"/>
      <c r="R376" s="81"/>
      <c r="S376" s="81"/>
      <c r="T376" s="88"/>
    </row>
    <row r="377" spans="1:20" x14ac:dyDescent="0.25">
      <c r="A377" s="80"/>
      <c r="B377" s="103"/>
      <c r="C377" s="81"/>
      <c r="D377" s="81"/>
      <c r="E377" s="81"/>
      <c r="F377" s="81"/>
      <c r="G377" s="81"/>
      <c r="H377" s="81"/>
      <c r="I377" s="81"/>
      <c r="J377" s="81"/>
      <c r="K377" s="81"/>
      <c r="L377" s="81"/>
      <c r="M377" s="81"/>
      <c r="N377" s="81"/>
      <c r="O377" s="81"/>
      <c r="P377" s="81"/>
      <c r="Q377" s="81"/>
      <c r="R377" s="81"/>
      <c r="S377" s="81"/>
      <c r="T377" s="88"/>
    </row>
    <row r="378" spans="1:20" x14ac:dyDescent="0.25">
      <c r="A378" s="80"/>
      <c r="B378" s="103"/>
      <c r="C378" s="81"/>
      <c r="D378" s="81"/>
      <c r="E378" s="81"/>
      <c r="F378" s="81"/>
      <c r="G378" s="81"/>
      <c r="H378" s="81"/>
      <c r="I378" s="81"/>
      <c r="J378" s="81"/>
      <c r="K378" s="81"/>
      <c r="L378" s="81"/>
      <c r="M378" s="81"/>
      <c r="N378" s="81"/>
      <c r="O378" s="81"/>
      <c r="P378" s="81"/>
      <c r="Q378" s="81"/>
      <c r="R378" s="81"/>
      <c r="S378" s="81"/>
      <c r="T378" s="88"/>
    </row>
    <row r="379" spans="1:20" x14ac:dyDescent="0.25">
      <c r="A379" s="80"/>
      <c r="B379" s="103"/>
      <c r="C379" s="81"/>
      <c r="D379" s="81"/>
      <c r="E379" s="81"/>
      <c r="F379" s="81"/>
      <c r="G379" s="81"/>
      <c r="H379" s="81"/>
      <c r="I379" s="81"/>
      <c r="J379" s="81"/>
      <c r="K379" s="81"/>
      <c r="L379" s="81"/>
      <c r="M379" s="81"/>
      <c r="N379" s="81"/>
      <c r="O379" s="81"/>
      <c r="P379" s="81"/>
      <c r="Q379" s="81"/>
      <c r="R379" s="81"/>
      <c r="S379" s="81"/>
      <c r="T379" s="88"/>
    </row>
    <row r="380" spans="1:20" x14ac:dyDescent="0.25">
      <c r="A380" s="80"/>
      <c r="B380" s="103"/>
      <c r="C380" s="81"/>
      <c r="D380" s="81"/>
      <c r="E380" s="81"/>
      <c r="F380" s="81"/>
      <c r="G380" s="81"/>
      <c r="H380" s="81"/>
      <c r="I380" s="81"/>
      <c r="J380" s="81"/>
      <c r="K380" s="81"/>
      <c r="L380" s="81"/>
      <c r="M380" s="81"/>
      <c r="N380" s="81"/>
      <c r="O380" s="81"/>
      <c r="P380" s="81"/>
      <c r="Q380" s="81"/>
      <c r="R380" s="81"/>
      <c r="S380" s="81"/>
      <c r="T380" s="88"/>
    </row>
    <row r="381" spans="1:20" x14ac:dyDescent="0.25">
      <c r="A381" s="80"/>
      <c r="B381" s="103"/>
      <c r="C381" s="81"/>
      <c r="D381" s="81"/>
      <c r="E381" s="81"/>
      <c r="F381" s="81"/>
      <c r="G381" s="81"/>
      <c r="H381" s="81"/>
      <c r="I381" s="81"/>
      <c r="J381" s="81"/>
      <c r="K381" s="81"/>
      <c r="L381" s="81"/>
      <c r="M381" s="81"/>
      <c r="N381" s="81"/>
      <c r="O381" s="81"/>
      <c r="P381" s="81"/>
      <c r="Q381" s="81"/>
      <c r="R381" s="81"/>
      <c r="S381" s="81"/>
      <c r="T381" s="88"/>
    </row>
    <row r="382" spans="1:20" x14ac:dyDescent="0.25">
      <c r="A382" s="80"/>
      <c r="B382" s="103"/>
      <c r="C382" s="81"/>
      <c r="D382" s="81"/>
      <c r="E382" s="81"/>
      <c r="F382" s="81"/>
      <c r="G382" s="81"/>
      <c r="H382" s="81"/>
      <c r="I382" s="81"/>
      <c r="J382" s="81"/>
      <c r="K382" s="81"/>
      <c r="L382" s="81"/>
      <c r="M382" s="81"/>
      <c r="N382" s="81"/>
      <c r="O382" s="81"/>
      <c r="P382" s="81"/>
      <c r="Q382" s="81"/>
      <c r="R382" s="81"/>
      <c r="S382" s="81"/>
      <c r="T382" s="88"/>
    </row>
    <row r="383" spans="1:20" x14ac:dyDescent="0.25">
      <c r="A383" s="80"/>
      <c r="B383" s="103"/>
      <c r="C383" s="81"/>
      <c r="D383" s="81"/>
      <c r="E383" s="81"/>
      <c r="F383" s="81"/>
      <c r="G383" s="81"/>
      <c r="H383" s="81"/>
      <c r="I383" s="81"/>
      <c r="J383" s="81"/>
      <c r="K383" s="81"/>
      <c r="L383" s="81"/>
      <c r="M383" s="81"/>
      <c r="N383" s="81"/>
      <c r="O383" s="81"/>
      <c r="P383" s="81"/>
      <c r="Q383" s="81"/>
      <c r="R383" s="81"/>
      <c r="S383" s="81"/>
      <c r="T383" s="88"/>
    </row>
    <row r="384" spans="1:20" x14ac:dyDescent="0.25">
      <c r="A384" s="80"/>
      <c r="B384" s="103"/>
      <c r="C384" s="81"/>
      <c r="D384" s="81"/>
      <c r="E384" s="81"/>
      <c r="F384" s="81"/>
      <c r="G384" s="81"/>
      <c r="H384" s="81"/>
      <c r="I384" s="81"/>
      <c r="J384" s="81"/>
      <c r="K384" s="81"/>
      <c r="L384" s="81"/>
      <c r="M384" s="81"/>
      <c r="N384" s="81"/>
      <c r="O384" s="81"/>
      <c r="P384" s="81"/>
      <c r="Q384" s="81"/>
      <c r="R384" s="81"/>
      <c r="S384" s="81"/>
      <c r="T384" s="88"/>
    </row>
    <row r="385" spans="1:20" x14ac:dyDescent="0.25">
      <c r="A385" s="80"/>
      <c r="B385" s="103"/>
      <c r="C385" s="104" t="s">
        <v>279</v>
      </c>
      <c r="D385" s="81"/>
      <c r="E385" s="81"/>
      <c r="F385" s="81"/>
      <c r="G385" s="81"/>
      <c r="H385" s="81"/>
      <c r="I385" s="81"/>
      <c r="J385" s="81"/>
      <c r="K385" s="81"/>
      <c r="L385" s="81"/>
      <c r="M385" s="81"/>
      <c r="N385" s="81"/>
      <c r="O385" s="81"/>
      <c r="P385" s="81"/>
      <c r="Q385" s="81"/>
      <c r="R385" s="81"/>
      <c r="S385" s="81"/>
      <c r="T385" s="88"/>
    </row>
    <row r="386" spans="1:20" x14ac:dyDescent="0.25">
      <c r="A386" s="80"/>
      <c r="B386" s="103"/>
      <c r="C386" s="81"/>
      <c r="D386" s="81"/>
      <c r="E386" s="81"/>
      <c r="F386" s="81"/>
      <c r="G386" s="81"/>
      <c r="H386" s="81"/>
      <c r="I386" s="81"/>
      <c r="J386" s="81"/>
      <c r="K386" s="81"/>
      <c r="L386" s="81"/>
      <c r="M386" s="81"/>
      <c r="N386" s="81"/>
      <c r="O386" s="81"/>
      <c r="P386" s="81"/>
      <c r="Q386" s="81"/>
      <c r="R386" s="81"/>
      <c r="S386" s="81"/>
      <c r="T386" s="88"/>
    </row>
    <row r="387" spans="1:20" x14ac:dyDescent="0.25">
      <c r="A387" s="80"/>
      <c r="B387" s="103"/>
      <c r="C387" s="81"/>
      <c r="D387" s="81"/>
      <c r="E387" s="81"/>
      <c r="F387" s="81"/>
      <c r="G387" s="81"/>
      <c r="H387" s="81"/>
      <c r="I387" s="81"/>
      <c r="J387" s="81"/>
      <c r="K387" s="81"/>
      <c r="L387" s="81"/>
      <c r="M387" s="81"/>
      <c r="N387" s="81"/>
      <c r="O387" s="81"/>
      <c r="P387" s="81"/>
      <c r="Q387" s="81"/>
      <c r="R387" s="81"/>
      <c r="S387" s="81"/>
      <c r="T387" s="88"/>
    </row>
    <row r="388" spans="1:20" x14ac:dyDescent="0.25">
      <c r="A388" s="80"/>
      <c r="B388" s="103"/>
      <c r="C388" s="81"/>
      <c r="D388" s="81"/>
      <c r="E388" s="81"/>
      <c r="F388" s="81"/>
      <c r="G388" s="81"/>
      <c r="H388" s="81"/>
      <c r="I388" s="81"/>
      <c r="J388" s="81"/>
      <c r="K388" s="81"/>
      <c r="L388" s="81"/>
      <c r="M388" s="81"/>
      <c r="N388" s="81"/>
      <c r="O388" s="81"/>
      <c r="P388" s="81"/>
      <c r="Q388" s="81"/>
      <c r="R388" s="81"/>
      <c r="S388" s="81"/>
      <c r="T388" s="88"/>
    </row>
    <row r="389" spans="1:20" x14ac:dyDescent="0.25">
      <c r="A389" s="80"/>
      <c r="B389" s="103"/>
      <c r="C389" s="81"/>
      <c r="D389" s="81"/>
      <c r="E389" s="81"/>
      <c r="F389" s="81"/>
      <c r="G389" s="81"/>
      <c r="H389" s="81"/>
      <c r="I389" s="81"/>
      <c r="J389" s="81"/>
      <c r="K389" s="81"/>
      <c r="L389" s="81"/>
      <c r="M389" s="81"/>
      <c r="N389" s="81"/>
      <c r="O389" s="81"/>
      <c r="P389" s="81"/>
      <c r="Q389" s="81"/>
      <c r="R389" s="81"/>
      <c r="S389" s="81"/>
      <c r="T389" s="88"/>
    </row>
    <row r="390" spans="1:20" x14ac:dyDescent="0.25">
      <c r="A390" s="80"/>
      <c r="B390" s="103"/>
      <c r="C390" s="81"/>
      <c r="D390" s="81"/>
      <c r="E390" s="81"/>
      <c r="F390" s="81"/>
      <c r="G390" s="81"/>
      <c r="H390" s="81"/>
      <c r="I390" s="81"/>
      <c r="J390" s="81"/>
      <c r="K390" s="81"/>
      <c r="L390" s="81"/>
      <c r="M390" s="81"/>
      <c r="N390" s="81"/>
      <c r="O390" s="81"/>
      <c r="P390" s="81"/>
      <c r="Q390" s="81"/>
      <c r="R390" s="81"/>
      <c r="S390" s="81"/>
      <c r="T390" s="88"/>
    </row>
    <row r="391" spans="1:20" x14ac:dyDescent="0.25">
      <c r="A391" s="80"/>
      <c r="B391" s="103"/>
      <c r="C391" s="81"/>
      <c r="D391" s="81"/>
      <c r="E391" s="81"/>
      <c r="F391" s="81"/>
      <c r="G391" s="81"/>
      <c r="H391" s="81"/>
      <c r="I391" s="81"/>
      <c r="J391" s="81"/>
      <c r="K391" s="81"/>
      <c r="L391" s="81"/>
      <c r="M391" s="81"/>
      <c r="N391" s="81"/>
      <c r="O391" s="81"/>
      <c r="P391" s="81"/>
      <c r="Q391" s="81"/>
      <c r="R391" s="81"/>
      <c r="S391" s="81"/>
      <c r="T391" s="88"/>
    </row>
    <row r="392" spans="1:20" x14ac:dyDescent="0.25">
      <c r="A392" s="80"/>
      <c r="B392" s="103"/>
      <c r="C392" s="81"/>
      <c r="D392" s="81"/>
      <c r="E392" s="81"/>
      <c r="F392" s="81"/>
      <c r="G392" s="81"/>
      <c r="H392" s="81"/>
      <c r="I392" s="81"/>
      <c r="J392" s="81"/>
      <c r="K392" s="81"/>
      <c r="L392" s="81"/>
      <c r="M392" s="81"/>
      <c r="N392" s="81"/>
      <c r="O392" s="81"/>
      <c r="P392" s="81"/>
      <c r="Q392" s="81"/>
      <c r="R392" s="81"/>
      <c r="S392" s="81"/>
      <c r="T392" s="88"/>
    </row>
    <row r="393" spans="1:20" x14ac:dyDescent="0.25">
      <c r="A393" s="80"/>
      <c r="B393" s="103"/>
      <c r="C393" s="81"/>
      <c r="D393" s="81"/>
      <c r="E393" s="81"/>
      <c r="F393" s="81"/>
      <c r="G393" s="81"/>
      <c r="H393" s="81"/>
      <c r="I393" s="81"/>
      <c r="J393" s="81"/>
      <c r="K393" s="81"/>
      <c r="L393" s="81"/>
      <c r="M393" s="81"/>
      <c r="N393" s="81"/>
      <c r="O393" s="81"/>
      <c r="P393" s="81"/>
      <c r="Q393" s="81"/>
      <c r="R393" s="81"/>
      <c r="S393" s="81"/>
      <c r="T393" s="88"/>
    </row>
    <row r="394" spans="1:20" x14ac:dyDescent="0.25">
      <c r="A394" s="80"/>
      <c r="B394" s="103"/>
      <c r="C394" s="81"/>
      <c r="D394" s="81"/>
      <c r="E394" s="81"/>
      <c r="F394" s="81"/>
      <c r="G394" s="81"/>
      <c r="H394" s="81"/>
      <c r="I394" s="81"/>
      <c r="J394" s="81"/>
      <c r="K394" s="81"/>
      <c r="L394" s="81"/>
      <c r="M394" s="81"/>
      <c r="N394" s="81"/>
      <c r="O394" s="81"/>
      <c r="P394" s="81"/>
      <c r="Q394" s="81"/>
      <c r="R394" s="81"/>
      <c r="S394" s="81"/>
      <c r="T394" s="88"/>
    </row>
    <row r="395" spans="1:20" x14ac:dyDescent="0.25">
      <c r="A395" s="80"/>
      <c r="B395" s="103"/>
      <c r="C395" s="81"/>
      <c r="D395" s="81"/>
      <c r="E395" s="81"/>
      <c r="F395" s="81"/>
      <c r="G395" s="81"/>
      <c r="H395" s="81"/>
      <c r="I395" s="81"/>
      <c r="J395" s="81"/>
      <c r="K395" s="81"/>
      <c r="L395" s="81"/>
      <c r="M395" s="81"/>
      <c r="N395" s="81"/>
      <c r="O395" s="81"/>
      <c r="P395" s="81"/>
      <c r="Q395" s="81"/>
      <c r="R395" s="81"/>
      <c r="S395" s="81"/>
      <c r="T395" s="88"/>
    </row>
    <row r="396" spans="1:20" x14ac:dyDescent="0.25">
      <c r="A396" s="80"/>
      <c r="B396" s="103"/>
      <c r="C396" s="81"/>
      <c r="D396" s="81"/>
      <c r="E396" s="81"/>
      <c r="F396" s="81"/>
      <c r="G396" s="81"/>
      <c r="H396" s="81"/>
      <c r="I396" s="81"/>
      <c r="J396" s="81"/>
      <c r="K396" s="81"/>
      <c r="L396" s="81"/>
      <c r="M396" s="81"/>
      <c r="N396" s="81"/>
      <c r="O396" s="81"/>
      <c r="P396" s="81"/>
      <c r="Q396" s="81"/>
      <c r="R396" s="81"/>
      <c r="S396" s="81"/>
      <c r="T396" s="88"/>
    </row>
    <row r="397" spans="1:20" x14ac:dyDescent="0.25">
      <c r="A397" s="80"/>
      <c r="B397" s="103"/>
      <c r="C397" s="81"/>
      <c r="D397" s="81"/>
      <c r="E397" s="81"/>
      <c r="F397" s="81"/>
      <c r="G397" s="81"/>
      <c r="H397" s="81"/>
      <c r="I397" s="81"/>
      <c r="J397" s="81"/>
      <c r="K397" s="81"/>
      <c r="L397" s="81"/>
      <c r="M397" s="81"/>
      <c r="N397" s="81"/>
      <c r="O397" s="81"/>
      <c r="P397" s="81"/>
      <c r="Q397" s="81"/>
      <c r="R397" s="81"/>
      <c r="S397" s="81"/>
      <c r="T397" s="88"/>
    </row>
    <row r="398" spans="1:20" x14ac:dyDescent="0.25">
      <c r="A398" s="80"/>
      <c r="B398" s="103"/>
      <c r="C398" s="81"/>
      <c r="D398" s="81"/>
      <c r="E398" s="81"/>
      <c r="F398" s="81"/>
      <c r="G398" s="81"/>
      <c r="H398" s="81"/>
      <c r="I398" s="81"/>
      <c r="J398" s="81"/>
      <c r="K398" s="81"/>
      <c r="L398" s="81"/>
      <c r="M398" s="81"/>
      <c r="N398" s="81"/>
      <c r="O398" s="81"/>
      <c r="P398" s="81"/>
      <c r="Q398" s="81"/>
      <c r="R398" s="81"/>
      <c r="S398" s="81"/>
      <c r="T398" s="88"/>
    </row>
    <row r="399" spans="1:20" x14ac:dyDescent="0.25">
      <c r="A399" s="80"/>
      <c r="B399" s="103"/>
      <c r="C399" s="81"/>
      <c r="D399" s="81"/>
      <c r="E399" s="81"/>
      <c r="F399" s="81"/>
      <c r="G399" s="81"/>
      <c r="H399" s="81"/>
      <c r="I399" s="81"/>
      <c r="J399" s="81"/>
      <c r="K399" s="81"/>
      <c r="L399" s="81"/>
      <c r="M399" s="81"/>
      <c r="N399" s="81"/>
      <c r="O399" s="81"/>
      <c r="P399" s="81"/>
      <c r="Q399" s="81"/>
      <c r="R399" s="81"/>
      <c r="S399" s="81"/>
      <c r="T399" s="88"/>
    </row>
    <row r="400" spans="1:20" x14ac:dyDescent="0.25">
      <c r="A400" s="80"/>
      <c r="B400" s="103"/>
      <c r="C400" s="81"/>
      <c r="D400" s="81"/>
      <c r="E400" s="81"/>
      <c r="F400" s="81"/>
      <c r="G400" s="81"/>
      <c r="H400" s="81"/>
      <c r="I400" s="81"/>
      <c r="J400" s="81"/>
      <c r="K400" s="81"/>
      <c r="L400" s="81"/>
      <c r="M400" s="81"/>
      <c r="N400" s="81"/>
      <c r="O400" s="81"/>
      <c r="P400" s="81"/>
      <c r="Q400" s="81"/>
      <c r="R400" s="81"/>
      <c r="S400" s="81"/>
      <c r="T400" s="88"/>
    </row>
    <row r="401" spans="1:20" x14ac:dyDescent="0.25">
      <c r="A401" s="80"/>
      <c r="B401" s="103"/>
      <c r="C401" s="81"/>
      <c r="D401" s="81"/>
      <c r="E401" s="81"/>
      <c r="F401" s="81"/>
      <c r="G401" s="81"/>
      <c r="H401" s="81"/>
      <c r="I401" s="81"/>
      <c r="J401" s="81"/>
      <c r="K401" s="81"/>
      <c r="L401" s="81"/>
      <c r="M401" s="81"/>
      <c r="N401" s="81"/>
      <c r="O401" s="81"/>
      <c r="P401" s="81"/>
      <c r="Q401" s="81"/>
      <c r="R401" s="81"/>
      <c r="S401" s="81"/>
      <c r="T401" s="88"/>
    </row>
    <row r="402" spans="1:20" x14ac:dyDescent="0.25">
      <c r="A402" s="80"/>
      <c r="B402" s="103"/>
      <c r="C402" s="81"/>
      <c r="D402" s="81"/>
      <c r="E402" s="81"/>
      <c r="F402" s="81"/>
      <c r="G402" s="81"/>
      <c r="H402" s="81"/>
      <c r="I402" s="81"/>
      <c r="J402" s="81"/>
      <c r="K402" s="81"/>
      <c r="L402" s="81"/>
      <c r="M402" s="81"/>
      <c r="N402" s="81"/>
      <c r="O402" s="81"/>
      <c r="P402" s="81"/>
      <c r="Q402" s="81"/>
      <c r="R402" s="81"/>
      <c r="S402" s="81"/>
      <c r="T402" s="88"/>
    </row>
    <row r="403" spans="1:20" x14ac:dyDescent="0.25">
      <c r="A403" s="80"/>
      <c r="B403" s="103"/>
      <c r="C403" s="81"/>
      <c r="D403" s="81"/>
      <c r="E403" s="81"/>
      <c r="F403" s="81"/>
      <c r="G403" s="81"/>
      <c r="H403" s="81"/>
      <c r="I403" s="81"/>
      <c r="J403" s="81"/>
      <c r="K403" s="81"/>
      <c r="L403" s="81"/>
      <c r="M403" s="81"/>
      <c r="N403" s="81"/>
      <c r="O403" s="81"/>
      <c r="P403" s="81"/>
      <c r="Q403" s="81"/>
      <c r="R403" s="81"/>
      <c r="S403" s="81"/>
      <c r="T403" s="88"/>
    </row>
    <row r="404" spans="1:20" x14ac:dyDescent="0.25">
      <c r="A404" s="80"/>
      <c r="B404" s="103"/>
      <c r="C404" s="81"/>
      <c r="D404" s="81"/>
      <c r="E404" s="81"/>
      <c r="F404" s="81"/>
      <c r="G404" s="81"/>
      <c r="H404" s="81"/>
      <c r="I404" s="81"/>
      <c r="J404" s="81"/>
      <c r="K404" s="81"/>
      <c r="L404" s="81"/>
      <c r="M404" s="81"/>
      <c r="N404" s="81"/>
      <c r="O404" s="81"/>
      <c r="P404" s="81"/>
      <c r="Q404" s="81"/>
      <c r="R404" s="81"/>
      <c r="S404" s="81"/>
      <c r="T404" s="88"/>
    </row>
    <row r="405" spans="1:20" x14ac:dyDescent="0.25">
      <c r="A405" s="80"/>
      <c r="B405" s="103"/>
      <c r="C405" s="81"/>
      <c r="D405" s="81"/>
      <c r="E405" s="81"/>
      <c r="F405" s="81"/>
      <c r="G405" s="81"/>
      <c r="H405" s="81"/>
      <c r="I405" s="81"/>
      <c r="J405" s="81"/>
      <c r="K405" s="81"/>
      <c r="L405" s="81"/>
      <c r="M405" s="81"/>
      <c r="N405" s="81"/>
      <c r="O405" s="81"/>
      <c r="P405" s="81"/>
      <c r="Q405" s="81"/>
      <c r="R405" s="81"/>
      <c r="S405" s="81"/>
      <c r="T405" s="88"/>
    </row>
    <row r="406" spans="1:20" x14ac:dyDescent="0.25">
      <c r="A406" s="80"/>
      <c r="B406" s="103"/>
      <c r="C406" s="81"/>
      <c r="D406" s="81"/>
      <c r="E406" s="81"/>
      <c r="F406" s="81"/>
      <c r="G406" s="81"/>
      <c r="H406" s="81"/>
      <c r="I406" s="81"/>
      <c r="J406" s="81"/>
      <c r="K406" s="81"/>
      <c r="L406" s="81"/>
      <c r="M406" s="81"/>
      <c r="N406" s="81"/>
      <c r="O406" s="81"/>
      <c r="P406" s="81"/>
      <c r="Q406" s="81"/>
      <c r="R406" s="81"/>
      <c r="S406" s="81"/>
      <c r="T406" s="88"/>
    </row>
    <row r="407" spans="1:20" x14ac:dyDescent="0.25">
      <c r="A407" s="80"/>
      <c r="B407" s="103"/>
      <c r="C407" s="81"/>
      <c r="D407" s="81"/>
      <c r="E407" s="81"/>
      <c r="F407" s="81"/>
      <c r="G407" s="81"/>
      <c r="H407" s="81"/>
      <c r="I407" s="81"/>
      <c r="J407" s="81"/>
      <c r="K407" s="81"/>
      <c r="L407" s="81"/>
      <c r="M407" s="81"/>
      <c r="N407" s="81"/>
      <c r="O407" s="81"/>
      <c r="P407" s="81"/>
      <c r="Q407" s="81"/>
      <c r="R407" s="81"/>
      <c r="S407" s="81"/>
      <c r="T407" s="88"/>
    </row>
    <row r="408" spans="1:20" x14ac:dyDescent="0.25">
      <c r="A408" s="80"/>
      <c r="B408" s="103"/>
      <c r="C408" s="81"/>
      <c r="D408" s="81"/>
      <c r="E408" s="81"/>
      <c r="F408" s="81"/>
      <c r="G408" s="81"/>
      <c r="H408" s="81"/>
      <c r="I408" s="81"/>
      <c r="J408" s="81"/>
      <c r="K408" s="81"/>
      <c r="L408" s="81"/>
      <c r="M408" s="81"/>
      <c r="N408" s="81"/>
      <c r="O408" s="81"/>
      <c r="P408" s="81"/>
      <c r="Q408" s="81"/>
      <c r="R408" s="81"/>
      <c r="S408" s="81"/>
      <c r="T408" s="88"/>
    </row>
    <row r="409" spans="1:20" x14ac:dyDescent="0.25">
      <c r="A409" s="80"/>
      <c r="B409" s="103"/>
      <c r="C409" s="81"/>
      <c r="D409" s="81"/>
      <c r="E409" s="81"/>
      <c r="F409" s="81"/>
      <c r="G409" s="81"/>
      <c r="H409" s="81"/>
      <c r="I409" s="81"/>
      <c r="J409" s="81"/>
      <c r="K409" s="81"/>
      <c r="L409" s="81"/>
      <c r="M409" s="81"/>
      <c r="N409" s="81"/>
      <c r="O409" s="81"/>
      <c r="P409" s="81"/>
      <c r="Q409" s="81"/>
      <c r="R409" s="81"/>
      <c r="S409" s="81"/>
      <c r="T409" s="88"/>
    </row>
    <row r="410" spans="1:20" x14ac:dyDescent="0.25">
      <c r="A410" s="80"/>
      <c r="B410" s="103"/>
      <c r="C410" s="104" t="s">
        <v>275</v>
      </c>
      <c r="D410" s="81"/>
      <c r="E410" s="81"/>
      <c r="F410" s="81"/>
      <c r="G410" s="81"/>
      <c r="H410" s="81"/>
      <c r="I410" s="81"/>
      <c r="J410" s="81"/>
      <c r="K410" s="81"/>
      <c r="L410" s="81"/>
      <c r="M410" s="81"/>
      <c r="N410" s="81"/>
      <c r="O410" s="81"/>
      <c r="P410" s="81"/>
      <c r="Q410" s="81"/>
      <c r="R410" s="81"/>
      <c r="S410" s="81"/>
      <c r="T410" s="88"/>
    </row>
    <row r="411" spans="1:20" x14ac:dyDescent="0.25">
      <c r="A411" s="80"/>
      <c r="B411" s="103"/>
      <c r="C411" s="81"/>
      <c r="D411" s="81"/>
      <c r="E411" s="81"/>
      <c r="F411" s="81"/>
      <c r="G411" s="81"/>
      <c r="H411" s="81"/>
      <c r="I411" s="81"/>
      <c r="J411" s="81"/>
      <c r="K411" s="81"/>
      <c r="L411" s="81"/>
      <c r="M411" s="81"/>
      <c r="N411" s="81"/>
      <c r="O411" s="81"/>
      <c r="P411" s="81"/>
      <c r="Q411" s="81"/>
      <c r="R411" s="81"/>
      <c r="S411" s="81"/>
      <c r="T411" s="88"/>
    </row>
    <row r="412" spans="1:20" x14ac:dyDescent="0.25">
      <c r="A412" s="80"/>
      <c r="B412" s="103"/>
      <c r="C412" s="81"/>
      <c r="D412" s="81"/>
      <c r="E412" s="81"/>
      <c r="F412" s="81"/>
      <c r="G412" s="81"/>
      <c r="H412" s="81"/>
      <c r="I412" s="81"/>
      <c r="J412" s="81"/>
      <c r="K412" s="81"/>
      <c r="L412" s="81"/>
      <c r="M412" s="81"/>
      <c r="N412" s="81"/>
      <c r="O412" s="81"/>
      <c r="P412" s="81"/>
      <c r="Q412" s="81"/>
      <c r="R412" s="81"/>
      <c r="S412" s="81"/>
      <c r="T412" s="88"/>
    </row>
    <row r="413" spans="1:20" x14ac:dyDescent="0.25">
      <c r="A413" s="80"/>
      <c r="B413" s="103"/>
      <c r="C413" s="81"/>
      <c r="D413" s="81"/>
      <c r="E413" s="81"/>
      <c r="F413" s="81"/>
      <c r="G413" s="81"/>
      <c r="H413" s="81"/>
      <c r="I413" s="81"/>
      <c r="J413" s="81"/>
      <c r="K413" s="81"/>
      <c r="L413" s="81"/>
      <c r="M413" s="81"/>
      <c r="N413" s="81"/>
      <c r="O413" s="81"/>
      <c r="P413" s="81"/>
      <c r="Q413" s="81"/>
      <c r="R413" s="81"/>
      <c r="S413" s="81"/>
      <c r="T413" s="88"/>
    </row>
    <row r="414" spans="1:20" x14ac:dyDescent="0.25">
      <c r="A414" s="80"/>
      <c r="B414" s="103"/>
      <c r="C414" s="81"/>
      <c r="D414" s="81"/>
      <c r="E414" s="81"/>
      <c r="F414" s="81"/>
      <c r="G414" s="81"/>
      <c r="H414" s="81"/>
      <c r="I414" s="81"/>
      <c r="J414" s="81"/>
      <c r="K414" s="81"/>
      <c r="L414" s="81"/>
      <c r="M414" s="81"/>
      <c r="N414" s="81"/>
      <c r="O414" s="81"/>
      <c r="P414" s="81"/>
      <c r="Q414" s="81"/>
      <c r="R414" s="81"/>
      <c r="S414" s="81"/>
      <c r="T414" s="88"/>
    </row>
    <row r="415" spans="1:20" x14ac:dyDescent="0.25">
      <c r="A415" s="80"/>
      <c r="B415" s="103"/>
      <c r="C415" s="81"/>
      <c r="D415" s="81"/>
      <c r="E415" s="81"/>
      <c r="F415" s="81"/>
      <c r="G415" s="81"/>
      <c r="H415" s="81"/>
      <c r="I415" s="81"/>
      <c r="J415" s="81"/>
      <c r="K415" s="81"/>
      <c r="L415" s="81"/>
      <c r="M415" s="81"/>
      <c r="N415" s="81"/>
      <c r="O415" s="81"/>
      <c r="P415" s="81"/>
      <c r="Q415" s="81"/>
      <c r="R415" s="81"/>
      <c r="S415" s="81"/>
      <c r="T415" s="88"/>
    </row>
    <row r="416" spans="1:20" x14ac:dyDescent="0.25">
      <c r="A416" s="80"/>
      <c r="B416" s="103"/>
      <c r="C416" s="81"/>
      <c r="D416" s="81"/>
      <c r="E416" s="81"/>
      <c r="F416" s="81"/>
      <c r="G416" s="81"/>
      <c r="H416" s="81"/>
      <c r="I416" s="81"/>
      <c r="J416" s="81"/>
      <c r="K416" s="81"/>
      <c r="L416" s="81"/>
      <c r="M416" s="81"/>
      <c r="N416" s="81"/>
      <c r="O416" s="81"/>
      <c r="P416" s="81"/>
      <c r="Q416" s="81"/>
      <c r="R416" s="81"/>
      <c r="S416" s="81"/>
      <c r="T416" s="88"/>
    </row>
    <row r="417" spans="1:20" x14ac:dyDescent="0.25">
      <c r="A417" s="80"/>
      <c r="B417" s="103"/>
      <c r="C417" s="81"/>
      <c r="D417" s="81"/>
      <c r="E417" s="81"/>
      <c r="F417" s="81"/>
      <c r="G417" s="81"/>
      <c r="H417" s="81"/>
      <c r="I417" s="81"/>
      <c r="J417" s="81"/>
      <c r="K417" s="81"/>
      <c r="L417" s="81"/>
      <c r="M417" s="81"/>
      <c r="N417" s="81"/>
      <c r="O417" s="81"/>
      <c r="P417" s="81"/>
      <c r="Q417" s="81"/>
      <c r="R417" s="81"/>
      <c r="S417" s="81"/>
      <c r="T417" s="88"/>
    </row>
    <row r="418" spans="1:20" x14ac:dyDescent="0.25">
      <c r="A418" s="80"/>
      <c r="B418" s="103"/>
      <c r="C418" s="81"/>
      <c r="D418" s="81"/>
      <c r="E418" s="81"/>
      <c r="F418" s="81"/>
      <c r="G418" s="81"/>
      <c r="H418" s="81"/>
      <c r="I418" s="81"/>
      <c r="J418" s="81"/>
      <c r="K418" s="81"/>
      <c r="L418" s="81"/>
      <c r="M418" s="81"/>
      <c r="N418" s="81"/>
      <c r="O418" s="81"/>
      <c r="P418" s="81"/>
      <c r="Q418" s="81"/>
      <c r="R418" s="81"/>
      <c r="S418" s="81"/>
      <c r="T418" s="88"/>
    </row>
    <row r="419" spans="1:20" x14ac:dyDescent="0.25">
      <c r="A419" s="80"/>
      <c r="B419" s="103"/>
      <c r="C419" s="81"/>
      <c r="D419" s="81"/>
      <c r="E419" s="81"/>
      <c r="F419" s="81"/>
      <c r="G419" s="81"/>
      <c r="H419" s="81"/>
      <c r="I419" s="81"/>
      <c r="J419" s="81"/>
      <c r="K419" s="81"/>
      <c r="L419" s="81"/>
      <c r="M419" s="81"/>
      <c r="N419" s="81"/>
      <c r="O419" s="81"/>
      <c r="P419" s="81"/>
      <c r="Q419" s="81"/>
      <c r="R419" s="81"/>
      <c r="S419" s="81"/>
      <c r="T419" s="88"/>
    </row>
    <row r="420" spans="1:20" x14ac:dyDescent="0.25">
      <c r="A420" s="80"/>
      <c r="B420" s="103"/>
      <c r="C420" s="81"/>
      <c r="D420" s="81"/>
      <c r="E420" s="81"/>
      <c r="F420" s="81"/>
      <c r="G420" s="81"/>
      <c r="H420" s="81"/>
      <c r="I420" s="81"/>
      <c r="J420" s="81"/>
      <c r="K420" s="81"/>
      <c r="L420" s="81"/>
      <c r="M420" s="81"/>
      <c r="N420" s="81"/>
      <c r="O420" s="81"/>
      <c r="P420" s="81"/>
      <c r="Q420" s="81"/>
      <c r="R420" s="81"/>
      <c r="S420" s="81"/>
      <c r="T420" s="88"/>
    </row>
    <row r="421" spans="1:20" x14ac:dyDescent="0.25">
      <c r="A421" s="80"/>
      <c r="B421" s="103"/>
      <c r="C421" s="81"/>
      <c r="D421" s="81"/>
      <c r="E421" s="81"/>
      <c r="F421" s="81"/>
      <c r="G421" s="81"/>
      <c r="H421" s="81"/>
      <c r="I421" s="81"/>
      <c r="J421" s="81"/>
      <c r="K421" s="81"/>
      <c r="L421" s="81"/>
      <c r="M421" s="81"/>
      <c r="N421" s="81"/>
      <c r="O421" s="81"/>
      <c r="P421" s="81"/>
      <c r="Q421" s="81"/>
      <c r="R421" s="81"/>
      <c r="S421" s="81"/>
      <c r="T421" s="88"/>
    </row>
    <row r="422" spans="1:20" x14ac:dyDescent="0.25">
      <c r="A422" s="80"/>
      <c r="B422" s="103"/>
      <c r="C422" s="81"/>
      <c r="D422" s="81"/>
      <c r="E422" s="81"/>
      <c r="F422" s="81"/>
      <c r="G422" s="81"/>
      <c r="H422" s="81"/>
      <c r="I422" s="81"/>
      <c r="J422" s="81"/>
      <c r="K422" s="81"/>
      <c r="L422" s="81"/>
      <c r="M422" s="81"/>
      <c r="N422" s="81"/>
      <c r="O422" s="81"/>
      <c r="P422" s="81"/>
      <c r="Q422" s="81"/>
      <c r="R422" s="81"/>
      <c r="S422" s="81"/>
      <c r="T422" s="88"/>
    </row>
    <row r="423" spans="1:20" x14ac:dyDescent="0.25">
      <c r="A423" s="80"/>
      <c r="B423" s="103"/>
      <c r="C423" s="81"/>
      <c r="D423" s="81"/>
      <c r="E423" s="81"/>
      <c r="F423" s="81"/>
      <c r="G423" s="81"/>
      <c r="H423" s="81"/>
      <c r="I423" s="81"/>
      <c r="J423" s="81"/>
      <c r="K423" s="81"/>
      <c r="L423" s="81"/>
      <c r="M423" s="81"/>
      <c r="N423" s="81"/>
      <c r="O423" s="81"/>
      <c r="P423" s="81"/>
      <c r="Q423" s="81"/>
      <c r="R423" s="81"/>
      <c r="S423" s="81"/>
      <c r="T423" s="88"/>
    </row>
    <row r="424" spans="1:20" x14ac:dyDescent="0.25">
      <c r="A424" s="80"/>
      <c r="B424" s="103"/>
      <c r="C424" s="81"/>
      <c r="D424" s="81"/>
      <c r="E424" s="81"/>
      <c r="F424" s="81"/>
      <c r="G424" s="81"/>
      <c r="H424" s="81"/>
      <c r="I424" s="81"/>
      <c r="J424" s="81"/>
      <c r="K424" s="81"/>
      <c r="L424" s="81"/>
      <c r="M424" s="81"/>
      <c r="N424" s="81"/>
      <c r="O424" s="81"/>
      <c r="P424" s="81"/>
      <c r="Q424" s="81"/>
      <c r="R424" s="81"/>
      <c r="S424" s="81"/>
      <c r="T424" s="88"/>
    </row>
    <row r="425" spans="1:20" x14ac:dyDescent="0.25">
      <c r="A425" s="80"/>
      <c r="B425" s="103"/>
      <c r="C425" s="81"/>
      <c r="D425" s="81"/>
      <c r="E425" s="81"/>
      <c r="F425" s="81"/>
      <c r="G425" s="81"/>
      <c r="H425" s="81"/>
      <c r="I425" s="81"/>
      <c r="J425" s="81"/>
      <c r="K425" s="81"/>
      <c r="L425" s="81"/>
      <c r="M425" s="81"/>
      <c r="N425" s="81"/>
      <c r="O425" s="81"/>
      <c r="P425" s="81"/>
      <c r="Q425" s="81"/>
      <c r="R425" s="81"/>
      <c r="S425" s="81"/>
      <c r="T425" s="88"/>
    </row>
    <row r="426" spans="1:20" x14ac:dyDescent="0.25">
      <c r="A426" s="80"/>
      <c r="B426" s="103"/>
      <c r="C426" s="81"/>
      <c r="D426" s="81"/>
      <c r="E426" s="81"/>
      <c r="F426" s="81"/>
      <c r="G426" s="81"/>
      <c r="H426" s="81"/>
      <c r="I426" s="81"/>
      <c r="J426" s="81"/>
      <c r="K426" s="81"/>
      <c r="L426" s="81"/>
      <c r="M426" s="81"/>
      <c r="N426" s="81"/>
      <c r="O426" s="81"/>
      <c r="P426" s="81"/>
      <c r="Q426" s="81"/>
      <c r="R426" s="81"/>
      <c r="S426" s="81"/>
      <c r="T426" s="88"/>
    </row>
    <row r="427" spans="1:20" x14ac:dyDescent="0.25">
      <c r="A427" s="80"/>
      <c r="B427" s="103"/>
      <c r="C427" s="81"/>
      <c r="D427" s="81"/>
      <c r="E427" s="81"/>
      <c r="F427" s="81"/>
      <c r="G427" s="81"/>
      <c r="H427" s="81"/>
      <c r="I427" s="81"/>
      <c r="J427" s="81"/>
      <c r="K427" s="81"/>
      <c r="L427" s="81"/>
      <c r="M427" s="81"/>
      <c r="N427" s="81"/>
      <c r="O427" s="81"/>
      <c r="P427" s="81"/>
      <c r="Q427" s="81"/>
      <c r="R427" s="81"/>
      <c r="S427" s="81"/>
      <c r="T427" s="88"/>
    </row>
    <row r="428" spans="1:20" x14ac:dyDescent="0.25">
      <c r="A428" s="80"/>
      <c r="B428" s="103"/>
      <c r="C428" s="81"/>
      <c r="D428" s="81"/>
      <c r="E428" s="81"/>
      <c r="F428" s="81"/>
      <c r="G428" s="81"/>
      <c r="H428" s="81"/>
      <c r="I428" s="81"/>
      <c r="J428" s="81"/>
      <c r="K428" s="81"/>
      <c r="L428" s="81"/>
      <c r="M428" s="81"/>
      <c r="N428" s="81"/>
      <c r="O428" s="81"/>
      <c r="P428" s="81"/>
      <c r="Q428" s="81"/>
      <c r="R428" s="81"/>
      <c r="S428" s="81"/>
      <c r="T428" s="88"/>
    </row>
    <row r="429" spans="1:20" x14ac:dyDescent="0.25">
      <c r="A429" s="80"/>
      <c r="B429" s="103"/>
      <c r="C429" s="81"/>
      <c r="D429" s="81"/>
      <c r="E429" s="81"/>
      <c r="F429" s="81"/>
      <c r="G429" s="81"/>
      <c r="H429" s="81"/>
      <c r="I429" s="81"/>
      <c r="J429" s="81"/>
      <c r="K429" s="81"/>
      <c r="L429" s="81"/>
      <c r="M429" s="81"/>
      <c r="N429" s="81"/>
      <c r="O429" s="81"/>
      <c r="P429" s="81"/>
      <c r="Q429" s="81"/>
      <c r="R429" s="81"/>
      <c r="S429" s="81"/>
      <c r="T429" s="88"/>
    </row>
    <row r="430" spans="1:20" x14ac:dyDescent="0.25">
      <c r="A430" s="80"/>
      <c r="B430" s="103"/>
      <c r="C430" s="81"/>
      <c r="D430" s="81"/>
      <c r="E430" s="81"/>
      <c r="F430" s="81"/>
      <c r="G430" s="81"/>
      <c r="H430" s="81"/>
      <c r="I430" s="81"/>
      <c r="J430" s="81"/>
      <c r="K430" s="81"/>
      <c r="L430" s="81"/>
      <c r="M430" s="81"/>
      <c r="N430" s="81"/>
      <c r="O430" s="81"/>
      <c r="P430" s="81"/>
      <c r="Q430" s="81"/>
      <c r="R430" s="81"/>
      <c r="S430" s="81"/>
      <c r="T430" s="88"/>
    </row>
    <row r="431" spans="1:20" x14ac:dyDescent="0.25">
      <c r="A431" s="80"/>
      <c r="B431" s="103"/>
      <c r="C431" s="81"/>
      <c r="D431" s="81"/>
      <c r="E431" s="81"/>
      <c r="F431" s="81"/>
      <c r="G431" s="81"/>
      <c r="H431" s="81"/>
      <c r="I431" s="81"/>
      <c r="J431" s="81"/>
      <c r="K431" s="81"/>
      <c r="L431" s="81"/>
      <c r="M431" s="81"/>
      <c r="N431" s="81"/>
      <c r="O431" s="81"/>
      <c r="P431" s="81"/>
      <c r="Q431" s="81"/>
      <c r="R431" s="81"/>
      <c r="S431" s="81"/>
      <c r="T431" s="88"/>
    </row>
    <row r="432" spans="1:20" x14ac:dyDescent="0.25">
      <c r="A432" s="80"/>
      <c r="B432" s="103"/>
      <c r="C432" s="81"/>
      <c r="D432" s="81"/>
      <c r="E432" s="81"/>
      <c r="F432" s="81"/>
      <c r="G432" s="81"/>
      <c r="H432" s="81"/>
      <c r="I432" s="81"/>
      <c r="J432" s="81"/>
      <c r="K432" s="81"/>
      <c r="L432" s="81"/>
      <c r="M432" s="81"/>
      <c r="N432" s="81"/>
      <c r="O432" s="81"/>
      <c r="P432" s="81"/>
      <c r="Q432" s="81"/>
      <c r="R432" s="81"/>
      <c r="S432" s="81"/>
      <c r="T432" s="88"/>
    </row>
    <row r="433" spans="1:20" x14ac:dyDescent="0.25">
      <c r="A433" s="80"/>
      <c r="B433" s="103"/>
      <c r="C433" s="81"/>
      <c r="D433" s="81"/>
      <c r="E433" s="81"/>
      <c r="F433" s="81"/>
      <c r="G433" s="81"/>
      <c r="H433" s="81"/>
      <c r="I433" s="81"/>
      <c r="J433" s="81"/>
      <c r="K433" s="81"/>
      <c r="L433" s="81"/>
      <c r="M433" s="81"/>
      <c r="N433" s="81"/>
      <c r="O433" s="81"/>
      <c r="P433" s="81"/>
      <c r="Q433" s="81"/>
      <c r="R433" s="81"/>
      <c r="S433" s="81"/>
      <c r="T433" s="88"/>
    </row>
    <row r="434" spans="1:20" x14ac:dyDescent="0.25">
      <c r="A434" s="80"/>
      <c r="B434" s="103"/>
      <c r="C434" s="81"/>
      <c r="D434" s="81"/>
      <c r="E434" s="81"/>
      <c r="F434" s="81"/>
      <c r="G434" s="81"/>
      <c r="H434" s="81"/>
      <c r="I434" s="81"/>
      <c r="J434" s="81"/>
      <c r="K434" s="81"/>
      <c r="L434" s="81"/>
      <c r="M434" s="81"/>
      <c r="N434" s="81"/>
      <c r="O434" s="81"/>
      <c r="P434" s="81"/>
      <c r="Q434" s="81"/>
      <c r="R434" s="81"/>
      <c r="S434" s="81"/>
      <c r="T434" s="88"/>
    </row>
    <row r="435" spans="1:20" x14ac:dyDescent="0.25">
      <c r="A435" s="80"/>
      <c r="B435" s="103"/>
      <c r="C435" s="104" t="s">
        <v>280</v>
      </c>
      <c r="D435" s="81"/>
      <c r="E435" s="81"/>
      <c r="F435" s="81"/>
      <c r="G435" s="81"/>
      <c r="H435" s="81"/>
      <c r="I435" s="81"/>
      <c r="J435" s="81"/>
      <c r="K435" s="81"/>
      <c r="L435" s="81"/>
      <c r="M435" s="81"/>
      <c r="N435" s="81"/>
      <c r="O435" s="81"/>
      <c r="P435" s="81"/>
      <c r="Q435" s="81"/>
      <c r="R435" s="81"/>
      <c r="S435" s="81"/>
      <c r="T435" s="88"/>
    </row>
    <row r="436" spans="1:20" x14ac:dyDescent="0.25">
      <c r="A436" s="80"/>
      <c r="B436" s="103"/>
      <c r="C436" s="81"/>
      <c r="D436" s="81"/>
      <c r="E436" s="81"/>
      <c r="F436" s="81"/>
      <c r="G436" s="81"/>
      <c r="H436" s="81"/>
      <c r="I436" s="81"/>
      <c r="J436" s="81"/>
      <c r="K436" s="81"/>
      <c r="L436" s="81"/>
      <c r="M436" s="81"/>
      <c r="N436" s="81"/>
      <c r="O436" s="81"/>
      <c r="P436" s="81"/>
      <c r="Q436" s="81"/>
      <c r="R436" s="81"/>
      <c r="S436" s="81"/>
      <c r="T436" s="88"/>
    </row>
    <row r="437" spans="1:20" x14ac:dyDescent="0.25">
      <c r="A437" s="80"/>
      <c r="B437" s="103"/>
      <c r="C437" s="81"/>
      <c r="D437" s="81"/>
      <c r="E437" s="81"/>
      <c r="F437" s="81"/>
      <c r="G437" s="81"/>
      <c r="H437" s="81"/>
      <c r="I437" s="81"/>
      <c r="J437" s="81"/>
      <c r="K437" s="81"/>
      <c r="L437" s="81"/>
      <c r="M437" s="81"/>
      <c r="N437" s="81"/>
      <c r="O437" s="81"/>
      <c r="P437" s="81"/>
      <c r="Q437" s="81"/>
      <c r="R437" s="81"/>
      <c r="S437" s="81"/>
      <c r="T437" s="88"/>
    </row>
    <row r="438" spans="1:20" x14ac:dyDescent="0.25">
      <c r="A438" s="80"/>
      <c r="B438" s="103"/>
      <c r="C438" s="81"/>
      <c r="D438" s="81"/>
      <c r="E438" s="81"/>
      <c r="F438" s="81"/>
      <c r="G438" s="81"/>
      <c r="H438" s="81"/>
      <c r="I438" s="81"/>
      <c r="J438" s="81"/>
      <c r="K438" s="81"/>
      <c r="L438" s="81"/>
      <c r="M438" s="81"/>
      <c r="N438" s="81"/>
      <c r="O438" s="81"/>
      <c r="P438" s="81"/>
      <c r="Q438" s="81"/>
      <c r="R438" s="81"/>
      <c r="S438" s="81"/>
      <c r="T438" s="88"/>
    </row>
    <row r="439" spans="1:20" x14ac:dyDescent="0.25">
      <c r="A439" s="80"/>
      <c r="B439" s="103"/>
      <c r="C439" s="81"/>
      <c r="D439" s="81"/>
      <c r="E439" s="81"/>
      <c r="F439" s="81"/>
      <c r="G439" s="81"/>
      <c r="H439" s="81"/>
      <c r="I439" s="81"/>
      <c r="J439" s="81"/>
      <c r="K439" s="81"/>
      <c r="L439" s="81"/>
      <c r="M439" s="81"/>
      <c r="N439" s="81"/>
      <c r="O439" s="81"/>
      <c r="P439" s="81"/>
      <c r="Q439" s="81"/>
      <c r="R439" s="81"/>
      <c r="S439" s="81"/>
      <c r="T439" s="88"/>
    </row>
    <row r="440" spans="1:20" x14ac:dyDescent="0.25">
      <c r="A440" s="80"/>
      <c r="B440" s="103"/>
      <c r="C440" s="81"/>
      <c r="D440" s="81"/>
      <c r="E440" s="81"/>
      <c r="F440" s="81"/>
      <c r="G440" s="81"/>
      <c r="H440" s="81"/>
      <c r="I440" s="81"/>
      <c r="J440" s="81"/>
      <c r="K440" s="81"/>
      <c r="L440" s="81"/>
      <c r="M440" s="81"/>
      <c r="N440" s="81"/>
      <c r="O440" s="81"/>
      <c r="P440" s="81"/>
      <c r="Q440" s="81"/>
      <c r="R440" s="81"/>
      <c r="S440" s="81"/>
      <c r="T440" s="88"/>
    </row>
    <row r="441" spans="1:20" x14ac:dyDescent="0.25">
      <c r="A441" s="80"/>
      <c r="B441" s="103"/>
      <c r="C441" s="81"/>
      <c r="D441" s="81"/>
      <c r="E441" s="81"/>
      <c r="F441" s="81"/>
      <c r="G441" s="81"/>
      <c r="H441" s="81"/>
      <c r="I441" s="81"/>
      <c r="J441" s="81"/>
      <c r="K441" s="81"/>
      <c r="L441" s="81"/>
      <c r="M441" s="81"/>
      <c r="N441" s="81"/>
      <c r="O441" s="81"/>
      <c r="P441" s="81"/>
      <c r="Q441" s="81"/>
      <c r="R441" s="81"/>
      <c r="S441" s="81"/>
      <c r="T441" s="88"/>
    </row>
    <row r="442" spans="1:20" x14ac:dyDescent="0.25">
      <c r="A442" s="80"/>
      <c r="B442" s="103"/>
      <c r="C442" s="81"/>
      <c r="D442" s="81"/>
      <c r="E442" s="81"/>
      <c r="F442" s="81"/>
      <c r="G442" s="81"/>
      <c r="H442" s="81"/>
      <c r="I442" s="81"/>
      <c r="J442" s="81"/>
      <c r="K442" s="81"/>
      <c r="L442" s="81"/>
      <c r="M442" s="81"/>
      <c r="N442" s="81"/>
      <c r="O442" s="81"/>
      <c r="P442" s="81"/>
      <c r="Q442" s="81"/>
      <c r="R442" s="81"/>
      <c r="S442" s="81"/>
      <c r="T442" s="88"/>
    </row>
    <row r="443" spans="1:20" x14ac:dyDescent="0.25">
      <c r="A443" s="80"/>
      <c r="B443" s="103"/>
      <c r="C443" s="81"/>
      <c r="D443" s="81"/>
      <c r="E443" s="81"/>
      <c r="F443" s="81"/>
      <c r="G443" s="81"/>
      <c r="H443" s="81"/>
      <c r="I443" s="81"/>
      <c r="J443" s="81"/>
      <c r="K443" s="81"/>
      <c r="L443" s="81"/>
      <c r="M443" s="81"/>
      <c r="N443" s="81"/>
      <c r="O443" s="81"/>
      <c r="P443" s="81"/>
      <c r="Q443" s="81"/>
      <c r="R443" s="81"/>
      <c r="S443" s="81"/>
      <c r="T443" s="88"/>
    </row>
    <row r="444" spans="1:20" x14ac:dyDescent="0.25">
      <c r="A444" s="80"/>
      <c r="B444" s="103"/>
      <c r="C444" s="81"/>
      <c r="D444" s="81"/>
      <c r="E444" s="81"/>
      <c r="F444" s="81"/>
      <c r="G444" s="81"/>
      <c r="H444" s="81"/>
      <c r="I444" s="81"/>
      <c r="J444" s="81"/>
      <c r="K444" s="81"/>
      <c r="L444" s="81"/>
      <c r="M444" s="81"/>
      <c r="N444" s="81"/>
      <c r="O444" s="81"/>
      <c r="P444" s="81"/>
      <c r="Q444" s="81"/>
      <c r="R444" s="81"/>
      <c r="S444" s="81"/>
      <c r="T444" s="88"/>
    </row>
    <row r="445" spans="1:20" x14ac:dyDescent="0.25">
      <c r="A445" s="80"/>
      <c r="B445" s="103"/>
      <c r="C445" s="81"/>
      <c r="D445" s="81"/>
      <c r="E445" s="81"/>
      <c r="F445" s="81"/>
      <c r="G445" s="81"/>
      <c r="H445" s="81"/>
      <c r="I445" s="81"/>
      <c r="J445" s="81"/>
      <c r="K445" s="81"/>
      <c r="L445" s="81"/>
      <c r="M445" s="81"/>
      <c r="N445" s="81"/>
      <c r="O445" s="81"/>
      <c r="P445" s="81"/>
      <c r="Q445" s="81"/>
      <c r="R445" s="81"/>
      <c r="S445" s="81"/>
      <c r="T445" s="88"/>
    </row>
    <row r="446" spans="1:20" x14ac:dyDescent="0.25">
      <c r="A446" s="80"/>
      <c r="B446" s="103"/>
      <c r="C446" s="81"/>
      <c r="D446" s="81"/>
      <c r="E446" s="81"/>
      <c r="F446" s="81"/>
      <c r="G446" s="81"/>
      <c r="H446" s="81"/>
      <c r="I446" s="81"/>
      <c r="J446" s="81"/>
      <c r="K446" s="81"/>
      <c r="L446" s="81"/>
      <c r="M446" s="81"/>
      <c r="N446" s="81"/>
      <c r="O446" s="81"/>
      <c r="P446" s="81"/>
      <c r="Q446" s="81"/>
      <c r="R446" s="81"/>
      <c r="S446" s="81"/>
      <c r="T446" s="88"/>
    </row>
    <row r="447" spans="1:20" x14ac:dyDescent="0.25">
      <c r="A447" s="80"/>
      <c r="B447" s="103"/>
      <c r="C447" s="81"/>
      <c r="D447" s="81"/>
      <c r="E447" s="81"/>
      <c r="F447" s="81"/>
      <c r="G447" s="81"/>
      <c r="H447" s="81"/>
      <c r="I447" s="81"/>
      <c r="J447" s="81"/>
      <c r="K447" s="81"/>
      <c r="L447" s="81"/>
      <c r="M447" s="81"/>
      <c r="N447" s="81"/>
      <c r="O447" s="81"/>
      <c r="P447" s="81"/>
      <c r="Q447" s="81"/>
      <c r="R447" s="81"/>
      <c r="S447" s="81"/>
      <c r="T447" s="88"/>
    </row>
    <row r="448" spans="1:20" x14ac:dyDescent="0.25">
      <c r="A448" s="80"/>
      <c r="B448" s="103"/>
      <c r="C448" s="81"/>
      <c r="D448" s="81"/>
      <c r="E448" s="81"/>
      <c r="F448" s="81"/>
      <c r="G448" s="81"/>
      <c r="H448" s="81"/>
      <c r="I448" s="81"/>
      <c r="J448" s="81"/>
      <c r="K448" s="81"/>
      <c r="L448" s="81"/>
      <c r="M448" s="81"/>
      <c r="N448" s="81"/>
      <c r="O448" s="81"/>
      <c r="P448" s="81"/>
      <c r="Q448" s="81"/>
      <c r="R448" s="81"/>
      <c r="S448" s="81"/>
      <c r="T448" s="88"/>
    </row>
    <row r="449" spans="1:20" x14ac:dyDescent="0.25">
      <c r="A449" s="80"/>
      <c r="B449" s="103"/>
      <c r="C449" s="81"/>
      <c r="D449" s="81"/>
      <c r="E449" s="81"/>
      <c r="F449" s="81"/>
      <c r="G449" s="81"/>
      <c r="H449" s="81"/>
      <c r="I449" s="81"/>
      <c r="J449" s="81"/>
      <c r="K449" s="81"/>
      <c r="L449" s="81"/>
      <c r="M449" s="81"/>
      <c r="N449" s="81"/>
      <c r="O449" s="81"/>
      <c r="P449" s="81"/>
      <c r="Q449" s="81"/>
      <c r="R449" s="81"/>
      <c r="S449" s="81"/>
      <c r="T449" s="88"/>
    </row>
    <row r="450" spans="1:20" x14ac:dyDescent="0.25">
      <c r="A450" s="80"/>
      <c r="B450" s="103"/>
      <c r="C450" s="81"/>
      <c r="D450" s="81"/>
      <c r="E450" s="81"/>
      <c r="F450" s="81"/>
      <c r="G450" s="81"/>
      <c r="H450" s="81"/>
      <c r="I450" s="81"/>
      <c r="J450" s="81"/>
      <c r="K450" s="81"/>
      <c r="L450" s="81"/>
      <c r="M450" s="81"/>
      <c r="N450" s="81"/>
      <c r="O450" s="81"/>
      <c r="P450" s="81"/>
      <c r="Q450" s="81"/>
      <c r="R450" s="81"/>
      <c r="S450" s="81"/>
      <c r="T450" s="88"/>
    </row>
    <row r="451" spans="1:20" x14ac:dyDescent="0.25">
      <c r="A451" s="80"/>
      <c r="B451" s="103"/>
      <c r="C451" s="81"/>
      <c r="D451" s="81"/>
      <c r="E451" s="81"/>
      <c r="F451" s="81"/>
      <c r="G451" s="81"/>
      <c r="H451" s="81"/>
      <c r="I451" s="81"/>
      <c r="J451" s="81"/>
      <c r="K451" s="81"/>
      <c r="L451" s="81"/>
      <c r="M451" s="81"/>
      <c r="N451" s="81"/>
      <c r="O451" s="81"/>
      <c r="P451" s="81"/>
      <c r="Q451" s="81"/>
      <c r="R451" s="81"/>
      <c r="S451" s="81"/>
      <c r="T451" s="88"/>
    </row>
    <row r="452" spans="1:20" x14ac:dyDescent="0.25">
      <c r="A452" s="80"/>
      <c r="B452" s="103"/>
      <c r="C452" s="81"/>
      <c r="D452" s="81"/>
      <c r="E452" s="81"/>
      <c r="F452" s="81"/>
      <c r="G452" s="81"/>
      <c r="H452" s="81"/>
      <c r="I452" s="81"/>
      <c r="J452" s="81"/>
      <c r="K452" s="81"/>
      <c r="L452" s="81"/>
      <c r="M452" s="81"/>
      <c r="N452" s="81"/>
      <c r="O452" s="81"/>
      <c r="P452" s="81"/>
      <c r="Q452" s="81"/>
      <c r="R452" s="81"/>
      <c r="S452" s="81"/>
      <c r="T452" s="88"/>
    </row>
    <row r="453" spans="1:20" x14ac:dyDescent="0.25">
      <c r="A453" s="80"/>
      <c r="B453" s="103"/>
      <c r="C453" s="81"/>
      <c r="D453" s="81"/>
      <c r="E453" s="81"/>
      <c r="F453" s="81"/>
      <c r="G453" s="81"/>
      <c r="H453" s="81"/>
      <c r="I453" s="81"/>
      <c r="J453" s="81"/>
      <c r="K453" s="81"/>
      <c r="L453" s="81"/>
      <c r="M453" s="81"/>
      <c r="N453" s="81"/>
      <c r="O453" s="81"/>
      <c r="P453" s="81"/>
      <c r="Q453" s="81"/>
      <c r="R453" s="81"/>
      <c r="S453" s="81"/>
      <c r="T453" s="88"/>
    </row>
    <row r="454" spans="1:20" x14ac:dyDescent="0.25">
      <c r="A454" s="80"/>
      <c r="B454" s="103"/>
      <c r="C454" s="81"/>
      <c r="D454" s="81"/>
      <c r="E454" s="81"/>
      <c r="F454" s="81"/>
      <c r="G454" s="81"/>
      <c r="H454" s="81"/>
      <c r="I454" s="81"/>
      <c r="J454" s="81"/>
      <c r="K454" s="81"/>
      <c r="L454" s="81"/>
      <c r="M454" s="81"/>
      <c r="N454" s="81"/>
      <c r="O454" s="81"/>
      <c r="P454" s="81"/>
      <c r="Q454" s="81"/>
      <c r="R454" s="81"/>
      <c r="S454" s="81"/>
      <c r="T454" s="88"/>
    </row>
    <row r="455" spans="1:20" x14ac:dyDescent="0.25">
      <c r="A455" s="80"/>
      <c r="B455" s="103"/>
      <c r="C455" s="81"/>
      <c r="D455" s="81"/>
      <c r="E455" s="81"/>
      <c r="F455" s="81"/>
      <c r="G455" s="81"/>
      <c r="H455" s="81"/>
      <c r="I455" s="81"/>
      <c r="J455" s="81"/>
      <c r="K455" s="81"/>
      <c r="L455" s="81"/>
      <c r="M455" s="81"/>
      <c r="N455" s="81"/>
      <c r="O455" s="81"/>
      <c r="P455" s="81"/>
      <c r="Q455" s="81"/>
      <c r="R455" s="81"/>
      <c r="S455" s="81"/>
      <c r="T455" s="88"/>
    </row>
    <row r="456" spans="1:20" x14ac:dyDescent="0.25">
      <c r="A456" s="80"/>
      <c r="B456" s="103"/>
      <c r="C456" s="81"/>
      <c r="D456" s="81"/>
      <c r="E456" s="81"/>
      <c r="F456" s="81"/>
      <c r="G456" s="81"/>
      <c r="H456" s="81"/>
      <c r="I456" s="81"/>
      <c r="J456" s="81"/>
      <c r="K456" s="81"/>
      <c r="L456" s="81"/>
      <c r="M456" s="81"/>
      <c r="N456" s="81"/>
      <c r="O456" s="81"/>
      <c r="P456" s="81"/>
      <c r="Q456" s="81"/>
      <c r="R456" s="81"/>
      <c r="S456" s="81"/>
      <c r="T456" s="88"/>
    </row>
    <row r="457" spans="1:20" x14ac:dyDescent="0.25">
      <c r="A457" s="80"/>
      <c r="B457" s="103"/>
      <c r="C457" s="81"/>
      <c r="D457" s="81"/>
      <c r="E457" s="81"/>
      <c r="F457" s="81"/>
      <c r="G457" s="81"/>
      <c r="H457" s="81"/>
      <c r="I457" s="81"/>
      <c r="J457" s="81"/>
      <c r="K457" s="81"/>
      <c r="L457" s="81"/>
      <c r="M457" s="81"/>
      <c r="N457" s="81"/>
      <c r="O457" s="81"/>
      <c r="P457" s="81"/>
      <c r="Q457" s="81"/>
      <c r="R457" s="81"/>
      <c r="S457" s="81"/>
      <c r="T457" s="88"/>
    </row>
    <row r="458" spans="1:20" x14ac:dyDescent="0.25">
      <c r="A458" s="80"/>
      <c r="B458" s="103"/>
      <c r="C458" s="81"/>
      <c r="D458" s="81"/>
      <c r="E458" s="81"/>
      <c r="F458" s="81"/>
      <c r="G458" s="81"/>
      <c r="H458" s="81"/>
      <c r="I458" s="81"/>
      <c r="J458" s="81"/>
      <c r="K458" s="81"/>
      <c r="L458" s="81"/>
      <c r="M458" s="81"/>
      <c r="N458" s="81"/>
      <c r="O458" s="81"/>
      <c r="P458" s="81"/>
      <c r="Q458" s="81"/>
      <c r="R458" s="81"/>
      <c r="S458" s="81"/>
      <c r="T458" s="88"/>
    </row>
    <row r="459" spans="1:20" x14ac:dyDescent="0.25">
      <c r="A459" s="80"/>
      <c r="B459" s="103"/>
      <c r="C459" s="81"/>
      <c r="D459" s="81"/>
      <c r="E459" s="81"/>
      <c r="F459" s="81"/>
      <c r="G459" s="81"/>
      <c r="H459" s="81"/>
      <c r="I459" s="81"/>
      <c r="J459" s="81"/>
      <c r="K459" s="81"/>
      <c r="L459" s="81"/>
      <c r="M459" s="81"/>
      <c r="N459" s="81"/>
      <c r="O459" s="81"/>
      <c r="P459" s="81"/>
      <c r="Q459" s="81"/>
      <c r="R459" s="81"/>
      <c r="S459" s="81"/>
      <c r="T459" s="88"/>
    </row>
    <row r="460" spans="1:20" ht="13.8" thickBot="1" x14ac:dyDescent="0.3">
      <c r="A460" s="80"/>
      <c r="B460" s="103"/>
      <c r="C460" s="81"/>
      <c r="D460" s="81"/>
      <c r="E460" s="81"/>
      <c r="F460" s="81"/>
      <c r="G460" s="81"/>
      <c r="H460" s="81"/>
      <c r="I460" s="81"/>
      <c r="J460" s="81"/>
      <c r="K460" s="81"/>
      <c r="L460" s="81"/>
      <c r="M460" s="81"/>
      <c r="N460" s="81"/>
      <c r="O460" s="81"/>
      <c r="P460" s="81"/>
      <c r="Q460" s="81"/>
      <c r="R460" s="81"/>
      <c r="S460" s="81"/>
      <c r="T460" s="88"/>
    </row>
    <row r="461" spans="1:20" ht="20.399999999999999" x14ac:dyDescent="0.35">
      <c r="A461" s="80"/>
      <c r="B461" s="100"/>
      <c r="C461" s="101" t="s">
        <v>237</v>
      </c>
      <c r="D461" s="101"/>
      <c r="E461" s="101"/>
      <c r="F461" s="101"/>
      <c r="G461" s="101"/>
      <c r="H461" s="101"/>
      <c r="I461" s="101"/>
      <c r="J461" s="101"/>
      <c r="K461" s="101"/>
      <c r="L461" s="101"/>
      <c r="M461" s="101"/>
      <c r="N461" s="101"/>
      <c r="O461" s="101"/>
      <c r="P461" s="101"/>
      <c r="Q461" s="101"/>
      <c r="R461" s="101"/>
      <c r="S461" s="101"/>
      <c r="T461" s="102"/>
    </row>
    <row r="462" spans="1:20" x14ac:dyDescent="0.25">
      <c r="A462" s="80"/>
      <c r="B462" s="103"/>
      <c r="C462" s="104" t="s">
        <v>281</v>
      </c>
      <c r="D462" s="87"/>
      <c r="E462" s="87"/>
      <c r="F462" s="87"/>
      <c r="G462" s="87"/>
      <c r="H462" s="87"/>
      <c r="I462" s="87"/>
      <c r="J462" s="87"/>
      <c r="K462" s="87"/>
      <c r="L462" s="87"/>
      <c r="M462" s="87"/>
      <c r="N462" s="87"/>
      <c r="O462" s="87"/>
      <c r="P462" s="87"/>
      <c r="Q462" s="87"/>
      <c r="R462" s="87"/>
      <c r="S462" s="87"/>
      <c r="T462" s="88"/>
    </row>
    <row r="463" spans="1:20" x14ac:dyDescent="0.25">
      <c r="A463" s="80"/>
      <c r="B463" s="103"/>
      <c r="C463" s="104" t="s">
        <v>282</v>
      </c>
      <c r="D463" s="87"/>
      <c r="E463" s="87"/>
      <c r="F463" s="87"/>
      <c r="G463" s="87"/>
      <c r="H463" s="87"/>
      <c r="I463" s="87"/>
      <c r="J463" s="87"/>
      <c r="K463" s="87"/>
      <c r="L463" s="87"/>
      <c r="M463" s="87"/>
      <c r="N463" s="87"/>
      <c r="O463" s="87"/>
      <c r="P463" s="87"/>
      <c r="Q463" s="87"/>
      <c r="R463" s="87"/>
      <c r="S463" s="87"/>
      <c r="T463" s="88"/>
    </row>
    <row r="464" spans="1:20" x14ac:dyDescent="0.25">
      <c r="A464" s="80"/>
      <c r="B464" s="103"/>
      <c r="C464" s="104" t="s">
        <v>283</v>
      </c>
      <c r="D464" s="81"/>
      <c r="E464" s="81"/>
      <c r="F464" s="81"/>
      <c r="G464" s="81"/>
      <c r="H464" s="81"/>
      <c r="I464" s="81"/>
      <c r="J464" s="81"/>
      <c r="K464" s="81"/>
      <c r="L464" s="81"/>
      <c r="M464" s="81"/>
      <c r="N464" s="81"/>
      <c r="O464" s="81"/>
      <c r="P464" s="81"/>
      <c r="Q464" s="81"/>
      <c r="R464" s="81"/>
      <c r="S464" s="81"/>
      <c r="T464" s="88"/>
    </row>
    <row r="465" spans="1:20" x14ac:dyDescent="0.25">
      <c r="A465" s="80"/>
      <c r="B465" s="103"/>
      <c r="C465" s="81"/>
      <c r="D465" s="81"/>
      <c r="E465" s="81"/>
      <c r="F465" s="81"/>
      <c r="G465" s="81"/>
      <c r="H465" s="81"/>
      <c r="I465" s="81"/>
      <c r="J465" s="81"/>
      <c r="K465" s="81"/>
      <c r="L465" s="81"/>
      <c r="M465" s="81"/>
      <c r="N465" s="81"/>
      <c r="O465" s="81"/>
      <c r="P465" s="81"/>
      <c r="Q465" s="81"/>
      <c r="R465" s="81"/>
      <c r="S465" s="81"/>
      <c r="T465" s="88"/>
    </row>
    <row r="466" spans="1:20" x14ac:dyDescent="0.25">
      <c r="A466" s="80"/>
      <c r="B466" s="103"/>
      <c r="C466" s="81"/>
      <c r="D466" s="81"/>
      <c r="E466" s="81"/>
      <c r="F466" s="81"/>
      <c r="G466" s="81"/>
      <c r="H466" s="81"/>
      <c r="I466" s="81"/>
      <c r="J466" s="81"/>
      <c r="K466" s="81"/>
      <c r="L466" s="81"/>
      <c r="M466" s="81"/>
      <c r="N466" s="81"/>
      <c r="O466" s="81"/>
      <c r="P466" s="81"/>
      <c r="Q466" s="81"/>
      <c r="R466" s="81"/>
      <c r="S466" s="81"/>
      <c r="T466" s="88"/>
    </row>
    <row r="467" spans="1:20" x14ac:dyDescent="0.25">
      <c r="A467" s="80"/>
      <c r="B467" s="103"/>
      <c r="C467" s="81"/>
      <c r="D467" s="81"/>
      <c r="E467" s="81"/>
      <c r="F467" s="81"/>
      <c r="G467" s="81"/>
      <c r="H467" s="81"/>
      <c r="I467" s="81"/>
      <c r="J467" s="81"/>
      <c r="K467" s="81"/>
      <c r="L467" s="81"/>
      <c r="M467" s="81"/>
      <c r="N467" s="81"/>
      <c r="O467" s="81"/>
      <c r="P467" s="81"/>
      <c r="Q467" s="81"/>
      <c r="R467" s="81"/>
      <c r="S467" s="81"/>
      <c r="T467" s="88"/>
    </row>
    <row r="468" spans="1:20" x14ac:dyDescent="0.25">
      <c r="A468" s="80"/>
      <c r="B468" s="103"/>
      <c r="C468" s="81"/>
      <c r="D468" s="81"/>
      <c r="E468" s="81"/>
      <c r="F468" s="81"/>
      <c r="G468" s="81"/>
      <c r="H468" s="81"/>
      <c r="I468" s="81"/>
      <c r="J468" s="81"/>
      <c r="K468" s="81"/>
      <c r="L468" s="81"/>
      <c r="M468" s="81"/>
      <c r="N468" s="81"/>
      <c r="O468" s="81"/>
      <c r="P468" s="81"/>
      <c r="Q468" s="81"/>
      <c r="R468" s="81"/>
      <c r="S468" s="81"/>
      <c r="T468" s="88"/>
    </row>
    <row r="469" spans="1:20" x14ac:dyDescent="0.25">
      <c r="A469" s="80"/>
      <c r="B469" s="103"/>
      <c r="C469" s="81"/>
      <c r="D469" s="81"/>
      <c r="E469" s="81"/>
      <c r="F469" s="81"/>
      <c r="G469" s="81"/>
      <c r="H469" s="81"/>
      <c r="I469" s="81"/>
      <c r="J469" s="81"/>
      <c r="K469" s="81"/>
      <c r="L469" s="81"/>
      <c r="M469" s="81"/>
      <c r="N469" s="81"/>
      <c r="O469" s="81"/>
      <c r="P469" s="81"/>
      <c r="Q469" s="81"/>
      <c r="R469" s="81"/>
      <c r="S469" s="81"/>
      <c r="T469" s="88"/>
    </row>
    <row r="470" spans="1:20" x14ac:dyDescent="0.25">
      <c r="A470" s="80"/>
      <c r="B470" s="103"/>
      <c r="C470" s="81"/>
      <c r="D470" s="81"/>
      <c r="E470" s="81"/>
      <c r="F470" s="81"/>
      <c r="G470" s="81"/>
      <c r="H470" s="81"/>
      <c r="I470" s="81"/>
      <c r="J470" s="81"/>
      <c r="K470" s="81"/>
      <c r="L470" s="81"/>
      <c r="M470" s="81"/>
      <c r="N470" s="81"/>
      <c r="O470" s="81"/>
      <c r="P470" s="81"/>
      <c r="Q470" s="81"/>
      <c r="R470" s="81"/>
      <c r="S470" s="81"/>
      <c r="T470" s="88"/>
    </row>
    <row r="471" spans="1:20" x14ac:dyDescent="0.25">
      <c r="A471" s="80"/>
      <c r="B471" s="103"/>
      <c r="C471" s="81"/>
      <c r="D471" s="81"/>
      <c r="E471" s="81"/>
      <c r="F471" s="81"/>
      <c r="G471" s="81"/>
      <c r="H471" s="81"/>
      <c r="I471" s="81"/>
      <c r="J471" s="81"/>
      <c r="K471" s="81"/>
      <c r="L471" s="81"/>
      <c r="M471" s="81"/>
      <c r="N471" s="81"/>
      <c r="O471" s="81"/>
      <c r="P471" s="81"/>
      <c r="Q471" s="81"/>
      <c r="R471" s="81"/>
      <c r="S471" s="81"/>
      <c r="T471" s="88"/>
    </row>
    <row r="472" spans="1:20" x14ac:dyDescent="0.25">
      <c r="A472" s="80"/>
      <c r="B472" s="103"/>
      <c r="C472" s="81"/>
      <c r="D472" s="81"/>
      <c r="E472" s="81"/>
      <c r="F472" s="81"/>
      <c r="G472" s="81"/>
      <c r="H472" s="81"/>
      <c r="I472" s="81"/>
      <c r="J472" s="81"/>
      <c r="K472" s="81"/>
      <c r="L472" s="81"/>
      <c r="M472" s="81"/>
      <c r="N472" s="81"/>
      <c r="O472" s="81"/>
      <c r="P472" s="81"/>
      <c r="Q472" s="81"/>
      <c r="R472" s="81"/>
      <c r="S472" s="81"/>
      <c r="T472" s="88"/>
    </row>
    <row r="473" spans="1:20" x14ac:dyDescent="0.25">
      <c r="A473" s="80"/>
      <c r="B473" s="103"/>
      <c r="C473" s="81"/>
      <c r="D473" s="81"/>
      <c r="E473" s="81"/>
      <c r="F473" s="81"/>
      <c r="G473" s="81"/>
      <c r="H473" s="81"/>
      <c r="I473" s="81"/>
      <c r="J473" s="81"/>
      <c r="K473" s="81"/>
      <c r="L473" s="81"/>
      <c r="M473" s="81"/>
      <c r="N473" s="81"/>
      <c r="O473" s="81"/>
      <c r="P473" s="81"/>
      <c r="Q473" s="81"/>
      <c r="R473" s="81"/>
      <c r="S473" s="81"/>
      <c r="T473" s="88"/>
    </row>
    <row r="474" spans="1:20" x14ac:dyDescent="0.25">
      <c r="A474" s="80"/>
      <c r="B474" s="103"/>
      <c r="C474" s="81"/>
      <c r="D474" s="81"/>
      <c r="E474" s="81"/>
      <c r="F474" s="81"/>
      <c r="G474" s="81"/>
      <c r="H474" s="81"/>
      <c r="I474" s="81"/>
      <c r="J474" s="81"/>
      <c r="K474" s="81"/>
      <c r="L474" s="81"/>
      <c r="M474" s="81"/>
      <c r="N474" s="81"/>
      <c r="O474" s="81"/>
      <c r="P474" s="81"/>
      <c r="Q474" s="81"/>
      <c r="R474" s="81"/>
      <c r="S474" s="81"/>
      <c r="T474" s="88"/>
    </row>
    <row r="475" spans="1:20" x14ac:dyDescent="0.25">
      <c r="A475" s="80"/>
      <c r="B475" s="103"/>
      <c r="C475" s="81"/>
      <c r="D475" s="81"/>
      <c r="E475" s="81"/>
      <c r="F475" s="81"/>
      <c r="G475" s="81"/>
      <c r="H475" s="81"/>
      <c r="I475" s="81"/>
      <c r="J475" s="81"/>
      <c r="K475" s="81"/>
      <c r="L475" s="81"/>
      <c r="M475" s="81"/>
      <c r="N475" s="81"/>
      <c r="O475" s="81"/>
      <c r="P475" s="81"/>
      <c r="Q475" s="81"/>
      <c r="R475" s="81"/>
      <c r="S475" s="81"/>
      <c r="T475" s="88"/>
    </row>
    <row r="476" spans="1:20" x14ac:dyDescent="0.25">
      <c r="A476" s="80"/>
      <c r="B476" s="103"/>
      <c r="C476" s="81"/>
      <c r="D476" s="81"/>
      <c r="E476" s="81"/>
      <c r="F476" s="81"/>
      <c r="G476" s="81"/>
      <c r="H476" s="81"/>
      <c r="I476" s="81"/>
      <c r="J476" s="81"/>
      <c r="K476" s="81"/>
      <c r="L476" s="81"/>
      <c r="M476" s="81"/>
      <c r="N476" s="81"/>
      <c r="O476" s="81"/>
      <c r="P476" s="81"/>
      <c r="Q476" s="81"/>
      <c r="R476" s="81"/>
      <c r="S476" s="81"/>
      <c r="T476" s="88"/>
    </row>
    <row r="477" spans="1:20" x14ac:dyDescent="0.25">
      <c r="A477" s="80"/>
      <c r="B477" s="103"/>
      <c r="C477" s="81"/>
      <c r="D477" s="81"/>
      <c r="E477" s="81"/>
      <c r="F477" s="81"/>
      <c r="G477" s="81"/>
      <c r="H477" s="81"/>
      <c r="I477" s="81"/>
      <c r="J477" s="81"/>
      <c r="K477" s="81"/>
      <c r="L477" s="81"/>
      <c r="M477" s="81"/>
      <c r="N477" s="81"/>
      <c r="O477" s="81"/>
      <c r="P477" s="81"/>
      <c r="Q477" s="81"/>
      <c r="R477" s="81"/>
      <c r="S477" s="81"/>
      <c r="T477" s="88"/>
    </row>
    <row r="478" spans="1:20" x14ac:dyDescent="0.25">
      <c r="A478" s="80"/>
      <c r="B478" s="103"/>
      <c r="C478" s="81"/>
      <c r="D478" s="81"/>
      <c r="E478" s="81"/>
      <c r="F478" s="81"/>
      <c r="G478" s="81"/>
      <c r="H478" s="81"/>
      <c r="I478" s="81"/>
      <c r="J478" s="81"/>
      <c r="K478" s="81"/>
      <c r="L478" s="81"/>
      <c r="M478" s="81"/>
      <c r="N478" s="81"/>
      <c r="O478" s="81"/>
      <c r="P478" s="81"/>
      <c r="Q478" s="81"/>
      <c r="R478" s="81"/>
      <c r="S478" s="81"/>
      <c r="T478" s="88"/>
    </row>
    <row r="479" spans="1:20" x14ac:dyDescent="0.25">
      <c r="A479" s="80"/>
      <c r="B479" s="103"/>
      <c r="C479" s="81"/>
      <c r="D479" s="81"/>
      <c r="E479" s="81"/>
      <c r="F479" s="81"/>
      <c r="G479" s="81"/>
      <c r="H479" s="81"/>
      <c r="I479" s="81"/>
      <c r="J479" s="81"/>
      <c r="K479" s="81"/>
      <c r="L479" s="81"/>
      <c r="M479" s="81"/>
      <c r="N479" s="81"/>
      <c r="O479" s="81"/>
      <c r="P479" s="81"/>
      <c r="Q479" s="81"/>
      <c r="R479" s="81"/>
      <c r="S479" s="81"/>
      <c r="T479" s="88"/>
    </row>
    <row r="480" spans="1:20" x14ac:dyDescent="0.25">
      <c r="A480" s="80"/>
      <c r="B480" s="103"/>
      <c r="C480" s="81"/>
      <c r="D480" s="81"/>
      <c r="E480" s="81"/>
      <c r="F480" s="81"/>
      <c r="G480" s="81"/>
      <c r="H480" s="81"/>
      <c r="I480" s="81"/>
      <c r="J480" s="81"/>
      <c r="K480" s="81"/>
      <c r="L480" s="81"/>
      <c r="M480" s="81"/>
      <c r="N480" s="81"/>
      <c r="O480" s="81"/>
      <c r="P480" s="81"/>
      <c r="Q480" s="81"/>
      <c r="R480" s="81"/>
      <c r="S480" s="81"/>
      <c r="T480" s="88"/>
    </row>
    <row r="481" spans="1:20" x14ac:dyDescent="0.25">
      <c r="A481" s="80"/>
      <c r="B481" s="103"/>
      <c r="C481" s="81"/>
      <c r="D481" s="81"/>
      <c r="E481" s="81"/>
      <c r="F481" s="81"/>
      <c r="G481" s="81"/>
      <c r="H481" s="81"/>
      <c r="I481" s="81"/>
      <c r="J481" s="81"/>
      <c r="K481" s="81"/>
      <c r="L481" s="81"/>
      <c r="M481" s="81"/>
      <c r="N481" s="81"/>
      <c r="O481" s="81"/>
      <c r="P481" s="81"/>
      <c r="Q481" s="81"/>
      <c r="R481" s="81"/>
      <c r="S481" s="81"/>
      <c r="T481" s="88"/>
    </row>
    <row r="482" spans="1:20" x14ac:dyDescent="0.25">
      <c r="A482" s="80"/>
      <c r="B482" s="103"/>
      <c r="C482" s="81"/>
      <c r="D482" s="81"/>
      <c r="E482" s="81"/>
      <c r="F482" s="81"/>
      <c r="G482" s="81"/>
      <c r="H482" s="81"/>
      <c r="I482" s="81"/>
      <c r="J482" s="81"/>
      <c r="K482" s="81"/>
      <c r="L482" s="81"/>
      <c r="M482" s="81"/>
      <c r="N482" s="81"/>
      <c r="O482" s="81"/>
      <c r="P482" s="81"/>
      <c r="Q482" s="81"/>
      <c r="R482" s="81"/>
      <c r="S482" s="81"/>
      <c r="T482" s="88"/>
    </row>
    <row r="483" spans="1:20" x14ac:dyDescent="0.25">
      <c r="A483" s="80"/>
      <c r="B483" s="103"/>
      <c r="C483" s="81"/>
      <c r="D483" s="81"/>
      <c r="E483" s="81"/>
      <c r="F483" s="81"/>
      <c r="G483" s="81"/>
      <c r="H483" s="81"/>
      <c r="I483" s="81"/>
      <c r="J483" s="81"/>
      <c r="K483" s="81"/>
      <c r="L483" s="81"/>
      <c r="M483" s="81"/>
      <c r="N483" s="81"/>
      <c r="O483" s="81"/>
      <c r="P483" s="81"/>
      <c r="Q483" s="81"/>
      <c r="R483" s="81"/>
      <c r="S483" s="81"/>
      <c r="T483" s="88"/>
    </row>
    <row r="484" spans="1:20" x14ac:dyDescent="0.25">
      <c r="A484" s="80"/>
      <c r="B484" s="103"/>
      <c r="C484" s="81"/>
      <c r="D484" s="81"/>
      <c r="E484" s="81"/>
      <c r="F484" s="81"/>
      <c r="G484" s="81"/>
      <c r="H484" s="81"/>
      <c r="I484" s="81"/>
      <c r="J484" s="81"/>
      <c r="K484" s="81"/>
      <c r="L484" s="81"/>
      <c r="M484" s="81"/>
      <c r="N484" s="81"/>
      <c r="O484" s="81"/>
      <c r="P484" s="81"/>
      <c r="Q484" s="81"/>
      <c r="R484" s="81"/>
      <c r="S484" s="81"/>
      <c r="T484" s="88"/>
    </row>
    <row r="485" spans="1:20" x14ac:dyDescent="0.25">
      <c r="A485" s="80"/>
      <c r="B485" s="103"/>
      <c r="C485" s="81"/>
      <c r="D485" s="81"/>
      <c r="E485" s="81"/>
      <c r="F485" s="81"/>
      <c r="G485" s="81"/>
      <c r="H485" s="81"/>
      <c r="I485" s="81"/>
      <c r="J485" s="81"/>
      <c r="K485" s="81"/>
      <c r="L485" s="81"/>
      <c r="M485" s="81"/>
      <c r="N485" s="81"/>
      <c r="O485" s="81"/>
      <c r="P485" s="81"/>
      <c r="Q485" s="81"/>
      <c r="R485" s="81"/>
      <c r="S485" s="81"/>
      <c r="T485" s="88"/>
    </row>
    <row r="486" spans="1:20" x14ac:dyDescent="0.25">
      <c r="A486" s="80"/>
      <c r="B486" s="103"/>
      <c r="C486" s="81"/>
      <c r="D486" s="81"/>
      <c r="E486" s="81"/>
      <c r="F486" s="81"/>
      <c r="G486" s="81"/>
      <c r="H486" s="81"/>
      <c r="I486" s="81"/>
      <c r="J486" s="81"/>
      <c r="K486" s="81"/>
      <c r="L486" s="81"/>
      <c r="M486" s="81"/>
      <c r="N486" s="81"/>
      <c r="O486" s="81"/>
      <c r="P486" s="81"/>
      <c r="Q486" s="81"/>
      <c r="R486" s="81"/>
      <c r="S486" s="81"/>
      <c r="T486" s="88"/>
    </row>
    <row r="487" spans="1:20" x14ac:dyDescent="0.25">
      <c r="A487" s="80"/>
      <c r="B487" s="103"/>
      <c r="C487" s="81"/>
      <c r="D487" s="81"/>
      <c r="E487" s="81"/>
      <c r="F487" s="81"/>
      <c r="G487" s="81"/>
      <c r="H487" s="81"/>
      <c r="I487" s="81"/>
      <c r="J487" s="81"/>
      <c r="K487" s="81"/>
      <c r="L487" s="81"/>
      <c r="M487" s="81"/>
      <c r="N487" s="81"/>
      <c r="O487" s="81"/>
      <c r="P487" s="81"/>
      <c r="Q487" s="81"/>
      <c r="R487" s="81"/>
      <c r="S487" s="81"/>
      <c r="T487" s="88"/>
    </row>
    <row r="488" spans="1:20" x14ac:dyDescent="0.25">
      <c r="A488" s="80"/>
      <c r="B488" s="103"/>
      <c r="C488" s="81"/>
      <c r="D488" s="81"/>
      <c r="E488" s="81"/>
      <c r="F488" s="81"/>
      <c r="G488" s="81"/>
      <c r="H488" s="81"/>
      <c r="I488" s="81"/>
      <c r="J488" s="81"/>
      <c r="K488" s="81"/>
      <c r="L488" s="81"/>
      <c r="M488" s="81"/>
      <c r="N488" s="81"/>
      <c r="O488" s="81"/>
      <c r="P488" s="81"/>
      <c r="Q488" s="81"/>
      <c r="R488" s="81"/>
      <c r="S488" s="81"/>
      <c r="T488" s="88"/>
    </row>
    <row r="489" spans="1:20" x14ac:dyDescent="0.25">
      <c r="A489" s="80"/>
      <c r="B489" s="103"/>
      <c r="C489" s="81"/>
      <c r="D489" s="81"/>
      <c r="E489" s="81"/>
      <c r="F489" s="81"/>
      <c r="G489" s="81"/>
      <c r="H489" s="81"/>
      <c r="I489" s="81"/>
      <c r="J489" s="81"/>
      <c r="K489" s="81"/>
      <c r="L489" s="81"/>
      <c r="M489" s="81"/>
      <c r="N489" s="81"/>
      <c r="O489" s="81"/>
      <c r="P489" s="81"/>
      <c r="Q489" s="81"/>
      <c r="R489" s="81"/>
      <c r="S489" s="81"/>
      <c r="T489" s="88"/>
    </row>
    <row r="490" spans="1:20" x14ac:dyDescent="0.25">
      <c r="A490" s="80"/>
      <c r="B490" s="103"/>
      <c r="C490" s="81"/>
      <c r="D490" s="81"/>
      <c r="E490" s="81"/>
      <c r="F490" s="81"/>
      <c r="G490" s="81"/>
      <c r="H490" s="81"/>
      <c r="I490" s="81"/>
      <c r="J490" s="81"/>
      <c r="K490" s="81"/>
      <c r="L490" s="81"/>
      <c r="M490" s="81"/>
      <c r="N490" s="81"/>
      <c r="O490" s="81"/>
      <c r="P490" s="81"/>
      <c r="Q490" s="81"/>
      <c r="R490" s="81"/>
      <c r="S490" s="81"/>
      <c r="T490" s="88"/>
    </row>
    <row r="491" spans="1:20" x14ac:dyDescent="0.25">
      <c r="A491" s="80"/>
      <c r="B491" s="103"/>
      <c r="C491" s="81"/>
      <c r="D491" s="81"/>
      <c r="E491" s="81"/>
      <c r="F491" s="81"/>
      <c r="G491" s="81"/>
      <c r="H491" s="81"/>
      <c r="I491" s="81"/>
      <c r="J491" s="81"/>
      <c r="K491" s="81"/>
      <c r="L491" s="81"/>
      <c r="M491" s="81"/>
      <c r="N491" s="81"/>
      <c r="O491" s="81"/>
      <c r="P491" s="81"/>
      <c r="Q491" s="81"/>
      <c r="R491" s="81"/>
      <c r="S491" s="81"/>
      <c r="T491" s="88"/>
    </row>
    <row r="492" spans="1:20" x14ac:dyDescent="0.25">
      <c r="A492" s="80"/>
      <c r="B492" s="103"/>
      <c r="C492" s="81"/>
      <c r="D492" s="81"/>
      <c r="E492" s="81"/>
      <c r="F492" s="81"/>
      <c r="G492" s="81"/>
      <c r="H492" s="81"/>
      <c r="I492" s="81"/>
      <c r="J492" s="81"/>
      <c r="K492" s="81"/>
      <c r="L492" s="81"/>
      <c r="M492" s="81"/>
      <c r="N492" s="81"/>
      <c r="O492" s="81"/>
      <c r="P492" s="81"/>
      <c r="Q492" s="81"/>
      <c r="R492" s="81"/>
      <c r="S492" s="81"/>
      <c r="T492" s="88"/>
    </row>
    <row r="493" spans="1:20" x14ac:dyDescent="0.25">
      <c r="A493" s="80"/>
      <c r="B493" s="103"/>
      <c r="C493" s="81"/>
      <c r="D493" s="81"/>
      <c r="E493" s="81"/>
      <c r="F493" s="81"/>
      <c r="G493" s="81"/>
      <c r="H493" s="81"/>
      <c r="I493" s="81"/>
      <c r="J493" s="81"/>
      <c r="K493" s="81"/>
      <c r="L493" s="81"/>
      <c r="M493" s="81"/>
      <c r="N493" s="81"/>
      <c r="O493" s="81"/>
      <c r="P493" s="81"/>
      <c r="Q493" s="81"/>
      <c r="R493" s="81"/>
      <c r="S493" s="81"/>
      <c r="T493" s="88"/>
    </row>
    <row r="494" spans="1:20" x14ac:dyDescent="0.25">
      <c r="A494" s="80"/>
      <c r="B494" s="103"/>
      <c r="C494" s="81"/>
      <c r="D494" s="81"/>
      <c r="E494" s="81"/>
      <c r="F494" s="81"/>
      <c r="G494" s="81"/>
      <c r="H494" s="81"/>
      <c r="I494" s="81"/>
      <c r="J494" s="81"/>
      <c r="K494" s="81"/>
      <c r="L494" s="81"/>
      <c r="M494" s="81"/>
      <c r="N494" s="81"/>
      <c r="O494" s="81"/>
      <c r="P494" s="81"/>
      <c r="Q494" s="81"/>
      <c r="R494" s="81"/>
      <c r="S494" s="81"/>
      <c r="T494" s="88"/>
    </row>
    <row r="495" spans="1:20" x14ac:dyDescent="0.25">
      <c r="A495" s="80"/>
      <c r="B495" s="103"/>
      <c r="C495" s="81"/>
      <c r="D495" s="81"/>
      <c r="E495" s="81"/>
      <c r="F495" s="81"/>
      <c r="G495" s="81"/>
      <c r="H495" s="81"/>
      <c r="I495" s="81"/>
      <c r="J495" s="81"/>
      <c r="K495" s="81"/>
      <c r="L495" s="81"/>
      <c r="M495" s="81"/>
      <c r="N495" s="81"/>
      <c r="O495" s="81"/>
      <c r="P495" s="81"/>
      <c r="Q495" s="81"/>
      <c r="R495" s="81"/>
      <c r="S495" s="81"/>
      <c r="T495" s="88"/>
    </row>
    <row r="496" spans="1:20" x14ac:dyDescent="0.25">
      <c r="A496" s="80"/>
      <c r="B496" s="103"/>
      <c r="C496" s="104" t="s">
        <v>284</v>
      </c>
      <c r="D496" s="81"/>
      <c r="E496" s="81"/>
      <c r="F496" s="81"/>
      <c r="G496" s="81"/>
      <c r="H496" s="81"/>
      <c r="I496" s="81"/>
      <c r="J496" s="81"/>
      <c r="K496" s="81"/>
      <c r="L496" s="81"/>
      <c r="M496" s="81"/>
      <c r="N496" s="81"/>
      <c r="O496" s="81"/>
      <c r="P496" s="81"/>
      <c r="Q496" s="81"/>
      <c r="R496" s="81"/>
      <c r="S496" s="81"/>
      <c r="T496" s="88"/>
    </row>
    <row r="497" spans="1:20" x14ac:dyDescent="0.25">
      <c r="A497" s="80"/>
      <c r="B497" s="103"/>
      <c r="C497" s="81"/>
      <c r="D497" s="81"/>
      <c r="E497" s="81"/>
      <c r="F497" s="81"/>
      <c r="G497" s="81"/>
      <c r="H497" s="81"/>
      <c r="I497" s="81"/>
      <c r="J497" s="81"/>
      <c r="K497" s="81"/>
      <c r="L497" s="81"/>
      <c r="M497" s="81"/>
      <c r="N497" s="81"/>
      <c r="O497" s="81"/>
      <c r="P497" s="81"/>
      <c r="Q497" s="81"/>
      <c r="R497" s="81"/>
      <c r="S497" s="81"/>
      <c r="T497" s="88"/>
    </row>
    <row r="498" spans="1:20" x14ac:dyDescent="0.25">
      <c r="A498" s="80"/>
      <c r="B498" s="103"/>
      <c r="C498" s="81"/>
      <c r="D498" s="81"/>
      <c r="E498" s="81"/>
      <c r="F498" s="81"/>
      <c r="G498" s="81"/>
      <c r="H498" s="81"/>
      <c r="I498" s="81"/>
      <c r="J498" s="81"/>
      <c r="K498" s="81"/>
      <c r="L498" s="81"/>
      <c r="M498" s="81"/>
      <c r="N498" s="81"/>
      <c r="O498" s="81"/>
      <c r="P498" s="81"/>
      <c r="Q498" s="81"/>
      <c r="R498" s="81"/>
      <c r="S498" s="81"/>
      <c r="T498" s="88"/>
    </row>
    <row r="499" spans="1:20" x14ac:dyDescent="0.25">
      <c r="A499" s="80"/>
      <c r="B499" s="103"/>
      <c r="C499" s="81"/>
      <c r="D499" s="81"/>
      <c r="E499" s="81"/>
      <c r="F499" s="81"/>
      <c r="G499" s="81"/>
      <c r="H499" s="81"/>
      <c r="I499" s="81"/>
      <c r="J499" s="81"/>
      <c r="K499" s="81"/>
      <c r="L499" s="81"/>
      <c r="M499" s="81"/>
      <c r="N499" s="81"/>
      <c r="O499" s="81"/>
      <c r="P499" s="81"/>
      <c r="Q499" s="81"/>
      <c r="R499" s="81"/>
      <c r="S499" s="81"/>
      <c r="T499" s="88"/>
    </row>
    <row r="500" spans="1:20" x14ac:dyDescent="0.25">
      <c r="A500" s="80"/>
      <c r="B500" s="103"/>
      <c r="C500" s="81"/>
      <c r="D500" s="81"/>
      <c r="E500" s="81"/>
      <c r="F500" s="81"/>
      <c r="G500" s="81"/>
      <c r="H500" s="81"/>
      <c r="I500" s="81"/>
      <c r="J500" s="81"/>
      <c r="K500" s="81"/>
      <c r="L500" s="81"/>
      <c r="M500" s="81"/>
      <c r="N500" s="81"/>
      <c r="O500" s="81"/>
      <c r="P500" s="81"/>
      <c r="Q500" s="81"/>
      <c r="R500" s="81"/>
      <c r="S500" s="81"/>
      <c r="T500" s="88"/>
    </row>
    <row r="501" spans="1:20" x14ac:dyDescent="0.25">
      <c r="A501" s="80"/>
      <c r="B501" s="103"/>
      <c r="C501" s="81"/>
      <c r="D501" s="81"/>
      <c r="E501" s="81"/>
      <c r="F501" s="81"/>
      <c r="G501" s="81"/>
      <c r="H501" s="81"/>
      <c r="I501" s="81"/>
      <c r="J501" s="81"/>
      <c r="K501" s="81"/>
      <c r="L501" s="81"/>
      <c r="M501" s="81"/>
      <c r="N501" s="81"/>
      <c r="O501" s="81"/>
      <c r="P501" s="81"/>
      <c r="Q501" s="81"/>
      <c r="R501" s="81"/>
      <c r="S501" s="81"/>
      <c r="T501" s="88"/>
    </row>
    <row r="502" spans="1:20" x14ac:dyDescent="0.25">
      <c r="A502" s="80"/>
      <c r="B502" s="103"/>
      <c r="C502" s="81"/>
      <c r="D502" s="81"/>
      <c r="E502" s="81"/>
      <c r="F502" s="81"/>
      <c r="G502" s="81"/>
      <c r="H502" s="81"/>
      <c r="I502" s="81"/>
      <c r="J502" s="81"/>
      <c r="K502" s="81"/>
      <c r="L502" s="81"/>
      <c r="M502" s="81"/>
      <c r="N502" s="81"/>
      <c r="O502" s="81"/>
      <c r="P502" s="81"/>
      <c r="Q502" s="81"/>
      <c r="R502" s="81"/>
      <c r="S502" s="81"/>
      <c r="T502" s="88"/>
    </row>
    <row r="503" spans="1:20" x14ac:dyDescent="0.25">
      <c r="A503" s="80"/>
      <c r="B503" s="103"/>
      <c r="C503" s="81"/>
      <c r="D503" s="81"/>
      <c r="E503" s="81"/>
      <c r="F503" s="81"/>
      <c r="G503" s="81"/>
      <c r="H503" s="81"/>
      <c r="I503" s="81"/>
      <c r="J503" s="81"/>
      <c r="K503" s="81"/>
      <c r="L503" s="81"/>
      <c r="M503" s="81"/>
      <c r="N503" s="81"/>
      <c r="O503" s="81"/>
      <c r="P503" s="81"/>
      <c r="Q503" s="81"/>
      <c r="R503" s="81"/>
      <c r="S503" s="81"/>
      <c r="T503" s="88"/>
    </row>
    <row r="504" spans="1:20" x14ac:dyDescent="0.25">
      <c r="A504" s="80"/>
      <c r="B504" s="103"/>
      <c r="C504" s="81"/>
      <c r="D504" s="81"/>
      <c r="E504" s="81"/>
      <c r="F504" s="81"/>
      <c r="G504" s="81"/>
      <c r="H504" s="81"/>
      <c r="I504" s="81"/>
      <c r="J504" s="81"/>
      <c r="K504" s="81"/>
      <c r="L504" s="81"/>
      <c r="M504" s="81"/>
      <c r="N504" s="81"/>
      <c r="O504" s="81"/>
      <c r="P504" s="81"/>
      <c r="Q504" s="81"/>
      <c r="R504" s="81"/>
      <c r="S504" s="81"/>
      <c r="T504" s="88"/>
    </row>
    <row r="505" spans="1:20" x14ac:dyDescent="0.25">
      <c r="A505" s="80"/>
      <c r="B505" s="103"/>
      <c r="C505" s="81"/>
      <c r="D505" s="81"/>
      <c r="E505" s="81"/>
      <c r="F505" s="81"/>
      <c r="G505" s="81"/>
      <c r="H505" s="81"/>
      <c r="I505" s="81"/>
      <c r="J505" s="81"/>
      <c r="K505" s="81"/>
      <c r="L505" s="81"/>
      <c r="M505" s="81"/>
      <c r="N505" s="81"/>
      <c r="O505" s="81"/>
      <c r="P505" s="81"/>
      <c r="Q505" s="81"/>
      <c r="R505" s="81"/>
      <c r="S505" s="81"/>
      <c r="T505" s="88"/>
    </row>
    <row r="506" spans="1:20" x14ac:dyDescent="0.25">
      <c r="A506" s="80"/>
      <c r="B506" s="103"/>
      <c r="C506" s="81"/>
      <c r="D506" s="81"/>
      <c r="E506" s="81"/>
      <c r="F506" s="81"/>
      <c r="G506" s="81"/>
      <c r="H506" s="81"/>
      <c r="I506" s="81"/>
      <c r="J506" s="81"/>
      <c r="K506" s="81"/>
      <c r="L506" s="81"/>
      <c r="M506" s="81"/>
      <c r="N506" s="81"/>
      <c r="O506" s="81"/>
      <c r="P506" s="81"/>
      <c r="Q506" s="81"/>
      <c r="R506" s="81"/>
      <c r="S506" s="81"/>
      <c r="T506" s="88"/>
    </row>
    <row r="507" spans="1:20" x14ac:dyDescent="0.25">
      <c r="A507" s="80"/>
      <c r="B507" s="103"/>
      <c r="C507" s="81"/>
      <c r="D507" s="81"/>
      <c r="E507" s="81"/>
      <c r="F507" s="81"/>
      <c r="G507" s="81"/>
      <c r="H507" s="81"/>
      <c r="I507" s="81"/>
      <c r="J507" s="81"/>
      <c r="K507" s="81"/>
      <c r="L507" s="81"/>
      <c r="M507" s="81"/>
      <c r="N507" s="81"/>
      <c r="O507" s="81"/>
      <c r="P507" s="81"/>
      <c r="Q507" s="81"/>
      <c r="R507" s="81"/>
      <c r="S507" s="81"/>
      <c r="T507" s="88"/>
    </row>
    <row r="508" spans="1:20" x14ac:dyDescent="0.25">
      <c r="A508" s="80"/>
      <c r="B508" s="103"/>
      <c r="C508" s="81"/>
      <c r="D508" s="81"/>
      <c r="E508" s="81"/>
      <c r="F508" s="81"/>
      <c r="G508" s="81"/>
      <c r="H508" s="81"/>
      <c r="I508" s="81"/>
      <c r="J508" s="81"/>
      <c r="K508" s="81"/>
      <c r="L508" s="81"/>
      <c r="M508" s="81"/>
      <c r="N508" s="81"/>
      <c r="O508" s="81"/>
      <c r="P508" s="81"/>
      <c r="Q508" s="81"/>
      <c r="R508" s="81"/>
      <c r="S508" s="81"/>
      <c r="T508" s="88"/>
    </row>
    <row r="509" spans="1:20" x14ac:dyDescent="0.25">
      <c r="A509" s="80"/>
      <c r="B509" s="103"/>
      <c r="C509" s="81"/>
      <c r="D509" s="81"/>
      <c r="E509" s="81"/>
      <c r="F509" s="81"/>
      <c r="G509" s="81"/>
      <c r="H509" s="81"/>
      <c r="I509" s="81"/>
      <c r="J509" s="81"/>
      <c r="K509" s="81"/>
      <c r="L509" s="81"/>
      <c r="M509" s="81"/>
      <c r="N509" s="81"/>
      <c r="O509" s="81"/>
      <c r="P509" s="81"/>
      <c r="Q509" s="81"/>
      <c r="R509" s="81"/>
      <c r="S509" s="81"/>
      <c r="T509" s="88"/>
    </row>
    <row r="510" spans="1:20" x14ac:dyDescent="0.25">
      <c r="A510" s="80"/>
      <c r="B510" s="103"/>
      <c r="C510" s="81"/>
      <c r="D510" s="81"/>
      <c r="E510" s="81"/>
      <c r="F510" s="81"/>
      <c r="G510" s="81"/>
      <c r="H510" s="81"/>
      <c r="I510" s="81"/>
      <c r="J510" s="81"/>
      <c r="K510" s="81"/>
      <c r="L510" s="81"/>
      <c r="M510" s="81"/>
      <c r="N510" s="81"/>
      <c r="O510" s="81"/>
      <c r="P510" s="81"/>
      <c r="Q510" s="81"/>
      <c r="R510" s="81"/>
      <c r="S510" s="81"/>
      <c r="T510" s="88"/>
    </row>
    <row r="511" spans="1:20" x14ac:dyDescent="0.25">
      <c r="A511" s="80"/>
      <c r="B511" s="103"/>
      <c r="C511" s="81"/>
      <c r="D511" s="81"/>
      <c r="E511" s="81"/>
      <c r="F511" s="81"/>
      <c r="G511" s="81"/>
      <c r="H511" s="81"/>
      <c r="I511" s="81"/>
      <c r="J511" s="81"/>
      <c r="K511" s="81"/>
      <c r="L511" s="81"/>
      <c r="M511" s="81"/>
      <c r="N511" s="81"/>
      <c r="O511" s="81"/>
      <c r="P511" s="81"/>
      <c r="Q511" s="81"/>
      <c r="R511" s="81"/>
      <c r="S511" s="81"/>
      <c r="T511" s="88"/>
    </row>
    <row r="512" spans="1:20" x14ac:dyDescent="0.25">
      <c r="A512" s="80"/>
      <c r="B512" s="103"/>
      <c r="C512" s="81"/>
      <c r="D512" s="81"/>
      <c r="E512" s="81"/>
      <c r="F512" s="81"/>
      <c r="G512" s="81"/>
      <c r="H512" s="81"/>
      <c r="I512" s="81"/>
      <c r="J512" s="81"/>
      <c r="K512" s="81"/>
      <c r="L512" s="81"/>
      <c r="M512" s="81"/>
      <c r="N512" s="81"/>
      <c r="O512" s="81"/>
      <c r="P512" s="81"/>
      <c r="Q512" s="81"/>
      <c r="R512" s="81"/>
      <c r="S512" s="81"/>
      <c r="T512" s="88"/>
    </row>
    <row r="513" spans="1:20" x14ac:dyDescent="0.25">
      <c r="A513" s="80"/>
      <c r="B513" s="103"/>
      <c r="C513" s="81"/>
      <c r="D513" s="81"/>
      <c r="E513" s="81"/>
      <c r="F513" s="81"/>
      <c r="G513" s="81"/>
      <c r="H513" s="81"/>
      <c r="I513" s="81"/>
      <c r="J513" s="81"/>
      <c r="K513" s="81"/>
      <c r="L513" s="81"/>
      <c r="M513" s="81"/>
      <c r="N513" s="81"/>
      <c r="O513" s="81"/>
      <c r="P513" s="81"/>
      <c r="Q513" s="81"/>
      <c r="R513" s="81"/>
      <c r="S513" s="81"/>
      <c r="T513" s="88"/>
    </row>
    <row r="514" spans="1:20" x14ac:dyDescent="0.25">
      <c r="A514" s="80"/>
      <c r="B514" s="103"/>
      <c r="C514" s="81"/>
      <c r="D514" s="81"/>
      <c r="E514" s="81"/>
      <c r="F514" s="81"/>
      <c r="G514" s="81"/>
      <c r="H514" s="81"/>
      <c r="I514" s="81"/>
      <c r="J514" s="81"/>
      <c r="K514" s="81"/>
      <c r="L514" s="81"/>
      <c r="M514" s="81"/>
      <c r="N514" s="81"/>
      <c r="O514" s="81"/>
      <c r="P514" s="81"/>
      <c r="Q514" s="81"/>
      <c r="R514" s="81"/>
      <c r="S514" s="81"/>
      <c r="T514" s="88"/>
    </row>
    <row r="515" spans="1:20" x14ac:dyDescent="0.25">
      <c r="A515" s="80"/>
      <c r="B515" s="103"/>
      <c r="C515" s="81"/>
      <c r="D515" s="81"/>
      <c r="E515" s="81"/>
      <c r="F515" s="81"/>
      <c r="G515" s="81"/>
      <c r="H515" s="81"/>
      <c r="I515" s="81"/>
      <c r="J515" s="81"/>
      <c r="K515" s="81"/>
      <c r="L515" s="81"/>
      <c r="M515" s="81"/>
      <c r="N515" s="81"/>
      <c r="O515" s="81"/>
      <c r="P515" s="81"/>
      <c r="Q515" s="81"/>
      <c r="R515" s="81"/>
      <c r="S515" s="81"/>
      <c r="T515" s="88"/>
    </row>
    <row r="516" spans="1:20" x14ac:dyDescent="0.25">
      <c r="A516" s="80"/>
      <c r="B516" s="103"/>
      <c r="C516" s="81"/>
      <c r="D516" s="81"/>
      <c r="E516" s="81"/>
      <c r="F516" s="81"/>
      <c r="G516" s="81"/>
      <c r="H516" s="81"/>
      <c r="I516" s="81"/>
      <c r="J516" s="81"/>
      <c r="K516" s="81"/>
      <c r="L516" s="81"/>
      <c r="M516" s="81"/>
      <c r="N516" s="81"/>
      <c r="O516" s="81"/>
      <c r="P516" s="81"/>
      <c r="Q516" s="81"/>
      <c r="R516" s="81"/>
      <c r="S516" s="81"/>
      <c r="T516" s="88"/>
    </row>
    <row r="517" spans="1:20" x14ac:dyDescent="0.25">
      <c r="A517" s="80"/>
      <c r="B517" s="103"/>
      <c r="C517" s="81"/>
      <c r="D517" s="81"/>
      <c r="E517" s="81"/>
      <c r="F517" s="81"/>
      <c r="G517" s="81"/>
      <c r="H517" s="81"/>
      <c r="I517" s="81"/>
      <c r="J517" s="81"/>
      <c r="K517" s="81"/>
      <c r="L517" s="81"/>
      <c r="M517" s="81"/>
      <c r="N517" s="81"/>
      <c r="O517" s="81"/>
      <c r="P517" s="81"/>
      <c r="Q517" s="81"/>
      <c r="R517" s="81"/>
      <c r="S517" s="81"/>
      <c r="T517" s="88"/>
    </row>
    <row r="518" spans="1:20" x14ac:dyDescent="0.25">
      <c r="A518" s="80"/>
      <c r="B518" s="103"/>
      <c r="C518" s="81"/>
      <c r="D518" s="81"/>
      <c r="E518" s="81"/>
      <c r="F518" s="81"/>
      <c r="G518" s="81"/>
      <c r="H518" s="81"/>
      <c r="I518" s="81"/>
      <c r="J518" s="81"/>
      <c r="K518" s="81"/>
      <c r="L518" s="81"/>
      <c r="M518" s="81"/>
      <c r="N518" s="81"/>
      <c r="O518" s="81"/>
      <c r="P518" s="81"/>
      <c r="Q518" s="81"/>
      <c r="R518" s="81"/>
      <c r="S518" s="81"/>
      <c r="T518" s="88"/>
    </row>
    <row r="519" spans="1:20" x14ac:dyDescent="0.25">
      <c r="A519" s="80"/>
      <c r="B519" s="103"/>
      <c r="C519" s="81"/>
      <c r="D519" s="81"/>
      <c r="E519" s="81"/>
      <c r="F519" s="81"/>
      <c r="G519" s="81"/>
      <c r="H519" s="81"/>
      <c r="I519" s="81"/>
      <c r="J519" s="81"/>
      <c r="K519" s="81"/>
      <c r="L519" s="81"/>
      <c r="M519" s="81"/>
      <c r="N519" s="81"/>
      <c r="O519" s="81"/>
      <c r="P519" s="81"/>
      <c r="Q519" s="81"/>
      <c r="R519" s="81"/>
      <c r="S519" s="81"/>
      <c r="T519" s="88"/>
    </row>
    <row r="520" spans="1:20" x14ac:dyDescent="0.25">
      <c r="A520" s="80"/>
      <c r="B520" s="103"/>
      <c r="C520" s="81"/>
      <c r="D520" s="81"/>
      <c r="E520" s="81"/>
      <c r="F520" s="81"/>
      <c r="G520" s="81"/>
      <c r="H520" s="81"/>
      <c r="I520" s="81"/>
      <c r="J520" s="81"/>
      <c r="K520" s="81"/>
      <c r="L520" s="81"/>
      <c r="M520" s="81"/>
      <c r="N520" s="81"/>
      <c r="O520" s="81"/>
      <c r="P520" s="81"/>
      <c r="Q520" s="81"/>
      <c r="R520" s="81"/>
      <c r="S520" s="81"/>
      <c r="T520" s="88"/>
    </row>
    <row r="521" spans="1:20" x14ac:dyDescent="0.25">
      <c r="A521" s="80"/>
      <c r="B521" s="103"/>
      <c r="C521" s="81"/>
      <c r="D521" s="81"/>
      <c r="E521" s="81"/>
      <c r="F521" s="81"/>
      <c r="G521" s="81"/>
      <c r="H521" s="81"/>
      <c r="I521" s="81"/>
      <c r="J521" s="81"/>
      <c r="K521" s="81"/>
      <c r="L521" s="81"/>
      <c r="M521" s="81"/>
      <c r="N521" s="81"/>
      <c r="O521" s="81"/>
      <c r="P521" s="81"/>
      <c r="Q521" s="81"/>
      <c r="R521" s="81"/>
      <c r="S521" s="81"/>
      <c r="T521" s="88"/>
    </row>
    <row r="522" spans="1:20" x14ac:dyDescent="0.25">
      <c r="A522" s="80"/>
      <c r="B522" s="103"/>
      <c r="C522" s="81"/>
      <c r="D522" s="81"/>
      <c r="E522" s="81"/>
      <c r="F522" s="81"/>
      <c r="G522" s="81"/>
      <c r="H522" s="81"/>
      <c r="I522" s="81"/>
      <c r="J522" s="81"/>
      <c r="K522" s="81"/>
      <c r="L522" s="81"/>
      <c r="M522" s="81"/>
      <c r="N522" s="81"/>
      <c r="O522" s="81"/>
      <c r="P522" s="81"/>
      <c r="Q522" s="81"/>
      <c r="R522" s="81"/>
      <c r="S522" s="81"/>
      <c r="T522" s="88"/>
    </row>
    <row r="523" spans="1:20" x14ac:dyDescent="0.25">
      <c r="A523" s="80"/>
      <c r="B523" s="103"/>
      <c r="C523" s="81"/>
      <c r="D523" s="81"/>
      <c r="E523" s="81"/>
      <c r="F523" s="81"/>
      <c r="G523" s="81"/>
      <c r="H523" s="81"/>
      <c r="I523" s="81"/>
      <c r="J523" s="81"/>
      <c r="K523" s="81"/>
      <c r="L523" s="81"/>
      <c r="M523" s="81"/>
      <c r="N523" s="81"/>
      <c r="O523" s="81"/>
      <c r="P523" s="81"/>
      <c r="Q523" s="81"/>
      <c r="R523" s="81"/>
      <c r="S523" s="81"/>
      <c r="T523" s="88"/>
    </row>
    <row r="524" spans="1:20" x14ac:dyDescent="0.25">
      <c r="A524" s="80"/>
      <c r="B524" s="103"/>
      <c r="C524" s="81"/>
      <c r="D524" s="81"/>
      <c r="E524" s="81"/>
      <c r="F524" s="81"/>
      <c r="G524" s="81"/>
      <c r="H524" s="81"/>
      <c r="I524" s="81"/>
      <c r="J524" s="81"/>
      <c r="K524" s="81"/>
      <c r="L524" s="81"/>
      <c r="M524" s="81"/>
      <c r="N524" s="81"/>
      <c r="O524" s="81"/>
      <c r="P524" s="81"/>
      <c r="Q524" s="81"/>
      <c r="R524" s="81"/>
      <c r="S524" s="81"/>
      <c r="T524" s="88"/>
    </row>
    <row r="525" spans="1:20" x14ac:dyDescent="0.25">
      <c r="A525" s="80"/>
      <c r="B525" s="103"/>
      <c r="C525" s="81"/>
      <c r="D525" s="81"/>
      <c r="E525" s="81"/>
      <c r="F525" s="81"/>
      <c r="G525" s="81"/>
      <c r="H525" s="81"/>
      <c r="I525" s="81"/>
      <c r="J525" s="81"/>
      <c r="K525" s="81"/>
      <c r="L525" s="81"/>
      <c r="M525" s="81"/>
      <c r="N525" s="81"/>
      <c r="O525" s="81"/>
      <c r="P525" s="81"/>
      <c r="Q525" s="81"/>
      <c r="R525" s="81"/>
      <c r="S525" s="81"/>
      <c r="T525" s="88"/>
    </row>
    <row r="526" spans="1:20" x14ac:dyDescent="0.25">
      <c r="A526" s="80"/>
      <c r="B526" s="103"/>
      <c r="C526" s="81"/>
      <c r="D526" s="81"/>
      <c r="E526" s="81"/>
      <c r="F526" s="81"/>
      <c r="G526" s="81"/>
      <c r="H526" s="81"/>
      <c r="I526" s="81"/>
      <c r="J526" s="81"/>
      <c r="K526" s="81"/>
      <c r="L526" s="81"/>
      <c r="M526" s="81"/>
      <c r="N526" s="81"/>
      <c r="O526" s="81"/>
      <c r="P526" s="81"/>
      <c r="Q526" s="81"/>
      <c r="R526" s="81"/>
      <c r="S526" s="81"/>
      <c r="T526" s="88"/>
    </row>
    <row r="527" spans="1:20" x14ac:dyDescent="0.25">
      <c r="A527" s="80"/>
      <c r="B527" s="103"/>
      <c r="C527" s="81"/>
      <c r="D527" s="81"/>
      <c r="E527" s="81"/>
      <c r="F527" s="81"/>
      <c r="G527" s="81"/>
      <c r="H527" s="81"/>
      <c r="I527" s="81"/>
      <c r="J527" s="81"/>
      <c r="K527" s="81"/>
      <c r="L527" s="81"/>
      <c r="M527" s="81"/>
      <c r="N527" s="81"/>
      <c r="O527" s="81"/>
      <c r="P527" s="81"/>
      <c r="Q527" s="81"/>
      <c r="R527" s="81"/>
      <c r="S527" s="81"/>
      <c r="T527" s="88"/>
    </row>
    <row r="528" spans="1:20" x14ac:dyDescent="0.25">
      <c r="A528" s="80"/>
      <c r="B528" s="103"/>
      <c r="C528" s="104" t="s">
        <v>285</v>
      </c>
      <c r="D528" s="81"/>
      <c r="E528" s="81"/>
      <c r="F528" s="81"/>
      <c r="G528" s="81"/>
      <c r="H528" s="81"/>
      <c r="I528" s="81"/>
      <c r="J528" s="81"/>
      <c r="K528" s="81"/>
      <c r="L528" s="81"/>
      <c r="M528" s="81"/>
      <c r="N528" s="81"/>
      <c r="O528" s="81"/>
      <c r="P528" s="81"/>
      <c r="Q528" s="81"/>
      <c r="R528" s="81"/>
      <c r="S528" s="81"/>
      <c r="T528" s="88"/>
    </row>
    <row r="529" spans="1:20" x14ac:dyDescent="0.25">
      <c r="A529" s="80"/>
      <c r="B529" s="103"/>
      <c r="C529" s="81"/>
      <c r="D529" s="81"/>
      <c r="E529" s="81"/>
      <c r="F529" s="81"/>
      <c r="G529" s="81"/>
      <c r="H529" s="81"/>
      <c r="I529" s="81"/>
      <c r="J529" s="81"/>
      <c r="K529" s="81"/>
      <c r="L529" s="81"/>
      <c r="M529" s="81"/>
      <c r="N529" s="81"/>
      <c r="O529" s="81"/>
      <c r="P529" s="81"/>
      <c r="Q529" s="81"/>
      <c r="R529" s="81"/>
      <c r="S529" s="81"/>
      <c r="T529" s="88"/>
    </row>
    <row r="530" spans="1:20" x14ac:dyDescent="0.25">
      <c r="A530" s="80"/>
      <c r="B530" s="103"/>
      <c r="C530" s="81"/>
      <c r="D530" s="81"/>
      <c r="E530" s="81"/>
      <c r="F530" s="81"/>
      <c r="G530" s="81"/>
      <c r="H530" s="81"/>
      <c r="I530" s="81"/>
      <c r="J530" s="81"/>
      <c r="K530" s="81"/>
      <c r="L530" s="81"/>
      <c r="M530" s="81"/>
      <c r="N530" s="81"/>
      <c r="O530" s="81"/>
      <c r="P530" s="81"/>
      <c r="Q530" s="81"/>
      <c r="R530" s="81"/>
      <c r="S530" s="81"/>
      <c r="T530" s="88"/>
    </row>
    <row r="531" spans="1:20" x14ac:dyDescent="0.25">
      <c r="A531" s="80"/>
      <c r="B531" s="103"/>
      <c r="C531" s="81"/>
      <c r="D531" s="81"/>
      <c r="E531" s="81"/>
      <c r="F531" s="81"/>
      <c r="G531" s="81"/>
      <c r="H531" s="81"/>
      <c r="I531" s="81"/>
      <c r="J531" s="81"/>
      <c r="K531" s="81"/>
      <c r="L531" s="81"/>
      <c r="M531" s="81"/>
      <c r="N531" s="81"/>
      <c r="O531" s="81"/>
      <c r="P531" s="81"/>
      <c r="Q531" s="81"/>
      <c r="R531" s="81"/>
      <c r="S531" s="81"/>
      <c r="T531" s="88"/>
    </row>
    <row r="532" spans="1:20" x14ac:dyDescent="0.25">
      <c r="A532" s="80"/>
      <c r="B532" s="103"/>
      <c r="C532" s="81"/>
      <c r="D532" s="81"/>
      <c r="E532" s="81"/>
      <c r="F532" s="81"/>
      <c r="G532" s="81"/>
      <c r="H532" s="81"/>
      <c r="I532" s="81"/>
      <c r="J532" s="81"/>
      <c r="K532" s="81"/>
      <c r="L532" s="81"/>
      <c r="M532" s="81"/>
      <c r="N532" s="81"/>
      <c r="O532" s="81"/>
      <c r="P532" s="81"/>
      <c r="Q532" s="81"/>
      <c r="R532" s="81"/>
      <c r="S532" s="81"/>
      <c r="T532" s="88"/>
    </row>
    <row r="533" spans="1:20" x14ac:dyDescent="0.25">
      <c r="A533" s="80"/>
      <c r="B533" s="103"/>
      <c r="C533" s="81"/>
      <c r="D533" s="81"/>
      <c r="E533" s="81"/>
      <c r="F533" s="81"/>
      <c r="G533" s="81"/>
      <c r="H533" s="81"/>
      <c r="I533" s="81"/>
      <c r="J533" s="81"/>
      <c r="K533" s="81"/>
      <c r="L533" s="81"/>
      <c r="M533" s="81"/>
      <c r="N533" s="81"/>
      <c r="O533" s="81"/>
      <c r="P533" s="81"/>
      <c r="Q533" s="81"/>
      <c r="R533" s="81"/>
      <c r="S533" s="81"/>
      <c r="T533" s="88"/>
    </row>
    <row r="534" spans="1:20" x14ac:dyDescent="0.25">
      <c r="A534" s="80"/>
      <c r="B534" s="103"/>
      <c r="C534" s="81"/>
      <c r="D534" s="81"/>
      <c r="E534" s="81"/>
      <c r="F534" s="81"/>
      <c r="G534" s="81"/>
      <c r="H534" s="81"/>
      <c r="I534" s="81"/>
      <c r="J534" s="81"/>
      <c r="K534" s="81"/>
      <c r="L534" s="81"/>
      <c r="M534" s="81"/>
      <c r="N534" s="81"/>
      <c r="O534" s="81"/>
      <c r="P534" s="81"/>
      <c r="Q534" s="81"/>
      <c r="R534" s="81"/>
      <c r="S534" s="81"/>
      <c r="T534" s="88"/>
    </row>
    <row r="535" spans="1:20" x14ac:dyDescent="0.25">
      <c r="A535" s="80"/>
      <c r="B535" s="103"/>
      <c r="C535" s="81"/>
      <c r="D535" s="81"/>
      <c r="E535" s="81"/>
      <c r="F535" s="81"/>
      <c r="G535" s="81"/>
      <c r="H535" s="81"/>
      <c r="I535" s="81"/>
      <c r="J535" s="81"/>
      <c r="K535" s="81"/>
      <c r="L535" s="81"/>
      <c r="M535" s="81"/>
      <c r="N535" s="81"/>
      <c r="O535" s="81"/>
      <c r="P535" s="81"/>
      <c r="Q535" s="81"/>
      <c r="R535" s="81"/>
      <c r="S535" s="81"/>
      <c r="T535" s="88"/>
    </row>
    <row r="536" spans="1:20" x14ac:dyDescent="0.25">
      <c r="A536" s="80"/>
      <c r="B536" s="103"/>
      <c r="C536" s="81"/>
      <c r="D536" s="81"/>
      <c r="E536" s="81"/>
      <c r="F536" s="81"/>
      <c r="G536" s="81"/>
      <c r="H536" s="81"/>
      <c r="I536" s="81"/>
      <c r="J536" s="81"/>
      <c r="K536" s="81"/>
      <c r="L536" s="81"/>
      <c r="M536" s="81"/>
      <c r="N536" s="81"/>
      <c r="O536" s="81"/>
      <c r="P536" s="81"/>
      <c r="Q536" s="81"/>
      <c r="R536" s="81"/>
      <c r="S536" s="81"/>
      <c r="T536" s="88"/>
    </row>
    <row r="537" spans="1:20" x14ac:dyDescent="0.25">
      <c r="A537" s="80"/>
      <c r="B537" s="103"/>
      <c r="C537" s="81"/>
      <c r="D537" s="81"/>
      <c r="E537" s="81"/>
      <c r="F537" s="81"/>
      <c r="G537" s="81"/>
      <c r="H537" s="81"/>
      <c r="I537" s="81"/>
      <c r="J537" s="81"/>
      <c r="K537" s="81"/>
      <c r="L537" s="81"/>
      <c r="M537" s="81"/>
      <c r="N537" s="81"/>
      <c r="O537" s="81"/>
      <c r="P537" s="81"/>
      <c r="Q537" s="81"/>
      <c r="R537" s="81"/>
      <c r="S537" s="81"/>
      <c r="T537" s="88"/>
    </row>
    <row r="538" spans="1:20" x14ac:dyDescent="0.25">
      <c r="A538" s="80"/>
      <c r="B538" s="103"/>
      <c r="C538" s="81"/>
      <c r="D538" s="81"/>
      <c r="E538" s="81"/>
      <c r="F538" s="81"/>
      <c r="G538" s="81"/>
      <c r="H538" s="81"/>
      <c r="I538" s="81"/>
      <c r="J538" s="81"/>
      <c r="K538" s="81"/>
      <c r="L538" s="81"/>
      <c r="M538" s="81"/>
      <c r="N538" s="81"/>
      <c r="O538" s="81"/>
      <c r="P538" s="81"/>
      <c r="Q538" s="81"/>
      <c r="R538" s="81"/>
      <c r="S538" s="81"/>
      <c r="T538" s="88"/>
    </row>
    <row r="539" spans="1:20" x14ac:dyDescent="0.25">
      <c r="A539" s="80"/>
      <c r="B539" s="103"/>
      <c r="C539" s="81"/>
      <c r="D539" s="81"/>
      <c r="E539" s="81"/>
      <c r="F539" s="81"/>
      <c r="G539" s="81"/>
      <c r="H539" s="81"/>
      <c r="I539" s="81"/>
      <c r="J539" s="81"/>
      <c r="K539" s="81"/>
      <c r="L539" s="81"/>
      <c r="M539" s="81"/>
      <c r="N539" s="81"/>
      <c r="O539" s="81"/>
      <c r="P539" s="81"/>
      <c r="Q539" s="81"/>
      <c r="R539" s="81"/>
      <c r="S539" s="81"/>
      <c r="T539" s="88"/>
    </row>
    <row r="540" spans="1:20" x14ac:dyDescent="0.25">
      <c r="A540" s="80"/>
      <c r="B540" s="103"/>
      <c r="C540" s="81"/>
      <c r="D540" s="81"/>
      <c r="E540" s="81"/>
      <c r="F540" s="81"/>
      <c r="G540" s="81"/>
      <c r="H540" s="81"/>
      <c r="I540" s="81"/>
      <c r="J540" s="81"/>
      <c r="K540" s="81"/>
      <c r="L540" s="81"/>
      <c r="M540" s="81"/>
      <c r="N540" s="81"/>
      <c r="O540" s="81"/>
      <c r="P540" s="81"/>
      <c r="Q540" s="81"/>
      <c r="R540" s="81"/>
      <c r="S540" s="81"/>
      <c r="T540" s="88"/>
    </row>
    <row r="541" spans="1:20" x14ac:dyDescent="0.25">
      <c r="A541" s="80"/>
      <c r="B541" s="103"/>
      <c r="C541" s="81"/>
      <c r="D541" s="81"/>
      <c r="E541" s="81"/>
      <c r="F541" s="81"/>
      <c r="G541" s="81"/>
      <c r="H541" s="81"/>
      <c r="I541" s="81"/>
      <c r="J541" s="81"/>
      <c r="K541" s="81"/>
      <c r="L541" s="81"/>
      <c r="M541" s="81"/>
      <c r="N541" s="81"/>
      <c r="O541" s="81"/>
      <c r="P541" s="81"/>
      <c r="Q541" s="81"/>
      <c r="R541" s="81"/>
      <c r="S541" s="81"/>
      <c r="T541" s="88"/>
    </row>
    <row r="542" spans="1:20" x14ac:dyDescent="0.25">
      <c r="A542" s="80"/>
      <c r="B542" s="103"/>
      <c r="C542" s="81"/>
      <c r="D542" s="81"/>
      <c r="E542" s="81"/>
      <c r="F542" s="81"/>
      <c r="G542" s="81"/>
      <c r="H542" s="81"/>
      <c r="I542" s="81"/>
      <c r="J542" s="81"/>
      <c r="K542" s="81"/>
      <c r="L542" s="81"/>
      <c r="M542" s="81"/>
      <c r="N542" s="81"/>
      <c r="O542" s="81"/>
      <c r="P542" s="81"/>
      <c r="Q542" s="81"/>
      <c r="R542" s="81"/>
      <c r="S542" s="81"/>
      <c r="T542" s="88"/>
    </row>
    <row r="543" spans="1:20" x14ac:dyDescent="0.25">
      <c r="A543" s="80"/>
      <c r="B543" s="103"/>
      <c r="C543" s="81"/>
      <c r="D543" s="81"/>
      <c r="E543" s="81"/>
      <c r="F543" s="81"/>
      <c r="G543" s="81"/>
      <c r="H543" s="81"/>
      <c r="I543" s="81"/>
      <c r="J543" s="81"/>
      <c r="K543" s="81"/>
      <c r="L543" s="81"/>
      <c r="M543" s="81"/>
      <c r="N543" s="81"/>
      <c r="O543" s="81"/>
      <c r="P543" s="81"/>
      <c r="Q543" s="81"/>
      <c r="R543" s="81"/>
      <c r="S543" s="81"/>
      <c r="T543" s="88"/>
    </row>
    <row r="544" spans="1:20" x14ac:dyDescent="0.25">
      <c r="A544" s="80"/>
      <c r="B544" s="103"/>
      <c r="C544" s="81"/>
      <c r="D544" s="81"/>
      <c r="E544" s="81"/>
      <c r="F544" s="81"/>
      <c r="G544" s="81"/>
      <c r="H544" s="81"/>
      <c r="I544" s="81"/>
      <c r="J544" s="81"/>
      <c r="K544" s="81"/>
      <c r="L544" s="81"/>
      <c r="M544" s="81"/>
      <c r="N544" s="81"/>
      <c r="O544" s="81"/>
      <c r="P544" s="81"/>
      <c r="Q544" s="81"/>
      <c r="R544" s="81"/>
      <c r="S544" s="81"/>
      <c r="T544" s="88"/>
    </row>
    <row r="545" spans="1:20" x14ac:dyDescent="0.25">
      <c r="A545" s="80"/>
      <c r="B545" s="103"/>
      <c r="C545" s="81"/>
      <c r="D545" s="81"/>
      <c r="E545" s="81"/>
      <c r="F545" s="81"/>
      <c r="G545" s="81"/>
      <c r="H545" s="81"/>
      <c r="I545" s="81"/>
      <c r="J545" s="81"/>
      <c r="K545" s="81"/>
      <c r="L545" s="81"/>
      <c r="M545" s="81"/>
      <c r="N545" s="81"/>
      <c r="O545" s="81"/>
      <c r="P545" s="81"/>
      <c r="Q545" s="81"/>
      <c r="R545" s="81"/>
      <c r="S545" s="81"/>
      <c r="T545" s="88"/>
    </row>
    <row r="546" spans="1:20" x14ac:dyDescent="0.25">
      <c r="A546" s="80"/>
      <c r="B546" s="103"/>
      <c r="C546" s="81"/>
      <c r="D546" s="81"/>
      <c r="E546" s="81"/>
      <c r="F546" s="81"/>
      <c r="G546" s="81"/>
      <c r="H546" s="81"/>
      <c r="I546" s="81"/>
      <c r="J546" s="81"/>
      <c r="K546" s="81"/>
      <c r="L546" s="81"/>
      <c r="M546" s="81"/>
      <c r="N546" s="81"/>
      <c r="O546" s="81"/>
      <c r="P546" s="81"/>
      <c r="Q546" s="81"/>
      <c r="R546" s="81"/>
      <c r="S546" s="81"/>
      <c r="T546" s="88"/>
    </row>
    <row r="547" spans="1:20" x14ac:dyDescent="0.25">
      <c r="A547" s="80"/>
      <c r="B547" s="103"/>
      <c r="C547" s="81"/>
      <c r="D547" s="81"/>
      <c r="E547" s="81"/>
      <c r="F547" s="81"/>
      <c r="G547" s="81"/>
      <c r="H547" s="81"/>
      <c r="I547" s="81"/>
      <c r="J547" s="81"/>
      <c r="K547" s="81"/>
      <c r="L547" s="81"/>
      <c r="M547" s="81"/>
      <c r="N547" s="81"/>
      <c r="O547" s="81"/>
      <c r="P547" s="81"/>
      <c r="Q547" s="81"/>
      <c r="R547" s="81"/>
      <c r="S547" s="81"/>
      <c r="T547" s="88"/>
    </row>
    <row r="548" spans="1:20" x14ac:dyDescent="0.25">
      <c r="A548" s="80"/>
      <c r="B548" s="103"/>
      <c r="C548" s="81"/>
      <c r="D548" s="81"/>
      <c r="E548" s="81"/>
      <c r="F548" s="81"/>
      <c r="G548" s="81"/>
      <c r="H548" s="81"/>
      <c r="I548" s="81"/>
      <c r="J548" s="81"/>
      <c r="K548" s="81"/>
      <c r="L548" s="81"/>
      <c r="M548" s="81"/>
      <c r="N548" s="81"/>
      <c r="O548" s="81"/>
      <c r="P548" s="81"/>
      <c r="Q548" s="81"/>
      <c r="R548" s="81"/>
      <c r="S548" s="81"/>
      <c r="T548" s="88"/>
    </row>
    <row r="549" spans="1:20" x14ac:dyDescent="0.25">
      <c r="A549" s="80"/>
      <c r="B549" s="103"/>
      <c r="C549" s="81"/>
      <c r="D549" s="81"/>
      <c r="E549" s="81"/>
      <c r="F549" s="81"/>
      <c r="G549" s="81"/>
      <c r="H549" s="81"/>
      <c r="I549" s="81"/>
      <c r="J549" s="81"/>
      <c r="K549" s="81"/>
      <c r="L549" s="81"/>
      <c r="M549" s="81"/>
      <c r="N549" s="81"/>
      <c r="O549" s="81"/>
      <c r="P549" s="81"/>
      <c r="Q549" s="81"/>
      <c r="R549" s="81"/>
      <c r="S549" s="81"/>
      <c r="T549" s="88"/>
    </row>
    <row r="550" spans="1:20" x14ac:dyDescent="0.25">
      <c r="A550" s="80"/>
      <c r="B550" s="103"/>
      <c r="C550" s="81"/>
      <c r="D550" s="81"/>
      <c r="E550" s="81"/>
      <c r="F550" s="81"/>
      <c r="G550" s="81"/>
      <c r="H550" s="81"/>
      <c r="I550" s="81"/>
      <c r="J550" s="81"/>
      <c r="K550" s="81"/>
      <c r="L550" s="81"/>
      <c r="M550" s="81"/>
      <c r="N550" s="81"/>
      <c r="O550" s="81"/>
      <c r="P550" s="81"/>
      <c r="Q550" s="81"/>
      <c r="R550" s="81"/>
      <c r="S550" s="81"/>
      <c r="T550" s="88"/>
    </row>
    <row r="551" spans="1:20" x14ac:dyDescent="0.25">
      <c r="A551" s="80"/>
      <c r="B551" s="103"/>
      <c r="C551" s="81"/>
      <c r="D551" s="81"/>
      <c r="E551" s="81"/>
      <c r="F551" s="81"/>
      <c r="G551" s="81"/>
      <c r="H551" s="81"/>
      <c r="I551" s="81"/>
      <c r="J551" s="81"/>
      <c r="K551" s="81"/>
      <c r="L551" s="81"/>
      <c r="M551" s="81"/>
      <c r="N551" s="81"/>
      <c r="O551" s="81"/>
      <c r="P551" s="81"/>
      <c r="Q551" s="81"/>
      <c r="R551" s="81"/>
      <c r="S551" s="81"/>
      <c r="T551" s="88"/>
    </row>
    <row r="552" spans="1:20" x14ac:dyDescent="0.25">
      <c r="A552" s="80"/>
      <c r="B552" s="103"/>
      <c r="C552" s="81"/>
      <c r="D552" s="81"/>
      <c r="E552" s="81"/>
      <c r="F552" s="81"/>
      <c r="G552" s="81"/>
      <c r="H552" s="81"/>
      <c r="I552" s="81"/>
      <c r="J552" s="81"/>
      <c r="K552" s="81"/>
      <c r="L552" s="81"/>
      <c r="M552" s="81"/>
      <c r="N552" s="81"/>
      <c r="O552" s="81"/>
      <c r="P552" s="81"/>
      <c r="Q552" s="81"/>
      <c r="R552" s="81"/>
      <c r="S552" s="81"/>
      <c r="T552" s="88"/>
    </row>
    <row r="553" spans="1:20" x14ac:dyDescent="0.25">
      <c r="A553" s="80"/>
      <c r="B553" s="103"/>
      <c r="C553" s="81"/>
      <c r="D553" s="81"/>
      <c r="E553" s="81"/>
      <c r="F553" s="81"/>
      <c r="G553" s="81"/>
      <c r="H553" s="81"/>
      <c r="I553" s="81"/>
      <c r="J553" s="81"/>
      <c r="K553" s="81"/>
      <c r="L553" s="81"/>
      <c r="M553" s="81"/>
      <c r="N553" s="81"/>
      <c r="O553" s="81"/>
      <c r="P553" s="81"/>
      <c r="Q553" s="81"/>
      <c r="R553" s="81"/>
      <c r="S553" s="81"/>
      <c r="T553" s="88"/>
    </row>
    <row r="554" spans="1:20" x14ac:dyDescent="0.25">
      <c r="A554" s="80"/>
      <c r="B554" s="103"/>
      <c r="C554" s="81"/>
      <c r="D554" s="81"/>
      <c r="E554" s="81"/>
      <c r="F554" s="81"/>
      <c r="G554" s="81"/>
      <c r="H554" s="81"/>
      <c r="I554" s="81"/>
      <c r="J554" s="81"/>
      <c r="K554" s="81"/>
      <c r="L554" s="81"/>
      <c r="M554" s="81"/>
      <c r="N554" s="81"/>
      <c r="O554" s="81"/>
      <c r="P554" s="81"/>
      <c r="Q554" s="81"/>
      <c r="R554" s="81"/>
      <c r="S554" s="81"/>
      <c r="T554" s="88"/>
    </row>
    <row r="555" spans="1:20" x14ac:dyDescent="0.25">
      <c r="A555" s="80"/>
      <c r="B555" s="103"/>
      <c r="C555" s="81"/>
      <c r="D555" s="81"/>
      <c r="E555" s="81"/>
      <c r="F555" s="81"/>
      <c r="G555" s="81"/>
      <c r="H555" s="81"/>
      <c r="I555" s="81"/>
      <c r="J555" s="81"/>
      <c r="K555" s="81"/>
      <c r="L555" s="81"/>
      <c r="M555" s="81"/>
      <c r="N555" s="81"/>
      <c r="O555" s="81"/>
      <c r="P555" s="81"/>
      <c r="Q555" s="81"/>
      <c r="R555" s="81"/>
      <c r="S555" s="81"/>
      <c r="T555" s="88"/>
    </row>
    <row r="556" spans="1:20" x14ac:dyDescent="0.25">
      <c r="A556" s="80"/>
      <c r="B556" s="103"/>
      <c r="C556" s="81"/>
      <c r="D556" s="81"/>
      <c r="E556" s="81"/>
      <c r="F556" s="81"/>
      <c r="G556" s="81"/>
      <c r="H556" s="81"/>
      <c r="I556" s="81"/>
      <c r="J556" s="81"/>
      <c r="K556" s="81"/>
      <c r="L556" s="81"/>
      <c r="M556" s="81"/>
      <c r="N556" s="81"/>
      <c r="O556" s="81"/>
      <c r="P556" s="81"/>
      <c r="Q556" s="81"/>
      <c r="R556" s="81"/>
      <c r="S556" s="81"/>
      <c r="T556" s="88"/>
    </row>
    <row r="557" spans="1:20" x14ac:dyDescent="0.25">
      <c r="A557" s="80"/>
      <c r="B557" s="103"/>
      <c r="C557" s="81"/>
      <c r="D557" s="81"/>
      <c r="E557" s="81"/>
      <c r="F557" s="81"/>
      <c r="G557" s="81"/>
      <c r="H557" s="81"/>
      <c r="I557" s="81"/>
      <c r="J557" s="81"/>
      <c r="K557" s="81"/>
      <c r="L557" s="81"/>
      <c r="M557" s="81"/>
      <c r="N557" s="81"/>
      <c r="O557" s="81"/>
      <c r="P557" s="81"/>
      <c r="Q557" s="81"/>
      <c r="R557" s="81"/>
      <c r="S557" s="81"/>
      <c r="T557" s="88"/>
    </row>
    <row r="558" spans="1:20" x14ac:dyDescent="0.25">
      <c r="A558" s="80"/>
      <c r="B558" s="103"/>
      <c r="C558" s="81"/>
      <c r="D558" s="81"/>
      <c r="E558" s="81"/>
      <c r="F558" s="81"/>
      <c r="G558" s="81"/>
      <c r="H558" s="81"/>
      <c r="I558" s="81"/>
      <c r="J558" s="81"/>
      <c r="K558" s="81"/>
      <c r="L558" s="81"/>
      <c r="M558" s="81"/>
      <c r="N558" s="81"/>
      <c r="O558" s="81"/>
      <c r="P558" s="81"/>
      <c r="Q558" s="81"/>
      <c r="R558" s="81"/>
      <c r="S558" s="81"/>
      <c r="T558" s="88"/>
    </row>
    <row r="559" spans="1:20" x14ac:dyDescent="0.25">
      <c r="A559" s="80"/>
      <c r="B559" s="103"/>
      <c r="C559" s="81"/>
      <c r="D559" s="81"/>
      <c r="E559" s="81"/>
      <c r="F559" s="81"/>
      <c r="G559" s="81"/>
      <c r="H559" s="81"/>
      <c r="I559" s="81"/>
      <c r="J559" s="81"/>
      <c r="K559" s="81"/>
      <c r="L559" s="81"/>
      <c r="M559" s="81"/>
      <c r="N559" s="81"/>
      <c r="O559" s="81"/>
      <c r="P559" s="81"/>
      <c r="Q559" s="81"/>
      <c r="R559" s="81"/>
      <c r="S559" s="81"/>
      <c r="T559" s="88"/>
    </row>
    <row r="560" spans="1:20" x14ac:dyDescent="0.25">
      <c r="A560" s="80"/>
      <c r="B560" s="103"/>
      <c r="C560" s="81"/>
      <c r="D560" s="81"/>
      <c r="E560" s="81"/>
      <c r="F560" s="81"/>
      <c r="G560" s="81"/>
      <c r="H560" s="81"/>
      <c r="I560" s="81"/>
      <c r="J560" s="81"/>
      <c r="K560" s="81"/>
      <c r="L560" s="81"/>
      <c r="M560" s="81"/>
      <c r="N560" s="81"/>
      <c r="O560" s="81"/>
      <c r="P560" s="81"/>
      <c r="Q560" s="81"/>
      <c r="R560" s="81"/>
      <c r="S560" s="81"/>
      <c r="T560" s="88"/>
    </row>
    <row r="561" spans="1:20" x14ac:dyDescent="0.25">
      <c r="A561" s="80"/>
      <c r="B561" s="103"/>
      <c r="C561" s="104" t="s">
        <v>286</v>
      </c>
      <c r="D561" s="81"/>
      <c r="E561" s="81"/>
      <c r="F561" s="81"/>
      <c r="G561" s="81"/>
      <c r="H561" s="81"/>
      <c r="I561" s="81"/>
      <c r="J561" s="81"/>
      <c r="K561" s="81"/>
      <c r="L561" s="81"/>
      <c r="M561" s="81"/>
      <c r="N561" s="81"/>
      <c r="O561" s="81"/>
      <c r="P561" s="81"/>
      <c r="Q561" s="81"/>
      <c r="R561" s="81"/>
      <c r="S561" s="81"/>
      <c r="T561" s="88"/>
    </row>
    <row r="562" spans="1:20" x14ac:dyDescent="0.25">
      <c r="A562" s="80"/>
      <c r="B562" s="103"/>
      <c r="C562" s="81"/>
      <c r="D562" s="81"/>
      <c r="E562" s="81"/>
      <c r="F562" s="81"/>
      <c r="G562" s="81"/>
      <c r="H562" s="81"/>
      <c r="I562" s="81"/>
      <c r="J562" s="81"/>
      <c r="K562" s="81"/>
      <c r="L562" s="81"/>
      <c r="M562" s="81"/>
      <c r="N562" s="81"/>
      <c r="O562" s="81"/>
      <c r="P562" s="81"/>
      <c r="Q562" s="81"/>
      <c r="R562" s="81"/>
      <c r="S562" s="81"/>
      <c r="T562" s="88"/>
    </row>
    <row r="563" spans="1:20" x14ac:dyDescent="0.25">
      <c r="A563" s="80"/>
      <c r="B563" s="103"/>
      <c r="C563" s="81"/>
      <c r="D563" s="81"/>
      <c r="E563" s="81"/>
      <c r="F563" s="81"/>
      <c r="G563" s="81"/>
      <c r="H563" s="81"/>
      <c r="I563" s="81"/>
      <c r="J563" s="81"/>
      <c r="K563" s="81"/>
      <c r="L563" s="81"/>
      <c r="M563" s="81"/>
      <c r="N563" s="81"/>
      <c r="O563" s="81"/>
      <c r="P563" s="81"/>
      <c r="Q563" s="81"/>
      <c r="R563" s="81"/>
      <c r="S563" s="81"/>
      <c r="T563" s="88"/>
    </row>
    <row r="564" spans="1:20" x14ac:dyDescent="0.25">
      <c r="A564" s="80"/>
      <c r="B564" s="103"/>
      <c r="C564" s="81"/>
      <c r="D564" s="81"/>
      <c r="E564" s="81"/>
      <c r="F564" s="81"/>
      <c r="G564" s="81"/>
      <c r="H564" s="81"/>
      <c r="I564" s="81"/>
      <c r="J564" s="81"/>
      <c r="K564" s="81"/>
      <c r="L564" s="81"/>
      <c r="M564" s="81"/>
      <c r="N564" s="81"/>
      <c r="O564" s="81"/>
      <c r="P564" s="81"/>
      <c r="Q564" s="81"/>
      <c r="R564" s="81"/>
      <c r="S564" s="81"/>
      <c r="T564" s="88"/>
    </row>
    <row r="565" spans="1:20" x14ac:dyDescent="0.25">
      <c r="A565" s="80"/>
      <c r="B565" s="103"/>
      <c r="C565" s="81"/>
      <c r="D565" s="81"/>
      <c r="E565" s="81"/>
      <c r="F565" s="81"/>
      <c r="G565" s="81"/>
      <c r="H565" s="81"/>
      <c r="I565" s="81"/>
      <c r="J565" s="81"/>
      <c r="K565" s="81"/>
      <c r="L565" s="81"/>
      <c r="M565" s="81"/>
      <c r="N565" s="81"/>
      <c r="O565" s="81"/>
      <c r="P565" s="81"/>
      <c r="Q565" s="81"/>
      <c r="R565" s="81"/>
      <c r="S565" s="81"/>
      <c r="T565" s="88"/>
    </row>
    <row r="566" spans="1:20" x14ac:dyDescent="0.25">
      <c r="A566" s="80"/>
      <c r="B566" s="103"/>
      <c r="C566" s="81"/>
      <c r="D566" s="81"/>
      <c r="E566" s="81"/>
      <c r="F566" s="81"/>
      <c r="G566" s="81"/>
      <c r="H566" s="81"/>
      <c r="I566" s="81"/>
      <c r="J566" s="81"/>
      <c r="K566" s="81"/>
      <c r="L566" s="81"/>
      <c r="M566" s="81"/>
      <c r="N566" s="81"/>
      <c r="O566" s="81"/>
      <c r="P566" s="81"/>
      <c r="Q566" s="81"/>
      <c r="R566" s="81"/>
      <c r="S566" s="81"/>
      <c r="T566" s="88"/>
    </row>
    <row r="567" spans="1:20" x14ac:dyDescent="0.25">
      <c r="A567" s="80"/>
      <c r="B567" s="103"/>
      <c r="C567" s="81"/>
      <c r="D567" s="81"/>
      <c r="E567" s="81"/>
      <c r="F567" s="81"/>
      <c r="G567" s="81"/>
      <c r="H567" s="81"/>
      <c r="I567" s="81"/>
      <c r="J567" s="81"/>
      <c r="K567" s="81"/>
      <c r="L567" s="81"/>
      <c r="M567" s="81"/>
      <c r="N567" s="81"/>
      <c r="O567" s="81"/>
      <c r="P567" s="81"/>
      <c r="Q567" s="81"/>
      <c r="R567" s="81"/>
      <c r="S567" s="81"/>
      <c r="T567" s="88"/>
    </row>
    <row r="568" spans="1:20" x14ac:dyDescent="0.25">
      <c r="A568" s="80"/>
      <c r="B568" s="103"/>
      <c r="C568" s="81"/>
      <c r="D568" s="81"/>
      <c r="E568" s="81"/>
      <c r="F568" s="81"/>
      <c r="G568" s="81"/>
      <c r="H568" s="81"/>
      <c r="I568" s="81"/>
      <c r="J568" s="81"/>
      <c r="K568" s="81"/>
      <c r="L568" s="81"/>
      <c r="M568" s="81"/>
      <c r="N568" s="81"/>
      <c r="O568" s="81"/>
      <c r="P568" s="81"/>
      <c r="Q568" s="81"/>
      <c r="R568" s="81"/>
      <c r="S568" s="81"/>
      <c r="T568" s="88"/>
    </row>
    <row r="569" spans="1:20" x14ac:dyDescent="0.25">
      <c r="A569" s="80"/>
      <c r="B569" s="103"/>
      <c r="C569" s="81"/>
      <c r="D569" s="81"/>
      <c r="E569" s="81"/>
      <c r="F569" s="81"/>
      <c r="G569" s="81"/>
      <c r="H569" s="81"/>
      <c r="I569" s="81"/>
      <c r="J569" s="81"/>
      <c r="K569" s="81"/>
      <c r="L569" s="81"/>
      <c r="M569" s="81"/>
      <c r="N569" s="81"/>
      <c r="O569" s="81"/>
      <c r="P569" s="81"/>
      <c r="Q569" s="81"/>
      <c r="R569" s="81"/>
      <c r="S569" s="81"/>
      <c r="T569" s="88"/>
    </row>
    <row r="570" spans="1:20" x14ac:dyDescent="0.25">
      <c r="A570" s="80"/>
      <c r="B570" s="103"/>
      <c r="C570" s="81"/>
      <c r="D570" s="81"/>
      <c r="E570" s="81"/>
      <c r="F570" s="81"/>
      <c r="G570" s="81"/>
      <c r="H570" s="81"/>
      <c r="I570" s="81"/>
      <c r="J570" s="81"/>
      <c r="K570" s="81"/>
      <c r="L570" s="81"/>
      <c r="M570" s="81"/>
      <c r="N570" s="81"/>
      <c r="O570" s="81"/>
      <c r="P570" s="81"/>
      <c r="Q570" s="81"/>
      <c r="R570" s="81"/>
      <c r="S570" s="81"/>
      <c r="T570" s="88"/>
    </row>
    <row r="571" spans="1:20" x14ac:dyDescent="0.25">
      <c r="A571" s="80"/>
      <c r="B571" s="103"/>
      <c r="C571" s="81"/>
      <c r="D571" s="81"/>
      <c r="E571" s="81"/>
      <c r="F571" s="81"/>
      <c r="G571" s="81"/>
      <c r="H571" s="81"/>
      <c r="I571" s="81"/>
      <c r="J571" s="81"/>
      <c r="K571" s="81"/>
      <c r="L571" s="81"/>
      <c r="M571" s="81"/>
      <c r="N571" s="81"/>
      <c r="O571" s="81"/>
      <c r="P571" s="81"/>
      <c r="Q571" s="81"/>
      <c r="R571" s="81"/>
      <c r="S571" s="81"/>
      <c r="T571" s="88"/>
    </row>
    <row r="572" spans="1:20" x14ac:dyDescent="0.25">
      <c r="A572" s="80"/>
      <c r="B572" s="103"/>
      <c r="C572" s="81"/>
      <c r="D572" s="81"/>
      <c r="E572" s="81"/>
      <c r="F572" s="81"/>
      <c r="G572" s="81"/>
      <c r="H572" s="81"/>
      <c r="I572" s="81"/>
      <c r="J572" s="81"/>
      <c r="K572" s="81"/>
      <c r="L572" s="81"/>
      <c r="M572" s="81"/>
      <c r="N572" s="81"/>
      <c r="O572" s="81"/>
      <c r="P572" s="81"/>
      <c r="Q572" s="81"/>
      <c r="R572" s="81"/>
      <c r="S572" s="81"/>
      <c r="T572" s="88"/>
    </row>
    <row r="573" spans="1:20" x14ac:dyDescent="0.25">
      <c r="A573" s="80"/>
      <c r="B573" s="103"/>
      <c r="C573" s="81"/>
      <c r="D573" s="81"/>
      <c r="E573" s="81"/>
      <c r="F573" s="81"/>
      <c r="G573" s="81"/>
      <c r="H573" s="81"/>
      <c r="I573" s="81"/>
      <c r="J573" s="81"/>
      <c r="K573" s="81"/>
      <c r="L573" s="81"/>
      <c r="M573" s="81"/>
      <c r="N573" s="81"/>
      <c r="O573" s="81"/>
      <c r="P573" s="81"/>
      <c r="Q573" s="81"/>
      <c r="R573" s="81"/>
      <c r="S573" s="81"/>
      <c r="T573" s="88"/>
    </row>
    <row r="574" spans="1:20" x14ac:dyDescent="0.25">
      <c r="A574" s="80"/>
      <c r="B574" s="103"/>
      <c r="C574" s="81"/>
      <c r="D574" s="81"/>
      <c r="E574" s="81"/>
      <c r="F574" s="81"/>
      <c r="G574" s="81"/>
      <c r="H574" s="81"/>
      <c r="I574" s="81"/>
      <c r="J574" s="81"/>
      <c r="K574" s="81"/>
      <c r="L574" s="81"/>
      <c r="M574" s="81"/>
      <c r="N574" s="81"/>
      <c r="O574" s="81"/>
      <c r="P574" s="81"/>
      <c r="Q574" s="81"/>
      <c r="R574" s="81"/>
      <c r="S574" s="81"/>
      <c r="T574" s="88"/>
    </row>
    <row r="575" spans="1:20" x14ac:dyDescent="0.25">
      <c r="A575" s="80"/>
      <c r="B575" s="103"/>
      <c r="C575" s="81"/>
      <c r="D575" s="81"/>
      <c r="E575" s="81"/>
      <c r="F575" s="81"/>
      <c r="G575" s="81"/>
      <c r="H575" s="81"/>
      <c r="I575" s="81"/>
      <c r="J575" s="81"/>
      <c r="K575" s="81"/>
      <c r="L575" s="81"/>
      <c r="M575" s="81"/>
      <c r="N575" s="81"/>
      <c r="O575" s="81"/>
      <c r="P575" s="81"/>
      <c r="Q575" s="81"/>
      <c r="R575" s="81"/>
      <c r="S575" s="81"/>
      <c r="T575" s="88"/>
    </row>
    <row r="576" spans="1:20" x14ac:dyDescent="0.25">
      <c r="A576" s="80"/>
      <c r="B576" s="103"/>
      <c r="C576" s="81"/>
      <c r="D576" s="81"/>
      <c r="E576" s="81"/>
      <c r="F576" s="81"/>
      <c r="G576" s="81"/>
      <c r="H576" s="81"/>
      <c r="I576" s="81"/>
      <c r="J576" s="81"/>
      <c r="K576" s="81"/>
      <c r="L576" s="81"/>
      <c r="M576" s="81"/>
      <c r="N576" s="81"/>
      <c r="O576" s="81"/>
      <c r="P576" s="81"/>
      <c r="Q576" s="81"/>
      <c r="R576" s="81"/>
      <c r="S576" s="81"/>
      <c r="T576" s="88"/>
    </row>
    <row r="577" spans="1:20" x14ac:dyDescent="0.25">
      <c r="A577" s="80"/>
      <c r="B577" s="103"/>
      <c r="C577" s="81"/>
      <c r="D577" s="81"/>
      <c r="E577" s="81"/>
      <c r="F577" s="81"/>
      <c r="G577" s="81"/>
      <c r="H577" s="81"/>
      <c r="I577" s="81"/>
      <c r="J577" s="81"/>
      <c r="K577" s="81"/>
      <c r="L577" s="81"/>
      <c r="M577" s="81"/>
      <c r="N577" s="81"/>
      <c r="O577" s="81"/>
      <c r="P577" s="81"/>
      <c r="Q577" s="81"/>
      <c r="R577" s="81"/>
      <c r="S577" s="81"/>
      <c r="T577" s="88"/>
    </row>
    <row r="578" spans="1:20" x14ac:dyDescent="0.25">
      <c r="A578" s="80"/>
      <c r="B578" s="103"/>
      <c r="C578" s="81"/>
      <c r="D578" s="81"/>
      <c r="E578" s="81"/>
      <c r="F578" s="81"/>
      <c r="G578" s="81"/>
      <c r="H578" s="81"/>
      <c r="I578" s="81"/>
      <c r="J578" s="81"/>
      <c r="K578" s="81"/>
      <c r="L578" s="81"/>
      <c r="M578" s="81"/>
      <c r="N578" s="81"/>
      <c r="O578" s="81"/>
      <c r="P578" s="81"/>
      <c r="Q578" s="81"/>
      <c r="R578" s="81"/>
      <c r="S578" s="81"/>
      <c r="T578" s="88"/>
    </row>
    <row r="579" spans="1:20" x14ac:dyDescent="0.25">
      <c r="A579" s="80"/>
      <c r="B579" s="103"/>
      <c r="C579" s="81"/>
      <c r="D579" s="81"/>
      <c r="E579" s="81"/>
      <c r="F579" s="81"/>
      <c r="G579" s="81"/>
      <c r="H579" s="81"/>
      <c r="I579" s="81"/>
      <c r="J579" s="81"/>
      <c r="K579" s="81"/>
      <c r="L579" s="81"/>
      <c r="M579" s="81"/>
      <c r="N579" s="81"/>
      <c r="O579" s="81"/>
      <c r="P579" s="81"/>
      <c r="Q579" s="81"/>
      <c r="R579" s="81"/>
      <c r="S579" s="81"/>
      <c r="T579" s="88"/>
    </row>
    <row r="580" spans="1:20" x14ac:dyDescent="0.25">
      <c r="A580" s="80"/>
      <c r="B580" s="103"/>
      <c r="C580" s="81"/>
      <c r="D580" s="81"/>
      <c r="E580" s="81"/>
      <c r="F580" s="81"/>
      <c r="G580" s="81"/>
      <c r="H580" s="81"/>
      <c r="I580" s="81"/>
      <c r="J580" s="81"/>
      <c r="K580" s="81"/>
      <c r="L580" s="81"/>
      <c r="M580" s="81"/>
      <c r="N580" s="81"/>
      <c r="O580" s="81"/>
      <c r="P580" s="81"/>
      <c r="Q580" s="81"/>
      <c r="R580" s="81"/>
      <c r="S580" s="81"/>
      <c r="T580" s="88"/>
    </row>
    <row r="581" spans="1:20" x14ac:dyDescent="0.25">
      <c r="A581" s="80"/>
      <c r="B581" s="103"/>
      <c r="C581" s="81"/>
      <c r="D581" s="81"/>
      <c r="E581" s="81"/>
      <c r="F581" s="81"/>
      <c r="G581" s="81"/>
      <c r="H581" s="81"/>
      <c r="I581" s="81"/>
      <c r="J581" s="81"/>
      <c r="K581" s="81"/>
      <c r="L581" s="81"/>
      <c r="M581" s="81"/>
      <c r="N581" s="81"/>
      <c r="O581" s="81"/>
      <c r="P581" s="81"/>
      <c r="Q581" s="81"/>
      <c r="R581" s="81"/>
      <c r="S581" s="81"/>
      <c r="T581" s="88"/>
    </row>
    <row r="582" spans="1:20" x14ac:dyDescent="0.25">
      <c r="A582" s="80"/>
      <c r="B582" s="103"/>
      <c r="C582" s="81"/>
      <c r="D582" s="81"/>
      <c r="E582" s="81"/>
      <c r="F582" s="81"/>
      <c r="G582" s="81"/>
      <c r="H582" s="81"/>
      <c r="I582" s="81"/>
      <c r="J582" s="81"/>
      <c r="K582" s="81"/>
      <c r="L582" s="81"/>
      <c r="M582" s="81"/>
      <c r="N582" s="81"/>
      <c r="O582" s="81"/>
      <c r="P582" s="81"/>
      <c r="Q582" s="81"/>
      <c r="R582" s="81"/>
      <c r="S582" s="81"/>
      <c r="T582" s="88"/>
    </row>
    <row r="583" spans="1:20" x14ac:dyDescent="0.25">
      <c r="A583" s="80"/>
      <c r="B583" s="103"/>
      <c r="C583" s="81"/>
      <c r="D583" s="81"/>
      <c r="E583" s="81"/>
      <c r="F583" s="81"/>
      <c r="G583" s="81"/>
      <c r="H583" s="81"/>
      <c r="I583" s="81"/>
      <c r="J583" s="81"/>
      <c r="K583" s="81"/>
      <c r="L583" s="81"/>
      <c r="M583" s="81"/>
      <c r="N583" s="81"/>
      <c r="O583" s="81"/>
      <c r="P583" s="81"/>
      <c r="Q583" s="81"/>
      <c r="R583" s="81"/>
      <c r="S583" s="81"/>
      <c r="T583" s="88"/>
    </row>
    <row r="584" spans="1:20" x14ac:dyDescent="0.25">
      <c r="A584" s="80"/>
      <c r="B584" s="103"/>
      <c r="C584" s="81"/>
      <c r="D584" s="81"/>
      <c r="E584" s="81"/>
      <c r="F584" s="81"/>
      <c r="G584" s="81"/>
      <c r="H584" s="81"/>
      <c r="I584" s="81"/>
      <c r="J584" s="81"/>
      <c r="K584" s="81"/>
      <c r="L584" s="81"/>
      <c r="M584" s="81"/>
      <c r="N584" s="81"/>
      <c r="O584" s="81"/>
      <c r="P584" s="81"/>
      <c r="Q584" s="81"/>
      <c r="R584" s="81"/>
      <c r="S584" s="81"/>
      <c r="T584" s="88"/>
    </row>
    <row r="585" spans="1:20" x14ac:dyDescent="0.25">
      <c r="A585" s="80"/>
      <c r="B585" s="103"/>
      <c r="C585" s="81"/>
      <c r="D585" s="81"/>
      <c r="E585" s="81"/>
      <c r="F585" s="81"/>
      <c r="G585" s="81"/>
      <c r="H585" s="81"/>
      <c r="I585" s="81"/>
      <c r="J585" s="81"/>
      <c r="K585" s="81"/>
      <c r="L585" s="81"/>
      <c r="M585" s="81"/>
      <c r="N585" s="81"/>
      <c r="O585" s="81"/>
      <c r="P585" s="81"/>
      <c r="Q585" s="81"/>
      <c r="R585" s="81"/>
      <c r="S585" s="81"/>
      <c r="T585" s="88"/>
    </row>
    <row r="586" spans="1:20" x14ac:dyDescent="0.25">
      <c r="A586" s="80"/>
      <c r="B586" s="103"/>
      <c r="C586" s="81"/>
      <c r="D586" s="81"/>
      <c r="E586" s="81"/>
      <c r="F586" s="81"/>
      <c r="G586" s="81"/>
      <c r="H586" s="81"/>
      <c r="I586" s="81"/>
      <c r="J586" s="81"/>
      <c r="K586" s="81"/>
      <c r="L586" s="81"/>
      <c r="M586" s="81"/>
      <c r="N586" s="81"/>
      <c r="O586" s="81"/>
      <c r="P586" s="81"/>
      <c r="Q586" s="81"/>
      <c r="R586" s="81"/>
      <c r="S586" s="81"/>
      <c r="T586" s="88"/>
    </row>
    <row r="587" spans="1:20" x14ac:dyDescent="0.25">
      <c r="A587" s="80"/>
      <c r="B587" s="103"/>
      <c r="C587" s="81"/>
      <c r="D587" s="81"/>
      <c r="E587" s="81"/>
      <c r="F587" s="81"/>
      <c r="G587" s="81"/>
      <c r="H587" s="81"/>
      <c r="I587" s="81"/>
      <c r="J587" s="81"/>
      <c r="K587" s="81"/>
      <c r="L587" s="81"/>
      <c r="M587" s="81"/>
      <c r="N587" s="81"/>
      <c r="O587" s="81"/>
      <c r="P587" s="81"/>
      <c r="Q587" s="81"/>
      <c r="R587" s="81"/>
      <c r="S587" s="81"/>
      <c r="T587" s="88"/>
    </row>
    <row r="588" spans="1:20" x14ac:dyDescent="0.25">
      <c r="A588" s="80"/>
      <c r="B588" s="103"/>
      <c r="C588" s="81"/>
      <c r="D588" s="81"/>
      <c r="E588" s="81"/>
      <c r="F588" s="81"/>
      <c r="G588" s="81"/>
      <c r="H588" s="81"/>
      <c r="I588" s="81"/>
      <c r="J588" s="81"/>
      <c r="K588" s="81"/>
      <c r="L588" s="81"/>
      <c r="M588" s="81"/>
      <c r="N588" s="81"/>
      <c r="O588" s="81"/>
      <c r="P588" s="81"/>
      <c r="Q588" s="81"/>
      <c r="R588" s="81"/>
      <c r="S588" s="81"/>
      <c r="T588" s="88"/>
    </row>
    <row r="589" spans="1:20" x14ac:dyDescent="0.25">
      <c r="A589" s="80"/>
      <c r="B589" s="103"/>
      <c r="C589" s="81"/>
      <c r="D589" s="81"/>
      <c r="E589" s="81"/>
      <c r="F589" s="81"/>
      <c r="G589" s="81"/>
      <c r="H589" s="81"/>
      <c r="I589" s="81"/>
      <c r="J589" s="81"/>
      <c r="K589" s="81"/>
      <c r="L589" s="81"/>
      <c r="M589" s="81"/>
      <c r="N589" s="81"/>
      <c r="O589" s="81"/>
      <c r="P589" s="81"/>
      <c r="Q589" s="81"/>
      <c r="R589" s="81"/>
      <c r="S589" s="81"/>
      <c r="T589" s="88"/>
    </row>
    <row r="590" spans="1:20" x14ac:dyDescent="0.25">
      <c r="A590" s="80"/>
      <c r="B590" s="103"/>
      <c r="C590" s="81"/>
      <c r="D590" s="81"/>
      <c r="E590" s="81"/>
      <c r="F590" s="81"/>
      <c r="G590" s="81"/>
      <c r="H590" s="81"/>
      <c r="I590" s="81"/>
      <c r="J590" s="81"/>
      <c r="K590" s="81"/>
      <c r="L590" s="81"/>
      <c r="M590" s="81"/>
      <c r="N590" s="81"/>
      <c r="O590" s="81"/>
      <c r="P590" s="81"/>
      <c r="Q590" s="81"/>
      <c r="R590" s="81"/>
      <c r="S590" s="81"/>
      <c r="T590" s="88"/>
    </row>
    <row r="591" spans="1:20" x14ac:dyDescent="0.25">
      <c r="A591" s="80"/>
      <c r="B591" s="103"/>
      <c r="C591" s="81"/>
      <c r="D591" s="81"/>
      <c r="E591" s="81"/>
      <c r="F591" s="81"/>
      <c r="G591" s="81"/>
      <c r="H591" s="81"/>
      <c r="I591" s="81"/>
      <c r="J591" s="81"/>
      <c r="K591" s="81"/>
      <c r="L591" s="81"/>
      <c r="M591" s="81"/>
      <c r="N591" s="81"/>
      <c r="O591" s="81"/>
      <c r="P591" s="81"/>
      <c r="Q591" s="81"/>
      <c r="R591" s="81"/>
      <c r="S591" s="81"/>
      <c r="T591" s="88"/>
    </row>
    <row r="592" spans="1:20" x14ac:dyDescent="0.25">
      <c r="A592" s="80"/>
      <c r="B592" s="103"/>
      <c r="C592" s="81"/>
      <c r="D592" s="81"/>
      <c r="E592" s="81"/>
      <c r="F592" s="81"/>
      <c r="G592" s="81"/>
      <c r="H592" s="81"/>
      <c r="I592" s="81"/>
      <c r="J592" s="81"/>
      <c r="K592" s="81"/>
      <c r="L592" s="81"/>
      <c r="M592" s="81"/>
      <c r="N592" s="81"/>
      <c r="O592" s="81"/>
      <c r="P592" s="81"/>
      <c r="Q592" s="81"/>
      <c r="R592" s="81"/>
      <c r="S592" s="81"/>
      <c r="T592" s="88"/>
    </row>
    <row r="593" spans="1:20" x14ac:dyDescent="0.25">
      <c r="A593" s="80"/>
      <c r="B593" s="103"/>
      <c r="C593" s="81"/>
      <c r="D593" s="81"/>
      <c r="E593" s="81"/>
      <c r="F593" s="81"/>
      <c r="G593" s="81"/>
      <c r="H593" s="81"/>
      <c r="I593" s="81"/>
      <c r="J593" s="81"/>
      <c r="K593" s="81"/>
      <c r="L593" s="81"/>
      <c r="M593" s="81"/>
      <c r="N593" s="81"/>
      <c r="O593" s="81"/>
      <c r="P593" s="81"/>
      <c r="Q593" s="81"/>
      <c r="R593" s="81"/>
      <c r="S593" s="81"/>
      <c r="T593" s="88"/>
    </row>
    <row r="594" spans="1:20" x14ac:dyDescent="0.25">
      <c r="A594" s="80"/>
      <c r="B594" s="103"/>
      <c r="C594" s="104" t="s">
        <v>287</v>
      </c>
      <c r="D594" s="81"/>
      <c r="E594" s="81"/>
      <c r="F594" s="81"/>
      <c r="G594" s="81"/>
      <c r="H594" s="81"/>
      <c r="I594" s="81"/>
      <c r="J594" s="81"/>
      <c r="K594" s="81"/>
      <c r="L594" s="81"/>
      <c r="M594" s="81"/>
      <c r="N594" s="81"/>
      <c r="O594" s="81"/>
      <c r="P594" s="81"/>
      <c r="Q594" s="81"/>
      <c r="R594" s="81"/>
      <c r="S594" s="81"/>
      <c r="T594" s="88"/>
    </row>
    <row r="595" spans="1:20" x14ac:dyDescent="0.25">
      <c r="A595" s="80"/>
      <c r="B595" s="103"/>
      <c r="C595" s="81"/>
      <c r="D595" s="81"/>
      <c r="E595" s="81"/>
      <c r="F595" s="81"/>
      <c r="G595" s="81"/>
      <c r="H595" s="81"/>
      <c r="I595" s="81"/>
      <c r="J595" s="81"/>
      <c r="K595" s="81"/>
      <c r="L595" s="81"/>
      <c r="M595" s="81"/>
      <c r="N595" s="81"/>
      <c r="O595" s="81"/>
      <c r="P595" s="81"/>
      <c r="Q595" s="81"/>
      <c r="R595" s="81"/>
      <c r="S595" s="81"/>
      <c r="T595" s="88"/>
    </row>
    <row r="596" spans="1:20" x14ac:dyDescent="0.25">
      <c r="A596" s="80"/>
      <c r="B596" s="103"/>
      <c r="C596" s="81"/>
      <c r="D596" s="81"/>
      <c r="E596" s="81"/>
      <c r="F596" s="81"/>
      <c r="G596" s="81"/>
      <c r="H596" s="81"/>
      <c r="I596" s="81"/>
      <c r="J596" s="81"/>
      <c r="K596" s="81"/>
      <c r="L596" s="81"/>
      <c r="M596" s="81"/>
      <c r="N596" s="81"/>
      <c r="O596" s="81"/>
      <c r="P596" s="81"/>
      <c r="Q596" s="81"/>
      <c r="R596" s="81"/>
      <c r="S596" s="81"/>
      <c r="T596" s="88"/>
    </row>
    <row r="597" spans="1:20" x14ac:dyDescent="0.25">
      <c r="A597" s="80"/>
      <c r="B597" s="103"/>
      <c r="C597" s="81"/>
      <c r="D597" s="81"/>
      <c r="E597" s="81"/>
      <c r="F597" s="81"/>
      <c r="G597" s="81"/>
      <c r="H597" s="81"/>
      <c r="I597" s="81"/>
      <c r="J597" s="81"/>
      <c r="K597" s="81"/>
      <c r="L597" s="81"/>
      <c r="M597" s="81"/>
      <c r="N597" s="81"/>
      <c r="O597" s="81"/>
      <c r="P597" s="81"/>
      <c r="Q597" s="81"/>
      <c r="R597" s="81"/>
      <c r="S597" s="81"/>
      <c r="T597" s="88"/>
    </row>
    <row r="598" spans="1:20" x14ac:dyDescent="0.25">
      <c r="A598" s="80"/>
      <c r="B598" s="103"/>
      <c r="C598" s="81"/>
      <c r="D598" s="81"/>
      <c r="E598" s="81"/>
      <c r="F598" s="81"/>
      <c r="G598" s="81"/>
      <c r="H598" s="81"/>
      <c r="I598" s="81"/>
      <c r="J598" s="81"/>
      <c r="K598" s="81"/>
      <c r="L598" s="81"/>
      <c r="M598" s="81"/>
      <c r="N598" s="81"/>
      <c r="O598" s="81"/>
      <c r="P598" s="81"/>
      <c r="Q598" s="81"/>
      <c r="R598" s="81"/>
      <c r="S598" s="81"/>
      <c r="T598" s="88"/>
    </row>
    <row r="599" spans="1:20" x14ac:dyDescent="0.25">
      <c r="A599" s="80"/>
      <c r="B599" s="103"/>
      <c r="C599" s="81"/>
      <c r="D599" s="81"/>
      <c r="E599" s="81"/>
      <c r="F599" s="81"/>
      <c r="G599" s="81"/>
      <c r="H599" s="81"/>
      <c r="I599" s="81"/>
      <c r="J599" s="81"/>
      <c r="K599" s="81"/>
      <c r="L599" s="81"/>
      <c r="M599" s="81"/>
      <c r="N599" s="81"/>
      <c r="O599" s="81"/>
      <c r="P599" s="81"/>
      <c r="Q599" s="81"/>
      <c r="R599" s="81"/>
      <c r="S599" s="81"/>
      <c r="T599" s="88"/>
    </row>
    <row r="600" spans="1:20" x14ac:dyDescent="0.25">
      <c r="A600" s="80"/>
      <c r="B600" s="103"/>
      <c r="C600" s="81"/>
      <c r="D600" s="81"/>
      <c r="E600" s="81"/>
      <c r="F600" s="81"/>
      <c r="G600" s="81"/>
      <c r="H600" s="81"/>
      <c r="I600" s="81"/>
      <c r="J600" s="81"/>
      <c r="K600" s="81"/>
      <c r="L600" s="81"/>
      <c r="M600" s="81"/>
      <c r="N600" s="81"/>
      <c r="O600" s="81"/>
      <c r="P600" s="81"/>
      <c r="Q600" s="81"/>
      <c r="R600" s="81"/>
      <c r="S600" s="81"/>
      <c r="T600" s="88"/>
    </row>
    <row r="601" spans="1:20" x14ac:dyDescent="0.25">
      <c r="A601" s="80"/>
      <c r="B601" s="103"/>
      <c r="C601" s="81"/>
      <c r="D601" s="81"/>
      <c r="E601" s="81"/>
      <c r="F601" s="81"/>
      <c r="G601" s="81"/>
      <c r="H601" s="81"/>
      <c r="I601" s="81"/>
      <c r="J601" s="81"/>
      <c r="K601" s="81"/>
      <c r="L601" s="81"/>
      <c r="M601" s="81"/>
      <c r="N601" s="81"/>
      <c r="O601" s="81"/>
      <c r="P601" s="81"/>
      <c r="Q601" s="81"/>
      <c r="R601" s="81"/>
      <c r="S601" s="81"/>
      <c r="T601" s="88"/>
    </row>
    <row r="602" spans="1:20" x14ac:dyDescent="0.25">
      <c r="A602" s="80"/>
      <c r="B602" s="103"/>
      <c r="C602" s="81"/>
      <c r="D602" s="81"/>
      <c r="E602" s="81"/>
      <c r="F602" s="81"/>
      <c r="G602" s="81"/>
      <c r="H602" s="81"/>
      <c r="I602" s="81"/>
      <c r="J602" s="81"/>
      <c r="K602" s="81"/>
      <c r="L602" s="81"/>
      <c r="M602" s="81"/>
      <c r="N602" s="81"/>
      <c r="O602" s="81"/>
      <c r="P602" s="81"/>
      <c r="Q602" s="81"/>
      <c r="R602" s="81"/>
      <c r="S602" s="81"/>
      <c r="T602" s="88"/>
    </row>
    <row r="603" spans="1:20" x14ac:dyDescent="0.25">
      <c r="A603" s="80"/>
      <c r="B603" s="103"/>
      <c r="C603" s="81"/>
      <c r="D603" s="81"/>
      <c r="E603" s="81"/>
      <c r="F603" s="81"/>
      <c r="G603" s="81"/>
      <c r="H603" s="81"/>
      <c r="I603" s="81"/>
      <c r="J603" s="81"/>
      <c r="K603" s="81"/>
      <c r="L603" s="81"/>
      <c r="M603" s="81"/>
      <c r="N603" s="81"/>
      <c r="O603" s="81"/>
      <c r="P603" s="81"/>
      <c r="Q603" s="81"/>
      <c r="R603" s="81"/>
      <c r="S603" s="81"/>
      <c r="T603" s="88"/>
    </row>
    <row r="604" spans="1:20" x14ac:dyDescent="0.25">
      <c r="A604" s="80"/>
      <c r="B604" s="103"/>
      <c r="C604" s="81"/>
      <c r="D604" s="81"/>
      <c r="E604" s="81"/>
      <c r="F604" s="81"/>
      <c r="G604" s="81"/>
      <c r="H604" s="81"/>
      <c r="I604" s="81"/>
      <c r="J604" s="81"/>
      <c r="K604" s="81"/>
      <c r="L604" s="81"/>
      <c r="M604" s="81"/>
      <c r="N604" s="81"/>
      <c r="O604" s="81"/>
      <c r="P604" s="81"/>
      <c r="Q604" s="81"/>
      <c r="R604" s="81"/>
      <c r="S604" s="81"/>
      <c r="T604" s="88"/>
    </row>
    <row r="605" spans="1:20" x14ac:dyDescent="0.25">
      <c r="A605" s="80"/>
      <c r="B605" s="103"/>
      <c r="C605" s="81"/>
      <c r="D605" s="81"/>
      <c r="E605" s="81"/>
      <c r="F605" s="81"/>
      <c r="G605" s="81"/>
      <c r="H605" s="81"/>
      <c r="I605" s="81"/>
      <c r="J605" s="81"/>
      <c r="K605" s="81"/>
      <c r="L605" s="81"/>
      <c r="M605" s="81"/>
      <c r="N605" s="81"/>
      <c r="O605" s="81"/>
      <c r="P605" s="81"/>
      <c r="Q605" s="81"/>
      <c r="R605" s="81"/>
      <c r="S605" s="81"/>
      <c r="T605" s="88"/>
    </row>
    <row r="606" spans="1:20" x14ac:dyDescent="0.25">
      <c r="A606" s="80"/>
      <c r="B606" s="103"/>
      <c r="C606" s="81"/>
      <c r="D606" s="81"/>
      <c r="E606" s="81"/>
      <c r="F606" s="81"/>
      <c r="G606" s="81"/>
      <c r="H606" s="81"/>
      <c r="I606" s="81"/>
      <c r="J606" s="81"/>
      <c r="K606" s="81"/>
      <c r="L606" s="81"/>
      <c r="M606" s="81"/>
      <c r="N606" s="81"/>
      <c r="O606" s="81"/>
      <c r="P606" s="81"/>
      <c r="Q606" s="81"/>
      <c r="R606" s="81"/>
      <c r="S606" s="81"/>
      <c r="T606" s="88"/>
    </row>
    <row r="607" spans="1:20" x14ac:dyDescent="0.25">
      <c r="A607" s="80"/>
      <c r="B607" s="103"/>
      <c r="C607" s="81"/>
      <c r="D607" s="81"/>
      <c r="E607" s="81"/>
      <c r="F607" s="81"/>
      <c r="G607" s="81"/>
      <c r="H607" s="81"/>
      <c r="I607" s="81"/>
      <c r="J607" s="81"/>
      <c r="K607" s="81"/>
      <c r="L607" s="81"/>
      <c r="M607" s="81"/>
      <c r="N607" s="81"/>
      <c r="O607" s="81"/>
      <c r="P607" s="81"/>
      <c r="Q607" s="81"/>
      <c r="R607" s="81"/>
      <c r="S607" s="81"/>
      <c r="T607" s="88"/>
    </row>
    <row r="608" spans="1:20" x14ac:dyDescent="0.25">
      <c r="A608" s="80"/>
      <c r="B608" s="103"/>
      <c r="C608" s="81"/>
      <c r="D608" s="81"/>
      <c r="E608" s="81"/>
      <c r="F608" s="81"/>
      <c r="G608" s="81"/>
      <c r="H608" s="81"/>
      <c r="I608" s="81"/>
      <c r="J608" s="81"/>
      <c r="K608" s="81"/>
      <c r="L608" s="81"/>
      <c r="M608" s="81"/>
      <c r="N608" s="81"/>
      <c r="O608" s="81"/>
      <c r="P608" s="81"/>
      <c r="Q608" s="81"/>
      <c r="R608" s="81"/>
      <c r="S608" s="81"/>
      <c r="T608" s="88"/>
    </row>
    <row r="609" spans="1:20" x14ac:dyDescent="0.25">
      <c r="A609" s="80"/>
      <c r="B609" s="103"/>
      <c r="C609" s="81"/>
      <c r="D609" s="81"/>
      <c r="E609" s="81"/>
      <c r="F609" s="81"/>
      <c r="G609" s="81"/>
      <c r="H609" s="81"/>
      <c r="I609" s="81"/>
      <c r="J609" s="81"/>
      <c r="K609" s="81"/>
      <c r="L609" s="81"/>
      <c r="M609" s="81"/>
      <c r="N609" s="81"/>
      <c r="O609" s="81"/>
      <c r="P609" s="81"/>
      <c r="Q609" s="81"/>
      <c r="R609" s="81"/>
      <c r="S609" s="81"/>
      <c r="T609" s="88"/>
    </row>
    <row r="610" spans="1:20" x14ac:dyDescent="0.25">
      <c r="A610" s="80"/>
      <c r="B610" s="103"/>
      <c r="C610" s="81"/>
      <c r="D610" s="81"/>
      <c r="E610" s="81"/>
      <c r="F610" s="81"/>
      <c r="G610" s="81"/>
      <c r="H610" s="81"/>
      <c r="I610" s="81"/>
      <c r="J610" s="81"/>
      <c r="K610" s="81"/>
      <c r="L610" s="81"/>
      <c r="M610" s="81"/>
      <c r="N610" s="81"/>
      <c r="O610" s="81"/>
      <c r="P610" s="81"/>
      <c r="Q610" s="81"/>
      <c r="R610" s="81"/>
      <c r="S610" s="81"/>
      <c r="T610" s="88"/>
    </row>
    <row r="611" spans="1:20" x14ac:dyDescent="0.25">
      <c r="A611" s="80"/>
      <c r="B611" s="103"/>
      <c r="C611" s="81"/>
      <c r="D611" s="81"/>
      <c r="E611" s="81"/>
      <c r="F611" s="81"/>
      <c r="G611" s="81"/>
      <c r="H611" s="81"/>
      <c r="I611" s="81"/>
      <c r="J611" s="81"/>
      <c r="K611" s="81"/>
      <c r="L611" s="81"/>
      <c r="M611" s="81"/>
      <c r="N611" s="81"/>
      <c r="O611" s="81"/>
      <c r="P611" s="81"/>
      <c r="Q611" s="81"/>
      <c r="R611" s="81"/>
      <c r="S611" s="81"/>
      <c r="T611" s="88"/>
    </row>
    <row r="612" spans="1:20" x14ac:dyDescent="0.25">
      <c r="A612" s="80"/>
      <c r="B612" s="103"/>
      <c r="C612" s="81"/>
      <c r="D612" s="81"/>
      <c r="E612" s="81"/>
      <c r="F612" s="81"/>
      <c r="G612" s="81"/>
      <c r="H612" s="81"/>
      <c r="I612" s="81"/>
      <c r="J612" s="81"/>
      <c r="K612" s="81"/>
      <c r="L612" s="81"/>
      <c r="M612" s="81"/>
      <c r="N612" s="81"/>
      <c r="O612" s="81"/>
      <c r="P612" s="81"/>
      <c r="Q612" s="81"/>
      <c r="R612" s="81"/>
      <c r="S612" s="81"/>
      <c r="T612" s="88"/>
    </row>
    <row r="613" spans="1:20" x14ac:dyDescent="0.25">
      <c r="A613" s="80"/>
      <c r="B613" s="103"/>
      <c r="C613" s="81"/>
      <c r="D613" s="81"/>
      <c r="E613" s="81"/>
      <c r="F613" s="81"/>
      <c r="G613" s="81"/>
      <c r="H613" s="81"/>
      <c r="I613" s="81"/>
      <c r="J613" s="81"/>
      <c r="K613" s="81"/>
      <c r="L613" s="81"/>
      <c r="M613" s="81"/>
      <c r="N613" s="81"/>
      <c r="O613" s="81"/>
      <c r="P613" s="81"/>
      <c r="Q613" s="81"/>
      <c r="R613" s="81"/>
      <c r="S613" s="81"/>
      <c r="T613" s="88"/>
    </row>
    <row r="614" spans="1:20" x14ac:dyDescent="0.25">
      <c r="A614" s="80"/>
      <c r="B614" s="103"/>
      <c r="C614" s="81"/>
      <c r="D614" s="81"/>
      <c r="E614" s="81"/>
      <c r="F614" s="81"/>
      <c r="G614" s="81"/>
      <c r="H614" s="81"/>
      <c r="I614" s="81"/>
      <c r="J614" s="81"/>
      <c r="K614" s="81"/>
      <c r="L614" s="81"/>
      <c r="M614" s="81"/>
      <c r="N614" s="81"/>
      <c r="O614" s="81"/>
      <c r="P614" s="81"/>
      <c r="Q614" s="81"/>
      <c r="R614" s="81"/>
      <c r="S614" s="81"/>
      <c r="T614" s="88"/>
    </row>
    <row r="615" spans="1:20" x14ac:dyDescent="0.25">
      <c r="A615" s="80"/>
      <c r="B615" s="103"/>
      <c r="C615" s="81"/>
      <c r="D615" s="81"/>
      <c r="E615" s="81"/>
      <c r="F615" s="81"/>
      <c r="G615" s="81"/>
      <c r="H615" s="81"/>
      <c r="I615" s="81"/>
      <c r="J615" s="81"/>
      <c r="K615" s="81"/>
      <c r="L615" s="81"/>
      <c r="M615" s="81"/>
      <c r="N615" s="81"/>
      <c r="O615" s="81"/>
      <c r="P615" s="81"/>
      <c r="Q615" s="81"/>
      <c r="R615" s="81"/>
      <c r="S615" s="81"/>
      <c r="T615" s="88"/>
    </row>
    <row r="616" spans="1:20" x14ac:dyDescent="0.25">
      <c r="A616" s="80"/>
      <c r="B616" s="103"/>
      <c r="C616" s="81"/>
      <c r="D616" s="81"/>
      <c r="E616" s="81"/>
      <c r="F616" s="81"/>
      <c r="G616" s="81"/>
      <c r="H616" s="81"/>
      <c r="I616" s="81"/>
      <c r="J616" s="81"/>
      <c r="K616" s="81"/>
      <c r="L616" s="81"/>
      <c r="M616" s="81"/>
      <c r="N616" s="81"/>
      <c r="O616" s="81"/>
      <c r="P616" s="81"/>
      <c r="Q616" s="81"/>
      <c r="R616" s="81"/>
      <c r="S616" s="81"/>
      <c r="T616" s="88"/>
    </row>
    <row r="617" spans="1:20" x14ac:dyDescent="0.25">
      <c r="A617" s="80"/>
      <c r="B617" s="103"/>
      <c r="C617" s="81"/>
      <c r="D617" s="81"/>
      <c r="E617" s="81"/>
      <c r="F617" s="81"/>
      <c r="G617" s="81"/>
      <c r="H617" s="81"/>
      <c r="I617" s="81"/>
      <c r="J617" s="81"/>
      <c r="K617" s="81"/>
      <c r="L617" s="81"/>
      <c r="M617" s="81"/>
      <c r="N617" s="81"/>
      <c r="O617" s="81"/>
      <c r="P617" s="81"/>
      <c r="Q617" s="81"/>
      <c r="R617" s="81"/>
      <c r="S617" s="81"/>
      <c r="T617" s="88"/>
    </row>
    <row r="618" spans="1:20" x14ac:dyDescent="0.25">
      <c r="A618" s="80"/>
      <c r="B618" s="103"/>
      <c r="C618" s="81"/>
      <c r="D618" s="81"/>
      <c r="E618" s="81"/>
      <c r="F618" s="81"/>
      <c r="G618" s="81"/>
      <c r="H618" s="81"/>
      <c r="I618" s="81"/>
      <c r="J618" s="81"/>
      <c r="K618" s="81"/>
      <c r="L618" s="81"/>
      <c r="M618" s="81"/>
      <c r="N618" s="81"/>
      <c r="O618" s="81"/>
      <c r="P618" s="81"/>
      <c r="Q618" s="81"/>
      <c r="R618" s="81"/>
      <c r="S618" s="81"/>
      <c r="T618" s="88"/>
    </row>
    <row r="619" spans="1:20" x14ac:dyDescent="0.25">
      <c r="A619" s="80"/>
      <c r="B619" s="103"/>
      <c r="C619" s="81"/>
      <c r="D619" s="81"/>
      <c r="E619" s="81"/>
      <c r="F619" s="81"/>
      <c r="G619" s="81"/>
      <c r="H619" s="81"/>
      <c r="I619" s="81"/>
      <c r="J619" s="81"/>
      <c r="K619" s="81"/>
      <c r="L619" s="81"/>
      <c r="M619" s="81"/>
      <c r="N619" s="81"/>
      <c r="O619" s="81"/>
      <c r="P619" s="81"/>
      <c r="Q619" s="81"/>
      <c r="R619" s="81"/>
      <c r="S619" s="81"/>
      <c r="T619" s="88"/>
    </row>
    <row r="620" spans="1:20" x14ac:dyDescent="0.25">
      <c r="A620" s="80"/>
      <c r="B620" s="103"/>
      <c r="C620" s="81"/>
      <c r="D620" s="81"/>
      <c r="E620" s="81"/>
      <c r="F620" s="81"/>
      <c r="G620" s="81"/>
      <c r="H620" s="81"/>
      <c r="I620" s="81"/>
      <c r="J620" s="81"/>
      <c r="K620" s="81"/>
      <c r="L620" s="81"/>
      <c r="M620" s="81"/>
      <c r="N620" s="81"/>
      <c r="O620" s="81"/>
      <c r="P620" s="81"/>
      <c r="Q620" s="81"/>
      <c r="R620" s="81"/>
      <c r="S620" s="81"/>
      <c r="T620" s="88"/>
    </row>
    <row r="621" spans="1:20" x14ac:dyDescent="0.25">
      <c r="A621" s="80"/>
      <c r="B621" s="103"/>
      <c r="C621" s="81"/>
      <c r="D621" s="81"/>
      <c r="E621" s="81"/>
      <c r="F621" s="81"/>
      <c r="G621" s="81"/>
      <c r="H621" s="81"/>
      <c r="I621" s="81"/>
      <c r="J621" s="81"/>
      <c r="K621" s="81"/>
      <c r="L621" s="81"/>
      <c r="M621" s="81"/>
      <c r="N621" s="81"/>
      <c r="O621" s="81"/>
      <c r="P621" s="81"/>
      <c r="Q621" s="81"/>
      <c r="R621" s="81"/>
      <c r="S621" s="81"/>
      <c r="T621" s="88"/>
    </row>
    <row r="622" spans="1:20" x14ac:dyDescent="0.25">
      <c r="A622" s="80"/>
      <c r="B622" s="103"/>
      <c r="C622" s="81"/>
      <c r="D622" s="81"/>
      <c r="E622" s="81"/>
      <c r="F622" s="81"/>
      <c r="G622" s="81"/>
      <c r="H622" s="81"/>
      <c r="I622" s="81"/>
      <c r="J622" s="81"/>
      <c r="K622" s="81"/>
      <c r="L622" s="81"/>
      <c r="M622" s="81"/>
      <c r="N622" s="81"/>
      <c r="O622" s="81"/>
      <c r="P622" s="81"/>
      <c r="Q622" s="81"/>
      <c r="R622" s="81"/>
      <c r="S622" s="81"/>
      <c r="T622" s="88"/>
    </row>
    <row r="623" spans="1:20" x14ac:dyDescent="0.25">
      <c r="A623" s="80"/>
      <c r="B623" s="103"/>
      <c r="C623" s="81"/>
      <c r="D623" s="81"/>
      <c r="E623" s="81"/>
      <c r="F623" s="81"/>
      <c r="G623" s="81"/>
      <c r="H623" s="81"/>
      <c r="I623" s="81"/>
      <c r="J623" s="81"/>
      <c r="K623" s="81"/>
      <c r="L623" s="81"/>
      <c r="M623" s="81"/>
      <c r="N623" s="81"/>
      <c r="O623" s="81"/>
      <c r="P623" s="81"/>
      <c r="Q623" s="81"/>
      <c r="R623" s="81"/>
      <c r="S623" s="81"/>
      <c r="T623" s="88"/>
    </row>
    <row r="624" spans="1:20" x14ac:dyDescent="0.25">
      <c r="A624" s="80"/>
      <c r="B624" s="103"/>
      <c r="C624" s="104" t="s">
        <v>288</v>
      </c>
      <c r="D624" s="81"/>
      <c r="E624" s="81"/>
      <c r="F624" s="81"/>
      <c r="G624" s="81"/>
      <c r="H624" s="81"/>
      <c r="I624" s="81"/>
      <c r="J624" s="81"/>
      <c r="K624" s="81"/>
      <c r="L624" s="81"/>
      <c r="M624" s="81"/>
      <c r="N624" s="81"/>
      <c r="O624" s="81"/>
      <c r="P624" s="81"/>
      <c r="Q624" s="81"/>
      <c r="R624" s="81"/>
      <c r="S624" s="81"/>
      <c r="T624" s="88"/>
    </row>
    <row r="625" spans="1:20" x14ac:dyDescent="0.25">
      <c r="A625" s="80"/>
      <c r="B625" s="103"/>
      <c r="C625" s="81"/>
      <c r="D625" s="81"/>
      <c r="E625" s="81"/>
      <c r="F625" s="81"/>
      <c r="G625" s="81"/>
      <c r="H625" s="81"/>
      <c r="I625" s="81"/>
      <c r="J625" s="81"/>
      <c r="K625" s="81"/>
      <c r="L625" s="81"/>
      <c r="M625" s="81"/>
      <c r="N625" s="81"/>
      <c r="O625" s="81"/>
      <c r="P625" s="81"/>
      <c r="Q625" s="81"/>
      <c r="R625" s="81"/>
      <c r="S625" s="81"/>
      <c r="T625" s="88"/>
    </row>
    <row r="626" spans="1:20" x14ac:dyDescent="0.25">
      <c r="A626" s="80"/>
      <c r="B626" s="103"/>
      <c r="C626" s="81"/>
      <c r="D626" s="81"/>
      <c r="E626" s="81"/>
      <c r="F626" s="81"/>
      <c r="G626" s="81"/>
      <c r="H626" s="81"/>
      <c r="I626" s="81"/>
      <c r="J626" s="81"/>
      <c r="K626" s="81"/>
      <c r="L626" s="81"/>
      <c r="M626" s="81"/>
      <c r="N626" s="81"/>
      <c r="O626" s="81"/>
      <c r="P626" s="81"/>
      <c r="Q626" s="81"/>
      <c r="R626" s="81"/>
      <c r="S626" s="81"/>
      <c r="T626" s="88"/>
    </row>
    <row r="627" spans="1:20" x14ac:dyDescent="0.25">
      <c r="A627" s="80"/>
      <c r="B627" s="103"/>
      <c r="C627" s="81"/>
      <c r="D627" s="81"/>
      <c r="E627" s="81"/>
      <c r="F627" s="81"/>
      <c r="G627" s="81"/>
      <c r="H627" s="81"/>
      <c r="I627" s="81"/>
      <c r="J627" s="81"/>
      <c r="K627" s="81"/>
      <c r="L627" s="81"/>
      <c r="M627" s="81"/>
      <c r="N627" s="81"/>
      <c r="O627" s="81"/>
      <c r="P627" s="81"/>
      <c r="Q627" s="81"/>
      <c r="R627" s="81"/>
      <c r="S627" s="81"/>
      <c r="T627" s="88"/>
    </row>
    <row r="628" spans="1:20" x14ac:dyDescent="0.25">
      <c r="A628" s="80"/>
      <c r="B628" s="103"/>
      <c r="C628" s="81"/>
      <c r="D628" s="81"/>
      <c r="E628" s="81"/>
      <c r="F628" s="81"/>
      <c r="G628" s="81"/>
      <c r="H628" s="81"/>
      <c r="I628" s="81"/>
      <c r="J628" s="81"/>
      <c r="K628" s="81"/>
      <c r="L628" s="81"/>
      <c r="M628" s="81"/>
      <c r="N628" s="81"/>
      <c r="O628" s="81"/>
      <c r="P628" s="81"/>
      <c r="Q628" s="81"/>
      <c r="R628" s="81"/>
      <c r="S628" s="81"/>
      <c r="T628" s="88"/>
    </row>
    <row r="629" spans="1:20" x14ac:dyDescent="0.25">
      <c r="A629" s="80"/>
      <c r="B629" s="103"/>
      <c r="C629" s="81"/>
      <c r="D629" s="81"/>
      <c r="E629" s="81"/>
      <c r="F629" s="81"/>
      <c r="G629" s="81"/>
      <c r="H629" s="81"/>
      <c r="I629" s="81"/>
      <c r="J629" s="81"/>
      <c r="K629" s="81"/>
      <c r="L629" s="81"/>
      <c r="M629" s="81"/>
      <c r="N629" s="81"/>
      <c r="O629" s="81"/>
      <c r="P629" s="81"/>
      <c r="Q629" s="81"/>
      <c r="R629" s="81"/>
      <c r="S629" s="81"/>
      <c r="T629" s="88"/>
    </row>
    <row r="630" spans="1:20" x14ac:dyDescent="0.25">
      <c r="A630" s="80"/>
      <c r="B630" s="103"/>
      <c r="C630" s="81"/>
      <c r="D630" s="81"/>
      <c r="E630" s="81"/>
      <c r="F630" s="81"/>
      <c r="G630" s="81"/>
      <c r="H630" s="81"/>
      <c r="I630" s="81"/>
      <c r="J630" s="81"/>
      <c r="K630" s="81"/>
      <c r="L630" s="81"/>
      <c r="M630" s="81"/>
      <c r="N630" s="81"/>
      <c r="O630" s="81"/>
      <c r="P630" s="81"/>
      <c r="Q630" s="81"/>
      <c r="R630" s="81"/>
      <c r="S630" s="81"/>
      <c r="T630" s="88"/>
    </row>
    <row r="631" spans="1:20" x14ac:dyDescent="0.25">
      <c r="A631" s="80"/>
      <c r="B631" s="103"/>
      <c r="C631" s="81"/>
      <c r="D631" s="81"/>
      <c r="E631" s="81"/>
      <c r="F631" s="81"/>
      <c r="G631" s="81"/>
      <c r="H631" s="81"/>
      <c r="I631" s="81"/>
      <c r="J631" s="81"/>
      <c r="K631" s="81"/>
      <c r="L631" s="81"/>
      <c r="M631" s="81"/>
      <c r="N631" s="81"/>
      <c r="O631" s="81"/>
      <c r="P631" s="81"/>
      <c r="Q631" s="81"/>
      <c r="R631" s="81"/>
      <c r="S631" s="81"/>
      <c r="T631" s="88"/>
    </row>
    <row r="632" spans="1:20" x14ac:dyDescent="0.25">
      <c r="A632" s="80"/>
      <c r="B632" s="103"/>
      <c r="C632" s="81"/>
      <c r="D632" s="81"/>
      <c r="E632" s="81"/>
      <c r="F632" s="81"/>
      <c r="G632" s="81"/>
      <c r="H632" s="81"/>
      <c r="I632" s="81"/>
      <c r="J632" s="81"/>
      <c r="K632" s="81"/>
      <c r="L632" s="81"/>
      <c r="M632" s="81"/>
      <c r="N632" s="81"/>
      <c r="O632" s="81"/>
      <c r="P632" s="81"/>
      <c r="Q632" s="81"/>
      <c r="R632" s="81"/>
      <c r="S632" s="81"/>
      <c r="T632" s="88"/>
    </row>
    <row r="633" spans="1:20" x14ac:dyDescent="0.25">
      <c r="A633" s="80"/>
      <c r="B633" s="103"/>
      <c r="C633" s="81"/>
      <c r="D633" s="81"/>
      <c r="E633" s="81"/>
      <c r="F633" s="81"/>
      <c r="G633" s="81"/>
      <c r="H633" s="81"/>
      <c r="I633" s="81"/>
      <c r="J633" s="81"/>
      <c r="K633" s="81"/>
      <c r="L633" s="81"/>
      <c r="M633" s="81"/>
      <c r="N633" s="81"/>
      <c r="O633" s="81"/>
      <c r="P633" s="81"/>
      <c r="Q633" s="81"/>
      <c r="R633" s="81"/>
      <c r="S633" s="81"/>
      <c r="T633" s="88"/>
    </row>
    <row r="634" spans="1:20" x14ac:dyDescent="0.25">
      <c r="A634" s="80"/>
      <c r="B634" s="103"/>
      <c r="C634" s="81"/>
      <c r="D634" s="81"/>
      <c r="E634" s="81"/>
      <c r="F634" s="81"/>
      <c r="G634" s="81"/>
      <c r="H634" s="81"/>
      <c r="I634" s="81"/>
      <c r="J634" s="81"/>
      <c r="K634" s="81"/>
      <c r="L634" s="81"/>
      <c r="M634" s="81"/>
      <c r="N634" s="81"/>
      <c r="O634" s="81"/>
      <c r="P634" s="81"/>
      <c r="Q634" s="81"/>
      <c r="R634" s="81"/>
      <c r="S634" s="81"/>
      <c r="T634" s="88"/>
    </row>
    <row r="635" spans="1:20" x14ac:dyDescent="0.25">
      <c r="A635" s="80"/>
      <c r="B635" s="103"/>
      <c r="C635" s="81"/>
      <c r="D635" s="81"/>
      <c r="E635" s="81"/>
      <c r="F635" s="81"/>
      <c r="G635" s="81"/>
      <c r="H635" s="81"/>
      <c r="I635" s="81"/>
      <c r="J635" s="81"/>
      <c r="K635" s="81"/>
      <c r="L635" s="81"/>
      <c r="M635" s="81"/>
      <c r="N635" s="81"/>
      <c r="O635" s="81"/>
      <c r="P635" s="81"/>
      <c r="Q635" s="81"/>
      <c r="R635" s="81"/>
      <c r="S635" s="81"/>
      <c r="T635" s="88"/>
    </row>
    <row r="636" spans="1:20" x14ac:dyDescent="0.25">
      <c r="A636" s="80"/>
      <c r="B636" s="103"/>
      <c r="C636" s="81"/>
      <c r="D636" s="81"/>
      <c r="E636" s="81"/>
      <c r="F636" s="81"/>
      <c r="G636" s="81"/>
      <c r="H636" s="81"/>
      <c r="I636" s="81"/>
      <c r="J636" s="81"/>
      <c r="K636" s="81"/>
      <c r="L636" s="81"/>
      <c r="M636" s="81"/>
      <c r="N636" s="81"/>
      <c r="O636" s="81"/>
      <c r="P636" s="81"/>
      <c r="Q636" s="81"/>
      <c r="R636" s="81"/>
      <c r="S636" s="81"/>
      <c r="T636" s="88"/>
    </row>
    <row r="637" spans="1:20" x14ac:dyDescent="0.25">
      <c r="A637" s="80"/>
      <c r="B637" s="103"/>
      <c r="C637" s="81"/>
      <c r="D637" s="81"/>
      <c r="E637" s="81"/>
      <c r="F637" s="81"/>
      <c r="G637" s="81"/>
      <c r="H637" s="81"/>
      <c r="I637" s="81"/>
      <c r="J637" s="81"/>
      <c r="K637" s="81"/>
      <c r="L637" s="81"/>
      <c r="M637" s="81"/>
      <c r="N637" s="81"/>
      <c r="O637" s="81"/>
      <c r="P637" s="81"/>
      <c r="Q637" s="81"/>
      <c r="R637" s="81"/>
      <c r="S637" s="81"/>
      <c r="T637" s="88"/>
    </row>
    <row r="638" spans="1:20" x14ac:dyDescent="0.25">
      <c r="A638" s="80"/>
      <c r="B638" s="103"/>
      <c r="C638" s="81"/>
      <c r="D638" s="81"/>
      <c r="E638" s="81"/>
      <c r="F638" s="81"/>
      <c r="G638" s="81"/>
      <c r="H638" s="81"/>
      <c r="I638" s="81"/>
      <c r="J638" s="81"/>
      <c r="K638" s="81"/>
      <c r="L638" s="81"/>
      <c r="M638" s="81"/>
      <c r="N638" s="81"/>
      <c r="O638" s="81"/>
      <c r="P638" s="81"/>
      <c r="Q638" s="81"/>
      <c r="R638" s="81"/>
      <c r="S638" s="81"/>
      <c r="T638" s="88"/>
    </row>
    <row r="639" spans="1:20" x14ac:dyDescent="0.25">
      <c r="A639" s="80"/>
      <c r="B639" s="103"/>
      <c r="C639" s="81"/>
      <c r="D639" s="81"/>
      <c r="E639" s="81"/>
      <c r="F639" s="81"/>
      <c r="G639" s="81"/>
      <c r="H639" s="81"/>
      <c r="I639" s="81"/>
      <c r="J639" s="81"/>
      <c r="K639" s="81"/>
      <c r="L639" s="81"/>
      <c r="M639" s="81"/>
      <c r="N639" s="81"/>
      <c r="O639" s="81"/>
      <c r="P639" s="81"/>
      <c r="Q639" s="81"/>
      <c r="R639" s="81"/>
      <c r="S639" s="81"/>
      <c r="T639" s="88"/>
    </row>
    <row r="640" spans="1:20" x14ac:dyDescent="0.25">
      <c r="A640" s="80"/>
      <c r="B640" s="103"/>
      <c r="C640" s="81"/>
      <c r="D640" s="81"/>
      <c r="E640" s="81"/>
      <c r="F640" s="81"/>
      <c r="G640" s="81"/>
      <c r="H640" s="81"/>
      <c r="I640" s="81"/>
      <c r="J640" s="81"/>
      <c r="K640" s="81"/>
      <c r="L640" s="81"/>
      <c r="M640" s="81"/>
      <c r="N640" s="81"/>
      <c r="O640" s="81"/>
      <c r="P640" s="81"/>
      <c r="Q640" s="81"/>
      <c r="R640" s="81"/>
      <c r="S640" s="81"/>
      <c r="T640" s="88"/>
    </row>
    <row r="641" spans="1:20" x14ac:dyDescent="0.25">
      <c r="A641" s="80"/>
      <c r="B641" s="103"/>
      <c r="C641" s="81"/>
      <c r="D641" s="81"/>
      <c r="E641" s="81"/>
      <c r="F641" s="81"/>
      <c r="G641" s="81"/>
      <c r="H641" s="81"/>
      <c r="I641" s="81"/>
      <c r="J641" s="81"/>
      <c r="K641" s="81"/>
      <c r="L641" s="81"/>
      <c r="M641" s="81"/>
      <c r="N641" s="81"/>
      <c r="O641" s="81"/>
      <c r="P641" s="81"/>
      <c r="Q641" s="81"/>
      <c r="R641" s="81"/>
      <c r="S641" s="81"/>
      <c r="T641" s="88"/>
    </row>
    <row r="642" spans="1:20" x14ac:dyDescent="0.25">
      <c r="A642" s="80"/>
      <c r="B642" s="103"/>
      <c r="C642" s="81"/>
      <c r="D642" s="81"/>
      <c r="E642" s="81"/>
      <c r="F642" s="81"/>
      <c r="G642" s="81"/>
      <c r="H642" s="81"/>
      <c r="I642" s="81"/>
      <c r="J642" s="81"/>
      <c r="K642" s="81"/>
      <c r="L642" s="81"/>
      <c r="M642" s="81"/>
      <c r="N642" s="81"/>
      <c r="O642" s="81"/>
      <c r="P642" s="81"/>
      <c r="Q642" s="81"/>
      <c r="R642" s="81"/>
      <c r="S642" s="81"/>
      <c r="T642" s="88"/>
    </row>
    <row r="643" spans="1:20" x14ac:dyDescent="0.25">
      <c r="A643" s="80"/>
      <c r="B643" s="103"/>
      <c r="C643" s="81"/>
      <c r="D643" s="81"/>
      <c r="E643" s="81"/>
      <c r="F643" s="81"/>
      <c r="G643" s="81"/>
      <c r="H643" s="81"/>
      <c r="I643" s="81"/>
      <c r="J643" s="81"/>
      <c r="K643" s="81"/>
      <c r="L643" s="81"/>
      <c r="M643" s="81"/>
      <c r="N643" s="81"/>
      <c r="O643" s="81"/>
      <c r="P643" s="81"/>
      <c r="Q643" s="81"/>
      <c r="R643" s="81"/>
      <c r="S643" s="81"/>
      <c r="T643" s="88"/>
    </row>
    <row r="644" spans="1:20" x14ac:dyDescent="0.25">
      <c r="A644" s="80"/>
      <c r="B644" s="103"/>
      <c r="C644" s="81"/>
      <c r="D644" s="81"/>
      <c r="E644" s="81"/>
      <c r="F644" s="81"/>
      <c r="G644" s="81"/>
      <c r="H644" s="81"/>
      <c r="I644" s="81"/>
      <c r="J644" s="81"/>
      <c r="K644" s="81"/>
      <c r="L644" s="81"/>
      <c r="M644" s="81"/>
      <c r="N644" s="81"/>
      <c r="O644" s="81"/>
      <c r="P644" s="81"/>
      <c r="Q644" s="81"/>
      <c r="R644" s="81"/>
      <c r="S644" s="81"/>
      <c r="T644" s="88"/>
    </row>
    <row r="645" spans="1:20" x14ac:dyDescent="0.25">
      <c r="A645" s="80"/>
      <c r="B645" s="103"/>
      <c r="C645" s="81"/>
      <c r="D645" s="81"/>
      <c r="E645" s="81"/>
      <c r="F645" s="81"/>
      <c r="G645" s="81"/>
      <c r="H645" s="81"/>
      <c r="I645" s="81"/>
      <c r="J645" s="81"/>
      <c r="K645" s="81"/>
      <c r="L645" s="81"/>
      <c r="M645" s="81"/>
      <c r="N645" s="81"/>
      <c r="O645" s="81"/>
      <c r="P645" s="81"/>
      <c r="Q645" s="81"/>
      <c r="R645" s="81"/>
      <c r="S645" s="81"/>
      <c r="T645" s="88"/>
    </row>
    <row r="646" spans="1:20" x14ac:dyDescent="0.25">
      <c r="A646" s="80"/>
      <c r="B646" s="103"/>
      <c r="C646" s="81"/>
      <c r="D646" s="81"/>
      <c r="E646" s="81"/>
      <c r="F646" s="81"/>
      <c r="G646" s="81"/>
      <c r="H646" s="81"/>
      <c r="I646" s="81"/>
      <c r="J646" s="81"/>
      <c r="K646" s="81"/>
      <c r="L646" s="81"/>
      <c r="M646" s="81"/>
      <c r="N646" s="81"/>
      <c r="O646" s="81"/>
      <c r="P646" s="81"/>
      <c r="Q646" s="81"/>
      <c r="R646" s="81"/>
      <c r="S646" s="81"/>
      <c r="T646" s="88"/>
    </row>
    <row r="647" spans="1:20" x14ac:dyDescent="0.25">
      <c r="A647" s="80"/>
      <c r="B647" s="103"/>
      <c r="C647" s="81"/>
      <c r="D647" s="81"/>
      <c r="E647" s="81"/>
      <c r="F647" s="81"/>
      <c r="G647" s="81"/>
      <c r="H647" s="81"/>
      <c r="I647" s="81"/>
      <c r="J647" s="81"/>
      <c r="K647" s="81"/>
      <c r="L647" s="81"/>
      <c r="M647" s="81"/>
      <c r="N647" s="81"/>
      <c r="O647" s="81"/>
      <c r="P647" s="81"/>
      <c r="Q647" s="81"/>
      <c r="R647" s="81"/>
      <c r="S647" s="81"/>
      <c r="T647" s="88"/>
    </row>
    <row r="648" spans="1:20" x14ac:dyDescent="0.25">
      <c r="A648" s="80"/>
      <c r="B648" s="103"/>
      <c r="C648" s="81"/>
      <c r="D648" s="81"/>
      <c r="E648" s="81"/>
      <c r="F648" s="81"/>
      <c r="G648" s="81"/>
      <c r="H648" s="81"/>
      <c r="I648" s="81"/>
      <c r="J648" s="81"/>
      <c r="K648" s="81"/>
      <c r="L648" s="81"/>
      <c r="M648" s="81"/>
      <c r="N648" s="81"/>
      <c r="O648" s="81"/>
      <c r="P648" s="81"/>
      <c r="Q648" s="81"/>
      <c r="R648" s="81"/>
      <c r="S648" s="81"/>
      <c r="T648" s="88"/>
    </row>
    <row r="649" spans="1:20" x14ac:dyDescent="0.25">
      <c r="A649" s="80"/>
      <c r="B649" s="103"/>
      <c r="C649" s="81"/>
      <c r="D649" s="81"/>
      <c r="E649" s="81"/>
      <c r="F649" s="81"/>
      <c r="G649" s="81"/>
      <c r="H649" s="81"/>
      <c r="I649" s="81"/>
      <c r="J649" s="81"/>
      <c r="K649" s="81"/>
      <c r="L649" s="81"/>
      <c r="M649" s="81"/>
      <c r="N649" s="81"/>
      <c r="O649" s="81"/>
      <c r="P649" s="81"/>
      <c r="Q649" s="81"/>
      <c r="R649" s="81"/>
      <c r="S649" s="81"/>
      <c r="T649" s="88"/>
    </row>
    <row r="650" spans="1:20" x14ac:dyDescent="0.25">
      <c r="A650" s="80"/>
      <c r="B650" s="103"/>
      <c r="C650" s="81"/>
      <c r="D650" s="81"/>
      <c r="E650" s="81"/>
      <c r="F650" s="81"/>
      <c r="G650" s="81"/>
      <c r="H650" s="81"/>
      <c r="I650" s="81"/>
      <c r="J650" s="81"/>
      <c r="K650" s="81"/>
      <c r="L650" s="81"/>
      <c r="M650" s="81"/>
      <c r="N650" s="81"/>
      <c r="O650" s="81"/>
      <c r="P650" s="81"/>
      <c r="Q650" s="81"/>
      <c r="R650" s="81"/>
      <c r="S650" s="81"/>
      <c r="T650" s="88"/>
    </row>
    <row r="651" spans="1:20" x14ac:dyDescent="0.25">
      <c r="A651" s="80"/>
      <c r="B651" s="103"/>
      <c r="C651" s="81"/>
      <c r="D651" s="81"/>
      <c r="E651" s="81"/>
      <c r="F651" s="81"/>
      <c r="G651" s="81"/>
      <c r="H651" s="81"/>
      <c r="I651" s="81"/>
      <c r="J651" s="81"/>
      <c r="K651" s="81"/>
      <c r="L651" s="81"/>
      <c r="M651" s="81"/>
      <c r="N651" s="81"/>
      <c r="O651" s="81"/>
      <c r="P651" s="81"/>
      <c r="Q651" s="81"/>
      <c r="R651" s="81"/>
      <c r="S651" s="81"/>
      <c r="T651" s="88"/>
    </row>
    <row r="652" spans="1:20" x14ac:dyDescent="0.25">
      <c r="A652" s="80"/>
      <c r="B652" s="103"/>
      <c r="C652" s="81"/>
      <c r="D652" s="81"/>
      <c r="E652" s="81"/>
      <c r="F652" s="81"/>
      <c r="G652" s="81"/>
      <c r="H652" s="81"/>
      <c r="I652" s="81"/>
      <c r="J652" s="81"/>
      <c r="K652" s="81"/>
      <c r="L652" s="81"/>
      <c r="M652" s="81"/>
      <c r="N652" s="81"/>
      <c r="O652" s="81"/>
      <c r="P652" s="81"/>
      <c r="Q652" s="81"/>
      <c r="R652" s="81"/>
      <c r="S652" s="81"/>
      <c r="T652" s="88"/>
    </row>
    <row r="653" spans="1:20" x14ac:dyDescent="0.25">
      <c r="A653" s="80"/>
      <c r="B653" s="103"/>
      <c r="C653" s="81"/>
      <c r="D653" s="81"/>
      <c r="E653" s="81"/>
      <c r="F653" s="81"/>
      <c r="G653" s="81"/>
      <c r="H653" s="81"/>
      <c r="I653" s="81"/>
      <c r="J653" s="81"/>
      <c r="K653" s="81"/>
      <c r="L653" s="81"/>
      <c r="M653" s="81"/>
      <c r="N653" s="81"/>
      <c r="O653" s="81"/>
      <c r="P653" s="81"/>
      <c r="Q653" s="81"/>
      <c r="R653" s="81"/>
      <c r="S653" s="81"/>
      <c r="T653" s="88"/>
    </row>
    <row r="654" spans="1:20" x14ac:dyDescent="0.25">
      <c r="A654" s="80"/>
      <c r="B654" s="103"/>
      <c r="C654" s="81"/>
      <c r="D654" s="81"/>
      <c r="E654" s="81"/>
      <c r="F654" s="81"/>
      <c r="G654" s="81"/>
      <c r="H654" s="81"/>
      <c r="I654" s="81"/>
      <c r="J654" s="81"/>
      <c r="K654" s="81"/>
      <c r="L654" s="81"/>
      <c r="M654" s="81"/>
      <c r="N654" s="81"/>
      <c r="O654" s="81"/>
      <c r="P654" s="81"/>
      <c r="Q654" s="81"/>
      <c r="R654" s="81"/>
      <c r="S654" s="81"/>
      <c r="T654" s="88"/>
    </row>
    <row r="655" spans="1:20" s="61" customFormat="1" x14ac:dyDescent="0.25">
      <c r="A655" s="80"/>
      <c r="B655" s="103"/>
      <c r="C655" s="81"/>
      <c r="D655" s="81"/>
      <c r="E655" s="81"/>
      <c r="F655" s="81"/>
      <c r="G655" s="81"/>
      <c r="H655" s="81"/>
      <c r="I655" s="81"/>
      <c r="J655" s="81"/>
      <c r="K655" s="81"/>
      <c r="L655" s="81"/>
      <c r="M655" s="81"/>
      <c r="N655" s="81"/>
      <c r="O655" s="81"/>
      <c r="P655" s="81"/>
      <c r="Q655" s="81"/>
      <c r="R655" s="81"/>
      <c r="S655" s="81"/>
      <c r="T655" s="88"/>
    </row>
    <row r="656" spans="1:20" s="61" customFormat="1" x14ac:dyDescent="0.25">
      <c r="A656" s="80"/>
      <c r="B656" s="103"/>
      <c r="C656" s="81"/>
      <c r="D656" s="81"/>
      <c r="E656" s="81"/>
      <c r="F656" s="81"/>
      <c r="G656" s="81"/>
      <c r="H656" s="81"/>
      <c r="I656" s="81"/>
      <c r="J656" s="81"/>
      <c r="K656" s="81"/>
      <c r="L656" s="81"/>
      <c r="M656" s="81"/>
      <c r="N656" s="81"/>
      <c r="O656" s="81"/>
      <c r="P656" s="81"/>
      <c r="Q656" s="81"/>
      <c r="R656" s="81"/>
      <c r="S656" s="81"/>
      <c r="T656" s="88"/>
    </row>
    <row r="657" spans="1:20" x14ac:dyDescent="0.25">
      <c r="A657" s="80"/>
      <c r="B657" s="103"/>
      <c r="C657" s="81"/>
      <c r="D657" s="81"/>
      <c r="E657" s="81"/>
      <c r="F657" s="81"/>
      <c r="G657" s="81"/>
      <c r="H657" s="81"/>
      <c r="I657" s="81"/>
      <c r="J657" s="81"/>
      <c r="K657" s="81"/>
      <c r="L657" s="81"/>
      <c r="M657" s="81"/>
      <c r="N657" s="81"/>
      <c r="O657" s="81"/>
      <c r="P657" s="81"/>
      <c r="Q657" s="81"/>
      <c r="R657" s="81"/>
      <c r="S657" s="81"/>
      <c r="T657" s="88"/>
    </row>
    <row r="658" spans="1:20" s="61" customFormat="1" ht="21.6" thickBot="1" x14ac:dyDescent="0.45">
      <c r="A658" s="96"/>
      <c r="B658" s="97" t="s">
        <v>239</v>
      </c>
      <c r="C658" s="98"/>
      <c r="D658" s="98"/>
      <c r="E658" s="98"/>
      <c r="F658" s="98"/>
      <c r="G658" s="98"/>
      <c r="H658" s="98"/>
      <c r="I658" s="98"/>
      <c r="J658" s="98"/>
      <c r="K658" s="98"/>
      <c r="L658" s="98"/>
      <c r="M658" s="98"/>
      <c r="N658" s="98"/>
      <c r="O658" s="98"/>
      <c r="P658" s="98"/>
      <c r="Q658" s="98"/>
      <c r="R658" s="98"/>
      <c r="S658" s="98"/>
      <c r="T658" s="99"/>
    </row>
    <row r="659" spans="1:20" s="61" customFormat="1" ht="20.399999999999999" x14ac:dyDescent="0.35">
      <c r="A659" s="96"/>
      <c r="B659" s="100"/>
      <c r="C659" s="101" t="s">
        <v>240</v>
      </c>
      <c r="D659" s="101"/>
      <c r="E659" s="101"/>
      <c r="F659" s="101"/>
      <c r="G659" s="101"/>
      <c r="H659" s="101"/>
      <c r="I659" s="101"/>
      <c r="J659" s="101"/>
      <c r="K659" s="101"/>
      <c r="L659" s="101"/>
      <c r="M659" s="101"/>
      <c r="N659" s="101"/>
      <c r="O659" s="101"/>
      <c r="P659" s="101"/>
      <c r="Q659" s="101"/>
      <c r="R659" s="101"/>
      <c r="S659" s="101"/>
      <c r="T659" s="102"/>
    </row>
    <row r="660" spans="1:20" s="61" customFormat="1" x14ac:dyDescent="0.25">
      <c r="A660" s="80"/>
      <c r="B660" s="103"/>
      <c r="C660" s="104" t="s">
        <v>289</v>
      </c>
      <c r="D660" s="87"/>
      <c r="E660" s="87"/>
      <c r="F660" s="87"/>
      <c r="G660" s="87"/>
      <c r="H660" s="87"/>
      <c r="I660" s="87"/>
      <c r="J660" s="87"/>
      <c r="K660" s="87"/>
      <c r="L660" s="87"/>
      <c r="M660" s="87"/>
      <c r="N660" s="87"/>
      <c r="O660" s="87"/>
      <c r="P660" s="87"/>
      <c r="Q660" s="87"/>
      <c r="R660" s="87"/>
      <c r="S660" s="87"/>
      <c r="T660" s="88"/>
    </row>
    <row r="661" spans="1:20" s="61" customFormat="1" ht="7.2" customHeight="1" x14ac:dyDescent="0.25">
      <c r="A661" s="80"/>
      <c r="B661" s="103"/>
      <c r="C661" s="104"/>
      <c r="D661" s="87"/>
      <c r="E661" s="87"/>
      <c r="F661" s="87"/>
      <c r="G661" s="87"/>
      <c r="H661" s="87"/>
      <c r="I661" s="87"/>
      <c r="J661" s="87"/>
      <c r="K661" s="87"/>
      <c r="L661" s="87"/>
      <c r="M661" s="87"/>
      <c r="N661" s="87"/>
      <c r="O661" s="87"/>
      <c r="P661" s="87"/>
      <c r="Q661" s="87"/>
      <c r="R661" s="87"/>
      <c r="S661" s="87"/>
      <c r="T661" s="88"/>
    </row>
    <row r="662" spans="1:20" x14ac:dyDescent="0.25">
      <c r="A662" s="80"/>
      <c r="B662" s="103"/>
      <c r="C662" s="81"/>
      <c r="D662" s="81"/>
      <c r="E662" s="81"/>
      <c r="F662" s="81"/>
      <c r="G662" s="81"/>
      <c r="H662" s="81"/>
      <c r="I662" s="81"/>
      <c r="J662" s="81"/>
      <c r="K662" s="81"/>
      <c r="L662" s="81"/>
      <c r="M662" s="81"/>
      <c r="N662" s="81"/>
      <c r="O662" s="81"/>
      <c r="P662" s="81"/>
      <c r="Q662" s="81"/>
      <c r="R662" s="81"/>
      <c r="S662" s="81"/>
      <c r="T662" s="88"/>
    </row>
    <row r="663" spans="1:20" x14ac:dyDescent="0.25">
      <c r="A663" s="80"/>
      <c r="B663" s="103"/>
      <c r="C663" s="81"/>
      <c r="D663" s="81"/>
      <c r="E663" s="81"/>
      <c r="F663" s="81"/>
      <c r="G663" s="81"/>
      <c r="H663" s="81"/>
      <c r="I663" s="81"/>
      <c r="J663" s="81"/>
      <c r="K663" s="81"/>
      <c r="L663" s="81"/>
      <c r="M663" s="81"/>
      <c r="N663" s="81"/>
      <c r="O663" s="81"/>
      <c r="P663" s="81"/>
      <c r="Q663" s="81"/>
      <c r="R663" s="81"/>
      <c r="S663" s="81"/>
      <c r="T663" s="88"/>
    </row>
    <row r="664" spans="1:20" x14ac:dyDescent="0.25">
      <c r="A664" s="80"/>
      <c r="B664" s="103"/>
      <c r="C664" s="81"/>
      <c r="D664" s="81"/>
      <c r="E664" s="81"/>
      <c r="F664" s="81"/>
      <c r="G664" s="81"/>
      <c r="H664" s="81"/>
      <c r="I664" s="81"/>
      <c r="J664" s="81"/>
      <c r="K664" s="81"/>
      <c r="L664" s="81"/>
      <c r="M664" s="81"/>
      <c r="N664" s="81"/>
      <c r="O664" s="81"/>
      <c r="P664" s="81"/>
      <c r="Q664" s="81"/>
      <c r="R664" s="81"/>
      <c r="S664" s="81"/>
      <c r="T664" s="88"/>
    </row>
    <row r="665" spans="1:20" x14ac:dyDescent="0.25">
      <c r="A665" s="80"/>
      <c r="B665" s="103"/>
      <c r="C665" s="81"/>
      <c r="D665" s="81"/>
      <c r="E665" s="81"/>
      <c r="F665" s="81"/>
      <c r="G665" s="81"/>
      <c r="H665" s="81"/>
      <c r="I665" s="81"/>
      <c r="J665" s="81"/>
      <c r="K665" s="81"/>
      <c r="L665" s="81"/>
      <c r="M665" s="81"/>
      <c r="N665" s="81"/>
      <c r="O665" s="81"/>
      <c r="P665" s="81"/>
      <c r="Q665" s="81"/>
      <c r="R665" s="81"/>
      <c r="S665" s="81"/>
      <c r="T665" s="88"/>
    </row>
    <row r="666" spans="1:20" x14ac:dyDescent="0.25">
      <c r="A666" s="80"/>
      <c r="B666" s="103"/>
      <c r="C666" s="81"/>
      <c r="D666" s="81"/>
      <c r="E666" s="81"/>
      <c r="F666" s="81"/>
      <c r="G666" s="81"/>
      <c r="H666" s="81"/>
      <c r="I666" s="81"/>
      <c r="J666" s="81"/>
      <c r="K666" s="81"/>
      <c r="L666" s="81"/>
      <c r="M666" s="81"/>
      <c r="N666" s="81"/>
      <c r="O666" s="81"/>
      <c r="P666" s="81"/>
      <c r="Q666" s="81"/>
      <c r="R666" s="81"/>
      <c r="S666" s="81"/>
      <c r="T666" s="88"/>
    </row>
    <row r="667" spans="1:20" x14ac:dyDescent="0.25">
      <c r="A667" s="80"/>
      <c r="B667" s="103"/>
      <c r="C667" s="81"/>
      <c r="D667" s="81"/>
      <c r="E667" s="81"/>
      <c r="F667" s="81"/>
      <c r="G667" s="81"/>
      <c r="H667" s="81"/>
      <c r="I667" s="81"/>
      <c r="J667" s="81"/>
      <c r="K667" s="81"/>
      <c r="L667" s="81"/>
      <c r="M667" s="81"/>
      <c r="N667" s="81"/>
      <c r="O667" s="81"/>
      <c r="P667" s="81"/>
      <c r="Q667" s="81"/>
      <c r="R667" s="81"/>
      <c r="S667" s="81"/>
      <c r="T667" s="88"/>
    </row>
    <row r="668" spans="1:20" x14ac:dyDescent="0.25">
      <c r="A668" s="80"/>
      <c r="B668" s="103"/>
      <c r="C668" s="104" t="s">
        <v>291</v>
      </c>
      <c r="D668" s="81"/>
      <c r="E668" s="81"/>
      <c r="F668" s="81"/>
      <c r="G668" s="81"/>
      <c r="H668" s="81"/>
      <c r="I668" s="81"/>
      <c r="J668" s="81"/>
      <c r="K668" s="81"/>
      <c r="L668" s="81"/>
      <c r="M668" s="81"/>
      <c r="N668" s="81"/>
      <c r="O668" s="81"/>
      <c r="P668" s="81"/>
      <c r="Q668" s="81"/>
      <c r="R668" s="81"/>
      <c r="S668" s="81"/>
      <c r="T668" s="88"/>
    </row>
    <row r="669" spans="1:20" x14ac:dyDescent="0.25">
      <c r="A669" s="80"/>
      <c r="B669" s="103"/>
      <c r="C669" s="81"/>
      <c r="D669" s="81"/>
      <c r="E669" s="81"/>
      <c r="F669" s="81"/>
      <c r="G669" s="81"/>
      <c r="H669" s="81"/>
      <c r="I669" s="81"/>
      <c r="J669" s="81"/>
      <c r="K669" s="81"/>
      <c r="L669" s="81"/>
      <c r="M669" s="81"/>
      <c r="N669" s="81"/>
      <c r="O669" s="81"/>
      <c r="P669" s="81"/>
      <c r="Q669" s="81"/>
      <c r="R669" s="81"/>
      <c r="S669" s="81"/>
      <c r="T669" s="88"/>
    </row>
    <row r="670" spans="1:20" x14ac:dyDescent="0.25">
      <c r="A670" s="80"/>
      <c r="B670" s="103"/>
      <c r="C670" s="81"/>
      <c r="D670" s="81"/>
      <c r="E670" s="81"/>
      <c r="F670" s="81"/>
      <c r="G670" s="81"/>
      <c r="H670" s="81"/>
      <c r="I670" s="81"/>
      <c r="J670" s="81"/>
      <c r="K670" s="81"/>
      <c r="L670" s="81"/>
      <c r="M670" s="81"/>
      <c r="N670" s="81"/>
      <c r="O670" s="81"/>
      <c r="P670" s="81"/>
      <c r="Q670" s="81"/>
      <c r="R670" s="81"/>
      <c r="S670" s="81"/>
      <c r="T670" s="88"/>
    </row>
    <row r="671" spans="1:20" x14ac:dyDescent="0.25">
      <c r="A671" s="80"/>
      <c r="B671" s="103"/>
      <c r="C671" s="81"/>
      <c r="D671" s="81"/>
      <c r="E671" s="81"/>
      <c r="F671" s="81"/>
      <c r="G671" s="81"/>
      <c r="H671" s="81"/>
      <c r="I671" s="81"/>
      <c r="J671" s="81"/>
      <c r="K671" s="81"/>
      <c r="L671" s="81"/>
      <c r="M671" s="81"/>
      <c r="N671" s="81"/>
      <c r="O671" s="81"/>
      <c r="P671" s="81"/>
      <c r="Q671" s="81"/>
      <c r="R671" s="81"/>
      <c r="S671" s="81"/>
      <c r="T671" s="88"/>
    </row>
    <row r="672" spans="1:20" x14ac:dyDescent="0.25">
      <c r="A672" s="80"/>
      <c r="B672" s="103"/>
      <c r="C672" s="81"/>
      <c r="D672" s="81"/>
      <c r="E672" s="81"/>
      <c r="F672" s="81"/>
      <c r="G672" s="81"/>
      <c r="H672" s="81"/>
      <c r="I672" s="81"/>
      <c r="J672" s="81"/>
      <c r="K672" s="81"/>
      <c r="L672" s="81"/>
      <c r="M672" s="81"/>
      <c r="N672" s="81"/>
      <c r="O672" s="81"/>
      <c r="P672" s="81"/>
      <c r="Q672" s="81"/>
      <c r="R672" s="81"/>
      <c r="S672" s="81"/>
      <c r="T672" s="88"/>
    </row>
    <row r="673" spans="1:20" x14ac:dyDescent="0.25">
      <c r="A673" s="80"/>
      <c r="B673" s="103"/>
      <c r="C673" s="81"/>
      <c r="D673" s="81"/>
      <c r="E673" s="81"/>
      <c r="F673" s="81"/>
      <c r="G673" s="81"/>
      <c r="H673" s="81"/>
      <c r="I673" s="81"/>
      <c r="J673" s="81"/>
      <c r="K673" s="81"/>
      <c r="L673" s="81"/>
      <c r="M673" s="81"/>
      <c r="N673" s="81"/>
      <c r="O673" s="81"/>
      <c r="P673" s="81"/>
      <c r="Q673" s="81"/>
      <c r="R673" s="81"/>
      <c r="S673" s="81"/>
      <c r="T673" s="88"/>
    </row>
    <row r="674" spans="1:20" x14ac:dyDescent="0.25">
      <c r="A674" s="80"/>
      <c r="B674" s="103"/>
      <c r="C674" s="81"/>
      <c r="D674" s="81"/>
      <c r="E674" s="81"/>
      <c r="F674" s="81"/>
      <c r="G674" s="81"/>
      <c r="H674" s="81"/>
      <c r="I674" s="81"/>
      <c r="J674" s="81"/>
      <c r="K674" s="81"/>
      <c r="L674" s="81"/>
      <c r="M674" s="81"/>
      <c r="N674" s="81"/>
      <c r="O674" s="81"/>
      <c r="P674" s="81"/>
      <c r="Q674" s="81"/>
      <c r="R674" s="81"/>
      <c r="S674" s="81"/>
      <c r="T674" s="88"/>
    </row>
    <row r="675" spans="1:20" x14ac:dyDescent="0.25">
      <c r="A675" s="80"/>
      <c r="B675" s="103"/>
      <c r="C675" s="81"/>
      <c r="D675" s="81"/>
      <c r="E675" s="81"/>
      <c r="F675" s="81"/>
      <c r="G675" s="81"/>
      <c r="H675" s="81"/>
      <c r="I675" s="81"/>
      <c r="J675" s="81"/>
      <c r="K675" s="81"/>
      <c r="L675" s="81"/>
      <c r="M675" s="81"/>
      <c r="N675" s="81"/>
      <c r="O675" s="81"/>
      <c r="P675" s="81"/>
      <c r="Q675" s="81"/>
      <c r="R675" s="81"/>
      <c r="S675" s="81"/>
      <c r="T675" s="88"/>
    </row>
    <row r="676" spans="1:20" x14ac:dyDescent="0.25">
      <c r="A676" s="80"/>
      <c r="B676" s="103"/>
      <c r="C676" s="81"/>
      <c r="D676" s="81"/>
      <c r="E676" s="81"/>
      <c r="F676" s="81"/>
      <c r="G676" s="81"/>
      <c r="H676" s="81"/>
      <c r="I676" s="81"/>
      <c r="J676" s="81"/>
      <c r="K676" s="81"/>
      <c r="L676" s="81"/>
      <c r="M676" s="81"/>
      <c r="N676" s="81"/>
      <c r="O676" s="81"/>
      <c r="P676" s="81"/>
      <c r="Q676" s="81"/>
      <c r="R676" s="81"/>
      <c r="S676" s="81"/>
      <c r="T676" s="88"/>
    </row>
    <row r="677" spans="1:20" x14ac:dyDescent="0.25">
      <c r="A677" s="80"/>
      <c r="B677" s="103"/>
      <c r="C677" s="81"/>
      <c r="D677" s="81"/>
      <c r="E677" s="81"/>
      <c r="F677" s="81"/>
      <c r="G677" s="81"/>
      <c r="H677" s="81"/>
      <c r="I677" s="81"/>
      <c r="J677" s="81"/>
      <c r="K677" s="81"/>
      <c r="L677" s="81"/>
      <c r="M677" s="81"/>
      <c r="N677" s="81"/>
      <c r="O677" s="81"/>
      <c r="P677" s="81"/>
      <c r="Q677" s="81"/>
      <c r="R677" s="81"/>
      <c r="S677" s="81"/>
      <c r="T677" s="88"/>
    </row>
    <row r="678" spans="1:20" x14ac:dyDescent="0.25">
      <c r="A678" s="80"/>
      <c r="B678" s="103"/>
      <c r="C678" s="81"/>
      <c r="D678" s="81"/>
      <c r="E678" s="81"/>
      <c r="F678" s="81"/>
      <c r="G678" s="81"/>
      <c r="H678" s="81"/>
      <c r="I678" s="81"/>
      <c r="J678" s="81"/>
      <c r="K678" s="81"/>
      <c r="L678" s="81"/>
      <c r="M678" s="81"/>
      <c r="N678" s="81"/>
      <c r="O678" s="81"/>
      <c r="P678" s="81"/>
      <c r="Q678" s="81"/>
      <c r="R678" s="81"/>
      <c r="S678" s="81"/>
      <c r="T678" s="88"/>
    </row>
    <row r="679" spans="1:20" x14ac:dyDescent="0.25">
      <c r="A679" s="80"/>
      <c r="B679" s="103"/>
      <c r="C679" s="81"/>
      <c r="D679" s="81"/>
      <c r="E679" s="81"/>
      <c r="F679" s="81"/>
      <c r="G679" s="81"/>
      <c r="H679" s="81"/>
      <c r="I679" s="81"/>
      <c r="J679" s="81"/>
      <c r="K679" s="81"/>
      <c r="L679" s="81"/>
      <c r="M679" s="81"/>
      <c r="N679" s="81"/>
      <c r="O679" s="81"/>
      <c r="P679" s="81"/>
      <c r="Q679" s="81"/>
      <c r="R679" s="81"/>
      <c r="S679" s="81"/>
      <c r="T679" s="88"/>
    </row>
    <row r="680" spans="1:20" x14ac:dyDescent="0.25">
      <c r="A680" s="80"/>
      <c r="B680" s="103"/>
      <c r="C680" s="81"/>
      <c r="D680" s="81"/>
      <c r="E680" s="81"/>
      <c r="F680" s="81"/>
      <c r="G680" s="81"/>
      <c r="H680" s="81"/>
      <c r="I680" s="81"/>
      <c r="J680" s="81"/>
      <c r="K680" s="81"/>
      <c r="L680" s="81"/>
      <c r="M680" s="81"/>
      <c r="N680" s="81"/>
      <c r="O680" s="81"/>
      <c r="P680" s="81"/>
      <c r="Q680" s="81"/>
      <c r="R680" s="81"/>
      <c r="S680" s="81"/>
      <c r="T680" s="88"/>
    </row>
    <row r="681" spans="1:20" x14ac:dyDescent="0.25">
      <c r="A681" s="80"/>
      <c r="B681" s="103"/>
      <c r="C681" s="81"/>
      <c r="D681" s="81"/>
      <c r="E681" s="81"/>
      <c r="F681" s="81"/>
      <c r="G681" s="81"/>
      <c r="H681" s="81"/>
      <c r="I681" s="81"/>
      <c r="J681" s="81"/>
      <c r="K681" s="81"/>
      <c r="L681" s="81"/>
      <c r="M681" s="81"/>
      <c r="N681" s="81"/>
      <c r="O681" s="81"/>
      <c r="P681" s="81"/>
      <c r="Q681" s="81"/>
      <c r="R681" s="81"/>
      <c r="S681" s="81"/>
      <c r="T681" s="88"/>
    </row>
    <row r="682" spans="1:20" x14ac:dyDescent="0.25">
      <c r="A682" s="80"/>
      <c r="B682" s="103"/>
      <c r="C682" s="81"/>
      <c r="D682" s="81"/>
      <c r="E682" s="81"/>
      <c r="F682" s="81"/>
      <c r="G682" s="81"/>
      <c r="H682" s="81"/>
      <c r="I682" s="81"/>
      <c r="J682" s="81"/>
      <c r="K682" s="81"/>
      <c r="L682" s="81"/>
      <c r="M682" s="81"/>
      <c r="N682" s="81"/>
      <c r="O682" s="81"/>
      <c r="P682" s="81"/>
      <c r="Q682" s="81"/>
      <c r="R682" s="81"/>
      <c r="S682" s="81"/>
      <c r="T682" s="88"/>
    </row>
    <row r="683" spans="1:20" x14ac:dyDescent="0.25">
      <c r="A683" s="80"/>
      <c r="B683" s="103"/>
      <c r="C683" s="81"/>
      <c r="D683" s="81"/>
      <c r="E683" s="81"/>
      <c r="F683" s="81"/>
      <c r="G683" s="81"/>
      <c r="H683" s="81"/>
      <c r="I683" s="81"/>
      <c r="J683" s="81"/>
      <c r="K683" s="81"/>
      <c r="L683" s="81"/>
      <c r="M683" s="81"/>
      <c r="N683" s="81"/>
      <c r="O683" s="81"/>
      <c r="P683" s="81"/>
      <c r="Q683" s="81"/>
      <c r="R683" s="81"/>
      <c r="S683" s="81"/>
      <c r="T683" s="88"/>
    </row>
    <row r="684" spans="1:20" x14ac:dyDescent="0.25">
      <c r="A684" s="80"/>
      <c r="B684" s="103"/>
      <c r="C684" s="81"/>
      <c r="D684" s="81"/>
      <c r="E684" s="81"/>
      <c r="F684" s="81"/>
      <c r="G684" s="81"/>
      <c r="H684" s="81"/>
      <c r="I684" s="81"/>
      <c r="J684" s="81"/>
      <c r="K684" s="81"/>
      <c r="L684" s="81"/>
      <c r="M684" s="81"/>
      <c r="N684" s="81"/>
      <c r="O684" s="81"/>
      <c r="P684" s="81"/>
      <c r="Q684" s="81"/>
      <c r="R684" s="81"/>
      <c r="S684" s="81"/>
      <c r="T684" s="88"/>
    </row>
    <row r="685" spans="1:20" x14ac:dyDescent="0.25">
      <c r="A685" s="80"/>
      <c r="B685" s="103"/>
      <c r="C685" s="81"/>
      <c r="D685" s="81"/>
      <c r="E685" s="81"/>
      <c r="F685" s="81"/>
      <c r="G685" s="81"/>
      <c r="H685" s="81"/>
      <c r="I685" s="81"/>
      <c r="J685" s="81"/>
      <c r="K685" s="81"/>
      <c r="L685" s="81"/>
      <c r="M685" s="81"/>
      <c r="N685" s="81"/>
      <c r="O685" s="81"/>
      <c r="P685" s="81"/>
      <c r="Q685" s="81"/>
      <c r="R685" s="81"/>
      <c r="S685" s="81"/>
      <c r="T685" s="88"/>
    </row>
    <row r="686" spans="1:20" x14ac:dyDescent="0.25">
      <c r="A686" s="80"/>
      <c r="B686" s="103"/>
      <c r="C686" s="81"/>
      <c r="D686" s="81"/>
      <c r="E686" s="81"/>
      <c r="F686" s="81"/>
      <c r="G686" s="81"/>
      <c r="H686" s="81"/>
      <c r="I686" s="81"/>
      <c r="J686" s="81"/>
      <c r="K686" s="81"/>
      <c r="L686" s="81"/>
      <c r="M686" s="81"/>
      <c r="N686" s="81"/>
      <c r="O686" s="81"/>
      <c r="P686" s="81"/>
      <c r="Q686" s="81"/>
      <c r="R686" s="81"/>
      <c r="S686" s="81"/>
      <c r="T686" s="88"/>
    </row>
    <row r="687" spans="1:20" x14ac:dyDescent="0.25">
      <c r="A687" s="80"/>
      <c r="B687" s="103"/>
      <c r="C687" s="81"/>
      <c r="D687" s="81"/>
      <c r="E687" s="81"/>
      <c r="F687" s="81"/>
      <c r="G687" s="81"/>
      <c r="H687" s="81"/>
      <c r="I687" s="81"/>
      <c r="J687" s="81"/>
      <c r="K687" s="81"/>
      <c r="L687" s="81"/>
      <c r="M687" s="81"/>
      <c r="N687" s="81"/>
      <c r="O687" s="81"/>
      <c r="P687" s="81"/>
      <c r="Q687" s="81"/>
      <c r="R687" s="81"/>
      <c r="S687" s="81"/>
      <c r="T687" s="88"/>
    </row>
    <row r="688" spans="1:20" x14ac:dyDescent="0.25">
      <c r="A688" s="80"/>
      <c r="B688" s="103"/>
      <c r="C688" s="81"/>
      <c r="D688" s="81"/>
      <c r="E688" s="81"/>
      <c r="F688" s="81"/>
      <c r="G688" s="81"/>
      <c r="H688" s="81"/>
      <c r="I688" s="81"/>
      <c r="J688" s="81"/>
      <c r="K688" s="81"/>
      <c r="L688" s="81"/>
      <c r="M688" s="81"/>
      <c r="N688" s="81"/>
      <c r="O688" s="81"/>
      <c r="P688" s="81"/>
      <c r="Q688" s="81"/>
      <c r="R688" s="81"/>
      <c r="S688" s="81"/>
      <c r="T688" s="88"/>
    </row>
    <row r="689" spans="1:20" x14ac:dyDescent="0.25">
      <c r="A689" s="80"/>
      <c r="B689" s="103"/>
      <c r="C689" s="104" t="s">
        <v>290</v>
      </c>
      <c r="D689" s="81"/>
      <c r="E689" s="81"/>
      <c r="F689" s="81"/>
      <c r="G689" s="81"/>
      <c r="H689" s="81"/>
      <c r="I689" s="81"/>
      <c r="J689" s="81"/>
      <c r="K689" s="81"/>
      <c r="L689" s="81"/>
      <c r="M689" s="81"/>
      <c r="N689" s="81"/>
      <c r="O689" s="81"/>
      <c r="P689" s="81"/>
      <c r="Q689" s="81"/>
      <c r="R689" s="81"/>
      <c r="S689" s="81"/>
      <c r="T689" s="88"/>
    </row>
    <row r="690" spans="1:20" x14ac:dyDescent="0.25">
      <c r="A690" s="80"/>
      <c r="B690" s="103"/>
      <c r="C690" s="81"/>
      <c r="D690" s="81"/>
      <c r="E690" s="81"/>
      <c r="F690" s="81"/>
      <c r="G690" s="81"/>
      <c r="H690" s="81"/>
      <c r="I690" s="81"/>
      <c r="J690" s="81"/>
      <c r="K690" s="81"/>
      <c r="L690" s="81"/>
      <c r="M690" s="81"/>
      <c r="N690" s="81"/>
      <c r="O690" s="81"/>
      <c r="P690" s="81"/>
      <c r="Q690" s="81"/>
      <c r="R690" s="81"/>
      <c r="S690" s="81"/>
      <c r="T690" s="88"/>
    </row>
    <row r="691" spans="1:20" x14ac:dyDescent="0.25">
      <c r="A691" s="80"/>
      <c r="B691" s="103"/>
      <c r="C691" s="81"/>
      <c r="D691" s="81"/>
      <c r="E691" s="81"/>
      <c r="F691" s="81"/>
      <c r="G691" s="81"/>
      <c r="H691" s="81"/>
      <c r="I691" s="81"/>
      <c r="J691" s="81"/>
      <c r="K691" s="81"/>
      <c r="L691" s="81"/>
      <c r="M691" s="81"/>
      <c r="N691" s="81"/>
      <c r="O691" s="81"/>
      <c r="P691" s="81"/>
      <c r="Q691" s="81"/>
      <c r="R691" s="81"/>
      <c r="S691" s="81"/>
      <c r="T691" s="88"/>
    </row>
    <row r="692" spans="1:20" x14ac:dyDescent="0.25">
      <c r="A692" s="80"/>
      <c r="B692" s="103"/>
      <c r="C692" s="81"/>
      <c r="D692" s="81"/>
      <c r="E692" s="81"/>
      <c r="F692" s="81"/>
      <c r="G692" s="81"/>
      <c r="H692" s="81"/>
      <c r="I692" s="81"/>
      <c r="J692" s="81"/>
      <c r="K692" s="81"/>
      <c r="L692" s="81"/>
      <c r="M692" s="81"/>
      <c r="N692" s="81"/>
      <c r="O692" s="81"/>
      <c r="P692" s="81"/>
      <c r="Q692" s="81"/>
      <c r="R692" s="81"/>
      <c r="S692" s="81"/>
      <c r="T692" s="88"/>
    </row>
    <row r="693" spans="1:20" x14ac:dyDescent="0.25">
      <c r="A693" s="80"/>
      <c r="B693" s="103"/>
      <c r="C693" s="81"/>
      <c r="D693" s="81"/>
      <c r="E693" s="81"/>
      <c r="F693" s="81"/>
      <c r="G693" s="81"/>
      <c r="H693" s="81"/>
      <c r="I693" s="81"/>
      <c r="J693" s="81"/>
      <c r="K693" s="81"/>
      <c r="L693" s="81"/>
      <c r="M693" s="81"/>
      <c r="N693" s="81"/>
      <c r="O693" s="81"/>
      <c r="P693" s="81"/>
      <c r="Q693" s="81"/>
      <c r="R693" s="81"/>
      <c r="S693" s="81"/>
      <c r="T693" s="88"/>
    </row>
    <row r="694" spans="1:20" x14ac:dyDescent="0.25">
      <c r="A694" s="80"/>
      <c r="B694" s="103"/>
      <c r="C694" s="81"/>
      <c r="D694" s="81"/>
      <c r="E694" s="81"/>
      <c r="F694" s="81"/>
      <c r="G694" s="81"/>
      <c r="H694" s="81"/>
      <c r="I694" s="81"/>
      <c r="J694" s="81"/>
      <c r="K694" s="81"/>
      <c r="L694" s="81"/>
      <c r="M694" s="81"/>
      <c r="N694" s="81"/>
      <c r="O694" s="81"/>
      <c r="P694" s="81"/>
      <c r="Q694" s="81"/>
      <c r="R694" s="81"/>
      <c r="S694" s="81"/>
      <c r="T694" s="88"/>
    </row>
    <row r="695" spans="1:20" x14ac:dyDescent="0.25">
      <c r="A695" s="80"/>
      <c r="B695" s="103"/>
      <c r="C695" s="81"/>
      <c r="D695" s="81"/>
      <c r="E695" s="81"/>
      <c r="F695" s="81"/>
      <c r="G695" s="81"/>
      <c r="H695" s="81"/>
      <c r="I695" s="81"/>
      <c r="J695" s="81"/>
      <c r="K695" s="81"/>
      <c r="L695" s="81"/>
      <c r="M695" s="81"/>
      <c r="N695" s="81"/>
      <c r="O695" s="81"/>
      <c r="P695" s="81"/>
      <c r="Q695" s="81"/>
      <c r="R695" s="81"/>
      <c r="S695" s="81"/>
      <c r="T695" s="88"/>
    </row>
    <row r="696" spans="1:20" x14ac:dyDescent="0.25">
      <c r="A696" s="80"/>
      <c r="B696" s="103"/>
      <c r="C696" s="81"/>
      <c r="D696" s="81"/>
      <c r="E696" s="81"/>
      <c r="F696" s="81"/>
      <c r="G696" s="81"/>
      <c r="H696" s="81"/>
      <c r="I696" s="81"/>
      <c r="J696" s="81"/>
      <c r="K696" s="81"/>
      <c r="L696" s="81"/>
      <c r="M696" s="81"/>
      <c r="N696" s="81"/>
      <c r="O696" s="81"/>
      <c r="P696" s="81"/>
      <c r="Q696" s="81"/>
      <c r="R696" s="81"/>
      <c r="S696" s="81"/>
      <c r="T696" s="88"/>
    </row>
    <row r="697" spans="1:20" x14ac:dyDescent="0.25">
      <c r="A697" s="80"/>
      <c r="B697" s="103"/>
      <c r="C697" s="81"/>
      <c r="D697" s="81"/>
      <c r="E697" s="81"/>
      <c r="F697" s="81"/>
      <c r="G697" s="81"/>
      <c r="H697" s="81"/>
      <c r="I697" s="81"/>
      <c r="J697" s="81"/>
      <c r="K697" s="81"/>
      <c r="L697" s="81"/>
      <c r="M697" s="81"/>
      <c r="N697" s="81"/>
      <c r="O697" s="81"/>
      <c r="P697" s="81"/>
      <c r="Q697" s="81"/>
      <c r="R697" s="81"/>
      <c r="S697" s="81"/>
      <c r="T697" s="88"/>
    </row>
    <row r="698" spans="1:20" x14ac:dyDescent="0.25">
      <c r="A698" s="80"/>
      <c r="B698" s="103"/>
      <c r="C698" s="81"/>
      <c r="D698" s="81"/>
      <c r="E698" s="81"/>
      <c r="F698" s="81"/>
      <c r="G698" s="81"/>
      <c r="H698" s="81"/>
      <c r="I698" s="81"/>
      <c r="J698" s="81"/>
      <c r="K698" s="81"/>
      <c r="L698" s="81"/>
      <c r="M698" s="81"/>
      <c r="N698" s="81"/>
      <c r="O698" s="81"/>
      <c r="P698" s="81"/>
      <c r="Q698" s="81"/>
      <c r="R698" s="81"/>
      <c r="S698" s="81"/>
      <c r="T698" s="88"/>
    </row>
    <row r="699" spans="1:20" x14ac:dyDescent="0.25">
      <c r="A699" s="80"/>
      <c r="B699" s="103"/>
      <c r="C699" s="81"/>
      <c r="D699" s="81"/>
      <c r="E699" s="81"/>
      <c r="F699" s="81"/>
      <c r="G699" s="81"/>
      <c r="H699" s="81"/>
      <c r="I699" s="81"/>
      <c r="J699" s="81"/>
      <c r="K699" s="81"/>
      <c r="L699" s="81"/>
      <c r="M699" s="81"/>
      <c r="N699" s="81"/>
      <c r="O699" s="81"/>
      <c r="P699" s="81"/>
      <c r="Q699" s="81"/>
      <c r="R699" s="81"/>
      <c r="S699" s="81"/>
      <c r="T699" s="88"/>
    </row>
    <row r="700" spans="1:20" x14ac:dyDescent="0.25">
      <c r="A700" s="80"/>
      <c r="B700" s="103"/>
      <c r="C700" s="81"/>
      <c r="D700" s="81"/>
      <c r="E700" s="81"/>
      <c r="F700" s="81"/>
      <c r="G700" s="81"/>
      <c r="H700" s="81"/>
      <c r="I700" s="81"/>
      <c r="J700" s="81"/>
      <c r="K700" s="81"/>
      <c r="L700" s="81"/>
      <c r="M700" s="81"/>
      <c r="N700" s="81"/>
      <c r="O700" s="81"/>
      <c r="P700" s="81"/>
      <c r="Q700" s="81"/>
      <c r="R700" s="81"/>
      <c r="S700" s="81"/>
      <c r="T700" s="88"/>
    </row>
    <row r="701" spans="1:20" x14ac:dyDescent="0.25">
      <c r="A701" s="80"/>
      <c r="B701" s="103"/>
      <c r="C701" s="81"/>
      <c r="D701" s="81"/>
      <c r="E701" s="81"/>
      <c r="F701" s="81"/>
      <c r="G701" s="81"/>
      <c r="H701" s="81"/>
      <c r="I701" s="81"/>
      <c r="J701" s="81"/>
      <c r="K701" s="81"/>
      <c r="L701" s="81"/>
      <c r="M701" s="81"/>
      <c r="N701" s="81"/>
      <c r="O701" s="81"/>
      <c r="P701" s="81"/>
      <c r="Q701" s="81"/>
      <c r="R701" s="81"/>
      <c r="S701" s="81"/>
      <c r="T701" s="88"/>
    </row>
    <row r="702" spans="1:20" x14ac:dyDescent="0.25">
      <c r="A702" s="80"/>
      <c r="B702" s="103"/>
      <c r="C702" s="81"/>
      <c r="D702" s="81"/>
      <c r="E702" s="81"/>
      <c r="F702" s="81"/>
      <c r="G702" s="81"/>
      <c r="H702" s="81"/>
      <c r="I702" s="81"/>
      <c r="J702" s="81"/>
      <c r="K702" s="81"/>
      <c r="L702" s="81"/>
      <c r="M702" s="81"/>
      <c r="N702" s="81"/>
      <c r="O702" s="81"/>
      <c r="P702" s="81"/>
      <c r="Q702" s="81"/>
      <c r="R702" s="81"/>
      <c r="S702" s="81"/>
      <c r="T702" s="88"/>
    </row>
    <row r="703" spans="1:20" x14ac:dyDescent="0.25">
      <c r="A703" s="80"/>
      <c r="B703" s="103"/>
      <c r="C703" s="81"/>
      <c r="D703" s="81"/>
      <c r="E703" s="81"/>
      <c r="F703" s="81"/>
      <c r="G703" s="81"/>
      <c r="H703" s="81"/>
      <c r="I703" s="81"/>
      <c r="J703" s="81"/>
      <c r="K703" s="81"/>
      <c r="L703" s="81"/>
      <c r="M703" s="81"/>
      <c r="N703" s="81"/>
      <c r="O703" s="81"/>
      <c r="P703" s="81"/>
      <c r="Q703" s="81"/>
      <c r="R703" s="81"/>
      <c r="S703" s="81"/>
      <c r="T703" s="88"/>
    </row>
    <row r="704" spans="1:20" x14ac:dyDescent="0.25">
      <c r="A704" s="80"/>
      <c r="B704" s="103"/>
      <c r="C704" s="81"/>
      <c r="D704" s="81"/>
      <c r="E704" s="81"/>
      <c r="F704" s="81"/>
      <c r="G704" s="81"/>
      <c r="H704" s="81"/>
      <c r="I704" s="81"/>
      <c r="J704" s="81"/>
      <c r="K704" s="81"/>
      <c r="L704" s="81"/>
      <c r="M704" s="81"/>
      <c r="N704" s="81"/>
      <c r="O704" s="81"/>
      <c r="P704" s="81"/>
      <c r="Q704" s="81"/>
      <c r="R704" s="81"/>
      <c r="S704" s="81"/>
      <c r="T704" s="88"/>
    </row>
    <row r="705" spans="1:20" x14ac:dyDescent="0.25">
      <c r="A705" s="80"/>
      <c r="B705" s="103"/>
      <c r="C705" s="104" t="s">
        <v>292</v>
      </c>
      <c r="D705" s="81"/>
      <c r="E705" s="81"/>
      <c r="F705" s="81"/>
      <c r="G705" s="81"/>
      <c r="H705" s="81"/>
      <c r="I705" s="81"/>
      <c r="J705" s="81"/>
      <c r="K705" s="81"/>
      <c r="L705" s="81"/>
      <c r="M705" s="81"/>
      <c r="N705" s="81"/>
      <c r="O705" s="81"/>
      <c r="P705" s="81"/>
      <c r="Q705" s="81"/>
      <c r="R705" s="81"/>
      <c r="S705" s="81"/>
      <c r="T705" s="88"/>
    </row>
    <row r="706" spans="1:20" x14ac:dyDescent="0.25">
      <c r="A706" s="80"/>
      <c r="B706" s="103"/>
      <c r="C706" s="81"/>
      <c r="D706" s="81"/>
      <c r="E706" s="81"/>
      <c r="F706" s="81"/>
      <c r="G706" s="81"/>
      <c r="H706" s="81"/>
      <c r="I706" s="81"/>
      <c r="J706" s="81"/>
      <c r="K706" s="81"/>
      <c r="L706" s="81"/>
      <c r="M706" s="81"/>
      <c r="N706" s="81"/>
      <c r="O706" s="81"/>
      <c r="P706" s="81"/>
      <c r="Q706" s="81"/>
      <c r="R706" s="81"/>
      <c r="S706" s="81"/>
      <c r="T706" s="88"/>
    </row>
    <row r="707" spans="1:20" x14ac:dyDescent="0.25">
      <c r="A707" s="80"/>
      <c r="B707" s="103"/>
      <c r="C707" s="81"/>
      <c r="D707" s="81"/>
      <c r="E707" s="81"/>
      <c r="F707" s="81"/>
      <c r="G707" s="81"/>
      <c r="H707" s="81"/>
      <c r="I707" s="81"/>
      <c r="J707" s="81"/>
      <c r="K707" s="81"/>
      <c r="L707" s="81"/>
      <c r="M707" s="81"/>
      <c r="N707" s="81"/>
      <c r="O707" s="81"/>
      <c r="P707" s="81"/>
      <c r="Q707" s="81"/>
      <c r="R707" s="81"/>
      <c r="S707" s="81"/>
      <c r="T707" s="88"/>
    </row>
    <row r="708" spans="1:20" x14ac:dyDescent="0.25">
      <c r="A708" s="80"/>
      <c r="B708" s="103"/>
      <c r="C708" s="81"/>
      <c r="D708" s="81"/>
      <c r="E708" s="81"/>
      <c r="F708" s="81"/>
      <c r="G708" s="81"/>
      <c r="H708" s="81"/>
      <c r="I708" s="81"/>
      <c r="J708" s="81"/>
      <c r="K708" s="81"/>
      <c r="L708" s="81"/>
      <c r="M708" s="81"/>
      <c r="N708" s="81"/>
      <c r="O708" s="81"/>
      <c r="P708" s="81"/>
      <c r="Q708" s="81"/>
      <c r="R708" s="81"/>
      <c r="S708" s="81"/>
      <c r="T708" s="88"/>
    </row>
    <row r="709" spans="1:20" x14ac:dyDescent="0.25">
      <c r="A709" s="80"/>
      <c r="B709" s="103"/>
      <c r="C709" s="81"/>
      <c r="D709" s="81"/>
      <c r="E709" s="81"/>
      <c r="F709" s="81"/>
      <c r="G709" s="81"/>
      <c r="H709" s="81"/>
      <c r="I709" s="81"/>
      <c r="J709" s="81"/>
      <c r="K709" s="81"/>
      <c r="L709" s="81"/>
      <c r="M709" s="81"/>
      <c r="N709" s="81"/>
      <c r="O709" s="81"/>
      <c r="P709" s="81"/>
      <c r="Q709" s="81"/>
      <c r="R709" s="81"/>
      <c r="S709" s="81"/>
      <c r="T709" s="88"/>
    </row>
    <row r="710" spans="1:20" x14ac:dyDescent="0.25">
      <c r="A710" s="80"/>
      <c r="B710" s="103"/>
      <c r="C710" s="81"/>
      <c r="D710" s="81"/>
      <c r="E710" s="81"/>
      <c r="F710" s="81"/>
      <c r="G710" s="81"/>
      <c r="H710" s="81"/>
      <c r="I710" s="81"/>
      <c r="J710" s="81"/>
      <c r="K710" s="81"/>
      <c r="L710" s="81"/>
      <c r="M710" s="81"/>
      <c r="N710" s="81"/>
      <c r="O710" s="81"/>
      <c r="P710" s="81"/>
      <c r="Q710" s="81"/>
      <c r="R710" s="81"/>
      <c r="S710" s="81"/>
      <c r="T710" s="88"/>
    </row>
    <row r="711" spans="1:20" x14ac:dyDescent="0.25">
      <c r="A711" s="80"/>
      <c r="B711" s="103"/>
      <c r="C711" s="81"/>
      <c r="D711" s="81"/>
      <c r="E711" s="81"/>
      <c r="F711" s="81"/>
      <c r="G711" s="81"/>
      <c r="H711" s="81"/>
      <c r="I711" s="81"/>
      <c r="J711" s="81"/>
      <c r="K711" s="81"/>
      <c r="L711" s="81"/>
      <c r="M711" s="81"/>
      <c r="N711" s="81"/>
      <c r="O711" s="81"/>
      <c r="P711" s="81"/>
      <c r="Q711" s="81"/>
      <c r="R711" s="81"/>
      <c r="S711" s="81"/>
      <c r="T711" s="88"/>
    </row>
    <row r="712" spans="1:20" x14ac:dyDescent="0.25">
      <c r="A712" s="80"/>
      <c r="B712" s="103"/>
      <c r="C712" s="81"/>
      <c r="D712" s="81"/>
      <c r="E712" s="81"/>
      <c r="F712" s="81"/>
      <c r="G712" s="81"/>
      <c r="H712" s="81"/>
      <c r="I712" s="81"/>
      <c r="J712" s="81"/>
      <c r="K712" s="81"/>
      <c r="L712" s="81"/>
      <c r="M712" s="81"/>
      <c r="N712" s="81"/>
      <c r="O712" s="81"/>
      <c r="P712" s="81"/>
      <c r="Q712" s="81"/>
      <c r="R712" s="81"/>
      <c r="S712" s="81"/>
      <c r="T712" s="88"/>
    </row>
    <row r="713" spans="1:20" x14ac:dyDescent="0.25">
      <c r="A713" s="80"/>
      <c r="B713" s="103"/>
      <c r="C713" s="81"/>
      <c r="D713" s="81"/>
      <c r="E713" s="81"/>
      <c r="F713" s="81"/>
      <c r="G713" s="81"/>
      <c r="H713" s="81"/>
      <c r="I713" s="81"/>
      <c r="J713" s="81"/>
      <c r="K713" s="81"/>
      <c r="L713" s="81"/>
      <c r="M713" s="81"/>
      <c r="N713" s="81"/>
      <c r="O713" s="81"/>
      <c r="P713" s="81"/>
      <c r="Q713" s="81"/>
      <c r="R713" s="81"/>
      <c r="S713" s="81"/>
      <c r="T713" s="88"/>
    </row>
    <row r="714" spans="1:20" x14ac:dyDescent="0.25">
      <c r="A714" s="80"/>
      <c r="B714" s="103"/>
      <c r="C714" s="81"/>
      <c r="D714" s="81"/>
      <c r="E714" s="81"/>
      <c r="F714" s="81"/>
      <c r="G714" s="81"/>
      <c r="H714" s="81"/>
      <c r="I714" s="81"/>
      <c r="J714" s="81"/>
      <c r="K714" s="81"/>
      <c r="L714" s="81"/>
      <c r="M714" s="81"/>
      <c r="N714" s="81"/>
      <c r="O714" s="81"/>
      <c r="P714" s="81"/>
      <c r="Q714" s="81"/>
      <c r="R714" s="81"/>
      <c r="S714" s="81"/>
      <c r="T714" s="88"/>
    </row>
    <row r="715" spans="1:20" x14ac:dyDescent="0.25">
      <c r="A715" s="80"/>
      <c r="B715" s="103"/>
      <c r="C715" s="81"/>
      <c r="D715" s="81"/>
      <c r="E715" s="81"/>
      <c r="F715" s="81"/>
      <c r="G715" s="81"/>
      <c r="H715" s="81"/>
      <c r="I715" s="81"/>
      <c r="J715" s="81"/>
      <c r="K715" s="81"/>
      <c r="L715" s="81"/>
      <c r="M715" s="81"/>
      <c r="N715" s="81"/>
      <c r="O715" s="81"/>
      <c r="P715" s="81"/>
      <c r="Q715" s="81"/>
      <c r="R715" s="81"/>
      <c r="S715" s="81"/>
      <c r="T715" s="88"/>
    </row>
    <row r="716" spans="1:20" x14ac:dyDescent="0.25">
      <c r="A716" s="80"/>
      <c r="B716" s="103"/>
      <c r="C716" s="81"/>
      <c r="D716" s="81"/>
      <c r="E716" s="81"/>
      <c r="F716" s="81"/>
      <c r="G716" s="81"/>
      <c r="H716" s="81"/>
      <c r="I716" s="81"/>
      <c r="J716" s="81"/>
      <c r="K716" s="81"/>
      <c r="L716" s="81"/>
      <c r="M716" s="81"/>
      <c r="N716" s="81"/>
      <c r="O716" s="81"/>
      <c r="P716" s="81"/>
      <c r="Q716" s="81"/>
      <c r="R716" s="81"/>
      <c r="S716" s="81"/>
      <c r="T716" s="88"/>
    </row>
    <row r="717" spans="1:20" x14ac:dyDescent="0.25">
      <c r="A717" s="80"/>
      <c r="B717" s="103"/>
      <c r="C717" s="81"/>
      <c r="D717" s="81"/>
      <c r="E717" s="81"/>
      <c r="F717" s="81"/>
      <c r="G717" s="81"/>
      <c r="H717" s="81"/>
      <c r="I717" s="81"/>
      <c r="J717" s="81"/>
      <c r="K717" s="81"/>
      <c r="L717" s="81"/>
      <c r="M717" s="81"/>
      <c r="N717" s="81"/>
      <c r="O717" s="81"/>
      <c r="P717" s="81"/>
      <c r="Q717" s="81"/>
      <c r="R717" s="81"/>
      <c r="S717" s="81"/>
      <c r="T717" s="88"/>
    </row>
    <row r="718" spans="1:20" x14ac:dyDescent="0.25">
      <c r="A718" s="80"/>
      <c r="B718" s="103"/>
      <c r="C718" s="81"/>
      <c r="D718" s="81"/>
      <c r="E718" s="81"/>
      <c r="F718" s="81"/>
      <c r="G718" s="81"/>
      <c r="H718" s="81"/>
      <c r="I718" s="81"/>
      <c r="J718" s="81"/>
      <c r="K718" s="81"/>
      <c r="L718" s="81"/>
      <c r="M718" s="81"/>
      <c r="N718" s="81"/>
      <c r="O718" s="81"/>
      <c r="P718" s="81"/>
      <c r="Q718" s="81"/>
      <c r="R718" s="81"/>
      <c r="S718" s="81"/>
      <c r="T718" s="88"/>
    </row>
    <row r="719" spans="1:20" x14ac:dyDescent="0.25">
      <c r="A719" s="80"/>
      <c r="B719" s="103"/>
      <c r="C719" s="81"/>
      <c r="D719" s="81"/>
      <c r="E719" s="81"/>
      <c r="F719" s="81"/>
      <c r="G719" s="81"/>
      <c r="H719" s="81"/>
      <c r="I719" s="81"/>
      <c r="J719" s="81"/>
      <c r="K719" s="81"/>
      <c r="L719" s="81"/>
      <c r="M719" s="81"/>
      <c r="N719" s="81"/>
      <c r="O719" s="81"/>
      <c r="P719" s="81"/>
      <c r="Q719" s="81"/>
      <c r="R719" s="81"/>
      <c r="S719" s="81"/>
      <c r="T719" s="88"/>
    </row>
    <row r="720" spans="1:20" x14ac:dyDescent="0.25">
      <c r="A720" s="80"/>
      <c r="B720" s="103"/>
      <c r="C720" s="104" t="s">
        <v>293</v>
      </c>
      <c r="D720" s="81"/>
      <c r="E720" s="81"/>
      <c r="F720" s="81"/>
      <c r="G720" s="81"/>
      <c r="H720" s="81"/>
      <c r="I720" s="81"/>
      <c r="J720" s="81"/>
      <c r="K720" s="81"/>
      <c r="L720" s="81"/>
      <c r="M720" s="81"/>
      <c r="N720" s="81"/>
      <c r="O720" s="81"/>
      <c r="P720" s="81"/>
      <c r="Q720" s="81"/>
      <c r="R720" s="81"/>
      <c r="S720" s="81"/>
      <c r="T720" s="88"/>
    </row>
    <row r="721" spans="1:20" x14ac:dyDescent="0.25">
      <c r="A721" s="80"/>
      <c r="B721" s="103"/>
      <c r="C721" s="81"/>
      <c r="D721" s="81"/>
      <c r="E721" s="81"/>
      <c r="F721" s="81"/>
      <c r="G721" s="81"/>
      <c r="H721" s="81"/>
      <c r="I721" s="81"/>
      <c r="J721" s="81"/>
      <c r="K721" s="81"/>
      <c r="L721" s="81"/>
      <c r="M721" s="81"/>
      <c r="N721" s="81"/>
      <c r="O721" s="81"/>
      <c r="P721" s="81"/>
      <c r="Q721" s="81"/>
      <c r="R721" s="81"/>
      <c r="S721" s="81"/>
      <c r="T721" s="88"/>
    </row>
    <row r="722" spans="1:20" x14ac:dyDescent="0.25">
      <c r="A722" s="80"/>
      <c r="B722" s="103"/>
      <c r="C722" s="81"/>
      <c r="D722" s="81"/>
      <c r="E722" s="81"/>
      <c r="F722" s="81"/>
      <c r="G722" s="81"/>
      <c r="H722" s="81"/>
      <c r="I722" s="81"/>
      <c r="J722" s="81"/>
      <c r="K722" s="81"/>
      <c r="L722" s="81"/>
      <c r="M722" s="81"/>
      <c r="N722" s="81"/>
      <c r="O722" s="81"/>
      <c r="P722" s="81"/>
      <c r="Q722" s="81"/>
      <c r="R722" s="81"/>
      <c r="S722" s="81"/>
      <c r="T722" s="88"/>
    </row>
    <row r="723" spans="1:20" x14ac:dyDescent="0.25">
      <c r="A723" s="80"/>
      <c r="B723" s="103"/>
      <c r="C723" s="81"/>
      <c r="D723" s="81"/>
      <c r="E723" s="81"/>
      <c r="F723" s="81"/>
      <c r="G723" s="81"/>
      <c r="H723" s="81"/>
      <c r="I723" s="81"/>
      <c r="J723" s="81"/>
      <c r="K723" s="81"/>
      <c r="L723" s="81"/>
      <c r="M723" s="81"/>
      <c r="N723" s="81"/>
      <c r="O723" s="81"/>
      <c r="P723" s="81"/>
      <c r="Q723" s="81"/>
      <c r="R723" s="81"/>
      <c r="S723" s="81"/>
      <c r="T723" s="88"/>
    </row>
    <row r="724" spans="1:20" x14ac:dyDescent="0.25">
      <c r="A724" s="80"/>
      <c r="B724" s="103"/>
      <c r="C724" s="81"/>
      <c r="D724" s="81"/>
      <c r="E724" s="81"/>
      <c r="F724" s="81"/>
      <c r="G724" s="81"/>
      <c r="H724" s="81"/>
      <c r="I724" s="81"/>
      <c r="J724" s="81"/>
      <c r="K724" s="81"/>
      <c r="L724" s="81"/>
      <c r="M724" s="81"/>
      <c r="N724" s="81"/>
      <c r="O724" s="81"/>
      <c r="P724" s="81"/>
      <c r="Q724" s="81"/>
      <c r="R724" s="81"/>
      <c r="S724" s="81"/>
      <c r="T724" s="88"/>
    </row>
    <row r="725" spans="1:20" x14ac:dyDescent="0.25">
      <c r="A725" s="80"/>
      <c r="B725" s="103"/>
      <c r="C725" s="81"/>
      <c r="D725" s="81"/>
      <c r="E725" s="81"/>
      <c r="F725" s="81"/>
      <c r="G725" s="81"/>
      <c r="H725" s="81"/>
      <c r="I725" s="81"/>
      <c r="J725" s="81"/>
      <c r="K725" s="81"/>
      <c r="L725" s="81"/>
      <c r="M725" s="81"/>
      <c r="N725" s="81"/>
      <c r="O725" s="81"/>
      <c r="P725" s="81"/>
      <c r="Q725" s="81"/>
      <c r="R725" s="81"/>
      <c r="S725" s="81"/>
      <c r="T725" s="88"/>
    </row>
    <row r="726" spans="1:20" x14ac:dyDescent="0.25">
      <c r="A726" s="80"/>
      <c r="B726" s="103"/>
      <c r="C726" s="81"/>
      <c r="D726" s="81"/>
      <c r="E726" s="81"/>
      <c r="F726" s="81"/>
      <c r="G726" s="81"/>
      <c r="H726" s="81"/>
      <c r="I726" s="81"/>
      <c r="J726" s="81"/>
      <c r="K726" s="81"/>
      <c r="L726" s="81"/>
      <c r="M726" s="81"/>
      <c r="N726" s="81"/>
      <c r="O726" s="81"/>
      <c r="P726" s="81"/>
      <c r="Q726" s="81"/>
      <c r="R726" s="81"/>
      <c r="S726" s="81"/>
      <c r="T726" s="88"/>
    </row>
    <row r="727" spans="1:20" x14ac:dyDescent="0.25">
      <c r="A727" s="80"/>
      <c r="B727" s="103"/>
      <c r="C727" s="81"/>
      <c r="D727" s="81"/>
      <c r="E727" s="81"/>
      <c r="F727" s="81"/>
      <c r="G727" s="81"/>
      <c r="H727" s="81"/>
      <c r="I727" s="81"/>
      <c r="J727" s="81"/>
      <c r="K727" s="81"/>
      <c r="L727" s="81"/>
      <c r="M727" s="81"/>
      <c r="N727" s="81"/>
      <c r="O727" s="81"/>
      <c r="P727" s="81"/>
      <c r="Q727" s="81"/>
      <c r="R727" s="81"/>
      <c r="S727" s="81"/>
      <c r="T727" s="88"/>
    </row>
    <row r="728" spans="1:20" x14ac:dyDescent="0.25">
      <c r="A728" s="80"/>
      <c r="B728" s="103"/>
      <c r="C728" s="81"/>
      <c r="D728" s="81"/>
      <c r="E728" s="81"/>
      <c r="F728" s="81"/>
      <c r="G728" s="81"/>
      <c r="H728" s="81"/>
      <c r="I728" s="81"/>
      <c r="J728" s="81"/>
      <c r="K728" s="81"/>
      <c r="L728" s="81"/>
      <c r="M728" s="81"/>
      <c r="N728" s="81"/>
      <c r="O728" s="81"/>
      <c r="P728" s="81"/>
      <c r="Q728" s="81"/>
      <c r="R728" s="81"/>
      <c r="S728" s="81"/>
      <c r="T728" s="88"/>
    </row>
    <row r="729" spans="1:20" x14ac:dyDescent="0.25">
      <c r="A729" s="80"/>
      <c r="B729" s="103"/>
      <c r="C729" s="81"/>
      <c r="D729" s="81"/>
      <c r="E729" s="81"/>
      <c r="F729" s="81"/>
      <c r="G729" s="81"/>
      <c r="H729" s="81"/>
      <c r="I729" s="81"/>
      <c r="J729" s="81"/>
      <c r="K729" s="81"/>
      <c r="L729" s="81"/>
      <c r="M729" s="81"/>
      <c r="N729" s="81"/>
      <c r="O729" s="81"/>
      <c r="P729" s="81"/>
      <c r="Q729" s="81"/>
      <c r="R729" s="81"/>
      <c r="S729" s="81"/>
      <c r="T729" s="88"/>
    </row>
    <row r="730" spans="1:20" x14ac:dyDescent="0.25">
      <c r="A730" s="80"/>
      <c r="B730" s="103"/>
      <c r="C730" s="81"/>
      <c r="D730" s="81"/>
      <c r="E730" s="81"/>
      <c r="F730" s="81"/>
      <c r="G730" s="81"/>
      <c r="H730" s="81"/>
      <c r="I730" s="81"/>
      <c r="J730" s="81"/>
      <c r="K730" s="81"/>
      <c r="L730" s="81"/>
      <c r="M730" s="81"/>
      <c r="N730" s="81"/>
      <c r="O730" s="81"/>
      <c r="P730" s="81"/>
      <c r="Q730" s="81"/>
      <c r="R730" s="81"/>
      <c r="S730" s="81"/>
      <c r="T730" s="88"/>
    </row>
    <row r="731" spans="1:20" x14ac:dyDescent="0.25">
      <c r="A731" s="80"/>
      <c r="B731" s="103"/>
      <c r="C731" s="81"/>
      <c r="D731" s="81"/>
      <c r="E731" s="81"/>
      <c r="F731" s="81"/>
      <c r="G731" s="81"/>
      <c r="H731" s="81"/>
      <c r="I731" s="81"/>
      <c r="J731" s="81"/>
      <c r="K731" s="81"/>
      <c r="L731" s="81"/>
      <c r="M731" s="81"/>
      <c r="N731" s="81"/>
      <c r="O731" s="81"/>
      <c r="P731" s="81"/>
      <c r="Q731" s="81"/>
      <c r="R731" s="81"/>
      <c r="S731" s="81"/>
      <c r="T731" s="88"/>
    </row>
    <row r="732" spans="1:20" x14ac:dyDescent="0.25">
      <c r="A732" s="80"/>
      <c r="B732" s="103"/>
      <c r="C732" s="81"/>
      <c r="D732" s="81"/>
      <c r="E732" s="81"/>
      <c r="F732" s="81"/>
      <c r="G732" s="81"/>
      <c r="H732" s="81"/>
      <c r="I732" s="81"/>
      <c r="J732" s="81"/>
      <c r="K732" s="81"/>
      <c r="L732" s="81"/>
      <c r="M732" s="81"/>
      <c r="N732" s="81"/>
      <c r="O732" s="81"/>
      <c r="P732" s="81"/>
      <c r="Q732" s="81"/>
      <c r="R732" s="81"/>
      <c r="S732" s="81"/>
      <c r="T732" s="88"/>
    </row>
    <row r="733" spans="1:20" x14ac:dyDescent="0.25">
      <c r="A733" s="80"/>
      <c r="B733" s="103"/>
      <c r="C733" s="81"/>
      <c r="D733" s="81"/>
      <c r="E733" s="81"/>
      <c r="F733" s="81"/>
      <c r="G733" s="81"/>
      <c r="H733" s="81"/>
      <c r="I733" s="81"/>
      <c r="J733" s="81"/>
      <c r="K733" s="81"/>
      <c r="L733" s="81"/>
      <c r="M733" s="81"/>
      <c r="N733" s="81"/>
      <c r="O733" s="81"/>
      <c r="P733" s="81"/>
      <c r="Q733" s="81"/>
      <c r="R733" s="81"/>
      <c r="S733" s="81"/>
      <c r="T733" s="88"/>
    </row>
    <row r="734" spans="1:20" x14ac:dyDescent="0.25">
      <c r="A734" s="80"/>
      <c r="B734" s="103"/>
      <c r="C734" s="81"/>
      <c r="D734" s="81"/>
      <c r="E734" s="81"/>
      <c r="F734" s="81"/>
      <c r="G734" s="81"/>
      <c r="H734" s="81"/>
      <c r="I734" s="81"/>
      <c r="J734" s="81"/>
      <c r="K734" s="81"/>
      <c r="L734" s="81"/>
      <c r="M734" s="81"/>
      <c r="N734" s="81"/>
      <c r="O734" s="81"/>
      <c r="P734" s="81"/>
      <c r="Q734" s="81"/>
      <c r="R734" s="81"/>
      <c r="S734" s="81"/>
      <c r="T734" s="88"/>
    </row>
    <row r="735" spans="1:20" x14ac:dyDescent="0.25">
      <c r="A735" s="80"/>
      <c r="B735" s="103"/>
      <c r="C735" s="104" t="s">
        <v>294</v>
      </c>
      <c r="D735" s="81"/>
      <c r="E735" s="81"/>
      <c r="F735" s="81"/>
      <c r="G735" s="81"/>
      <c r="H735" s="81"/>
      <c r="I735" s="81"/>
      <c r="J735" s="81"/>
      <c r="K735" s="81"/>
      <c r="L735" s="81"/>
      <c r="M735" s="81"/>
      <c r="N735" s="81"/>
      <c r="O735" s="81"/>
      <c r="P735" s="81"/>
      <c r="Q735" s="81"/>
      <c r="R735" s="81"/>
      <c r="S735" s="81"/>
      <c r="T735" s="88"/>
    </row>
    <row r="736" spans="1:20" x14ac:dyDescent="0.25">
      <c r="A736" s="80"/>
      <c r="B736" s="103"/>
      <c r="C736" s="81"/>
      <c r="D736" s="81"/>
      <c r="E736" s="81"/>
      <c r="F736" s="81"/>
      <c r="G736" s="81"/>
      <c r="H736" s="81"/>
      <c r="I736" s="81"/>
      <c r="J736" s="81"/>
      <c r="K736" s="81"/>
      <c r="L736" s="81"/>
      <c r="M736" s="81"/>
      <c r="N736" s="81"/>
      <c r="O736" s="81"/>
      <c r="P736" s="81"/>
      <c r="Q736" s="81"/>
      <c r="R736" s="81"/>
      <c r="S736" s="81"/>
      <c r="T736" s="88"/>
    </row>
    <row r="737" spans="1:20" x14ac:dyDescent="0.25">
      <c r="A737" s="80"/>
      <c r="B737" s="103"/>
      <c r="C737" s="81"/>
      <c r="D737" s="81"/>
      <c r="E737" s="81"/>
      <c r="F737" s="81"/>
      <c r="G737" s="81"/>
      <c r="H737" s="81"/>
      <c r="I737" s="81"/>
      <c r="J737" s="81"/>
      <c r="K737" s="81"/>
      <c r="L737" s="81"/>
      <c r="M737" s="81"/>
      <c r="N737" s="81"/>
      <c r="O737" s="81"/>
      <c r="P737" s="81"/>
      <c r="Q737" s="81"/>
      <c r="R737" s="81"/>
      <c r="S737" s="81"/>
      <c r="T737" s="88"/>
    </row>
    <row r="738" spans="1:20" x14ac:dyDescent="0.25">
      <c r="A738" s="80"/>
      <c r="B738" s="103"/>
      <c r="C738" s="81"/>
      <c r="D738" s="81"/>
      <c r="E738" s="81"/>
      <c r="F738" s="81"/>
      <c r="G738" s="81"/>
      <c r="H738" s="81"/>
      <c r="I738" s="81"/>
      <c r="J738" s="81"/>
      <c r="K738" s="81"/>
      <c r="L738" s="81"/>
      <c r="M738" s="81"/>
      <c r="N738" s="81"/>
      <c r="O738" s="81"/>
      <c r="P738" s="81"/>
      <c r="Q738" s="81"/>
      <c r="R738" s="81"/>
      <c r="S738" s="81"/>
      <c r="T738" s="88"/>
    </row>
    <row r="739" spans="1:20" x14ac:dyDescent="0.25">
      <c r="A739" s="80"/>
      <c r="B739" s="103"/>
      <c r="C739" s="81"/>
      <c r="D739" s="81"/>
      <c r="E739" s="81"/>
      <c r="F739" s="81"/>
      <c r="G739" s="81"/>
      <c r="H739" s="81"/>
      <c r="I739" s="81"/>
      <c r="J739" s="81"/>
      <c r="K739" s="81"/>
      <c r="L739" s="81"/>
      <c r="M739" s="81"/>
      <c r="N739" s="81"/>
      <c r="O739" s="81"/>
      <c r="P739" s="81"/>
      <c r="Q739" s="81"/>
      <c r="R739" s="81"/>
      <c r="S739" s="81"/>
      <c r="T739" s="88"/>
    </row>
    <row r="740" spans="1:20" x14ac:dyDescent="0.25">
      <c r="A740" s="80"/>
      <c r="B740" s="103"/>
      <c r="C740" s="81"/>
      <c r="D740" s="81"/>
      <c r="E740" s="81"/>
      <c r="F740" s="81"/>
      <c r="G740" s="81"/>
      <c r="H740" s="81"/>
      <c r="I740" s="81"/>
      <c r="J740" s="81"/>
      <c r="K740" s="81"/>
      <c r="L740" s="81"/>
      <c r="M740" s="81"/>
      <c r="N740" s="81"/>
      <c r="O740" s="81"/>
      <c r="P740" s="81"/>
      <c r="Q740" s="81"/>
      <c r="R740" s="81"/>
      <c r="S740" s="81"/>
      <c r="T740" s="88"/>
    </row>
    <row r="741" spans="1:20" x14ac:dyDescent="0.25">
      <c r="A741" s="80"/>
      <c r="B741" s="103"/>
      <c r="C741" s="81"/>
      <c r="D741" s="81"/>
      <c r="E741" s="81"/>
      <c r="F741" s="81"/>
      <c r="G741" s="81"/>
      <c r="H741" s="81"/>
      <c r="I741" s="81"/>
      <c r="J741" s="81"/>
      <c r="K741" s="81"/>
      <c r="L741" s="81"/>
      <c r="M741" s="81"/>
      <c r="N741" s="81"/>
      <c r="O741" s="81"/>
      <c r="P741" s="81"/>
      <c r="Q741" s="81"/>
      <c r="R741" s="81"/>
      <c r="S741" s="81"/>
      <c r="T741" s="88"/>
    </row>
    <row r="742" spans="1:20" x14ac:dyDescent="0.25">
      <c r="A742" s="80"/>
      <c r="B742" s="103"/>
      <c r="C742" s="81"/>
      <c r="D742" s="81"/>
      <c r="E742" s="81"/>
      <c r="F742" s="81"/>
      <c r="G742" s="81"/>
      <c r="H742" s="81"/>
      <c r="I742" s="81"/>
      <c r="J742" s="81"/>
      <c r="K742" s="81"/>
      <c r="L742" s="81"/>
      <c r="M742" s="81"/>
      <c r="N742" s="81"/>
      <c r="O742" s="81"/>
      <c r="P742" s="81"/>
      <c r="Q742" s="81"/>
      <c r="R742" s="81"/>
      <c r="S742" s="81"/>
      <c r="T742" s="88"/>
    </row>
    <row r="743" spans="1:20" x14ac:dyDescent="0.25">
      <c r="A743" s="80"/>
      <c r="B743" s="103"/>
      <c r="C743" s="81"/>
      <c r="D743" s="81"/>
      <c r="E743" s="81"/>
      <c r="F743" s="81"/>
      <c r="G743" s="81"/>
      <c r="H743" s="81"/>
      <c r="I743" s="81"/>
      <c r="J743" s="81"/>
      <c r="K743" s="81"/>
      <c r="L743" s="81"/>
      <c r="M743" s="81"/>
      <c r="N743" s="81"/>
      <c r="O743" s="81"/>
      <c r="P743" s="81"/>
      <c r="Q743" s="81"/>
      <c r="R743" s="81"/>
      <c r="S743" s="81"/>
      <c r="T743" s="88"/>
    </row>
    <row r="744" spans="1:20" x14ac:dyDescent="0.25">
      <c r="A744" s="80"/>
      <c r="B744" s="103"/>
      <c r="C744" s="81"/>
      <c r="D744" s="81"/>
      <c r="E744" s="81"/>
      <c r="F744" s="81"/>
      <c r="G744" s="81"/>
      <c r="H744" s="81"/>
      <c r="I744" s="81"/>
      <c r="J744" s="81"/>
      <c r="K744" s="81"/>
      <c r="L744" s="81"/>
      <c r="M744" s="81"/>
      <c r="N744" s="81"/>
      <c r="O744" s="81"/>
      <c r="P744" s="81"/>
      <c r="Q744" s="81"/>
      <c r="R744" s="81"/>
      <c r="S744" s="81"/>
      <c r="T744" s="88"/>
    </row>
    <row r="745" spans="1:20" x14ac:dyDescent="0.25">
      <c r="A745" s="80"/>
      <c r="B745" s="103"/>
      <c r="C745" s="81"/>
      <c r="D745" s="81"/>
      <c r="E745" s="81"/>
      <c r="F745" s="81"/>
      <c r="G745" s="81"/>
      <c r="H745" s="81"/>
      <c r="I745" s="81"/>
      <c r="J745" s="81"/>
      <c r="K745" s="81"/>
      <c r="L745" s="81"/>
      <c r="M745" s="81"/>
      <c r="N745" s="81"/>
      <c r="O745" s="81"/>
      <c r="P745" s="81"/>
      <c r="Q745" s="81"/>
      <c r="R745" s="81"/>
      <c r="S745" s="81"/>
      <c r="T745" s="88"/>
    </row>
    <row r="746" spans="1:20" x14ac:dyDescent="0.25">
      <c r="A746" s="80"/>
      <c r="B746" s="103"/>
      <c r="C746" s="81"/>
      <c r="D746" s="81"/>
      <c r="E746" s="81"/>
      <c r="F746" s="81"/>
      <c r="G746" s="81"/>
      <c r="H746" s="81"/>
      <c r="I746" s="81"/>
      <c r="J746" s="81"/>
      <c r="K746" s="81"/>
      <c r="L746" s="81"/>
      <c r="M746" s="81"/>
      <c r="N746" s="81"/>
      <c r="O746" s="81"/>
      <c r="P746" s="81"/>
      <c r="Q746" s="81"/>
      <c r="R746" s="81"/>
      <c r="S746" s="81"/>
      <c r="T746" s="88"/>
    </row>
    <row r="747" spans="1:20" x14ac:dyDescent="0.25">
      <c r="A747" s="80"/>
      <c r="B747" s="103"/>
      <c r="C747" s="81"/>
      <c r="D747" s="81"/>
      <c r="E747" s="81"/>
      <c r="F747" s="81"/>
      <c r="G747" s="81"/>
      <c r="H747" s="81"/>
      <c r="I747" s="81"/>
      <c r="J747" s="81"/>
      <c r="K747" s="81"/>
      <c r="L747" s="81"/>
      <c r="M747" s="81"/>
      <c r="N747" s="81"/>
      <c r="O747" s="81"/>
      <c r="P747" s="81"/>
      <c r="Q747" s="81"/>
      <c r="R747" s="81"/>
      <c r="S747" s="81"/>
      <c r="T747" s="88"/>
    </row>
    <row r="748" spans="1:20" x14ac:dyDescent="0.25">
      <c r="A748" s="80"/>
      <c r="B748" s="103"/>
      <c r="C748" s="81"/>
      <c r="D748" s="81"/>
      <c r="E748" s="81"/>
      <c r="F748" s="81"/>
      <c r="G748" s="81"/>
      <c r="H748" s="81"/>
      <c r="I748" s="81"/>
      <c r="J748" s="81"/>
      <c r="K748" s="81"/>
      <c r="L748" s="81"/>
      <c r="M748" s="81"/>
      <c r="N748" s="81"/>
      <c r="O748" s="81"/>
      <c r="P748" s="81"/>
      <c r="Q748" s="81"/>
      <c r="R748" s="81"/>
      <c r="S748" s="81"/>
      <c r="T748" s="88"/>
    </row>
    <row r="749" spans="1:20" x14ac:dyDescent="0.25">
      <c r="A749" s="80"/>
      <c r="B749" s="103"/>
      <c r="C749" s="81"/>
      <c r="D749" s="81"/>
      <c r="E749" s="81"/>
      <c r="F749" s="81"/>
      <c r="G749" s="81"/>
      <c r="H749" s="81"/>
      <c r="I749" s="81"/>
      <c r="J749" s="81"/>
      <c r="K749" s="81"/>
      <c r="L749" s="81"/>
      <c r="M749" s="81"/>
      <c r="N749" s="81"/>
      <c r="O749" s="81"/>
      <c r="P749" s="81"/>
      <c r="Q749" s="81"/>
      <c r="R749" s="81"/>
      <c r="S749" s="81"/>
      <c r="T749" s="88"/>
    </row>
    <row r="750" spans="1:20" x14ac:dyDescent="0.25">
      <c r="A750" s="80"/>
      <c r="B750" s="103"/>
      <c r="C750" s="104" t="s">
        <v>295</v>
      </c>
      <c r="D750" s="81"/>
      <c r="E750" s="81"/>
      <c r="F750" s="81"/>
      <c r="G750" s="81"/>
      <c r="H750" s="81"/>
      <c r="I750" s="81"/>
      <c r="J750" s="81"/>
      <c r="K750" s="81"/>
      <c r="L750" s="81"/>
      <c r="M750" s="81"/>
      <c r="N750" s="81"/>
      <c r="O750" s="81"/>
      <c r="P750" s="81"/>
      <c r="Q750" s="81"/>
      <c r="R750" s="81"/>
      <c r="S750" s="81"/>
      <c r="T750" s="88"/>
    </row>
    <row r="751" spans="1:20" x14ac:dyDescent="0.25">
      <c r="A751" s="80"/>
      <c r="B751" s="103"/>
      <c r="C751" s="81"/>
      <c r="D751" s="81"/>
      <c r="E751" s="81"/>
      <c r="F751" s="81"/>
      <c r="G751" s="81"/>
      <c r="H751" s="81"/>
      <c r="I751" s="81"/>
      <c r="J751" s="81"/>
      <c r="K751" s="81"/>
      <c r="L751" s="81"/>
      <c r="M751" s="81"/>
      <c r="N751" s="81"/>
      <c r="O751" s="81"/>
      <c r="P751" s="81"/>
      <c r="Q751" s="81"/>
      <c r="R751" s="81"/>
      <c r="S751" s="81"/>
      <c r="T751" s="88"/>
    </row>
    <row r="752" spans="1:20" x14ac:dyDescent="0.25">
      <c r="A752" s="80"/>
      <c r="B752" s="103"/>
      <c r="C752" s="81"/>
      <c r="D752" s="81"/>
      <c r="E752" s="81"/>
      <c r="F752" s="81"/>
      <c r="G752" s="81"/>
      <c r="H752" s="81"/>
      <c r="I752" s="81"/>
      <c r="J752" s="81"/>
      <c r="K752" s="81"/>
      <c r="L752" s="81"/>
      <c r="M752" s="81"/>
      <c r="N752" s="81"/>
      <c r="O752" s="81"/>
      <c r="P752" s="81"/>
      <c r="Q752" s="81"/>
      <c r="R752" s="81"/>
      <c r="S752" s="81"/>
      <c r="T752" s="88"/>
    </row>
    <row r="753" spans="1:20" x14ac:dyDescent="0.25">
      <c r="A753" s="80"/>
      <c r="B753" s="103"/>
      <c r="C753" s="81"/>
      <c r="D753" s="81"/>
      <c r="E753" s="81"/>
      <c r="F753" s="81"/>
      <c r="G753" s="81"/>
      <c r="H753" s="81"/>
      <c r="I753" s="81"/>
      <c r="J753" s="81"/>
      <c r="K753" s="81"/>
      <c r="L753" s="81"/>
      <c r="M753" s="81"/>
      <c r="N753" s="81"/>
      <c r="O753" s="81"/>
      <c r="P753" s="81"/>
      <c r="Q753" s="81"/>
      <c r="R753" s="81"/>
      <c r="S753" s="81"/>
      <c r="T753" s="88"/>
    </row>
    <row r="754" spans="1:20" x14ac:dyDescent="0.25">
      <c r="A754" s="80"/>
      <c r="B754" s="103"/>
      <c r="C754" s="81"/>
      <c r="D754" s="81"/>
      <c r="E754" s="81"/>
      <c r="F754" s="81"/>
      <c r="G754" s="81"/>
      <c r="H754" s="81"/>
      <c r="I754" s="81"/>
      <c r="J754" s="81"/>
      <c r="K754" s="81"/>
      <c r="L754" s="81"/>
      <c r="M754" s="81"/>
      <c r="N754" s="81"/>
      <c r="O754" s="81"/>
      <c r="P754" s="81"/>
      <c r="Q754" s="81"/>
      <c r="R754" s="81"/>
      <c r="S754" s="81"/>
      <c r="T754" s="88"/>
    </row>
    <row r="755" spans="1:20" x14ac:dyDescent="0.25">
      <c r="A755" s="80"/>
      <c r="B755" s="103"/>
      <c r="C755" s="81"/>
      <c r="D755" s="81"/>
      <c r="E755" s="81"/>
      <c r="F755" s="81"/>
      <c r="G755" s="81"/>
      <c r="H755" s="81"/>
      <c r="I755" s="81"/>
      <c r="J755" s="81"/>
      <c r="K755" s="81"/>
      <c r="L755" s="81"/>
      <c r="M755" s="81"/>
      <c r="N755" s="81"/>
      <c r="O755" s="81"/>
      <c r="P755" s="81"/>
      <c r="Q755" s="81"/>
      <c r="R755" s="81"/>
      <c r="S755" s="81"/>
      <c r="T755" s="88"/>
    </row>
    <row r="756" spans="1:20" x14ac:dyDescent="0.25">
      <c r="A756" s="80"/>
      <c r="B756" s="103"/>
      <c r="C756" s="81"/>
      <c r="D756" s="81"/>
      <c r="E756" s="81"/>
      <c r="F756" s="81"/>
      <c r="G756" s="81"/>
      <c r="H756" s="81"/>
      <c r="I756" s="81"/>
      <c r="J756" s="81"/>
      <c r="K756" s="81"/>
      <c r="L756" s="81"/>
      <c r="M756" s="81"/>
      <c r="N756" s="81"/>
      <c r="O756" s="81"/>
      <c r="P756" s="81"/>
      <c r="Q756" s="81"/>
      <c r="R756" s="81"/>
      <c r="S756" s="81"/>
      <c r="T756" s="88"/>
    </row>
    <row r="757" spans="1:20" x14ac:dyDescent="0.25">
      <c r="A757" s="80"/>
      <c r="B757" s="103"/>
      <c r="C757" s="81"/>
      <c r="D757" s="81"/>
      <c r="E757" s="81"/>
      <c r="F757" s="81"/>
      <c r="G757" s="81"/>
      <c r="H757" s="81"/>
      <c r="I757" s="81"/>
      <c r="J757" s="81"/>
      <c r="K757" s="81"/>
      <c r="L757" s="81"/>
      <c r="M757" s="81"/>
      <c r="N757" s="81"/>
      <c r="O757" s="81"/>
      <c r="P757" s="81"/>
      <c r="Q757" s="81"/>
      <c r="R757" s="81"/>
      <c r="S757" s="81"/>
      <c r="T757" s="88"/>
    </row>
    <row r="758" spans="1:20" x14ac:dyDescent="0.25">
      <c r="A758" s="80"/>
      <c r="B758" s="103"/>
      <c r="C758" s="81"/>
      <c r="D758" s="81"/>
      <c r="E758" s="81"/>
      <c r="F758" s="81"/>
      <c r="G758" s="81"/>
      <c r="H758" s="81"/>
      <c r="I758" s="81"/>
      <c r="J758" s="81"/>
      <c r="K758" s="81"/>
      <c r="L758" s="81"/>
      <c r="M758" s="81"/>
      <c r="N758" s="81"/>
      <c r="O758" s="81"/>
      <c r="P758" s="81"/>
      <c r="Q758" s="81"/>
      <c r="R758" s="81"/>
      <c r="S758" s="81"/>
      <c r="T758" s="88"/>
    </row>
    <row r="759" spans="1:20" x14ac:dyDescent="0.25">
      <c r="A759" s="80"/>
      <c r="B759" s="103"/>
      <c r="C759" s="81"/>
      <c r="D759" s="81"/>
      <c r="E759" s="81"/>
      <c r="F759" s="81"/>
      <c r="G759" s="81"/>
      <c r="H759" s="81"/>
      <c r="I759" s="81"/>
      <c r="J759" s="81"/>
      <c r="K759" s="81"/>
      <c r="L759" s="81"/>
      <c r="M759" s="81"/>
      <c r="N759" s="81"/>
      <c r="O759" s="81"/>
      <c r="P759" s="81"/>
      <c r="Q759" s="81"/>
      <c r="R759" s="81"/>
      <c r="S759" s="81"/>
      <c r="T759" s="88"/>
    </row>
    <row r="760" spans="1:20" x14ac:dyDescent="0.25">
      <c r="A760" s="80"/>
      <c r="B760" s="103"/>
      <c r="C760" s="81"/>
      <c r="D760" s="81"/>
      <c r="E760" s="81"/>
      <c r="F760" s="81"/>
      <c r="G760" s="81"/>
      <c r="H760" s="81"/>
      <c r="I760" s="81"/>
      <c r="J760" s="81"/>
      <c r="K760" s="81"/>
      <c r="L760" s="81"/>
      <c r="M760" s="81"/>
      <c r="N760" s="81"/>
      <c r="O760" s="81"/>
      <c r="P760" s="81"/>
      <c r="Q760" s="81"/>
      <c r="R760" s="81"/>
      <c r="S760" s="81"/>
      <c r="T760" s="88"/>
    </row>
    <row r="761" spans="1:20" x14ac:dyDescent="0.25">
      <c r="A761" s="80"/>
      <c r="B761" s="103"/>
      <c r="C761" s="81"/>
      <c r="D761" s="81"/>
      <c r="E761" s="81"/>
      <c r="F761" s="81"/>
      <c r="G761" s="81"/>
      <c r="H761" s="81"/>
      <c r="I761" s="81"/>
      <c r="J761" s="81"/>
      <c r="K761" s="81"/>
      <c r="L761" s="81"/>
      <c r="M761" s="81"/>
      <c r="N761" s="81"/>
      <c r="O761" s="81"/>
      <c r="P761" s="81"/>
      <c r="Q761" s="81"/>
      <c r="R761" s="81"/>
      <c r="S761" s="81"/>
      <c r="T761" s="88"/>
    </row>
    <row r="762" spans="1:20" x14ac:dyDescent="0.25">
      <c r="A762" s="80"/>
      <c r="B762" s="103"/>
      <c r="C762" s="81"/>
      <c r="D762" s="81"/>
      <c r="E762" s="81"/>
      <c r="F762" s="81"/>
      <c r="G762" s="81"/>
      <c r="H762" s="81"/>
      <c r="I762" s="81"/>
      <c r="J762" s="81"/>
      <c r="K762" s="81"/>
      <c r="L762" s="81"/>
      <c r="M762" s="81"/>
      <c r="N762" s="81"/>
      <c r="O762" s="81"/>
      <c r="P762" s="81"/>
      <c r="Q762" s="81"/>
      <c r="R762" s="81"/>
      <c r="S762" s="81"/>
      <c r="T762" s="88"/>
    </row>
    <row r="763" spans="1:20" x14ac:dyDescent="0.25">
      <c r="A763" s="80"/>
      <c r="B763" s="103"/>
      <c r="C763" s="81"/>
      <c r="D763" s="81"/>
      <c r="E763" s="81"/>
      <c r="F763" s="81"/>
      <c r="G763" s="81"/>
      <c r="H763" s="81"/>
      <c r="I763" s="81"/>
      <c r="J763" s="81"/>
      <c r="K763" s="81"/>
      <c r="L763" s="81"/>
      <c r="M763" s="81"/>
      <c r="N763" s="81"/>
      <c r="O763" s="81"/>
      <c r="P763" s="81"/>
      <c r="Q763" s="81"/>
      <c r="R763" s="81"/>
      <c r="S763" s="81"/>
      <c r="T763" s="88"/>
    </row>
    <row r="764" spans="1:20" x14ac:dyDescent="0.25">
      <c r="A764" s="80"/>
      <c r="B764" s="103"/>
      <c r="C764" s="81"/>
      <c r="D764" s="81"/>
      <c r="E764" s="81"/>
      <c r="F764" s="81"/>
      <c r="G764" s="81"/>
      <c r="H764" s="81"/>
      <c r="I764" s="81"/>
      <c r="J764" s="81"/>
      <c r="K764" s="81"/>
      <c r="L764" s="81"/>
      <c r="M764" s="81"/>
      <c r="N764" s="81"/>
      <c r="O764" s="81"/>
      <c r="P764" s="81"/>
      <c r="Q764" s="81"/>
      <c r="R764" s="81"/>
      <c r="S764" s="81"/>
      <c r="T764" s="88"/>
    </row>
    <row r="765" spans="1:20" x14ac:dyDescent="0.25">
      <c r="A765" s="80"/>
      <c r="B765" s="103"/>
      <c r="C765" s="81"/>
      <c r="D765" s="81"/>
      <c r="E765" s="81"/>
      <c r="F765" s="81"/>
      <c r="G765" s="81"/>
      <c r="H765" s="81"/>
      <c r="I765" s="81"/>
      <c r="J765" s="81"/>
      <c r="K765" s="81"/>
      <c r="L765" s="81"/>
      <c r="M765" s="81"/>
      <c r="N765" s="81"/>
      <c r="O765" s="81"/>
      <c r="P765" s="81"/>
      <c r="Q765" s="81"/>
      <c r="R765" s="81"/>
      <c r="S765" s="81"/>
      <c r="T765" s="88"/>
    </row>
    <row r="766" spans="1:20" x14ac:dyDescent="0.25">
      <c r="A766" s="80"/>
      <c r="B766" s="103"/>
      <c r="C766" s="81"/>
      <c r="D766" s="81"/>
      <c r="E766" s="81"/>
      <c r="F766" s="81"/>
      <c r="G766" s="81"/>
      <c r="H766" s="81"/>
      <c r="I766" s="81"/>
      <c r="J766" s="81"/>
      <c r="K766" s="81"/>
      <c r="L766" s="81"/>
      <c r="M766" s="81"/>
      <c r="N766" s="81"/>
      <c r="O766" s="81"/>
      <c r="P766" s="81"/>
      <c r="Q766" s="81"/>
      <c r="R766" s="81"/>
      <c r="S766" s="81"/>
      <c r="T766" s="88"/>
    </row>
    <row r="767" spans="1:20" x14ac:dyDescent="0.25">
      <c r="A767" s="80"/>
      <c r="B767" s="103"/>
      <c r="C767" s="81"/>
      <c r="D767" s="81"/>
      <c r="E767" s="81"/>
      <c r="F767" s="81"/>
      <c r="G767" s="81"/>
      <c r="H767" s="81"/>
      <c r="I767" s="81"/>
      <c r="J767" s="81"/>
      <c r="K767" s="81"/>
      <c r="L767" s="81"/>
      <c r="M767" s="81"/>
      <c r="N767" s="81"/>
      <c r="O767" s="81"/>
      <c r="P767" s="81"/>
      <c r="Q767" s="81"/>
      <c r="R767" s="81"/>
      <c r="S767" s="81"/>
      <c r="T767" s="88"/>
    </row>
    <row r="768" spans="1:20" x14ac:dyDescent="0.25">
      <c r="A768" s="80"/>
      <c r="B768" s="103"/>
      <c r="C768" s="81"/>
      <c r="D768" s="81"/>
      <c r="E768" s="81"/>
      <c r="F768" s="81"/>
      <c r="G768" s="81"/>
      <c r="H768" s="81"/>
      <c r="I768" s="81"/>
      <c r="J768" s="81"/>
      <c r="K768" s="81"/>
      <c r="L768" s="81"/>
      <c r="M768" s="81"/>
      <c r="N768" s="81"/>
      <c r="O768" s="81"/>
      <c r="P768" s="81"/>
      <c r="Q768" s="81"/>
      <c r="R768" s="81"/>
      <c r="S768" s="81"/>
      <c r="T768" s="88"/>
    </row>
    <row r="769" spans="1:20" x14ac:dyDescent="0.25">
      <c r="A769" s="80"/>
      <c r="B769" s="103"/>
      <c r="C769" s="81"/>
      <c r="D769" s="81"/>
      <c r="E769" s="81"/>
      <c r="F769" s="81"/>
      <c r="G769" s="81"/>
      <c r="H769" s="81"/>
      <c r="I769" s="81"/>
      <c r="J769" s="81"/>
      <c r="K769" s="81"/>
      <c r="L769" s="81"/>
      <c r="M769" s="81"/>
      <c r="N769" s="81"/>
      <c r="O769" s="81"/>
      <c r="P769" s="81"/>
      <c r="Q769" s="81"/>
      <c r="R769" s="81"/>
      <c r="S769" s="81"/>
      <c r="T769" s="88"/>
    </row>
    <row r="770" spans="1:20" x14ac:dyDescent="0.25">
      <c r="A770" s="80"/>
      <c r="B770" s="103"/>
      <c r="C770" s="81"/>
      <c r="D770" s="81"/>
      <c r="E770" s="81"/>
      <c r="F770" s="81"/>
      <c r="G770" s="81"/>
      <c r="H770" s="81"/>
      <c r="I770" s="81"/>
      <c r="J770" s="81"/>
      <c r="K770" s="81"/>
      <c r="L770" s="81"/>
      <c r="M770" s="81"/>
      <c r="N770" s="81"/>
      <c r="O770" s="81"/>
      <c r="P770" s="81"/>
      <c r="Q770" s="81"/>
      <c r="R770" s="81"/>
      <c r="S770" s="81"/>
      <c r="T770" s="88"/>
    </row>
    <row r="771" spans="1:20" x14ac:dyDescent="0.25">
      <c r="A771" s="80"/>
      <c r="B771" s="103"/>
      <c r="C771" s="81"/>
      <c r="D771" s="81"/>
      <c r="E771" s="81"/>
      <c r="F771" s="81"/>
      <c r="G771" s="81"/>
      <c r="H771" s="81"/>
      <c r="I771" s="81"/>
      <c r="J771" s="81"/>
      <c r="K771" s="81"/>
      <c r="L771" s="81"/>
      <c r="M771" s="81"/>
      <c r="N771" s="81"/>
      <c r="O771" s="81"/>
      <c r="P771" s="81"/>
      <c r="Q771" s="81"/>
      <c r="R771" s="81"/>
      <c r="S771" s="81"/>
      <c r="T771" s="88"/>
    </row>
    <row r="772" spans="1:20" x14ac:dyDescent="0.25">
      <c r="A772" s="80"/>
      <c r="B772" s="103"/>
      <c r="C772" s="81"/>
      <c r="D772" s="81"/>
      <c r="E772" s="81"/>
      <c r="F772" s="81"/>
      <c r="G772" s="81"/>
      <c r="H772" s="81"/>
      <c r="I772" s="81"/>
      <c r="J772" s="81"/>
      <c r="K772" s="81"/>
      <c r="L772" s="81"/>
      <c r="M772" s="81"/>
      <c r="N772" s="81"/>
      <c r="O772" s="81"/>
      <c r="P772" s="81"/>
      <c r="Q772" s="81"/>
      <c r="R772" s="81"/>
      <c r="S772" s="81"/>
      <c r="T772" s="88"/>
    </row>
    <row r="773" spans="1:20" x14ac:dyDescent="0.25">
      <c r="A773" s="80"/>
      <c r="B773" s="103"/>
      <c r="C773" s="81"/>
      <c r="D773" s="81"/>
      <c r="E773" s="81"/>
      <c r="F773" s="81"/>
      <c r="G773" s="81"/>
      <c r="H773" s="81"/>
      <c r="I773" s="81"/>
      <c r="J773" s="81"/>
      <c r="K773" s="81"/>
      <c r="L773" s="81"/>
      <c r="M773" s="81"/>
      <c r="N773" s="81"/>
      <c r="O773" s="81"/>
      <c r="P773" s="81"/>
      <c r="Q773" s="81"/>
      <c r="R773" s="81"/>
      <c r="S773" s="81"/>
      <c r="T773" s="88"/>
    </row>
    <row r="774" spans="1:20" x14ac:dyDescent="0.25">
      <c r="A774" s="80"/>
      <c r="B774" s="103"/>
      <c r="C774" s="81"/>
      <c r="D774" s="81"/>
      <c r="E774" s="81"/>
      <c r="F774" s="81"/>
      <c r="G774" s="81"/>
      <c r="H774" s="81"/>
      <c r="I774" s="81"/>
      <c r="J774" s="81"/>
      <c r="K774" s="81"/>
      <c r="L774" s="81"/>
      <c r="M774" s="81"/>
      <c r="N774" s="81"/>
      <c r="O774" s="81"/>
      <c r="P774" s="81"/>
      <c r="Q774" s="81"/>
      <c r="R774" s="81"/>
      <c r="S774" s="81"/>
      <c r="T774" s="88"/>
    </row>
    <row r="775" spans="1:20" x14ac:dyDescent="0.25">
      <c r="A775" s="80"/>
      <c r="B775" s="103"/>
      <c r="C775" s="81"/>
      <c r="D775" s="81"/>
      <c r="E775" s="81"/>
      <c r="F775" s="81"/>
      <c r="G775" s="81"/>
      <c r="H775" s="81"/>
      <c r="I775" s="81"/>
      <c r="J775" s="81"/>
      <c r="K775" s="81"/>
      <c r="L775" s="81"/>
      <c r="M775" s="81"/>
      <c r="N775" s="81"/>
      <c r="O775" s="81"/>
      <c r="P775" s="81"/>
      <c r="Q775" s="81"/>
      <c r="R775" s="81"/>
      <c r="S775" s="81"/>
      <c r="T775" s="88"/>
    </row>
    <row r="776" spans="1:20" x14ac:dyDescent="0.25">
      <c r="A776" s="80"/>
      <c r="B776" s="103"/>
      <c r="C776" s="81"/>
      <c r="D776" s="81"/>
      <c r="E776" s="81"/>
      <c r="F776" s="81"/>
      <c r="G776" s="81"/>
      <c r="H776" s="81"/>
      <c r="I776" s="81"/>
      <c r="J776" s="81"/>
      <c r="K776" s="81"/>
      <c r="L776" s="81"/>
      <c r="M776" s="81"/>
      <c r="N776" s="81"/>
      <c r="O776" s="81"/>
      <c r="P776" s="81"/>
      <c r="Q776" s="81"/>
      <c r="R776" s="81"/>
      <c r="S776" s="81"/>
      <c r="T776" s="88"/>
    </row>
    <row r="777" spans="1:20" x14ac:dyDescent="0.25">
      <c r="A777" s="80"/>
      <c r="B777" s="103"/>
      <c r="C777" s="81"/>
      <c r="D777" s="81"/>
      <c r="E777" s="81"/>
      <c r="F777" s="81"/>
      <c r="G777" s="81"/>
      <c r="H777" s="81"/>
      <c r="I777" s="81"/>
      <c r="J777" s="81"/>
      <c r="K777" s="81"/>
      <c r="L777" s="81"/>
      <c r="M777" s="81"/>
      <c r="N777" s="81"/>
      <c r="O777" s="81"/>
      <c r="P777" s="81"/>
      <c r="Q777" s="81"/>
      <c r="R777" s="81"/>
      <c r="S777" s="81"/>
      <c r="T777" s="88"/>
    </row>
    <row r="778" spans="1:20" x14ac:dyDescent="0.25">
      <c r="A778" s="80"/>
      <c r="B778" s="103"/>
      <c r="C778" s="104" t="s">
        <v>296</v>
      </c>
      <c r="D778" s="81"/>
      <c r="E778" s="81"/>
      <c r="F778" s="81"/>
      <c r="G778" s="81"/>
      <c r="H778" s="81"/>
      <c r="I778" s="81"/>
      <c r="J778" s="81"/>
      <c r="K778" s="81"/>
      <c r="L778" s="81"/>
      <c r="M778" s="81"/>
      <c r="N778" s="81"/>
      <c r="O778" s="81"/>
      <c r="P778" s="81"/>
      <c r="Q778" s="81"/>
      <c r="R778" s="81"/>
      <c r="S778" s="81"/>
      <c r="T778" s="88"/>
    </row>
    <row r="779" spans="1:20" ht="13.8" thickBot="1" x14ac:dyDescent="0.3">
      <c r="A779" s="80"/>
      <c r="B779" s="103"/>
      <c r="C779" s="81"/>
      <c r="D779" s="81"/>
      <c r="E779" s="81"/>
      <c r="F779" s="81"/>
      <c r="G779" s="81"/>
      <c r="H779" s="81"/>
      <c r="I779" s="81"/>
      <c r="J779" s="81"/>
      <c r="K779" s="81"/>
      <c r="L779" s="81"/>
      <c r="M779" s="81"/>
      <c r="N779" s="81"/>
      <c r="O779" s="81"/>
      <c r="P779" s="81"/>
      <c r="Q779" s="81"/>
      <c r="R779" s="81"/>
      <c r="S779" s="81"/>
      <c r="T779" s="88"/>
    </row>
    <row r="780" spans="1:20" ht="20.399999999999999" x14ac:dyDescent="0.35">
      <c r="A780" s="80"/>
      <c r="B780" s="100"/>
      <c r="C780" s="101" t="s">
        <v>246</v>
      </c>
      <c r="D780" s="101"/>
      <c r="E780" s="101"/>
      <c r="F780" s="101"/>
      <c r="G780" s="101"/>
      <c r="H780" s="101"/>
      <c r="I780" s="101"/>
      <c r="J780" s="101"/>
      <c r="K780" s="101"/>
      <c r="L780" s="101"/>
      <c r="M780" s="101"/>
      <c r="N780" s="101"/>
      <c r="O780" s="101"/>
      <c r="P780" s="101"/>
      <c r="Q780" s="101"/>
      <c r="R780" s="101"/>
      <c r="S780" s="101"/>
      <c r="T780" s="102"/>
    </row>
    <row r="781" spans="1:20" x14ac:dyDescent="0.25">
      <c r="A781" s="80"/>
      <c r="B781" s="103"/>
      <c r="C781" s="104" t="s">
        <v>297</v>
      </c>
      <c r="D781" s="87"/>
      <c r="E781" s="87"/>
      <c r="F781" s="87"/>
      <c r="G781" s="87"/>
      <c r="H781" s="87"/>
      <c r="I781" s="87"/>
      <c r="J781" s="87"/>
      <c r="K781" s="87"/>
      <c r="L781" s="87"/>
      <c r="M781" s="87"/>
      <c r="N781" s="87"/>
      <c r="O781" s="87"/>
      <c r="P781" s="87"/>
      <c r="Q781" s="87"/>
      <c r="R781" s="87"/>
      <c r="S781" s="87"/>
      <c r="T781" s="88"/>
    </row>
    <row r="782" spans="1:20" x14ac:dyDescent="0.25">
      <c r="A782" s="80"/>
      <c r="B782" s="103"/>
      <c r="C782" s="81"/>
      <c r="D782" s="81"/>
      <c r="E782" s="81"/>
      <c r="F782" s="81"/>
      <c r="G782" s="81"/>
      <c r="H782" s="81"/>
      <c r="I782" s="81"/>
      <c r="J782" s="81"/>
      <c r="K782" s="81"/>
      <c r="L782" s="81"/>
      <c r="M782" s="81"/>
      <c r="N782" s="81"/>
      <c r="O782" s="81"/>
      <c r="P782" s="81"/>
      <c r="Q782" s="81"/>
      <c r="R782" s="81"/>
      <c r="S782" s="81"/>
      <c r="T782" s="88"/>
    </row>
    <row r="783" spans="1:20" x14ac:dyDescent="0.25">
      <c r="A783" s="80"/>
      <c r="B783" s="103"/>
      <c r="C783" s="81"/>
      <c r="D783" s="81"/>
      <c r="E783" s="81"/>
      <c r="F783" s="81"/>
      <c r="G783" s="81"/>
      <c r="H783" s="81"/>
      <c r="I783" s="81"/>
      <c r="J783" s="81"/>
      <c r="K783" s="81"/>
      <c r="L783" s="81"/>
      <c r="M783" s="81"/>
      <c r="N783" s="81"/>
      <c r="O783" s="81"/>
      <c r="P783" s="81"/>
      <c r="Q783" s="81"/>
      <c r="R783" s="81"/>
      <c r="S783" s="81"/>
      <c r="T783" s="88"/>
    </row>
    <row r="784" spans="1:20" x14ac:dyDescent="0.25">
      <c r="A784" s="80"/>
      <c r="B784" s="103"/>
      <c r="C784" s="81"/>
      <c r="D784" s="81"/>
      <c r="E784" s="81"/>
      <c r="F784" s="81"/>
      <c r="G784" s="81"/>
      <c r="H784" s="81"/>
      <c r="I784" s="81"/>
      <c r="J784" s="81"/>
      <c r="K784" s="81"/>
      <c r="L784" s="81"/>
      <c r="M784" s="81"/>
      <c r="N784" s="81"/>
      <c r="O784" s="81"/>
      <c r="P784" s="81"/>
      <c r="Q784" s="81"/>
      <c r="R784" s="81"/>
      <c r="S784" s="81"/>
      <c r="T784" s="88"/>
    </row>
    <row r="785" spans="1:20" x14ac:dyDescent="0.25">
      <c r="A785" s="80"/>
      <c r="B785" s="103"/>
      <c r="C785" s="81"/>
      <c r="D785" s="81"/>
      <c r="E785" s="81"/>
      <c r="F785" s="81"/>
      <c r="G785" s="81"/>
      <c r="H785" s="81"/>
      <c r="I785" s="81"/>
      <c r="J785" s="81"/>
      <c r="K785" s="81"/>
      <c r="L785" s="81"/>
      <c r="M785" s="81"/>
      <c r="N785" s="81"/>
      <c r="O785" s="81"/>
      <c r="P785" s="81"/>
      <c r="Q785" s="81"/>
      <c r="R785" s="81"/>
      <c r="S785" s="81"/>
      <c r="T785" s="88"/>
    </row>
    <row r="786" spans="1:20" x14ac:dyDescent="0.25">
      <c r="A786" s="80"/>
      <c r="B786" s="103"/>
      <c r="C786" s="81"/>
      <c r="D786" s="81"/>
      <c r="E786" s="81"/>
      <c r="F786" s="81"/>
      <c r="G786" s="81"/>
      <c r="H786" s="81"/>
      <c r="I786" s="81"/>
      <c r="J786" s="81"/>
      <c r="K786" s="81"/>
      <c r="L786" s="81"/>
      <c r="M786" s="81"/>
      <c r="N786" s="81"/>
      <c r="O786" s="81"/>
      <c r="P786" s="81"/>
      <c r="Q786" s="81"/>
      <c r="R786" s="81"/>
      <c r="S786" s="81"/>
      <c r="T786" s="88"/>
    </row>
    <row r="787" spans="1:20" x14ac:dyDescent="0.25">
      <c r="A787" s="80"/>
      <c r="B787" s="103"/>
      <c r="C787" s="81"/>
      <c r="D787" s="81"/>
      <c r="E787" s="81"/>
      <c r="F787" s="81"/>
      <c r="G787" s="81"/>
      <c r="H787" s="81"/>
      <c r="I787" s="81"/>
      <c r="J787" s="81"/>
      <c r="K787" s="81"/>
      <c r="L787" s="81"/>
      <c r="M787" s="81"/>
      <c r="N787" s="81"/>
      <c r="O787" s="81"/>
      <c r="P787" s="81"/>
      <c r="Q787" s="81"/>
      <c r="R787" s="81"/>
      <c r="S787" s="81"/>
      <c r="T787" s="88"/>
    </row>
    <row r="788" spans="1:20" x14ac:dyDescent="0.25">
      <c r="A788" s="80"/>
      <c r="B788" s="103"/>
      <c r="C788" s="81"/>
      <c r="D788" s="81"/>
      <c r="E788" s="81"/>
      <c r="F788" s="81"/>
      <c r="G788" s="81"/>
      <c r="H788" s="81"/>
      <c r="I788" s="81"/>
      <c r="J788" s="81"/>
      <c r="K788" s="81"/>
      <c r="L788" s="81"/>
      <c r="M788" s="81"/>
      <c r="N788" s="81"/>
      <c r="O788" s="81"/>
      <c r="P788" s="81"/>
      <c r="Q788" s="81"/>
      <c r="R788" s="81"/>
      <c r="S788" s="81"/>
      <c r="T788" s="88"/>
    </row>
    <row r="789" spans="1:20" x14ac:dyDescent="0.25">
      <c r="A789" s="80"/>
      <c r="B789" s="103"/>
      <c r="C789" s="81"/>
      <c r="D789" s="81"/>
      <c r="E789" s="81"/>
      <c r="F789" s="81"/>
      <c r="G789" s="81"/>
      <c r="H789" s="81"/>
      <c r="I789" s="81"/>
      <c r="J789" s="81"/>
      <c r="K789" s="81"/>
      <c r="L789" s="81"/>
      <c r="M789" s="81"/>
      <c r="N789" s="81"/>
      <c r="O789" s="81"/>
      <c r="P789" s="81"/>
      <c r="Q789" s="81"/>
      <c r="R789" s="81"/>
      <c r="S789" s="81"/>
      <c r="T789" s="88"/>
    </row>
    <row r="790" spans="1:20" x14ac:dyDescent="0.25">
      <c r="A790" s="80"/>
      <c r="B790" s="103"/>
      <c r="C790" s="81"/>
      <c r="D790" s="81"/>
      <c r="E790" s="81"/>
      <c r="F790" s="81"/>
      <c r="G790" s="81"/>
      <c r="H790" s="81"/>
      <c r="I790" s="81"/>
      <c r="J790" s="81"/>
      <c r="K790" s="81"/>
      <c r="L790" s="81"/>
      <c r="M790" s="81"/>
      <c r="N790" s="81"/>
      <c r="O790" s="81"/>
      <c r="P790" s="81"/>
      <c r="Q790" s="81"/>
      <c r="R790" s="81"/>
      <c r="S790" s="81"/>
      <c r="T790" s="88"/>
    </row>
    <row r="791" spans="1:20" x14ac:dyDescent="0.25">
      <c r="A791" s="80"/>
      <c r="B791" s="103"/>
      <c r="C791" s="81"/>
      <c r="D791" s="81"/>
      <c r="E791" s="81"/>
      <c r="F791" s="81"/>
      <c r="G791" s="81"/>
      <c r="H791" s="81"/>
      <c r="I791" s="81"/>
      <c r="J791" s="81"/>
      <c r="K791" s="81"/>
      <c r="L791" s="81"/>
      <c r="M791" s="81"/>
      <c r="N791" s="81"/>
      <c r="O791" s="81"/>
      <c r="P791" s="81"/>
      <c r="Q791" s="81"/>
      <c r="R791" s="81"/>
      <c r="S791" s="81"/>
      <c r="T791" s="88"/>
    </row>
    <row r="792" spans="1:20" x14ac:dyDescent="0.25">
      <c r="A792" s="80"/>
      <c r="B792" s="103"/>
      <c r="C792" s="81"/>
      <c r="D792" s="81"/>
      <c r="E792" s="81"/>
      <c r="F792" s="81"/>
      <c r="G792" s="81"/>
      <c r="H792" s="81"/>
      <c r="I792" s="81"/>
      <c r="J792" s="81"/>
      <c r="K792" s="81"/>
      <c r="L792" s="81"/>
      <c r="M792" s="81"/>
      <c r="N792" s="81"/>
      <c r="O792" s="81"/>
      <c r="P792" s="81"/>
      <c r="Q792" s="81"/>
      <c r="R792" s="81"/>
      <c r="S792" s="81"/>
      <c r="T792" s="88"/>
    </row>
    <row r="793" spans="1:20" x14ac:dyDescent="0.25">
      <c r="A793" s="80"/>
      <c r="B793" s="103"/>
      <c r="C793" s="81"/>
      <c r="D793" s="81"/>
      <c r="E793" s="81"/>
      <c r="F793" s="81"/>
      <c r="G793" s="81"/>
      <c r="H793" s="81"/>
      <c r="I793" s="81"/>
      <c r="J793" s="81"/>
      <c r="K793" s="81"/>
      <c r="L793" s="81"/>
      <c r="M793" s="81"/>
      <c r="N793" s="81"/>
      <c r="O793" s="81"/>
      <c r="P793" s="81"/>
      <c r="Q793" s="81"/>
      <c r="R793" s="81"/>
      <c r="S793" s="81"/>
      <c r="T793" s="88"/>
    </row>
    <row r="794" spans="1:20" x14ac:dyDescent="0.25">
      <c r="A794" s="80"/>
      <c r="B794" s="103"/>
      <c r="C794" s="81"/>
      <c r="D794" s="81"/>
      <c r="E794" s="81"/>
      <c r="F794" s="81"/>
      <c r="G794" s="81"/>
      <c r="H794" s="81"/>
      <c r="I794" s="81"/>
      <c r="J794" s="81"/>
      <c r="K794" s="81"/>
      <c r="L794" s="81"/>
      <c r="M794" s="81"/>
      <c r="N794" s="81"/>
      <c r="O794" s="81"/>
      <c r="P794" s="81"/>
      <c r="Q794" s="81"/>
      <c r="R794" s="81"/>
      <c r="S794" s="81"/>
      <c r="T794" s="88"/>
    </row>
    <row r="795" spans="1:20" x14ac:dyDescent="0.25">
      <c r="A795" s="80"/>
      <c r="B795" s="103"/>
      <c r="C795" s="81"/>
      <c r="D795" s="81"/>
      <c r="E795" s="81"/>
      <c r="F795" s="81"/>
      <c r="G795" s="81"/>
      <c r="H795" s="81"/>
      <c r="I795" s="81"/>
      <c r="J795" s="81"/>
      <c r="K795" s="81"/>
      <c r="L795" s="81"/>
      <c r="M795" s="81"/>
      <c r="N795" s="81"/>
      <c r="O795" s="81"/>
      <c r="P795" s="81"/>
      <c r="Q795" s="81"/>
      <c r="R795" s="81"/>
      <c r="S795" s="81"/>
      <c r="T795" s="88"/>
    </row>
    <row r="796" spans="1:20" x14ac:dyDescent="0.25">
      <c r="A796" s="80"/>
      <c r="B796" s="103"/>
      <c r="C796" s="81"/>
      <c r="D796" s="81"/>
      <c r="E796" s="81"/>
      <c r="F796" s="81"/>
      <c r="G796" s="81"/>
      <c r="H796" s="81"/>
      <c r="I796" s="81"/>
      <c r="J796" s="81"/>
      <c r="K796" s="81"/>
      <c r="L796" s="81"/>
      <c r="M796" s="81"/>
      <c r="N796" s="81"/>
      <c r="O796" s="81"/>
      <c r="P796" s="81"/>
      <c r="Q796" s="81"/>
      <c r="R796" s="81"/>
      <c r="S796" s="81"/>
      <c r="T796" s="88"/>
    </row>
    <row r="797" spans="1:20" x14ac:dyDescent="0.25">
      <c r="A797" s="80"/>
      <c r="B797" s="103"/>
      <c r="C797" s="81"/>
      <c r="D797" s="81"/>
      <c r="E797" s="81"/>
      <c r="F797" s="81"/>
      <c r="G797" s="81"/>
      <c r="H797" s="81"/>
      <c r="I797" s="81"/>
      <c r="J797" s="81"/>
      <c r="K797" s="81"/>
      <c r="L797" s="81"/>
      <c r="M797" s="81"/>
      <c r="N797" s="81"/>
      <c r="O797" s="81"/>
      <c r="P797" s="81"/>
      <c r="Q797" s="81"/>
      <c r="R797" s="81"/>
      <c r="S797" s="81"/>
      <c r="T797" s="88"/>
    </row>
    <row r="798" spans="1:20" x14ac:dyDescent="0.25">
      <c r="A798" s="80"/>
      <c r="B798" s="103"/>
      <c r="C798" s="81"/>
      <c r="D798" s="81"/>
      <c r="E798" s="81"/>
      <c r="F798" s="81"/>
      <c r="G798" s="81"/>
      <c r="H798" s="81"/>
      <c r="I798" s="81"/>
      <c r="J798" s="81"/>
      <c r="K798" s="81"/>
      <c r="L798" s="81"/>
      <c r="M798" s="81"/>
      <c r="N798" s="81"/>
      <c r="O798" s="81"/>
      <c r="P798" s="81"/>
      <c r="Q798" s="81"/>
      <c r="R798" s="81"/>
      <c r="S798" s="81"/>
      <c r="T798" s="88"/>
    </row>
    <row r="799" spans="1:20" x14ac:dyDescent="0.25">
      <c r="A799" s="80"/>
      <c r="B799" s="103"/>
      <c r="C799" s="104" t="s">
        <v>298</v>
      </c>
      <c r="D799" s="81"/>
      <c r="E799" s="81"/>
      <c r="F799" s="81"/>
      <c r="G799" s="81"/>
      <c r="H799" s="81"/>
      <c r="I799" s="81"/>
      <c r="J799" s="81"/>
      <c r="K799" s="81"/>
      <c r="L799" s="81"/>
      <c r="M799" s="81"/>
      <c r="N799" s="81"/>
      <c r="O799" s="81"/>
      <c r="P799" s="81"/>
      <c r="Q799" s="81"/>
      <c r="R799" s="81"/>
      <c r="S799" s="81"/>
      <c r="T799" s="88"/>
    </row>
    <row r="800" spans="1:20" x14ac:dyDescent="0.25">
      <c r="A800" s="80"/>
      <c r="B800" s="103"/>
      <c r="C800" s="81"/>
      <c r="D800" s="81"/>
      <c r="E800" s="81"/>
      <c r="F800" s="81"/>
      <c r="G800" s="81"/>
      <c r="H800" s="81"/>
      <c r="I800" s="81"/>
      <c r="J800" s="81"/>
      <c r="K800" s="81"/>
      <c r="L800" s="81"/>
      <c r="M800" s="81"/>
      <c r="N800" s="81"/>
      <c r="O800" s="81"/>
      <c r="P800" s="81"/>
      <c r="Q800" s="81"/>
      <c r="R800" s="81"/>
      <c r="S800" s="81"/>
      <c r="T800" s="88"/>
    </row>
    <row r="801" spans="1:20" x14ac:dyDescent="0.25">
      <c r="A801" s="80"/>
      <c r="B801" s="103"/>
      <c r="C801" s="81"/>
      <c r="D801" s="81"/>
      <c r="E801" s="81"/>
      <c r="F801" s="81"/>
      <c r="G801" s="81"/>
      <c r="H801" s="81"/>
      <c r="I801" s="81"/>
      <c r="J801" s="81"/>
      <c r="K801" s="81"/>
      <c r="L801" s="81"/>
      <c r="M801" s="81"/>
      <c r="N801" s="81"/>
      <c r="O801" s="81"/>
      <c r="P801" s="81"/>
      <c r="Q801" s="81"/>
      <c r="R801" s="81"/>
      <c r="S801" s="81"/>
      <c r="T801" s="88"/>
    </row>
    <row r="802" spans="1:20" x14ac:dyDescent="0.25">
      <c r="A802" s="80"/>
      <c r="B802" s="103"/>
      <c r="C802" s="81"/>
      <c r="D802" s="81"/>
      <c r="E802" s="81"/>
      <c r="F802" s="81"/>
      <c r="G802" s="81"/>
      <c r="H802" s="81"/>
      <c r="I802" s="81"/>
      <c r="J802" s="81"/>
      <c r="K802" s="81"/>
      <c r="L802" s="81"/>
      <c r="M802" s="81"/>
      <c r="N802" s="81"/>
      <c r="O802" s="81"/>
      <c r="P802" s="81"/>
      <c r="Q802" s="81"/>
      <c r="R802" s="81"/>
      <c r="S802" s="81"/>
      <c r="T802" s="88"/>
    </row>
    <row r="803" spans="1:20" x14ac:dyDescent="0.25">
      <c r="A803" s="80"/>
      <c r="B803" s="103"/>
      <c r="C803" s="81"/>
      <c r="D803" s="81"/>
      <c r="E803" s="81"/>
      <c r="F803" s="81"/>
      <c r="G803" s="81"/>
      <c r="H803" s="81"/>
      <c r="I803" s="81"/>
      <c r="J803" s="81"/>
      <c r="K803" s="81"/>
      <c r="L803" s="81"/>
      <c r="M803" s="81"/>
      <c r="N803" s="81"/>
      <c r="O803" s="81"/>
      <c r="P803" s="81"/>
      <c r="Q803" s="81"/>
      <c r="R803" s="81"/>
      <c r="S803" s="81"/>
      <c r="T803" s="88"/>
    </row>
    <row r="804" spans="1:20" x14ac:dyDescent="0.25">
      <c r="A804" s="80"/>
      <c r="B804" s="103"/>
      <c r="C804" s="81"/>
      <c r="D804" s="81"/>
      <c r="E804" s="81"/>
      <c r="F804" s="81"/>
      <c r="G804" s="81"/>
      <c r="H804" s="81"/>
      <c r="I804" s="81"/>
      <c r="J804" s="81"/>
      <c r="K804" s="81"/>
      <c r="L804" s="81"/>
      <c r="M804" s="81"/>
      <c r="N804" s="81"/>
      <c r="O804" s="81"/>
      <c r="P804" s="81"/>
      <c r="Q804" s="81"/>
      <c r="R804" s="81"/>
      <c r="S804" s="81"/>
      <c r="T804" s="88"/>
    </row>
    <row r="805" spans="1:20" x14ac:dyDescent="0.25">
      <c r="A805" s="80"/>
      <c r="B805" s="103"/>
      <c r="C805" s="81"/>
      <c r="D805" s="81"/>
      <c r="E805" s="81"/>
      <c r="F805" s="81"/>
      <c r="G805" s="81"/>
      <c r="H805" s="81"/>
      <c r="I805" s="81"/>
      <c r="J805" s="81"/>
      <c r="K805" s="81"/>
      <c r="L805" s="81"/>
      <c r="M805" s="81"/>
      <c r="N805" s="81"/>
      <c r="O805" s="81"/>
      <c r="P805" s="81"/>
      <c r="Q805" s="81"/>
      <c r="R805" s="81"/>
      <c r="S805" s="81"/>
      <c r="T805" s="88"/>
    </row>
    <row r="806" spans="1:20" x14ac:dyDescent="0.25">
      <c r="A806" s="80"/>
      <c r="B806" s="103"/>
      <c r="C806" s="81"/>
      <c r="D806" s="81"/>
      <c r="E806" s="81"/>
      <c r="F806" s="81"/>
      <c r="G806" s="81"/>
      <c r="H806" s="81"/>
      <c r="I806" s="81"/>
      <c r="J806" s="81"/>
      <c r="K806" s="81"/>
      <c r="L806" s="81"/>
      <c r="M806" s="81"/>
      <c r="N806" s="81"/>
      <c r="O806" s="81"/>
      <c r="P806" s="81"/>
      <c r="Q806" s="81"/>
      <c r="R806" s="81"/>
      <c r="S806" s="81"/>
      <c r="T806" s="88"/>
    </row>
    <row r="807" spans="1:20" x14ac:dyDescent="0.25">
      <c r="A807" s="80"/>
      <c r="B807" s="103"/>
      <c r="C807" s="81"/>
      <c r="D807" s="81"/>
      <c r="E807" s="81"/>
      <c r="F807" s="81"/>
      <c r="G807" s="81"/>
      <c r="H807" s="81"/>
      <c r="I807" s="81"/>
      <c r="J807" s="81"/>
      <c r="K807" s="81"/>
      <c r="L807" s="81"/>
      <c r="M807" s="81"/>
      <c r="N807" s="81"/>
      <c r="O807" s="81"/>
      <c r="P807" s="81"/>
      <c r="Q807" s="81"/>
      <c r="R807" s="81"/>
      <c r="S807" s="81"/>
      <c r="T807" s="88"/>
    </row>
    <row r="808" spans="1:20" x14ac:dyDescent="0.25">
      <c r="A808" s="80"/>
      <c r="B808" s="103"/>
      <c r="C808" s="81"/>
      <c r="D808" s="81"/>
      <c r="E808" s="81"/>
      <c r="F808" s="81"/>
      <c r="G808" s="81"/>
      <c r="H808" s="81"/>
      <c r="I808" s="81"/>
      <c r="J808" s="81"/>
      <c r="K808" s="81"/>
      <c r="L808" s="81"/>
      <c r="M808" s="81"/>
      <c r="N808" s="81"/>
      <c r="O808" s="81"/>
      <c r="P808" s="81"/>
      <c r="Q808" s="81"/>
      <c r="R808" s="81"/>
      <c r="S808" s="81"/>
      <c r="T808" s="88"/>
    </row>
    <row r="809" spans="1:20" x14ac:dyDescent="0.25">
      <c r="A809" s="80"/>
      <c r="B809" s="103"/>
      <c r="C809" s="81"/>
      <c r="D809" s="81"/>
      <c r="E809" s="81"/>
      <c r="F809" s="81"/>
      <c r="G809" s="81"/>
      <c r="H809" s="81"/>
      <c r="I809" s="81"/>
      <c r="J809" s="81"/>
      <c r="K809" s="81"/>
      <c r="L809" s="81"/>
      <c r="M809" s="81"/>
      <c r="N809" s="81"/>
      <c r="O809" s="81"/>
      <c r="P809" s="81"/>
      <c r="Q809" s="81"/>
      <c r="R809" s="81"/>
      <c r="S809" s="81"/>
      <c r="T809" s="88"/>
    </row>
    <row r="810" spans="1:20" x14ac:dyDescent="0.25">
      <c r="A810" s="80"/>
      <c r="B810" s="103"/>
      <c r="C810" s="81"/>
      <c r="D810" s="81"/>
      <c r="E810" s="81"/>
      <c r="F810" s="81"/>
      <c r="G810" s="81"/>
      <c r="H810" s="81"/>
      <c r="I810" s="81"/>
      <c r="J810" s="81"/>
      <c r="K810" s="81"/>
      <c r="L810" s="81"/>
      <c r="M810" s="81"/>
      <c r="N810" s="81"/>
      <c r="O810" s="81"/>
      <c r="P810" s="81"/>
      <c r="Q810" s="81"/>
      <c r="R810" s="81"/>
      <c r="S810" s="81"/>
      <c r="T810" s="88"/>
    </row>
    <row r="811" spans="1:20" x14ac:dyDescent="0.25">
      <c r="A811" s="80"/>
      <c r="B811" s="103"/>
      <c r="C811" s="81"/>
      <c r="D811" s="81"/>
      <c r="E811" s="81"/>
      <c r="F811" s="81"/>
      <c r="G811" s="81"/>
      <c r="H811" s="81"/>
      <c r="I811" s="81"/>
      <c r="J811" s="81"/>
      <c r="K811" s="81"/>
      <c r="L811" s="81"/>
      <c r="M811" s="81"/>
      <c r="N811" s="81"/>
      <c r="O811" s="81"/>
      <c r="P811" s="81"/>
      <c r="Q811" s="81"/>
      <c r="R811" s="81"/>
      <c r="S811" s="81"/>
      <c r="T811" s="88"/>
    </row>
    <row r="812" spans="1:20" x14ac:dyDescent="0.25">
      <c r="A812" s="80"/>
      <c r="B812" s="103"/>
      <c r="C812" s="81"/>
      <c r="D812" s="81"/>
      <c r="E812" s="81"/>
      <c r="F812" s="81"/>
      <c r="G812" s="81"/>
      <c r="H812" s="81"/>
      <c r="I812" s="81"/>
      <c r="J812" s="81"/>
      <c r="K812" s="81"/>
      <c r="L812" s="81"/>
      <c r="M812" s="81"/>
      <c r="N812" s="81"/>
      <c r="O812" s="81"/>
      <c r="P812" s="81"/>
      <c r="Q812" s="81"/>
      <c r="R812" s="81"/>
      <c r="S812" s="81"/>
      <c r="T812" s="88"/>
    </row>
    <row r="813" spans="1:20" x14ac:dyDescent="0.25">
      <c r="A813" s="80"/>
      <c r="B813" s="103"/>
      <c r="C813" s="81"/>
      <c r="D813" s="81"/>
      <c r="E813" s="81"/>
      <c r="F813" s="81"/>
      <c r="G813" s="81"/>
      <c r="H813" s="81"/>
      <c r="I813" s="81"/>
      <c r="J813" s="81"/>
      <c r="K813" s="81"/>
      <c r="L813" s="81"/>
      <c r="M813" s="81"/>
      <c r="N813" s="81"/>
      <c r="O813" s="81"/>
      <c r="P813" s="81"/>
      <c r="Q813" s="81"/>
      <c r="R813" s="81"/>
      <c r="S813" s="81"/>
      <c r="T813" s="88"/>
    </row>
    <row r="814" spans="1:20" x14ac:dyDescent="0.25">
      <c r="A814" s="80"/>
      <c r="B814" s="103"/>
      <c r="C814" s="81"/>
      <c r="D814" s="81"/>
      <c r="E814" s="81"/>
      <c r="F814" s="81"/>
      <c r="G814" s="81"/>
      <c r="H814" s="81"/>
      <c r="I814" s="81"/>
      <c r="J814" s="81"/>
      <c r="K814" s="81"/>
      <c r="L814" s="81"/>
      <c r="M814" s="81"/>
      <c r="N814" s="81"/>
      <c r="O814" s="81"/>
      <c r="P814" s="81"/>
      <c r="Q814" s="81"/>
      <c r="R814" s="81"/>
      <c r="S814" s="81"/>
      <c r="T814" s="88"/>
    </row>
    <row r="815" spans="1:20" x14ac:dyDescent="0.25">
      <c r="A815" s="80"/>
      <c r="B815" s="103"/>
      <c r="C815" s="81"/>
      <c r="D815" s="81"/>
      <c r="E815" s="81"/>
      <c r="F815" s="81"/>
      <c r="G815" s="81"/>
      <c r="H815" s="81"/>
      <c r="I815" s="81"/>
      <c r="J815" s="81"/>
      <c r="K815" s="81"/>
      <c r="L815" s="81"/>
      <c r="M815" s="81"/>
      <c r="N815" s="81"/>
      <c r="O815" s="81"/>
      <c r="P815" s="81"/>
      <c r="Q815" s="81"/>
      <c r="R815" s="81"/>
      <c r="S815" s="81"/>
      <c r="T815" s="88"/>
    </row>
    <row r="816" spans="1:20" x14ac:dyDescent="0.25">
      <c r="A816" s="80"/>
      <c r="B816" s="103"/>
      <c r="C816" s="81"/>
      <c r="D816" s="81"/>
      <c r="E816" s="81"/>
      <c r="F816" s="81"/>
      <c r="G816" s="81"/>
      <c r="H816" s="81"/>
      <c r="I816" s="81"/>
      <c r="J816" s="81"/>
      <c r="K816" s="81"/>
      <c r="L816" s="81"/>
      <c r="M816" s="81"/>
      <c r="N816" s="81"/>
      <c r="O816" s="81"/>
      <c r="P816" s="81"/>
      <c r="Q816" s="81"/>
      <c r="R816" s="81"/>
      <c r="S816" s="81"/>
      <c r="T816" s="88"/>
    </row>
    <row r="817" spans="1:20" x14ac:dyDescent="0.25">
      <c r="A817" s="80"/>
      <c r="B817" s="103"/>
      <c r="C817" s="104" t="s">
        <v>299</v>
      </c>
      <c r="D817" s="81"/>
      <c r="E817" s="81"/>
      <c r="F817" s="81"/>
      <c r="G817" s="81"/>
      <c r="H817" s="81"/>
      <c r="I817" s="81"/>
      <c r="J817" s="81"/>
      <c r="K817" s="81"/>
      <c r="L817" s="81"/>
      <c r="M817" s="81"/>
      <c r="N817" s="81"/>
      <c r="O817" s="81"/>
      <c r="P817" s="81"/>
      <c r="Q817" s="81"/>
      <c r="R817" s="81"/>
      <c r="S817" s="81"/>
      <c r="T817" s="88"/>
    </row>
    <row r="818" spans="1:20" x14ac:dyDescent="0.25">
      <c r="A818" s="80"/>
      <c r="B818" s="103"/>
      <c r="C818" s="81"/>
      <c r="D818" s="81"/>
      <c r="E818" s="81"/>
      <c r="F818" s="81"/>
      <c r="G818" s="81"/>
      <c r="H818" s="81"/>
      <c r="I818" s="81"/>
      <c r="J818" s="81"/>
      <c r="K818" s="81"/>
      <c r="L818" s="81"/>
      <c r="M818" s="81"/>
      <c r="N818" s="81"/>
      <c r="O818" s="81"/>
      <c r="P818" s="81"/>
      <c r="Q818" s="81"/>
      <c r="R818" s="81"/>
      <c r="S818" s="81"/>
      <c r="T818" s="88"/>
    </row>
    <row r="819" spans="1:20" x14ac:dyDescent="0.25">
      <c r="A819" s="80"/>
      <c r="B819" s="103"/>
      <c r="C819" s="81"/>
      <c r="D819" s="81"/>
      <c r="E819" s="81"/>
      <c r="F819" s="81"/>
      <c r="G819" s="81"/>
      <c r="H819" s="81"/>
      <c r="I819" s="81"/>
      <c r="J819" s="81"/>
      <c r="K819" s="81"/>
      <c r="L819" s="81"/>
      <c r="M819" s="81"/>
      <c r="N819" s="81"/>
      <c r="O819" s="81"/>
      <c r="P819" s="81"/>
      <c r="Q819" s="81"/>
      <c r="R819" s="81"/>
      <c r="S819" s="81"/>
      <c r="T819" s="88"/>
    </row>
    <row r="820" spans="1:20" x14ac:dyDescent="0.25">
      <c r="A820" s="80"/>
      <c r="B820" s="103"/>
      <c r="C820" s="81"/>
      <c r="D820" s="81"/>
      <c r="E820" s="81"/>
      <c r="F820" s="81"/>
      <c r="G820" s="81"/>
      <c r="H820" s="81"/>
      <c r="I820" s="81"/>
      <c r="J820" s="81"/>
      <c r="K820" s="81"/>
      <c r="L820" s="81"/>
      <c r="M820" s="81"/>
      <c r="N820" s="81"/>
      <c r="O820" s="81"/>
      <c r="P820" s="81"/>
      <c r="Q820" s="81"/>
      <c r="R820" s="81"/>
      <c r="S820" s="81"/>
      <c r="T820" s="88"/>
    </row>
    <row r="821" spans="1:20" x14ac:dyDescent="0.25">
      <c r="A821" s="80"/>
      <c r="B821" s="103"/>
      <c r="C821" s="81"/>
      <c r="D821" s="81"/>
      <c r="E821" s="81"/>
      <c r="F821" s="81"/>
      <c r="G821" s="81"/>
      <c r="H821" s="81"/>
      <c r="I821" s="81"/>
      <c r="J821" s="81"/>
      <c r="K821" s="81"/>
      <c r="L821" s="81"/>
      <c r="M821" s="81"/>
      <c r="N821" s="81"/>
      <c r="O821" s="81"/>
      <c r="P821" s="81"/>
      <c r="Q821" s="81"/>
      <c r="R821" s="81"/>
      <c r="S821" s="81"/>
      <c r="T821" s="88"/>
    </row>
    <row r="822" spans="1:20" x14ac:dyDescent="0.25">
      <c r="A822" s="80"/>
      <c r="B822" s="103"/>
      <c r="C822" s="81"/>
      <c r="D822" s="81"/>
      <c r="E822" s="81"/>
      <c r="F822" s="81"/>
      <c r="G822" s="81"/>
      <c r="H822" s="81"/>
      <c r="I822" s="81"/>
      <c r="J822" s="81"/>
      <c r="K822" s="81"/>
      <c r="L822" s="81"/>
      <c r="M822" s="81"/>
      <c r="N822" s="81"/>
      <c r="O822" s="81"/>
      <c r="P822" s="81"/>
      <c r="Q822" s="81"/>
      <c r="R822" s="81"/>
      <c r="S822" s="81"/>
      <c r="T822" s="88"/>
    </row>
    <row r="823" spans="1:20" x14ac:dyDescent="0.25">
      <c r="A823" s="80"/>
      <c r="B823" s="103"/>
      <c r="C823" s="81"/>
      <c r="D823" s="81"/>
      <c r="E823" s="81"/>
      <c r="F823" s="81"/>
      <c r="G823" s="81"/>
      <c r="H823" s="81"/>
      <c r="I823" s="81"/>
      <c r="J823" s="81"/>
      <c r="K823" s="81"/>
      <c r="L823" s="81"/>
      <c r="M823" s="81"/>
      <c r="N823" s="81"/>
      <c r="O823" s="81"/>
      <c r="P823" s="81"/>
      <c r="Q823" s="81"/>
      <c r="R823" s="81"/>
      <c r="S823" s="81"/>
      <c r="T823" s="88"/>
    </row>
    <row r="824" spans="1:20" x14ac:dyDescent="0.25">
      <c r="A824" s="80"/>
      <c r="B824" s="103"/>
      <c r="C824" s="81"/>
      <c r="D824" s="81"/>
      <c r="E824" s="81"/>
      <c r="F824" s="81"/>
      <c r="G824" s="81"/>
      <c r="H824" s="81"/>
      <c r="I824" s="81"/>
      <c r="J824" s="81"/>
      <c r="K824" s="81"/>
      <c r="L824" s="81"/>
      <c r="M824" s="81"/>
      <c r="N824" s="81"/>
      <c r="O824" s="81"/>
      <c r="P824" s="81"/>
      <c r="Q824" s="81"/>
      <c r="R824" s="81"/>
      <c r="S824" s="81"/>
      <c r="T824" s="88"/>
    </row>
    <row r="825" spans="1:20" x14ac:dyDescent="0.25">
      <c r="A825" s="80"/>
      <c r="B825" s="103"/>
      <c r="C825" s="81"/>
      <c r="D825" s="81"/>
      <c r="E825" s="81"/>
      <c r="F825" s="81"/>
      <c r="G825" s="81"/>
      <c r="H825" s="81"/>
      <c r="I825" s="81"/>
      <c r="J825" s="81"/>
      <c r="K825" s="81"/>
      <c r="L825" s="81"/>
      <c r="M825" s="81"/>
      <c r="N825" s="81"/>
      <c r="O825" s="81"/>
      <c r="P825" s="81"/>
      <c r="Q825" s="81"/>
      <c r="R825" s="81"/>
      <c r="S825" s="81"/>
      <c r="T825" s="88"/>
    </row>
    <row r="826" spans="1:20" x14ac:dyDescent="0.25">
      <c r="A826" s="80"/>
      <c r="B826" s="103"/>
      <c r="C826" s="81"/>
      <c r="D826" s="81"/>
      <c r="E826" s="81"/>
      <c r="F826" s="81"/>
      <c r="G826" s="81"/>
      <c r="H826" s="81"/>
      <c r="I826" s="81"/>
      <c r="J826" s="81"/>
      <c r="K826" s="81"/>
      <c r="L826" s="81"/>
      <c r="M826" s="81"/>
      <c r="N826" s="81"/>
      <c r="O826" s="81"/>
      <c r="P826" s="81"/>
      <c r="Q826" s="81"/>
      <c r="R826" s="81"/>
      <c r="S826" s="81"/>
      <c r="T826" s="88"/>
    </row>
    <row r="827" spans="1:20" x14ac:dyDescent="0.25">
      <c r="A827" s="80"/>
      <c r="B827" s="103"/>
      <c r="C827" s="81"/>
      <c r="D827" s="81"/>
      <c r="E827" s="81"/>
      <c r="F827" s="81"/>
      <c r="G827" s="81"/>
      <c r="H827" s="81"/>
      <c r="I827" s="81"/>
      <c r="J827" s="81"/>
      <c r="K827" s="81"/>
      <c r="L827" s="81"/>
      <c r="M827" s="81"/>
      <c r="N827" s="81"/>
      <c r="O827" s="81"/>
      <c r="P827" s="81"/>
      <c r="Q827" s="81"/>
      <c r="R827" s="81"/>
      <c r="S827" s="81"/>
      <c r="T827" s="88"/>
    </row>
    <row r="828" spans="1:20" x14ac:dyDescent="0.25">
      <c r="A828" s="80"/>
      <c r="B828" s="103"/>
      <c r="C828" s="81"/>
      <c r="D828" s="81"/>
      <c r="E828" s="81"/>
      <c r="F828" s="81"/>
      <c r="G828" s="81"/>
      <c r="H828" s="81"/>
      <c r="I828" s="81"/>
      <c r="J828" s="81"/>
      <c r="K828" s="81"/>
      <c r="L828" s="81"/>
      <c r="M828" s="81"/>
      <c r="N828" s="81"/>
      <c r="O828" s="81"/>
      <c r="P828" s="81"/>
      <c r="Q828" s="81"/>
      <c r="R828" s="81"/>
      <c r="S828" s="81"/>
      <c r="T828" s="88"/>
    </row>
    <row r="829" spans="1:20" x14ac:dyDescent="0.25">
      <c r="A829" s="80"/>
      <c r="B829" s="103"/>
      <c r="C829" s="81"/>
      <c r="D829" s="81"/>
      <c r="E829" s="81"/>
      <c r="F829" s="81"/>
      <c r="G829" s="81"/>
      <c r="H829" s="81"/>
      <c r="I829" s="81"/>
      <c r="J829" s="81"/>
      <c r="K829" s="81"/>
      <c r="L829" s="81"/>
      <c r="M829" s="81"/>
      <c r="N829" s="81"/>
      <c r="O829" s="81"/>
      <c r="P829" s="81"/>
      <c r="Q829" s="81"/>
      <c r="R829" s="81"/>
      <c r="S829" s="81"/>
      <c r="T829" s="88"/>
    </row>
    <row r="830" spans="1:20" x14ac:dyDescent="0.25">
      <c r="A830" s="80"/>
      <c r="B830" s="103"/>
      <c r="C830" s="81"/>
      <c r="D830" s="81"/>
      <c r="E830" s="81"/>
      <c r="F830" s="81"/>
      <c r="G830" s="81"/>
      <c r="H830" s="81"/>
      <c r="I830" s="81"/>
      <c r="J830" s="81"/>
      <c r="K830" s="81"/>
      <c r="L830" s="81"/>
      <c r="M830" s="81"/>
      <c r="N830" s="81"/>
      <c r="O830" s="81"/>
      <c r="P830" s="81"/>
      <c r="Q830" s="81"/>
      <c r="R830" s="81"/>
      <c r="S830" s="81"/>
      <c r="T830" s="88"/>
    </row>
    <row r="831" spans="1:20" x14ac:dyDescent="0.25">
      <c r="A831" s="80"/>
      <c r="B831" s="103"/>
      <c r="C831" s="81"/>
      <c r="D831" s="81"/>
      <c r="E831" s="81"/>
      <c r="F831" s="81"/>
      <c r="G831" s="81"/>
      <c r="H831" s="81"/>
      <c r="I831" s="81"/>
      <c r="J831" s="81"/>
      <c r="K831" s="81"/>
      <c r="L831" s="81"/>
      <c r="M831" s="81"/>
      <c r="N831" s="81"/>
      <c r="O831" s="81"/>
      <c r="P831" s="81"/>
      <c r="Q831" s="81"/>
      <c r="R831" s="81"/>
      <c r="S831" s="81"/>
      <c r="T831" s="88"/>
    </row>
    <row r="832" spans="1:20" x14ac:dyDescent="0.25">
      <c r="A832" s="80"/>
      <c r="B832" s="103"/>
      <c r="C832" s="81"/>
      <c r="D832" s="81"/>
      <c r="E832" s="81"/>
      <c r="F832" s="81"/>
      <c r="G832" s="81"/>
      <c r="H832" s="81"/>
      <c r="I832" s="81"/>
      <c r="J832" s="81"/>
      <c r="K832" s="81"/>
      <c r="L832" s="81"/>
      <c r="M832" s="81"/>
      <c r="N832" s="81"/>
      <c r="O832" s="81"/>
      <c r="P832" s="81"/>
      <c r="Q832" s="81"/>
      <c r="R832" s="81"/>
      <c r="S832" s="81"/>
      <c r="T832" s="88"/>
    </row>
    <row r="833" spans="1:20" x14ac:dyDescent="0.25">
      <c r="A833" s="80"/>
      <c r="B833" s="103"/>
      <c r="C833" s="81"/>
      <c r="D833" s="81"/>
      <c r="E833" s="81"/>
      <c r="F833" s="81"/>
      <c r="G833" s="81"/>
      <c r="H833" s="81"/>
      <c r="I833" s="81"/>
      <c r="J833" s="81"/>
      <c r="K833" s="81"/>
      <c r="L833" s="81"/>
      <c r="M833" s="81"/>
      <c r="N833" s="81"/>
      <c r="O833" s="81"/>
      <c r="P833" s="81"/>
      <c r="Q833" s="81"/>
      <c r="R833" s="81"/>
      <c r="S833" s="81"/>
      <c r="T833" s="88"/>
    </row>
    <row r="834" spans="1:20" x14ac:dyDescent="0.25">
      <c r="A834" s="80"/>
      <c r="B834" s="103"/>
      <c r="C834" s="104" t="s">
        <v>300</v>
      </c>
      <c r="D834" s="81"/>
      <c r="E834" s="81"/>
      <c r="F834" s="81"/>
      <c r="G834" s="81"/>
      <c r="H834" s="81"/>
      <c r="I834" s="81"/>
      <c r="J834" s="81"/>
      <c r="K834" s="81"/>
      <c r="L834" s="81"/>
      <c r="M834" s="81"/>
      <c r="N834" s="81"/>
      <c r="O834" s="81"/>
      <c r="P834" s="81"/>
      <c r="Q834" s="81"/>
      <c r="R834" s="81"/>
      <c r="S834" s="81"/>
      <c r="T834" s="88"/>
    </row>
    <row r="835" spans="1:20" x14ac:dyDescent="0.25">
      <c r="A835" s="80"/>
      <c r="B835" s="103"/>
      <c r="C835" s="81"/>
      <c r="D835" s="81"/>
      <c r="E835" s="81"/>
      <c r="F835" s="81"/>
      <c r="G835" s="81"/>
      <c r="H835" s="81"/>
      <c r="I835" s="81"/>
      <c r="J835" s="81"/>
      <c r="K835" s="81"/>
      <c r="L835" s="81"/>
      <c r="M835" s="81"/>
      <c r="N835" s="81"/>
      <c r="O835" s="81"/>
      <c r="P835" s="81"/>
      <c r="Q835" s="81"/>
      <c r="R835" s="81"/>
      <c r="S835" s="81"/>
      <c r="T835" s="88"/>
    </row>
    <row r="836" spans="1:20" x14ac:dyDescent="0.25">
      <c r="A836" s="80"/>
      <c r="B836" s="103"/>
      <c r="C836" s="81"/>
      <c r="D836" s="81"/>
      <c r="E836" s="81"/>
      <c r="F836" s="81"/>
      <c r="G836" s="81"/>
      <c r="H836" s="81"/>
      <c r="I836" s="81"/>
      <c r="J836" s="81"/>
      <c r="K836" s="81"/>
      <c r="L836" s="81"/>
      <c r="M836" s="81"/>
      <c r="N836" s="81"/>
      <c r="O836" s="81"/>
      <c r="P836" s="81"/>
      <c r="Q836" s="81"/>
      <c r="R836" s="81"/>
      <c r="S836" s="81"/>
      <c r="T836" s="88"/>
    </row>
    <row r="837" spans="1:20" x14ac:dyDescent="0.25">
      <c r="A837" s="80"/>
      <c r="B837" s="103"/>
      <c r="C837" s="81"/>
      <c r="D837" s="81"/>
      <c r="E837" s="81"/>
      <c r="F837" s="81"/>
      <c r="G837" s="81"/>
      <c r="H837" s="81"/>
      <c r="I837" s="81"/>
      <c r="J837" s="81"/>
      <c r="K837" s="81"/>
      <c r="L837" s="81"/>
      <c r="M837" s="81"/>
      <c r="N837" s="81"/>
      <c r="O837" s="81"/>
      <c r="P837" s="81"/>
      <c r="Q837" s="81"/>
      <c r="R837" s="81"/>
      <c r="S837" s="81"/>
      <c r="T837" s="88"/>
    </row>
    <row r="838" spans="1:20" x14ac:dyDescent="0.25">
      <c r="A838" s="80"/>
      <c r="B838" s="103"/>
      <c r="C838" s="81"/>
      <c r="D838" s="81"/>
      <c r="E838" s="81"/>
      <c r="F838" s="81"/>
      <c r="G838" s="81"/>
      <c r="H838" s="81"/>
      <c r="I838" s="81"/>
      <c r="J838" s="81"/>
      <c r="K838" s="81"/>
      <c r="L838" s="81"/>
      <c r="M838" s="81"/>
      <c r="N838" s="81"/>
      <c r="O838" s="81"/>
      <c r="P838" s="81"/>
      <c r="Q838" s="81"/>
      <c r="R838" s="81"/>
      <c r="S838" s="81"/>
      <c r="T838" s="88"/>
    </row>
    <row r="839" spans="1:20" x14ac:dyDescent="0.25">
      <c r="A839" s="80"/>
      <c r="B839" s="103"/>
      <c r="C839" s="81"/>
      <c r="D839" s="81"/>
      <c r="E839" s="81"/>
      <c r="F839" s="81"/>
      <c r="G839" s="81"/>
      <c r="H839" s="81"/>
      <c r="I839" s="81"/>
      <c r="J839" s="81"/>
      <c r="K839" s="81"/>
      <c r="L839" s="81"/>
      <c r="M839" s="81"/>
      <c r="N839" s="81"/>
      <c r="O839" s="81"/>
      <c r="P839" s="81"/>
      <c r="Q839" s="81"/>
      <c r="R839" s="81"/>
      <c r="S839" s="81"/>
      <c r="T839" s="88"/>
    </row>
    <row r="840" spans="1:20" x14ac:dyDescent="0.25">
      <c r="A840" s="80"/>
      <c r="B840" s="103"/>
      <c r="C840" s="81"/>
      <c r="D840" s="81"/>
      <c r="E840" s="81"/>
      <c r="F840" s="81"/>
      <c r="G840" s="81"/>
      <c r="H840" s="81"/>
      <c r="I840" s="81"/>
      <c r="J840" s="81"/>
      <c r="K840" s="81"/>
      <c r="L840" s="81"/>
      <c r="M840" s="81"/>
      <c r="N840" s="81"/>
      <c r="O840" s="81"/>
      <c r="P840" s="81"/>
      <c r="Q840" s="81"/>
      <c r="R840" s="81"/>
      <c r="S840" s="81"/>
      <c r="T840" s="88"/>
    </row>
    <row r="841" spans="1:20" x14ac:dyDescent="0.25">
      <c r="A841" s="80"/>
      <c r="B841" s="103"/>
      <c r="C841" s="81"/>
      <c r="D841" s="81"/>
      <c r="E841" s="81"/>
      <c r="F841" s="81"/>
      <c r="G841" s="81"/>
      <c r="H841" s="81"/>
      <c r="I841" s="81"/>
      <c r="J841" s="81"/>
      <c r="K841" s="81"/>
      <c r="L841" s="81"/>
      <c r="M841" s="81"/>
      <c r="N841" s="81"/>
      <c r="O841" s="81"/>
      <c r="P841" s="81"/>
      <c r="Q841" s="81"/>
      <c r="R841" s="81"/>
      <c r="S841" s="81"/>
      <c r="T841" s="88"/>
    </row>
    <row r="842" spans="1:20" x14ac:dyDescent="0.25">
      <c r="A842" s="80"/>
      <c r="B842" s="103"/>
      <c r="C842" s="81"/>
      <c r="D842" s="81"/>
      <c r="E842" s="81"/>
      <c r="F842" s="81"/>
      <c r="G842" s="81"/>
      <c r="H842" s="81"/>
      <c r="I842" s="81"/>
      <c r="J842" s="81"/>
      <c r="K842" s="81"/>
      <c r="L842" s="81"/>
      <c r="M842" s="81"/>
      <c r="N842" s="81"/>
      <c r="O842" s="81"/>
      <c r="P842" s="81"/>
      <c r="Q842" s="81"/>
      <c r="R842" s="81"/>
      <c r="S842" s="81"/>
      <c r="T842" s="88"/>
    </row>
    <row r="843" spans="1:20" x14ac:dyDescent="0.25">
      <c r="A843" s="80"/>
      <c r="B843" s="103"/>
      <c r="C843" s="81"/>
      <c r="D843" s="81"/>
      <c r="E843" s="81"/>
      <c r="F843" s="81"/>
      <c r="G843" s="81"/>
      <c r="H843" s="81"/>
      <c r="I843" s="81"/>
      <c r="J843" s="81"/>
      <c r="K843" s="81"/>
      <c r="L843" s="81"/>
      <c r="M843" s="81"/>
      <c r="N843" s="81"/>
      <c r="O843" s="81"/>
      <c r="P843" s="81"/>
      <c r="Q843" s="81"/>
      <c r="R843" s="81"/>
      <c r="S843" s="81"/>
      <c r="T843" s="88"/>
    </row>
    <row r="844" spans="1:20" x14ac:dyDescent="0.25">
      <c r="A844" s="80"/>
      <c r="B844" s="103"/>
      <c r="C844" s="81"/>
      <c r="D844" s="81"/>
      <c r="E844" s="81"/>
      <c r="F844" s="81"/>
      <c r="G844" s="81"/>
      <c r="H844" s="81"/>
      <c r="I844" s="81"/>
      <c r="J844" s="81"/>
      <c r="K844" s="81"/>
      <c r="L844" s="81"/>
      <c r="M844" s="81"/>
      <c r="N844" s="81"/>
      <c r="O844" s="81"/>
      <c r="P844" s="81"/>
      <c r="Q844" s="81"/>
      <c r="R844" s="81"/>
      <c r="S844" s="81"/>
      <c r="T844" s="88"/>
    </row>
    <row r="845" spans="1:20" x14ac:dyDescent="0.25">
      <c r="A845" s="80"/>
      <c r="B845" s="103"/>
      <c r="C845" s="81"/>
      <c r="D845" s="81"/>
      <c r="E845" s="81"/>
      <c r="F845" s="81"/>
      <c r="G845" s="81"/>
      <c r="H845" s="81"/>
      <c r="I845" s="81"/>
      <c r="J845" s="81"/>
      <c r="K845" s="81"/>
      <c r="L845" s="81"/>
      <c r="M845" s="81"/>
      <c r="N845" s="81"/>
      <c r="O845" s="81"/>
      <c r="P845" s="81"/>
      <c r="Q845" s="81"/>
      <c r="R845" s="81"/>
      <c r="S845" s="81"/>
      <c r="T845" s="88"/>
    </row>
    <row r="846" spans="1:20" x14ac:dyDescent="0.25">
      <c r="A846" s="80"/>
      <c r="B846" s="103"/>
      <c r="C846" s="81"/>
      <c r="D846" s="81"/>
      <c r="E846" s="81"/>
      <c r="F846" s="81"/>
      <c r="G846" s="81"/>
      <c r="H846" s="81"/>
      <c r="I846" s="81"/>
      <c r="J846" s="81"/>
      <c r="K846" s="81"/>
      <c r="L846" s="81"/>
      <c r="M846" s="81"/>
      <c r="N846" s="81"/>
      <c r="O846" s="81"/>
      <c r="P846" s="81"/>
      <c r="Q846" s="81"/>
      <c r="R846" s="81"/>
      <c r="S846" s="81"/>
      <c r="T846" s="88"/>
    </row>
    <row r="847" spans="1:20" x14ac:dyDescent="0.25">
      <c r="A847" s="80"/>
      <c r="B847" s="103"/>
      <c r="C847" s="81"/>
      <c r="D847" s="81"/>
      <c r="E847" s="81"/>
      <c r="F847" s="81"/>
      <c r="G847" s="81"/>
      <c r="H847" s="81"/>
      <c r="I847" s="81"/>
      <c r="J847" s="81"/>
      <c r="K847" s="81"/>
      <c r="L847" s="81"/>
      <c r="M847" s="81"/>
      <c r="N847" s="81"/>
      <c r="O847" s="81"/>
      <c r="P847" s="81"/>
      <c r="Q847" s="81"/>
      <c r="R847" s="81"/>
      <c r="S847" s="81"/>
      <c r="T847" s="88"/>
    </row>
    <row r="848" spans="1:20" x14ac:dyDescent="0.25">
      <c r="A848" s="80"/>
      <c r="B848" s="103"/>
      <c r="C848" s="81"/>
      <c r="D848" s="81"/>
      <c r="E848" s="81"/>
      <c r="F848" s="81"/>
      <c r="G848" s="81"/>
      <c r="H848" s="81"/>
      <c r="I848" s="81"/>
      <c r="J848" s="81"/>
      <c r="K848" s="81"/>
      <c r="L848" s="81"/>
      <c r="M848" s="81"/>
      <c r="N848" s="81"/>
      <c r="O848" s="81"/>
      <c r="P848" s="81"/>
      <c r="Q848" s="81"/>
      <c r="R848" s="81"/>
      <c r="S848" s="81"/>
      <c r="T848" s="88"/>
    </row>
    <row r="849" spans="1:20" x14ac:dyDescent="0.25">
      <c r="A849" s="80"/>
      <c r="B849" s="103"/>
      <c r="C849" s="81"/>
      <c r="D849" s="81"/>
      <c r="E849" s="81"/>
      <c r="F849" s="81"/>
      <c r="G849" s="81"/>
      <c r="H849" s="81"/>
      <c r="I849" s="81"/>
      <c r="J849" s="81"/>
      <c r="K849" s="81"/>
      <c r="L849" s="81"/>
      <c r="M849" s="81"/>
      <c r="N849" s="81"/>
      <c r="O849" s="81"/>
      <c r="P849" s="81"/>
      <c r="Q849" s="81"/>
      <c r="R849" s="81"/>
      <c r="S849" s="81"/>
      <c r="T849" s="88"/>
    </row>
    <row r="850" spans="1:20" x14ac:dyDescent="0.25">
      <c r="A850" s="80"/>
      <c r="B850" s="103"/>
      <c r="C850" s="81"/>
      <c r="D850" s="81"/>
      <c r="E850" s="81"/>
      <c r="F850" s="81"/>
      <c r="G850" s="81"/>
      <c r="H850" s="81"/>
      <c r="I850" s="81"/>
      <c r="J850" s="81"/>
      <c r="K850" s="81"/>
      <c r="L850" s="81"/>
      <c r="M850" s="81"/>
      <c r="N850" s="81"/>
      <c r="O850" s="81"/>
      <c r="P850" s="81"/>
      <c r="Q850" s="81"/>
      <c r="R850" s="81"/>
      <c r="S850" s="81"/>
      <c r="T850" s="88"/>
    </row>
    <row r="851" spans="1:20" x14ac:dyDescent="0.25">
      <c r="A851" s="80"/>
      <c r="B851" s="103"/>
      <c r="C851" s="81"/>
      <c r="D851" s="81"/>
      <c r="E851" s="81"/>
      <c r="F851" s="81"/>
      <c r="G851" s="81"/>
      <c r="H851" s="81"/>
      <c r="I851" s="81"/>
      <c r="J851" s="81"/>
      <c r="K851" s="81"/>
      <c r="L851" s="81"/>
      <c r="M851" s="81"/>
      <c r="N851" s="81"/>
      <c r="O851" s="81"/>
      <c r="P851" s="81"/>
      <c r="Q851" s="81"/>
      <c r="R851" s="81"/>
      <c r="S851" s="81"/>
      <c r="T851" s="88"/>
    </row>
    <row r="852" spans="1:20" x14ac:dyDescent="0.25">
      <c r="A852" s="80"/>
      <c r="B852" s="103"/>
      <c r="C852" s="104" t="s">
        <v>301</v>
      </c>
      <c r="D852" s="81"/>
      <c r="E852" s="81"/>
      <c r="F852" s="81"/>
      <c r="G852" s="81"/>
      <c r="H852" s="81"/>
      <c r="I852" s="81"/>
      <c r="J852" s="81"/>
      <c r="K852" s="81"/>
      <c r="L852" s="81"/>
      <c r="M852" s="81"/>
      <c r="N852" s="81"/>
      <c r="O852" s="81"/>
      <c r="P852" s="81"/>
      <c r="Q852" s="81"/>
      <c r="R852" s="81"/>
      <c r="S852" s="81"/>
      <c r="T852" s="88"/>
    </row>
    <row r="853" spans="1:20" x14ac:dyDescent="0.25">
      <c r="A853" s="80"/>
      <c r="B853" s="103"/>
      <c r="C853" s="81"/>
      <c r="D853" s="81"/>
      <c r="E853" s="81"/>
      <c r="F853" s="81"/>
      <c r="G853" s="81"/>
      <c r="H853" s="81"/>
      <c r="I853" s="81"/>
      <c r="J853" s="81"/>
      <c r="K853" s="81"/>
      <c r="L853" s="81"/>
      <c r="M853" s="81"/>
      <c r="N853" s="81"/>
      <c r="O853" s="81"/>
      <c r="P853" s="81"/>
      <c r="Q853" s="81"/>
      <c r="R853" s="81"/>
      <c r="S853" s="81"/>
      <c r="T853" s="88"/>
    </row>
    <row r="854" spans="1:20" x14ac:dyDescent="0.25">
      <c r="A854" s="80"/>
      <c r="B854" s="103"/>
      <c r="C854" s="81"/>
      <c r="D854" s="81"/>
      <c r="E854" s="81"/>
      <c r="F854" s="81"/>
      <c r="G854" s="81"/>
      <c r="H854" s="81"/>
      <c r="I854" s="81"/>
      <c r="J854" s="81"/>
      <c r="K854" s="81"/>
      <c r="L854" s="81"/>
      <c r="M854" s="81"/>
      <c r="N854" s="81"/>
      <c r="O854" s="81"/>
      <c r="P854" s="81"/>
      <c r="Q854" s="81"/>
      <c r="R854" s="81"/>
      <c r="S854" s="81"/>
      <c r="T854" s="88"/>
    </row>
    <row r="855" spans="1:20" x14ac:dyDescent="0.25">
      <c r="A855" s="80"/>
      <c r="B855" s="103"/>
      <c r="C855" s="81"/>
      <c r="D855" s="81"/>
      <c r="E855" s="81"/>
      <c r="F855" s="81"/>
      <c r="G855" s="81"/>
      <c r="H855" s="81"/>
      <c r="I855" s="81"/>
      <c r="J855" s="81"/>
      <c r="K855" s="81"/>
      <c r="L855" s="81"/>
      <c r="M855" s="81"/>
      <c r="N855" s="81"/>
      <c r="O855" s="81"/>
      <c r="P855" s="81"/>
      <c r="Q855" s="81"/>
      <c r="R855" s="81"/>
      <c r="S855" s="81"/>
      <c r="T855" s="88"/>
    </row>
    <row r="856" spans="1:20" x14ac:dyDescent="0.25">
      <c r="A856" s="80"/>
      <c r="B856" s="103"/>
      <c r="C856" s="81"/>
      <c r="D856" s="81"/>
      <c r="E856" s="81"/>
      <c r="F856" s="81"/>
      <c r="G856" s="81"/>
      <c r="H856" s="81"/>
      <c r="I856" s="81"/>
      <c r="J856" s="81"/>
      <c r="K856" s="81"/>
      <c r="L856" s="81"/>
      <c r="M856" s="81"/>
      <c r="N856" s="81"/>
      <c r="O856" s="81"/>
      <c r="P856" s="81"/>
      <c r="Q856" s="81"/>
      <c r="R856" s="81"/>
      <c r="S856" s="81"/>
      <c r="T856" s="88"/>
    </row>
    <row r="857" spans="1:20" x14ac:dyDescent="0.25">
      <c r="A857" s="80"/>
      <c r="B857" s="103"/>
      <c r="C857" s="81"/>
      <c r="D857" s="81"/>
      <c r="E857" s="81"/>
      <c r="F857" s="81"/>
      <c r="G857" s="81"/>
      <c r="H857" s="81"/>
      <c r="I857" s="81"/>
      <c r="J857" s="81"/>
      <c r="K857" s="81"/>
      <c r="L857" s="81"/>
      <c r="M857" s="81"/>
      <c r="N857" s="81"/>
      <c r="O857" s="81"/>
      <c r="P857" s="81"/>
      <c r="Q857" s="81"/>
      <c r="R857" s="81"/>
      <c r="S857" s="81"/>
      <c r="T857" s="88"/>
    </row>
    <row r="858" spans="1:20" x14ac:dyDescent="0.25">
      <c r="A858" s="80"/>
      <c r="B858" s="103"/>
      <c r="C858" s="81"/>
      <c r="D858" s="81"/>
      <c r="E858" s="81"/>
      <c r="F858" s="81"/>
      <c r="G858" s="81"/>
      <c r="H858" s="81"/>
      <c r="I858" s="81"/>
      <c r="J858" s="81"/>
      <c r="K858" s="81"/>
      <c r="L858" s="81"/>
      <c r="M858" s="81"/>
      <c r="N858" s="81"/>
      <c r="O858" s="81"/>
      <c r="P858" s="81"/>
      <c r="Q858" s="81"/>
      <c r="R858" s="81"/>
      <c r="S858" s="81"/>
      <c r="T858" s="88"/>
    </row>
    <row r="859" spans="1:20" x14ac:dyDescent="0.25">
      <c r="A859" s="80"/>
      <c r="B859" s="103"/>
      <c r="C859" s="81"/>
      <c r="D859" s="81"/>
      <c r="E859" s="81"/>
      <c r="F859" s="81"/>
      <c r="G859" s="81"/>
      <c r="H859" s="81"/>
      <c r="I859" s="81"/>
      <c r="J859" s="81"/>
      <c r="K859" s="81"/>
      <c r="L859" s="81"/>
      <c r="M859" s="81"/>
      <c r="N859" s="81"/>
      <c r="O859" s="81"/>
      <c r="P859" s="81"/>
      <c r="Q859" s="81"/>
      <c r="R859" s="81"/>
      <c r="S859" s="81"/>
      <c r="T859" s="88"/>
    </row>
    <row r="860" spans="1:20" x14ac:dyDescent="0.25">
      <c r="A860" s="80"/>
      <c r="B860" s="103"/>
      <c r="C860" s="81"/>
      <c r="D860" s="81"/>
      <c r="E860" s="81"/>
      <c r="F860" s="81"/>
      <c r="G860" s="81"/>
      <c r="H860" s="81"/>
      <c r="I860" s="81"/>
      <c r="J860" s="81"/>
      <c r="K860" s="81"/>
      <c r="L860" s="81"/>
      <c r="M860" s="81"/>
      <c r="N860" s="81"/>
      <c r="O860" s="81"/>
      <c r="P860" s="81"/>
      <c r="Q860" s="81"/>
      <c r="R860" s="81"/>
      <c r="S860" s="81"/>
      <c r="T860" s="88"/>
    </row>
    <row r="861" spans="1:20" x14ac:dyDescent="0.25">
      <c r="A861" s="80"/>
      <c r="B861" s="103"/>
      <c r="C861" s="81"/>
      <c r="D861" s="81"/>
      <c r="E861" s="81"/>
      <c r="F861" s="81"/>
      <c r="G861" s="81"/>
      <c r="H861" s="81"/>
      <c r="I861" s="81"/>
      <c r="J861" s="81"/>
      <c r="K861" s="81"/>
      <c r="L861" s="81"/>
      <c r="M861" s="81"/>
      <c r="N861" s="81"/>
      <c r="O861" s="81"/>
      <c r="P861" s="81"/>
      <c r="Q861" s="81"/>
      <c r="R861" s="81"/>
      <c r="S861" s="81"/>
      <c r="T861" s="88"/>
    </row>
    <row r="862" spans="1:20" x14ac:dyDescent="0.25">
      <c r="A862" s="80"/>
      <c r="B862" s="103"/>
      <c r="C862" s="81"/>
      <c r="D862" s="81"/>
      <c r="E862" s="81"/>
      <c r="F862" s="81"/>
      <c r="G862" s="81"/>
      <c r="H862" s="81"/>
      <c r="I862" s="81"/>
      <c r="J862" s="81"/>
      <c r="K862" s="81"/>
      <c r="L862" s="81"/>
      <c r="M862" s="81"/>
      <c r="N862" s="81"/>
      <c r="O862" s="81"/>
      <c r="P862" s="81"/>
      <c r="Q862" s="81"/>
      <c r="R862" s="81"/>
      <c r="S862" s="81"/>
      <c r="T862" s="88"/>
    </row>
    <row r="863" spans="1:20" x14ac:dyDescent="0.25">
      <c r="A863" s="80"/>
      <c r="B863" s="103"/>
      <c r="C863" s="81"/>
      <c r="D863" s="81"/>
      <c r="E863" s="81"/>
      <c r="F863" s="81"/>
      <c r="G863" s="81"/>
      <c r="H863" s="81"/>
      <c r="I863" s="81"/>
      <c r="J863" s="81"/>
      <c r="K863" s="81"/>
      <c r="L863" s="81"/>
      <c r="M863" s="81"/>
      <c r="N863" s="81"/>
      <c r="O863" s="81"/>
      <c r="P863" s="81"/>
      <c r="Q863" s="81"/>
      <c r="R863" s="81"/>
      <c r="S863" s="81"/>
      <c r="T863" s="88"/>
    </row>
    <row r="864" spans="1:20" x14ac:dyDescent="0.25">
      <c r="A864" s="80"/>
      <c r="B864" s="103"/>
      <c r="C864" s="81"/>
      <c r="D864" s="81"/>
      <c r="E864" s="81"/>
      <c r="F864" s="81"/>
      <c r="G864" s="81"/>
      <c r="H864" s="81"/>
      <c r="I864" s="81"/>
      <c r="J864" s="81"/>
      <c r="K864" s="81"/>
      <c r="L864" s="81"/>
      <c r="M864" s="81"/>
      <c r="N864" s="81"/>
      <c r="O864" s="81"/>
      <c r="P864" s="81"/>
      <c r="Q864" s="81"/>
      <c r="R864" s="81"/>
      <c r="S864" s="81"/>
      <c r="T864" s="88"/>
    </row>
    <row r="865" spans="1:20" x14ac:dyDescent="0.25">
      <c r="A865" s="80"/>
      <c r="B865" s="103"/>
      <c r="C865" s="81"/>
      <c r="D865" s="81"/>
      <c r="E865" s="81"/>
      <c r="F865" s="81"/>
      <c r="G865" s="81"/>
      <c r="H865" s="81"/>
      <c r="I865" s="81"/>
      <c r="J865" s="81"/>
      <c r="K865" s="81"/>
      <c r="L865" s="81"/>
      <c r="M865" s="81"/>
      <c r="N865" s="81"/>
      <c r="O865" s="81"/>
      <c r="P865" s="81"/>
      <c r="Q865" s="81"/>
      <c r="R865" s="81"/>
      <c r="S865" s="81"/>
      <c r="T865" s="88"/>
    </row>
    <row r="866" spans="1:20" x14ac:dyDescent="0.25">
      <c r="A866" s="80"/>
      <c r="B866" s="103"/>
      <c r="C866" s="81"/>
      <c r="D866" s="81"/>
      <c r="E866" s="81"/>
      <c r="F866" s="81"/>
      <c r="G866" s="81"/>
      <c r="H866" s="81"/>
      <c r="I866" s="81"/>
      <c r="J866" s="81"/>
      <c r="K866" s="81"/>
      <c r="L866" s="81"/>
      <c r="M866" s="81"/>
      <c r="N866" s="81"/>
      <c r="O866" s="81"/>
      <c r="P866" s="81"/>
      <c r="Q866" s="81"/>
      <c r="R866" s="81"/>
      <c r="S866" s="81"/>
      <c r="T866" s="88"/>
    </row>
    <row r="867" spans="1:20" x14ac:dyDescent="0.25">
      <c r="A867" s="80"/>
      <c r="B867" s="103"/>
      <c r="C867" s="81"/>
      <c r="D867" s="81"/>
      <c r="E867" s="81"/>
      <c r="F867" s="81"/>
      <c r="G867" s="81"/>
      <c r="H867" s="81"/>
      <c r="I867" s="81"/>
      <c r="J867" s="81"/>
      <c r="K867" s="81"/>
      <c r="L867" s="81"/>
      <c r="M867" s="81"/>
      <c r="N867" s="81"/>
      <c r="O867" s="81"/>
      <c r="P867" s="81"/>
      <c r="Q867" s="81"/>
      <c r="R867" s="81"/>
      <c r="S867" s="81"/>
      <c r="T867" s="88"/>
    </row>
    <row r="868" spans="1:20" x14ac:dyDescent="0.25">
      <c r="A868" s="80"/>
      <c r="B868" s="103"/>
      <c r="C868" s="81"/>
      <c r="D868" s="81"/>
      <c r="E868" s="81"/>
      <c r="F868" s="81"/>
      <c r="G868" s="81"/>
      <c r="H868" s="81"/>
      <c r="I868" s="81"/>
      <c r="J868" s="81"/>
      <c r="K868" s="81"/>
      <c r="L868" s="81"/>
      <c r="M868" s="81"/>
      <c r="N868" s="81"/>
      <c r="O868" s="81"/>
      <c r="P868" s="81"/>
      <c r="Q868" s="81"/>
      <c r="R868" s="81"/>
      <c r="S868" s="81"/>
      <c r="T868" s="88"/>
    </row>
    <row r="869" spans="1:20" x14ac:dyDescent="0.25">
      <c r="A869" s="80"/>
      <c r="B869" s="103"/>
      <c r="C869" s="81"/>
      <c r="D869" s="81"/>
      <c r="E869" s="81"/>
      <c r="F869" s="81"/>
      <c r="G869" s="81"/>
      <c r="H869" s="81"/>
      <c r="I869" s="81"/>
      <c r="J869" s="81"/>
      <c r="K869" s="81"/>
      <c r="L869" s="81"/>
      <c r="M869" s="81"/>
      <c r="N869" s="81"/>
      <c r="O869" s="81"/>
      <c r="P869" s="81"/>
      <c r="Q869" s="81"/>
      <c r="R869" s="81"/>
      <c r="S869" s="81"/>
      <c r="T869" s="88"/>
    </row>
    <row r="870" spans="1:20" x14ac:dyDescent="0.25">
      <c r="A870" s="80"/>
      <c r="B870" s="103"/>
      <c r="C870" s="104" t="s">
        <v>302</v>
      </c>
      <c r="D870" s="81"/>
      <c r="E870" s="81"/>
      <c r="F870" s="81"/>
      <c r="G870" s="81"/>
      <c r="H870" s="81"/>
      <c r="I870" s="81"/>
      <c r="J870" s="81"/>
      <c r="K870" s="81"/>
      <c r="L870" s="81"/>
      <c r="M870" s="81"/>
      <c r="N870" s="81"/>
      <c r="O870" s="81"/>
      <c r="P870" s="81"/>
      <c r="Q870" s="81"/>
      <c r="R870" s="81"/>
      <c r="S870" s="81"/>
      <c r="T870" s="88"/>
    </row>
    <row r="871" spans="1:20" x14ac:dyDescent="0.25">
      <c r="A871" s="80"/>
      <c r="B871" s="103"/>
      <c r="C871" s="81"/>
      <c r="D871" s="81"/>
      <c r="E871" s="81"/>
      <c r="F871" s="81"/>
      <c r="G871" s="81"/>
      <c r="H871" s="81"/>
      <c r="I871" s="81"/>
      <c r="J871" s="81"/>
      <c r="K871" s="81"/>
      <c r="L871" s="81"/>
      <c r="M871" s="81"/>
      <c r="N871" s="81"/>
      <c r="O871" s="81"/>
      <c r="P871" s="81"/>
      <c r="Q871" s="81"/>
      <c r="R871" s="81"/>
      <c r="S871" s="81"/>
      <c r="T871" s="88"/>
    </row>
    <row r="872" spans="1:20" x14ac:dyDescent="0.25">
      <c r="A872" s="80"/>
      <c r="B872" s="103"/>
      <c r="C872" s="81"/>
      <c r="D872" s="81"/>
      <c r="E872" s="81"/>
      <c r="F872" s="81"/>
      <c r="G872" s="81"/>
      <c r="H872" s="81"/>
      <c r="I872" s="81"/>
      <c r="J872" s="81"/>
      <c r="K872" s="81"/>
      <c r="L872" s="81"/>
      <c r="M872" s="81"/>
      <c r="N872" s="81"/>
      <c r="O872" s="81"/>
      <c r="P872" s="81"/>
      <c r="Q872" s="81"/>
      <c r="R872" s="81"/>
      <c r="S872" s="81"/>
      <c r="T872" s="88"/>
    </row>
    <row r="873" spans="1:20" x14ac:dyDescent="0.25">
      <c r="A873" s="80"/>
      <c r="B873" s="103"/>
      <c r="C873" s="81"/>
      <c r="D873" s="81"/>
      <c r="E873" s="81"/>
      <c r="F873" s="81"/>
      <c r="G873" s="81"/>
      <c r="H873" s="81"/>
      <c r="I873" s="81"/>
      <c r="J873" s="81"/>
      <c r="K873" s="81"/>
      <c r="L873" s="81"/>
      <c r="M873" s="81"/>
      <c r="N873" s="81"/>
      <c r="O873" s="81"/>
      <c r="P873" s="81"/>
      <c r="Q873" s="81"/>
      <c r="R873" s="81"/>
      <c r="S873" s="81"/>
      <c r="T873" s="88"/>
    </row>
    <row r="874" spans="1:20" x14ac:dyDescent="0.25">
      <c r="A874" s="80"/>
      <c r="B874" s="103"/>
      <c r="C874" s="81"/>
      <c r="D874" s="81"/>
      <c r="E874" s="81"/>
      <c r="F874" s="81"/>
      <c r="G874" s="81"/>
      <c r="H874" s="81"/>
      <c r="I874" s="81"/>
      <c r="J874" s="81"/>
      <c r="K874" s="81"/>
      <c r="L874" s="81"/>
      <c r="M874" s="81"/>
      <c r="N874" s="81"/>
      <c r="O874" s="81"/>
      <c r="P874" s="81"/>
      <c r="Q874" s="81"/>
      <c r="R874" s="81"/>
      <c r="S874" s="81"/>
      <c r="T874" s="88"/>
    </row>
    <row r="875" spans="1:20" x14ac:dyDescent="0.25">
      <c r="A875" s="80"/>
      <c r="B875" s="103"/>
      <c r="C875" s="81"/>
      <c r="D875" s="81"/>
      <c r="E875" s="81"/>
      <c r="F875" s="81"/>
      <c r="G875" s="81"/>
      <c r="H875" s="81"/>
      <c r="I875" s="81"/>
      <c r="J875" s="81"/>
      <c r="K875" s="81"/>
      <c r="L875" s="81"/>
      <c r="M875" s="81"/>
      <c r="N875" s="81"/>
      <c r="O875" s="81"/>
      <c r="P875" s="81"/>
      <c r="Q875" s="81"/>
      <c r="R875" s="81"/>
      <c r="S875" s="81"/>
      <c r="T875" s="88"/>
    </row>
    <row r="876" spans="1:20" x14ac:dyDescent="0.25">
      <c r="A876" s="80"/>
      <c r="B876" s="103"/>
      <c r="C876" s="81"/>
      <c r="D876" s="81"/>
      <c r="E876" s="81"/>
      <c r="F876" s="81"/>
      <c r="G876" s="81"/>
      <c r="H876" s="81"/>
      <c r="I876" s="81"/>
      <c r="J876" s="81"/>
      <c r="K876" s="81"/>
      <c r="L876" s="81"/>
      <c r="M876" s="81"/>
      <c r="N876" s="81"/>
      <c r="O876" s="81"/>
      <c r="P876" s="81"/>
      <c r="Q876" s="81"/>
      <c r="R876" s="81"/>
      <c r="S876" s="81"/>
      <c r="T876" s="88"/>
    </row>
    <row r="877" spans="1:20" x14ac:dyDescent="0.25">
      <c r="A877" s="80"/>
      <c r="B877" s="103"/>
      <c r="C877" s="81"/>
      <c r="D877" s="81"/>
      <c r="E877" s="81"/>
      <c r="F877" s="81"/>
      <c r="G877" s="81"/>
      <c r="H877" s="81"/>
      <c r="I877" s="81"/>
      <c r="J877" s="81"/>
      <c r="K877" s="81"/>
      <c r="L877" s="81"/>
      <c r="M877" s="81"/>
      <c r="N877" s="81"/>
      <c r="O877" s="81"/>
      <c r="P877" s="81"/>
      <c r="Q877" s="81"/>
      <c r="R877" s="81"/>
      <c r="S877" s="81"/>
      <c r="T877" s="88"/>
    </row>
    <row r="878" spans="1:20" x14ac:dyDescent="0.25">
      <c r="A878" s="80"/>
      <c r="B878" s="103"/>
      <c r="C878" s="81"/>
      <c r="D878" s="81"/>
      <c r="E878" s="81"/>
      <c r="F878" s="81"/>
      <c r="G878" s="81"/>
      <c r="H878" s="81"/>
      <c r="I878" s="81"/>
      <c r="J878" s="81"/>
      <c r="K878" s="81"/>
      <c r="L878" s="81"/>
      <c r="M878" s="81"/>
      <c r="N878" s="81"/>
      <c r="O878" s="81"/>
      <c r="P878" s="81"/>
      <c r="Q878" s="81"/>
      <c r="R878" s="81"/>
      <c r="S878" s="81"/>
      <c r="T878" s="88"/>
    </row>
    <row r="879" spans="1:20" x14ac:dyDescent="0.25">
      <c r="A879" s="80"/>
      <c r="B879" s="103"/>
      <c r="C879" s="81"/>
      <c r="D879" s="81"/>
      <c r="E879" s="81"/>
      <c r="F879" s="81"/>
      <c r="G879" s="81"/>
      <c r="H879" s="81"/>
      <c r="I879" s="81"/>
      <c r="J879" s="81"/>
      <c r="K879" s="81"/>
      <c r="L879" s="81"/>
      <c r="M879" s="81"/>
      <c r="N879" s="81"/>
      <c r="O879" s="81"/>
      <c r="P879" s="81"/>
      <c r="Q879" s="81"/>
      <c r="R879" s="81"/>
      <c r="S879" s="81"/>
      <c r="T879" s="88"/>
    </row>
    <row r="880" spans="1:20" x14ac:dyDescent="0.25">
      <c r="A880" s="80"/>
      <c r="B880" s="103"/>
      <c r="C880" s="81"/>
      <c r="D880" s="81"/>
      <c r="E880" s="81"/>
      <c r="F880" s="81"/>
      <c r="G880" s="81"/>
      <c r="H880" s="81"/>
      <c r="I880" s="81"/>
      <c r="J880" s="81"/>
      <c r="K880" s="81"/>
      <c r="L880" s="81"/>
      <c r="M880" s="81"/>
      <c r="N880" s="81"/>
      <c r="O880" s="81"/>
      <c r="P880" s="81"/>
      <c r="Q880" s="81"/>
      <c r="R880" s="81"/>
      <c r="S880" s="81"/>
      <c r="T880" s="88"/>
    </row>
    <row r="881" spans="1:20" x14ac:dyDescent="0.25">
      <c r="A881" s="80"/>
      <c r="B881" s="103"/>
      <c r="C881" s="81"/>
      <c r="D881" s="81"/>
      <c r="E881" s="81"/>
      <c r="F881" s="81"/>
      <c r="G881" s="81"/>
      <c r="H881" s="81"/>
      <c r="I881" s="81"/>
      <c r="J881" s="81"/>
      <c r="K881" s="81"/>
      <c r="L881" s="81"/>
      <c r="M881" s="81"/>
      <c r="N881" s="81"/>
      <c r="O881" s="81"/>
      <c r="P881" s="81"/>
      <c r="Q881" s="81"/>
      <c r="R881" s="81"/>
      <c r="S881" s="81"/>
      <c r="T881" s="88"/>
    </row>
    <row r="882" spans="1:20" x14ac:dyDescent="0.25">
      <c r="A882" s="80"/>
      <c r="B882" s="103"/>
      <c r="C882" s="81"/>
      <c r="D882" s="81"/>
      <c r="E882" s="81"/>
      <c r="F882" s="81"/>
      <c r="G882" s="81"/>
      <c r="H882" s="81"/>
      <c r="I882" s="81"/>
      <c r="J882" s="81"/>
      <c r="K882" s="81"/>
      <c r="L882" s="81"/>
      <c r="M882" s="81"/>
      <c r="N882" s="81"/>
      <c r="O882" s="81"/>
      <c r="P882" s="81"/>
      <c r="Q882" s="81"/>
      <c r="R882" s="81"/>
      <c r="S882" s="81"/>
      <c r="T882" s="88"/>
    </row>
    <row r="883" spans="1:20" x14ac:dyDescent="0.25">
      <c r="A883" s="80"/>
      <c r="B883" s="103"/>
      <c r="C883" s="81"/>
      <c r="D883" s="81"/>
      <c r="E883" s="81"/>
      <c r="F883" s="81"/>
      <c r="G883" s="81"/>
      <c r="H883" s="81"/>
      <c r="I883" s="81"/>
      <c r="J883" s="81"/>
      <c r="K883" s="81"/>
      <c r="L883" s="81"/>
      <c r="M883" s="81"/>
      <c r="N883" s="81"/>
      <c r="O883" s="81"/>
      <c r="P883" s="81"/>
      <c r="Q883" s="81"/>
      <c r="R883" s="81"/>
      <c r="S883" s="81"/>
      <c r="T883" s="88"/>
    </row>
    <row r="884" spans="1:20" x14ac:dyDescent="0.25">
      <c r="A884" s="80"/>
      <c r="B884" s="103"/>
      <c r="C884" s="81"/>
      <c r="D884" s="81"/>
      <c r="E884" s="81"/>
      <c r="F884" s="81"/>
      <c r="G884" s="81"/>
      <c r="H884" s="81"/>
      <c r="I884" s="81"/>
      <c r="J884" s="81"/>
      <c r="K884" s="81"/>
      <c r="L884" s="81"/>
      <c r="M884" s="81"/>
      <c r="N884" s="81"/>
      <c r="O884" s="81"/>
      <c r="P884" s="81"/>
      <c r="Q884" s="81"/>
      <c r="R884" s="81"/>
      <c r="S884" s="81"/>
      <c r="T884" s="88"/>
    </row>
    <row r="885" spans="1:20" x14ac:dyDescent="0.25">
      <c r="A885" s="80"/>
      <c r="B885" s="103"/>
      <c r="C885" s="81"/>
      <c r="D885" s="81"/>
      <c r="E885" s="81"/>
      <c r="F885" s="81"/>
      <c r="G885" s="81"/>
      <c r="H885" s="81"/>
      <c r="I885" s="81"/>
      <c r="J885" s="81"/>
      <c r="K885" s="81"/>
      <c r="L885" s="81"/>
      <c r="M885" s="81"/>
      <c r="N885" s="81"/>
      <c r="O885" s="81"/>
      <c r="P885" s="81"/>
      <c r="Q885" s="81"/>
      <c r="R885" s="81"/>
      <c r="S885" s="81"/>
      <c r="T885" s="88"/>
    </row>
    <row r="886" spans="1:20" x14ac:dyDescent="0.25">
      <c r="A886" s="80"/>
      <c r="B886" s="103"/>
      <c r="C886" s="81"/>
      <c r="D886" s="81"/>
      <c r="E886" s="81"/>
      <c r="F886" s="81"/>
      <c r="G886" s="81"/>
      <c r="H886" s="81"/>
      <c r="I886" s="81"/>
      <c r="J886" s="81"/>
      <c r="K886" s="81"/>
      <c r="L886" s="81"/>
      <c r="M886" s="81"/>
      <c r="N886" s="81"/>
      <c r="O886" s="81"/>
      <c r="P886" s="81"/>
      <c r="Q886" s="81"/>
      <c r="R886" s="81"/>
      <c r="S886" s="81"/>
      <c r="T886" s="88"/>
    </row>
    <row r="887" spans="1:20" x14ac:dyDescent="0.25">
      <c r="A887" s="80"/>
      <c r="B887" s="103"/>
      <c r="C887" s="81"/>
      <c r="D887" s="81"/>
      <c r="E887" s="81"/>
      <c r="F887" s="81"/>
      <c r="G887" s="81"/>
      <c r="H887" s="81"/>
      <c r="I887" s="81"/>
      <c r="J887" s="81"/>
      <c r="K887" s="81"/>
      <c r="L887" s="81"/>
      <c r="M887" s="81"/>
      <c r="N887" s="81"/>
      <c r="O887" s="81"/>
      <c r="P887" s="81"/>
      <c r="Q887" s="81"/>
      <c r="R887" s="81"/>
      <c r="S887" s="81"/>
      <c r="T887" s="88"/>
    </row>
    <row r="888" spans="1:20" x14ac:dyDescent="0.25">
      <c r="A888" s="80"/>
      <c r="B888" s="103"/>
      <c r="C888" s="104" t="s">
        <v>303</v>
      </c>
      <c r="D888" s="81"/>
      <c r="E888" s="81"/>
      <c r="F888" s="81"/>
      <c r="G888" s="81"/>
      <c r="H888" s="81"/>
      <c r="I888" s="81"/>
      <c r="J888" s="81"/>
      <c r="K888" s="81"/>
      <c r="L888" s="81"/>
      <c r="M888" s="81"/>
      <c r="N888" s="81"/>
      <c r="O888" s="81"/>
      <c r="P888" s="81"/>
      <c r="Q888" s="81"/>
      <c r="R888" s="81"/>
      <c r="S888" s="81"/>
      <c r="T888" s="88"/>
    </row>
    <row r="889" spans="1:20" x14ac:dyDescent="0.25">
      <c r="A889" s="80"/>
      <c r="B889" s="103"/>
      <c r="C889" s="81"/>
      <c r="D889" s="81"/>
      <c r="E889" s="81"/>
      <c r="F889" s="81"/>
      <c r="G889" s="81"/>
      <c r="H889" s="81"/>
      <c r="I889" s="81"/>
      <c r="J889" s="81"/>
      <c r="K889" s="81"/>
      <c r="L889" s="81"/>
      <c r="M889" s="81"/>
      <c r="N889" s="81"/>
      <c r="O889" s="81"/>
      <c r="P889" s="81"/>
      <c r="Q889" s="81"/>
      <c r="R889" s="81"/>
      <c r="S889" s="81"/>
      <c r="T889" s="88"/>
    </row>
    <row r="890" spans="1:20" x14ac:dyDescent="0.25">
      <c r="A890" s="80"/>
      <c r="B890" s="103"/>
      <c r="C890" s="81"/>
      <c r="D890" s="81"/>
      <c r="E890" s="81"/>
      <c r="F890" s="81"/>
      <c r="G890" s="81"/>
      <c r="H890" s="81"/>
      <c r="I890" s="81"/>
      <c r="J890" s="81"/>
      <c r="K890" s="81"/>
      <c r="L890" s="81"/>
      <c r="M890" s="81"/>
      <c r="N890" s="81"/>
      <c r="O890" s="81"/>
      <c r="P890" s="81"/>
      <c r="Q890" s="81"/>
      <c r="R890" s="81"/>
      <c r="S890" s="81"/>
      <c r="T890" s="88"/>
    </row>
    <row r="891" spans="1:20" x14ac:dyDescent="0.25">
      <c r="A891" s="80"/>
      <c r="B891" s="103"/>
      <c r="C891" s="81"/>
      <c r="D891" s="81"/>
      <c r="E891" s="81"/>
      <c r="F891" s="81"/>
      <c r="G891" s="81"/>
      <c r="H891" s="81"/>
      <c r="I891" s="81"/>
      <c r="J891" s="81"/>
      <c r="K891" s="81"/>
      <c r="L891" s="81"/>
      <c r="M891" s="81"/>
      <c r="N891" s="81"/>
      <c r="O891" s="81"/>
      <c r="P891" s="81"/>
      <c r="Q891" s="81"/>
      <c r="R891" s="81"/>
      <c r="S891" s="81"/>
      <c r="T891" s="88"/>
    </row>
    <row r="892" spans="1:20" x14ac:dyDescent="0.25">
      <c r="A892" s="80"/>
      <c r="B892" s="103"/>
      <c r="C892" s="81"/>
      <c r="D892" s="81"/>
      <c r="E892" s="81"/>
      <c r="F892" s="81"/>
      <c r="G892" s="81"/>
      <c r="H892" s="81"/>
      <c r="I892" s="81"/>
      <c r="J892" s="81"/>
      <c r="K892" s="81"/>
      <c r="L892" s="81"/>
      <c r="M892" s="81"/>
      <c r="N892" s="81"/>
      <c r="O892" s="81"/>
      <c r="P892" s="81"/>
      <c r="Q892" s="81"/>
      <c r="R892" s="81"/>
      <c r="S892" s="81"/>
      <c r="T892" s="88"/>
    </row>
    <row r="893" spans="1:20" x14ac:dyDescent="0.25">
      <c r="A893" s="80"/>
      <c r="B893" s="103"/>
      <c r="C893" s="81"/>
      <c r="D893" s="81"/>
      <c r="E893" s="81"/>
      <c r="F893" s="81"/>
      <c r="G893" s="81"/>
      <c r="H893" s="81"/>
      <c r="I893" s="81"/>
      <c r="J893" s="81"/>
      <c r="K893" s="81"/>
      <c r="L893" s="81"/>
      <c r="M893" s="81"/>
      <c r="N893" s="81"/>
      <c r="O893" s="81"/>
      <c r="P893" s="81"/>
      <c r="Q893" s="81"/>
      <c r="R893" s="81"/>
      <c r="S893" s="81"/>
      <c r="T893" s="88"/>
    </row>
    <row r="894" spans="1:20" x14ac:dyDescent="0.25">
      <c r="A894" s="80"/>
      <c r="B894" s="103"/>
      <c r="C894" s="81"/>
      <c r="D894" s="81"/>
      <c r="E894" s="81"/>
      <c r="F894" s="81"/>
      <c r="G894" s="81"/>
      <c r="H894" s="81"/>
      <c r="I894" s="81"/>
      <c r="J894" s="81"/>
      <c r="K894" s="81"/>
      <c r="L894" s="81"/>
      <c r="M894" s="81"/>
      <c r="N894" s="81"/>
      <c r="O894" s="81"/>
      <c r="P894" s="81"/>
      <c r="Q894" s="81"/>
      <c r="R894" s="81"/>
      <c r="S894" s="81"/>
      <c r="T894" s="88"/>
    </row>
    <row r="895" spans="1:20" x14ac:dyDescent="0.25">
      <c r="A895" s="80"/>
      <c r="B895" s="103"/>
      <c r="C895" s="81"/>
      <c r="D895" s="81"/>
      <c r="E895" s="81"/>
      <c r="F895" s="81"/>
      <c r="G895" s="81"/>
      <c r="H895" s="81"/>
      <c r="I895" s="81"/>
      <c r="J895" s="81"/>
      <c r="K895" s="81"/>
      <c r="L895" s="81"/>
      <c r="M895" s="81"/>
      <c r="N895" s="81"/>
      <c r="O895" s="81"/>
      <c r="P895" s="81"/>
      <c r="Q895" s="81"/>
      <c r="R895" s="81"/>
      <c r="S895" s="81"/>
      <c r="T895" s="88"/>
    </row>
    <row r="896" spans="1:20" x14ac:dyDescent="0.25">
      <c r="A896" s="80"/>
      <c r="B896" s="103"/>
      <c r="C896" s="81"/>
      <c r="D896" s="81"/>
      <c r="E896" s="81"/>
      <c r="F896" s="81"/>
      <c r="G896" s="81"/>
      <c r="H896" s="81"/>
      <c r="I896" s="81"/>
      <c r="J896" s="81"/>
      <c r="K896" s="81"/>
      <c r="L896" s="81"/>
      <c r="M896" s="81"/>
      <c r="N896" s="81"/>
      <c r="O896" s="81"/>
      <c r="P896" s="81"/>
      <c r="Q896" s="81"/>
      <c r="R896" s="81"/>
      <c r="S896" s="81"/>
      <c r="T896" s="88"/>
    </row>
    <row r="897" spans="1:20" x14ac:dyDescent="0.25">
      <c r="A897" s="80"/>
      <c r="B897" s="103"/>
      <c r="C897" s="81"/>
      <c r="D897" s="81"/>
      <c r="E897" s="81"/>
      <c r="F897" s="81"/>
      <c r="G897" s="81"/>
      <c r="H897" s="81"/>
      <c r="I897" s="81"/>
      <c r="J897" s="81"/>
      <c r="K897" s="81"/>
      <c r="L897" s="81"/>
      <c r="M897" s="81"/>
      <c r="N897" s="81"/>
      <c r="O897" s="81"/>
      <c r="P897" s="81"/>
      <c r="Q897" s="81"/>
      <c r="R897" s="81"/>
      <c r="S897" s="81"/>
      <c r="T897" s="88"/>
    </row>
    <row r="898" spans="1:20" x14ac:dyDescent="0.25">
      <c r="A898" s="80"/>
      <c r="B898" s="103"/>
      <c r="C898" s="81"/>
      <c r="D898" s="81"/>
      <c r="E898" s="81"/>
      <c r="F898" s="81"/>
      <c r="G898" s="81"/>
      <c r="H898" s="81"/>
      <c r="I898" s="81"/>
      <c r="J898" s="81"/>
      <c r="K898" s="81"/>
      <c r="L898" s="81"/>
      <c r="M898" s="81"/>
      <c r="N898" s="81"/>
      <c r="O898" s="81"/>
      <c r="P898" s="81"/>
      <c r="Q898" s="81"/>
      <c r="R898" s="81"/>
      <c r="S898" s="81"/>
      <c r="T898" s="88"/>
    </row>
    <row r="899" spans="1:20" x14ac:dyDescent="0.25">
      <c r="A899" s="80"/>
      <c r="B899" s="103"/>
      <c r="C899" s="81"/>
      <c r="D899" s="81"/>
      <c r="E899" s="81"/>
      <c r="F899" s="81"/>
      <c r="G899" s="81"/>
      <c r="H899" s="81"/>
      <c r="I899" s="81"/>
      <c r="J899" s="81"/>
      <c r="K899" s="81"/>
      <c r="L899" s="81"/>
      <c r="M899" s="81"/>
      <c r="N899" s="81"/>
      <c r="O899" s="81"/>
      <c r="P899" s="81"/>
      <c r="Q899" s="81"/>
      <c r="R899" s="81"/>
      <c r="S899" s="81"/>
      <c r="T899" s="88"/>
    </row>
    <row r="900" spans="1:20" x14ac:dyDescent="0.25">
      <c r="A900" s="80"/>
      <c r="B900" s="103"/>
      <c r="C900" s="81"/>
      <c r="D900" s="81"/>
      <c r="E900" s="81"/>
      <c r="F900" s="81"/>
      <c r="G900" s="81"/>
      <c r="H900" s="81"/>
      <c r="I900" s="81"/>
      <c r="J900" s="81"/>
      <c r="K900" s="81"/>
      <c r="L900" s="81"/>
      <c r="M900" s="81"/>
      <c r="N900" s="81"/>
      <c r="O900" s="81"/>
      <c r="P900" s="81"/>
      <c r="Q900" s="81"/>
      <c r="R900" s="81"/>
      <c r="S900" s="81"/>
      <c r="T900" s="88"/>
    </row>
    <row r="901" spans="1:20" x14ac:dyDescent="0.25">
      <c r="A901" s="80"/>
      <c r="B901" s="103"/>
      <c r="C901" s="81"/>
      <c r="D901" s="81"/>
      <c r="E901" s="81"/>
      <c r="F901" s="81"/>
      <c r="G901" s="81"/>
      <c r="H901" s="81"/>
      <c r="I901" s="81"/>
      <c r="J901" s="81"/>
      <c r="K901" s="81"/>
      <c r="L901" s="81"/>
      <c r="M901" s="81"/>
      <c r="N901" s="81"/>
      <c r="O901" s="81"/>
      <c r="P901" s="81"/>
      <c r="Q901" s="81"/>
      <c r="R901" s="81"/>
      <c r="S901" s="81"/>
      <c r="T901" s="88"/>
    </row>
    <row r="902" spans="1:20" x14ac:dyDescent="0.25">
      <c r="A902" s="80"/>
      <c r="B902" s="103"/>
      <c r="C902" s="81"/>
      <c r="D902" s="81"/>
      <c r="E902" s="81"/>
      <c r="F902" s="81"/>
      <c r="G902" s="81"/>
      <c r="H902" s="81"/>
      <c r="I902" s="81"/>
      <c r="J902" s="81"/>
      <c r="K902" s="81"/>
      <c r="L902" s="81"/>
      <c r="M902" s="81"/>
      <c r="N902" s="81"/>
      <c r="O902" s="81"/>
      <c r="P902" s="81"/>
      <c r="Q902" s="81"/>
      <c r="R902" s="81"/>
      <c r="S902" s="81"/>
      <c r="T902" s="88"/>
    </row>
    <row r="903" spans="1:20" x14ac:dyDescent="0.25">
      <c r="A903" s="80"/>
      <c r="B903" s="103"/>
      <c r="C903" s="81"/>
      <c r="D903" s="81"/>
      <c r="E903" s="81"/>
      <c r="F903" s="81"/>
      <c r="G903" s="81"/>
      <c r="H903" s="81"/>
      <c r="I903" s="81"/>
      <c r="J903" s="81"/>
      <c r="K903" s="81"/>
      <c r="L903" s="81"/>
      <c r="M903" s="81"/>
      <c r="N903" s="81"/>
      <c r="O903" s="81"/>
      <c r="P903" s="81"/>
      <c r="Q903" s="81"/>
      <c r="R903" s="81"/>
      <c r="S903" s="81"/>
      <c r="T903" s="88"/>
    </row>
    <row r="904" spans="1:20" x14ac:dyDescent="0.25">
      <c r="A904" s="80"/>
      <c r="B904" s="103"/>
      <c r="C904" s="81"/>
      <c r="D904" s="81"/>
      <c r="E904" s="81"/>
      <c r="F904" s="81"/>
      <c r="G904" s="81"/>
      <c r="H904" s="81"/>
      <c r="I904" s="81"/>
      <c r="J904" s="81"/>
      <c r="K904" s="81"/>
      <c r="L904" s="81"/>
      <c r="M904" s="81"/>
      <c r="N904" s="81"/>
      <c r="O904" s="81"/>
      <c r="P904" s="81"/>
      <c r="Q904" s="81"/>
      <c r="R904" s="81"/>
      <c r="S904" s="81"/>
      <c r="T904" s="88"/>
    </row>
    <row r="905" spans="1:20" x14ac:dyDescent="0.25">
      <c r="A905" s="80"/>
      <c r="B905" s="103"/>
      <c r="C905" s="81"/>
      <c r="D905" s="81"/>
      <c r="E905" s="81"/>
      <c r="F905" s="81"/>
      <c r="G905" s="81"/>
      <c r="H905" s="81"/>
      <c r="I905" s="81"/>
      <c r="J905" s="81"/>
      <c r="K905" s="81"/>
      <c r="L905" s="81"/>
      <c r="M905" s="81"/>
      <c r="N905" s="81"/>
      <c r="O905" s="81"/>
      <c r="P905" s="81"/>
      <c r="Q905" s="81"/>
      <c r="R905" s="81"/>
      <c r="S905" s="81"/>
      <c r="T905" s="88"/>
    </row>
    <row r="906" spans="1:20" x14ac:dyDescent="0.25">
      <c r="A906" s="80"/>
      <c r="B906" s="103"/>
      <c r="C906" s="81"/>
      <c r="D906" s="81"/>
      <c r="E906" s="81"/>
      <c r="F906" s="81"/>
      <c r="G906" s="81"/>
      <c r="H906" s="81"/>
      <c r="I906" s="81"/>
      <c r="J906" s="81"/>
      <c r="K906" s="81"/>
      <c r="L906" s="81"/>
      <c r="M906" s="81"/>
      <c r="N906" s="81"/>
      <c r="O906" s="81"/>
      <c r="P906" s="81"/>
      <c r="Q906" s="81"/>
      <c r="R906" s="81"/>
      <c r="S906" s="81"/>
      <c r="T906" s="88"/>
    </row>
    <row r="907" spans="1:20" x14ac:dyDescent="0.25">
      <c r="A907" s="80"/>
      <c r="B907" s="103"/>
      <c r="C907" s="81"/>
      <c r="D907" s="81"/>
      <c r="E907" s="81"/>
      <c r="F907" s="81"/>
      <c r="G907" s="81"/>
      <c r="H907" s="81"/>
      <c r="I907" s="81"/>
      <c r="J907" s="81"/>
      <c r="K907" s="81"/>
      <c r="L907" s="81"/>
      <c r="M907" s="81"/>
      <c r="N907" s="81"/>
      <c r="O907" s="81"/>
      <c r="P907" s="81"/>
      <c r="Q907" s="81"/>
      <c r="R907" s="81"/>
      <c r="S907" s="81"/>
      <c r="T907" s="88"/>
    </row>
    <row r="908" spans="1:20" x14ac:dyDescent="0.25">
      <c r="A908" s="80"/>
      <c r="B908" s="103"/>
      <c r="C908" s="81"/>
      <c r="D908" s="81"/>
      <c r="E908" s="81"/>
      <c r="F908" s="81"/>
      <c r="G908" s="81"/>
      <c r="H908" s="81"/>
      <c r="I908" s="81"/>
      <c r="J908" s="81"/>
      <c r="K908" s="81"/>
      <c r="L908" s="81"/>
      <c r="M908" s="81"/>
      <c r="N908" s="81"/>
      <c r="O908" s="81"/>
      <c r="P908" s="81"/>
      <c r="Q908" s="81"/>
      <c r="R908" s="81"/>
      <c r="S908" s="81"/>
      <c r="T908" s="88"/>
    </row>
    <row r="909" spans="1:20" x14ac:dyDescent="0.25">
      <c r="A909" s="80"/>
      <c r="B909" s="103"/>
      <c r="C909" s="81"/>
      <c r="D909" s="81"/>
      <c r="E909" s="81"/>
      <c r="F909" s="81"/>
      <c r="G909" s="81"/>
      <c r="H909" s="81"/>
      <c r="I909" s="81"/>
      <c r="J909" s="81"/>
      <c r="K909" s="81"/>
      <c r="L909" s="81"/>
      <c r="M909" s="81"/>
      <c r="N909" s="81"/>
      <c r="O909" s="81"/>
      <c r="P909" s="81"/>
      <c r="Q909" s="81"/>
      <c r="R909" s="81"/>
      <c r="S909" s="81"/>
      <c r="T909" s="88"/>
    </row>
    <row r="910" spans="1:20" ht="13.8" thickBot="1" x14ac:dyDescent="0.3">
      <c r="A910" s="111"/>
      <c r="B910" s="105"/>
      <c r="C910" s="90"/>
      <c r="D910" s="90"/>
      <c r="E910" s="90"/>
      <c r="F910" s="90"/>
      <c r="G910" s="90"/>
      <c r="H910" s="90"/>
      <c r="I910" s="90"/>
      <c r="J910" s="90"/>
      <c r="K910" s="90"/>
      <c r="L910" s="90"/>
      <c r="M910" s="90"/>
      <c r="N910" s="90"/>
      <c r="O910" s="90"/>
      <c r="P910" s="90"/>
      <c r="Q910" s="90"/>
      <c r="R910" s="90"/>
      <c r="S910" s="90"/>
      <c r="T910" s="91"/>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219BD-C204-44B0-A6A8-5F40DCFD4DE3}">
  <sheetPr codeName="Sheet1"/>
  <dimension ref="C3:V47"/>
  <sheetViews>
    <sheetView tabSelected="1" workbookViewId="0">
      <selection activeCell="K6" sqref="K6"/>
    </sheetView>
  </sheetViews>
  <sheetFormatPr defaultRowHeight="13.2" x14ac:dyDescent="0.25"/>
  <cols>
    <col min="1" max="1" width="7.33203125" customWidth="1"/>
    <col min="2" max="2" width="2.33203125" customWidth="1"/>
    <col min="3" max="3" width="7.109375" customWidth="1"/>
    <col min="4" max="4" width="33.6640625" customWidth="1"/>
    <col min="5" max="5" width="9.33203125" customWidth="1"/>
    <col min="6" max="6" width="2.5546875" customWidth="1"/>
    <col min="13" max="13" width="3.21875" customWidth="1"/>
    <col min="14" max="14" width="2.77734375" customWidth="1"/>
    <col min="17" max="21" width="5.77734375" customWidth="1"/>
  </cols>
  <sheetData>
    <row r="3" spans="3:21" ht="19.2" customHeight="1" thickBot="1" x14ac:dyDescent="0.3"/>
    <row r="4" spans="3:21" ht="27" customHeight="1" thickBot="1" x14ac:dyDescent="0.35">
      <c r="C4" s="74" t="s">
        <v>200</v>
      </c>
      <c r="D4" s="75" t="s">
        <v>201</v>
      </c>
      <c r="E4" s="76" t="s">
        <v>231</v>
      </c>
      <c r="M4" s="92" t="s">
        <v>262</v>
      </c>
      <c r="N4" s="82"/>
      <c r="O4" s="82"/>
      <c r="P4" s="82"/>
      <c r="Q4" s="82"/>
      <c r="R4" s="82"/>
      <c r="S4" s="82"/>
      <c r="T4" s="82"/>
      <c r="U4" s="83"/>
    </row>
    <row r="5" spans="3:21" x14ac:dyDescent="0.25">
      <c r="C5" s="71">
        <v>1</v>
      </c>
      <c r="D5" s="77" t="s">
        <v>202</v>
      </c>
      <c r="E5" s="73" t="s">
        <v>422</v>
      </c>
      <c r="M5" s="84"/>
      <c r="N5" s="107" t="s">
        <v>233</v>
      </c>
      <c r="O5" s="85"/>
      <c r="P5" s="85"/>
      <c r="Q5" s="85"/>
      <c r="R5" s="85"/>
      <c r="S5" s="85"/>
      <c r="T5" s="85"/>
      <c r="U5" s="86"/>
    </row>
    <row r="6" spans="3:21" x14ac:dyDescent="0.25">
      <c r="C6" s="72">
        <v>2</v>
      </c>
      <c r="D6" s="78" t="s">
        <v>203</v>
      </c>
      <c r="E6" s="73" t="s">
        <v>422</v>
      </c>
      <c r="M6" s="84"/>
      <c r="N6" s="87"/>
      <c r="O6" s="106" t="s">
        <v>261</v>
      </c>
      <c r="P6" s="87"/>
      <c r="Q6" s="87"/>
      <c r="R6" s="87"/>
      <c r="S6" s="87"/>
      <c r="T6" s="87"/>
      <c r="U6" s="88"/>
    </row>
    <row r="7" spans="3:21" x14ac:dyDescent="0.25">
      <c r="C7" s="72">
        <v>3</v>
      </c>
      <c r="D7" s="78" t="s">
        <v>33</v>
      </c>
      <c r="E7" s="73" t="s">
        <v>422</v>
      </c>
      <c r="M7" s="84"/>
      <c r="N7" s="87"/>
      <c r="O7" s="106" t="s">
        <v>234</v>
      </c>
      <c r="P7" s="87"/>
      <c r="Q7" s="87"/>
      <c r="R7" s="87"/>
      <c r="S7" s="87"/>
      <c r="T7" s="87"/>
      <c r="U7" s="88"/>
    </row>
    <row r="8" spans="3:21" x14ac:dyDescent="0.25">
      <c r="C8" s="72">
        <v>4</v>
      </c>
      <c r="D8" s="78" t="s">
        <v>204</v>
      </c>
      <c r="E8" s="73" t="s">
        <v>422</v>
      </c>
      <c r="M8" s="84"/>
      <c r="N8" s="87"/>
      <c r="O8" s="106" t="s">
        <v>238</v>
      </c>
      <c r="P8" s="87"/>
      <c r="Q8" s="87"/>
      <c r="R8" s="87"/>
      <c r="S8" s="87"/>
      <c r="T8" s="87"/>
      <c r="U8" s="88"/>
    </row>
    <row r="9" spans="3:21" x14ac:dyDescent="0.25">
      <c r="C9" s="72">
        <v>5</v>
      </c>
      <c r="D9" s="78" t="s">
        <v>205</v>
      </c>
      <c r="E9" s="73" t="s">
        <v>422</v>
      </c>
      <c r="M9" s="84"/>
      <c r="N9" s="107" t="s">
        <v>232</v>
      </c>
      <c r="O9" s="85"/>
      <c r="P9" s="85"/>
      <c r="Q9" s="85"/>
      <c r="R9" s="85"/>
      <c r="S9" s="85"/>
      <c r="T9" s="85"/>
      <c r="U9" s="86"/>
    </row>
    <row r="10" spans="3:21" x14ac:dyDescent="0.25">
      <c r="C10" s="72">
        <v>6</v>
      </c>
      <c r="D10" s="78" t="s">
        <v>206</v>
      </c>
      <c r="E10" s="73" t="s">
        <v>422</v>
      </c>
      <c r="M10" s="84"/>
      <c r="N10" s="87"/>
      <c r="O10" s="106" t="s">
        <v>235</v>
      </c>
      <c r="P10" s="87"/>
      <c r="Q10" s="87"/>
      <c r="R10" s="87"/>
      <c r="S10" s="87"/>
      <c r="T10" s="87"/>
      <c r="U10" s="88"/>
    </row>
    <row r="11" spans="3:21" x14ac:dyDescent="0.25">
      <c r="C11" s="72">
        <v>7</v>
      </c>
      <c r="D11" s="78" t="s">
        <v>207</v>
      </c>
      <c r="E11" s="73" t="s">
        <v>422</v>
      </c>
      <c r="M11" s="84"/>
      <c r="N11" s="87"/>
      <c r="O11" s="106" t="s">
        <v>236</v>
      </c>
      <c r="P11" s="87"/>
      <c r="Q11" s="87"/>
      <c r="R11" s="87"/>
      <c r="S11" s="87"/>
      <c r="T11" s="87"/>
      <c r="U11" s="88"/>
    </row>
    <row r="12" spans="3:21" x14ac:dyDescent="0.25">
      <c r="C12" s="72">
        <v>8</v>
      </c>
      <c r="D12" s="78" t="s">
        <v>208</v>
      </c>
      <c r="E12" s="73" t="s">
        <v>422</v>
      </c>
      <c r="M12" s="84"/>
      <c r="N12" s="87"/>
      <c r="O12" s="106" t="s">
        <v>237</v>
      </c>
      <c r="P12" s="87"/>
      <c r="Q12" s="87"/>
      <c r="R12" s="87"/>
      <c r="S12" s="87"/>
      <c r="T12" s="87"/>
      <c r="U12" s="88"/>
    </row>
    <row r="13" spans="3:21" s="162" customFormat="1" x14ac:dyDescent="0.25">
      <c r="C13" s="72">
        <v>9</v>
      </c>
      <c r="D13" s="78" t="s">
        <v>209</v>
      </c>
      <c r="E13" s="73" t="s">
        <v>422</v>
      </c>
      <c r="M13" s="84"/>
      <c r="N13" s="107" t="s">
        <v>239</v>
      </c>
      <c r="O13" s="85"/>
      <c r="P13" s="85"/>
      <c r="Q13" s="85"/>
      <c r="R13" s="85"/>
      <c r="S13" s="85"/>
      <c r="T13" s="85"/>
      <c r="U13" s="86"/>
    </row>
    <row r="14" spans="3:21" x14ac:dyDescent="0.25">
      <c r="C14" s="72">
        <v>10</v>
      </c>
      <c r="D14" s="78" t="s">
        <v>403</v>
      </c>
      <c r="E14" s="73" t="s">
        <v>422</v>
      </c>
      <c r="M14" s="84"/>
      <c r="N14" s="87"/>
      <c r="O14" s="106" t="s">
        <v>240</v>
      </c>
      <c r="P14" s="87"/>
      <c r="Q14" s="87"/>
      <c r="R14" s="87"/>
      <c r="S14" s="87"/>
      <c r="T14" s="87"/>
      <c r="U14" s="88"/>
    </row>
    <row r="15" spans="3:21" ht="13.8" thickBot="1" x14ac:dyDescent="0.3">
      <c r="C15" s="72">
        <v>11</v>
      </c>
      <c r="D15" s="78" t="s">
        <v>210</v>
      </c>
      <c r="E15" s="73" t="s">
        <v>422</v>
      </c>
      <c r="M15" s="89"/>
      <c r="N15" s="90"/>
      <c r="O15" s="110" t="s">
        <v>246</v>
      </c>
      <c r="P15" s="90"/>
      <c r="Q15" s="90"/>
      <c r="R15" s="90"/>
      <c r="S15" s="90"/>
      <c r="T15" s="90"/>
      <c r="U15" s="91"/>
    </row>
    <row r="16" spans="3:21" x14ac:dyDescent="0.25">
      <c r="C16" s="72">
        <v>12</v>
      </c>
      <c r="D16" s="78" t="s">
        <v>211</v>
      </c>
      <c r="E16" s="73" t="s">
        <v>422</v>
      </c>
    </row>
    <row r="17" spans="3:22" x14ac:dyDescent="0.25">
      <c r="C17" s="72">
        <v>13</v>
      </c>
      <c r="D17" s="78" t="s">
        <v>212</v>
      </c>
      <c r="E17" s="73" t="s">
        <v>422</v>
      </c>
      <c r="L17" s="61"/>
      <c r="M17" s="61"/>
      <c r="N17" s="61"/>
      <c r="O17" s="61"/>
      <c r="P17" s="61"/>
      <c r="Q17" s="61"/>
      <c r="R17" s="61"/>
      <c r="S17" s="61"/>
      <c r="T17" s="61"/>
      <c r="U17" s="61"/>
      <c r="V17" s="61"/>
    </row>
    <row r="18" spans="3:22" x14ac:dyDescent="0.25">
      <c r="C18" s="72">
        <v>14</v>
      </c>
      <c r="D18" s="78" t="s">
        <v>213</v>
      </c>
      <c r="E18" s="73" t="s">
        <v>422</v>
      </c>
      <c r="L18" s="61"/>
      <c r="M18" s="61"/>
      <c r="N18" s="61"/>
      <c r="O18" s="61"/>
      <c r="P18" s="61"/>
      <c r="Q18" s="61"/>
      <c r="R18" s="61"/>
      <c r="S18" s="61"/>
      <c r="T18" s="61"/>
      <c r="U18" s="61"/>
      <c r="V18" s="61"/>
    </row>
    <row r="19" spans="3:22" s="162" customFormat="1" x14ac:dyDescent="0.25">
      <c r="C19" s="72">
        <v>15</v>
      </c>
      <c r="D19" s="78" t="s">
        <v>405</v>
      </c>
      <c r="E19" s="73" t="s">
        <v>422</v>
      </c>
    </row>
    <row r="20" spans="3:22" x14ac:dyDescent="0.25">
      <c r="C20" s="72">
        <v>16</v>
      </c>
      <c r="D20" s="78" t="s">
        <v>214</v>
      </c>
      <c r="E20" s="73" t="s">
        <v>422</v>
      </c>
      <c r="L20" s="61"/>
      <c r="M20" s="61"/>
      <c r="N20" s="61"/>
      <c r="O20" s="61"/>
      <c r="P20" s="61"/>
      <c r="Q20" s="61"/>
      <c r="R20" s="61"/>
      <c r="S20" s="61"/>
      <c r="T20" s="61"/>
      <c r="U20" s="61"/>
      <c r="V20" s="61"/>
    </row>
    <row r="21" spans="3:22" x14ac:dyDescent="0.25">
      <c r="C21" s="72">
        <v>17</v>
      </c>
      <c r="D21" s="78" t="s">
        <v>215</v>
      </c>
      <c r="E21" s="73" t="s">
        <v>422</v>
      </c>
      <c r="L21" s="61"/>
      <c r="M21" s="61"/>
      <c r="N21" s="61"/>
      <c r="O21" s="61"/>
      <c r="P21" s="61"/>
      <c r="Q21" s="61"/>
      <c r="R21" s="61"/>
      <c r="S21" s="61"/>
      <c r="T21" s="61"/>
      <c r="U21" s="61"/>
      <c r="V21" s="61"/>
    </row>
    <row r="22" spans="3:22" x14ac:dyDescent="0.25">
      <c r="C22" s="72">
        <v>18</v>
      </c>
      <c r="D22" s="78" t="s">
        <v>216</v>
      </c>
      <c r="E22" s="73" t="s">
        <v>422</v>
      </c>
      <c r="M22" s="61"/>
      <c r="N22" s="61"/>
      <c r="O22" s="61"/>
      <c r="P22" s="61"/>
      <c r="Q22" s="61"/>
      <c r="R22" s="61"/>
      <c r="S22" s="61"/>
      <c r="T22" s="61"/>
      <c r="U22" s="61"/>
    </row>
    <row r="23" spans="3:22" x14ac:dyDescent="0.25">
      <c r="C23" s="72">
        <v>19</v>
      </c>
      <c r="D23" s="78" t="s">
        <v>217</v>
      </c>
      <c r="E23" s="73" t="s">
        <v>422</v>
      </c>
    </row>
    <row r="24" spans="3:22" x14ac:dyDescent="0.25">
      <c r="C24" s="72">
        <v>20</v>
      </c>
      <c r="D24" s="78" t="s">
        <v>218</v>
      </c>
      <c r="E24" s="73" t="s">
        <v>422</v>
      </c>
    </row>
    <row r="25" spans="3:22" x14ac:dyDescent="0.25">
      <c r="C25" s="72">
        <v>21</v>
      </c>
      <c r="D25" s="78" t="s">
        <v>219</v>
      </c>
      <c r="E25" s="73" t="s">
        <v>422</v>
      </c>
    </row>
    <row r="26" spans="3:22" x14ac:dyDescent="0.25">
      <c r="C26" s="72">
        <v>22</v>
      </c>
      <c r="D26" s="78" t="s">
        <v>220</v>
      </c>
      <c r="E26" s="73" t="s">
        <v>422</v>
      </c>
    </row>
    <row r="27" spans="3:22" x14ac:dyDescent="0.25">
      <c r="C27" s="72">
        <v>23</v>
      </c>
      <c r="D27" s="78" t="s">
        <v>221</v>
      </c>
      <c r="E27" s="73" t="s">
        <v>422</v>
      </c>
    </row>
    <row r="28" spans="3:22" x14ac:dyDescent="0.25">
      <c r="C28" s="72">
        <v>24</v>
      </c>
      <c r="D28" s="78" t="s">
        <v>222</v>
      </c>
      <c r="E28" s="73" t="s">
        <v>422</v>
      </c>
    </row>
    <row r="29" spans="3:22" x14ac:dyDescent="0.25">
      <c r="C29" s="72">
        <v>25</v>
      </c>
      <c r="D29" s="78" t="s">
        <v>223</v>
      </c>
      <c r="E29" s="73" t="s">
        <v>422</v>
      </c>
    </row>
    <row r="30" spans="3:22" x14ac:dyDescent="0.25">
      <c r="C30" s="72">
        <v>26</v>
      </c>
      <c r="D30" s="78" t="s">
        <v>224</v>
      </c>
      <c r="E30" s="73" t="s">
        <v>422</v>
      </c>
    </row>
    <row r="31" spans="3:22" x14ac:dyDescent="0.25">
      <c r="C31" s="72">
        <v>27</v>
      </c>
      <c r="D31" s="78" t="s">
        <v>225</v>
      </c>
      <c r="E31" s="73" t="s">
        <v>422</v>
      </c>
    </row>
    <row r="32" spans="3:22" x14ac:dyDescent="0.25">
      <c r="C32" s="72">
        <v>28</v>
      </c>
      <c r="D32" s="78" t="s">
        <v>226</v>
      </c>
      <c r="E32" s="73" t="s">
        <v>422</v>
      </c>
    </row>
    <row r="33" spans="3:5" x14ac:dyDescent="0.25">
      <c r="C33" s="72">
        <v>29</v>
      </c>
      <c r="D33" s="78" t="s">
        <v>227</v>
      </c>
      <c r="E33" s="73" t="s">
        <v>422</v>
      </c>
    </row>
    <row r="34" spans="3:5" x14ac:dyDescent="0.25">
      <c r="C34" s="72">
        <v>30</v>
      </c>
      <c r="D34" s="78" t="s">
        <v>228</v>
      </c>
      <c r="E34" s="73" t="s">
        <v>422</v>
      </c>
    </row>
    <row r="35" spans="3:5" x14ac:dyDescent="0.25">
      <c r="C35" s="72">
        <v>31</v>
      </c>
      <c r="D35" s="78" t="s">
        <v>229</v>
      </c>
      <c r="E35" s="73" t="s">
        <v>422</v>
      </c>
    </row>
    <row r="36" spans="3:5" x14ac:dyDescent="0.25">
      <c r="C36" s="72">
        <v>32</v>
      </c>
      <c r="D36" s="78" t="s">
        <v>230</v>
      </c>
      <c r="E36" s="73" t="s">
        <v>422</v>
      </c>
    </row>
    <row r="37" spans="3:5" x14ac:dyDescent="0.25">
      <c r="C37" s="72">
        <v>33</v>
      </c>
      <c r="D37" s="78" t="s">
        <v>407</v>
      </c>
      <c r="E37" s="73" t="s">
        <v>422</v>
      </c>
    </row>
    <row r="38" spans="3:5" x14ac:dyDescent="0.25">
      <c r="C38" s="72">
        <v>34</v>
      </c>
      <c r="D38" s="78" t="s">
        <v>408</v>
      </c>
      <c r="E38" s="73" t="s">
        <v>422</v>
      </c>
    </row>
    <row r="39" spans="3:5" x14ac:dyDescent="0.25">
      <c r="C39" s="72">
        <v>35</v>
      </c>
      <c r="D39" s="78" t="s">
        <v>409</v>
      </c>
      <c r="E39" s="73" t="s">
        <v>422</v>
      </c>
    </row>
    <row r="40" spans="3:5" x14ac:dyDescent="0.25">
      <c r="C40" s="72">
        <v>36</v>
      </c>
      <c r="D40" s="78" t="s">
        <v>410</v>
      </c>
      <c r="E40" s="73" t="s">
        <v>422</v>
      </c>
    </row>
    <row r="41" spans="3:5" x14ac:dyDescent="0.25">
      <c r="C41" s="72">
        <v>37</v>
      </c>
      <c r="D41" s="78" t="s">
        <v>411</v>
      </c>
      <c r="E41" s="73" t="s">
        <v>422</v>
      </c>
    </row>
    <row r="42" spans="3:5" x14ac:dyDescent="0.25">
      <c r="C42" s="72">
        <v>38</v>
      </c>
      <c r="D42" s="78" t="s">
        <v>413</v>
      </c>
      <c r="E42" s="73" t="s">
        <v>422</v>
      </c>
    </row>
    <row r="43" spans="3:5" s="162" customFormat="1" x14ac:dyDescent="0.25">
      <c r="C43" s="72">
        <v>39</v>
      </c>
      <c r="D43" s="78" t="s">
        <v>414</v>
      </c>
      <c r="E43" s="73" t="s">
        <v>422</v>
      </c>
    </row>
    <row r="44" spans="3:5" s="162" customFormat="1" x14ac:dyDescent="0.25">
      <c r="C44" s="72">
        <v>40</v>
      </c>
      <c r="D44" s="78" t="s">
        <v>416</v>
      </c>
      <c r="E44" s="73" t="s">
        <v>422</v>
      </c>
    </row>
    <row r="45" spans="3:5" s="162" customFormat="1" x14ac:dyDescent="0.25">
      <c r="C45" s="72">
        <v>41</v>
      </c>
      <c r="D45" s="78" t="s">
        <v>420</v>
      </c>
      <c r="E45" s="73" t="s">
        <v>422</v>
      </c>
    </row>
    <row r="46" spans="3:5" x14ac:dyDescent="0.25">
      <c r="C46" s="72">
        <v>42</v>
      </c>
      <c r="D46" s="78" t="s">
        <v>421</v>
      </c>
      <c r="E46" s="73" t="s">
        <v>422</v>
      </c>
    </row>
    <row r="47" spans="3:5" ht="13.8" thickBot="1" x14ac:dyDescent="0.3">
      <c r="C47" s="72">
        <v>40</v>
      </c>
      <c r="D47" s="79" t="s">
        <v>429</v>
      </c>
      <c r="E47" s="73" t="s">
        <v>422</v>
      </c>
    </row>
  </sheetData>
  <conditionalFormatting sqref="E5:E47">
    <cfRule type="containsText" dxfId="348" priority="1" operator="containsText" text="y">
      <formula>NOT(ISERROR(SEARCH("y",E5)))</formula>
    </cfRule>
    <cfRule type="containsText" dxfId="347" priority="2" operator="containsText" text="n">
      <formula>NOT(ISERROR(SEARCH("n",E5)))</formula>
    </cfRule>
  </conditionalFormatting>
  <dataValidations count="1">
    <dataValidation type="list" allowBlank="1" showInputMessage="1" showErrorMessage="1" sqref="E5:E47" xr:uid="{D2F6ABD1-EEE7-48D1-AA4F-EE28C2A5D055}">
      <formula1>"Y,N"</formula1>
    </dataValidation>
  </dataValidations>
  <hyperlinks>
    <hyperlink ref="D5" location="Exec_Summ!A1" display="Exec_Summ" xr:uid="{3C339266-F0EF-4519-BE74-983A7A0C3B86}"/>
    <hyperlink ref="D6" location="HB_NAMTRM!A1" display="HB_NAMTRM" xr:uid="{EBB7F399-6C5B-412A-A7C2-66B386F32DF3}"/>
    <hyperlink ref="D7" location="Financials!A1" display="Financials" xr:uid="{1A760655-B88E-43E5-91C7-9484D7DB5F75}"/>
    <hyperlink ref="D8" location="Financials2!A1" display="Financials2" xr:uid="{6A8CDD79-69E7-4DD6-BF90-ECA7C66FDFD1}"/>
    <hyperlink ref="D9" location="Financials3!A1" display="Financials3" xr:uid="{B8647909-63A7-4A2E-93EE-F00CC4879CC0}"/>
    <hyperlink ref="D10" location="Financials4!A1" display="Financials4" xr:uid="{EB717EEB-A2A7-4086-B1F5-10EFB752647C}"/>
    <hyperlink ref="D11" location="Financials5!A1" display="Financials5" xr:uid="{6EA65D8E-9441-40C9-8E4B-42C56DEAE6DB}"/>
    <hyperlink ref="D12" location="Financials6!A1" display="Financials6" xr:uid="{7759127D-E84A-4CC2-A9AA-309DA06D35B2}"/>
    <hyperlink ref="D15" location="Financials8!A1" display="Financials8" xr:uid="{3FC03CA9-F5CD-4A15-9519-D0F5350AE0AA}"/>
    <hyperlink ref="D16" location="Financials9!A1" display="Financials9" xr:uid="{AB882409-0D83-4218-B64C-B0C97804969D}"/>
    <hyperlink ref="D17" location="Excellence_VA!A1" display="Excellence_VA" xr:uid="{FA2AB17D-5A94-496C-8E42-CBD30000B59A}"/>
    <hyperlink ref="D18" location="Excellence_AHT!A1" display="Excellence_AHT" xr:uid="{6E0F968E-E445-4867-80C3-0A98251F4453}"/>
    <hyperlink ref="D20" location="Excellence_Combined!A1" display="Excellence_Combined" xr:uid="{83D95C68-46EF-4E31-B981-05812769E3F3}"/>
    <hyperlink ref="D21" location="Excellence_BA!A1" display="Excellence_BA" xr:uid="{17C94E41-6EE0-492E-BABE-2C01408D2DEB}"/>
    <hyperlink ref="D22" location="Excellence_Consu!A1" display="Excellence_Consu" xr:uid="{BF60D670-0195-4B28-9E54-C6B716E99D4E}"/>
    <hyperlink ref="D23" location="Excellence_CDT!A1" display="Excellence_CDT" xr:uid="{53B7B9ED-0959-4FEC-A41B-4C478B85E823}"/>
    <hyperlink ref="D24" location="EX_DataM!A1" display="EX_DataM" xr:uid="{97BD1588-AE6C-42DA-AF6E-83D0D1B81814}"/>
    <hyperlink ref="D25" location="EX_DataM2!A1" display="EX_DataM2" xr:uid="{44F5F304-E734-4FFB-A8DE-F09928B86EA5}"/>
    <hyperlink ref="D26" location="EX_CDT!A1" display="EX_CDT" xr:uid="{B1DCB3C7-5BE0-4F38-A6F4-0116B6C31702}"/>
    <hyperlink ref="D27" location="EX_CPY!A1" display="EX_CPY" xr:uid="{475953D2-6C33-4548-AE2B-2211F66A6920}"/>
    <hyperlink ref="D28" location="Clients_Perf!A1" display="Clients_Perf" xr:uid="{6ED76B2C-3CA1-43FC-8B8E-C94AF33F7AF2}"/>
    <hyperlink ref="D29" location="Clients_Auto!A1" display="Clients_Auto" xr:uid="{FC0D9F76-BFFE-4AF4-A364-00D2AA383747}"/>
    <hyperlink ref="D30" location="Clients_Auto2!A1" display="Clients_Auto2" xr:uid="{F562FE98-6885-4685-AB26-AF48975A2865}"/>
    <hyperlink ref="D31" location="EX_YTD!A1" display="EX_YTD" xr:uid="{F45A84AD-38BA-4E96-8B6F-67B74DF7BA5C}"/>
    <hyperlink ref="D32" location="Appendix!A1" display="Appendix" xr:uid="{7015DD76-23A5-487D-90C5-6A0C30482AFD}"/>
    <hyperlink ref="D33" location="About!A1" display="About" xr:uid="{0A8E7A19-D92C-4D19-BF86-291030785B06}"/>
    <hyperlink ref="D34" location="Prod_Comp!A1" display="Prod_Comp" xr:uid="{9F37BEE4-8B3D-4601-8143-78798D4BB6BB}"/>
    <hyperlink ref="D35" location="People!A1" display="People" xr:uid="{374CBF35-7D79-4736-9B87-798757829D42}"/>
    <hyperlink ref="D36" location="Overall_Feedback!A1" display="Overall_Feedback" xr:uid="{96E32C64-C20F-4F43-9E0F-1DAC75A5B86B}"/>
    <hyperlink ref="D37" location="Feedback1!A1" display="Feedback1" xr:uid="{5619B6CD-D424-4F3B-B2D2-F8768560D69E}"/>
    <hyperlink ref="D38" location="Feedback2!A1" display="Feedback2" xr:uid="{C0A147C7-555B-4E5C-9E9E-4B4E27C5F40C}"/>
    <hyperlink ref="D41" location="Feedback5!A1" display="Feedback5" xr:uid="{CC94C815-265A-418E-87E2-0B2D5ADAAD6F}"/>
    <hyperlink ref="D46" location="'TQS3'!A1" display="TQS3" xr:uid="{93AE47CE-0AFC-4BF6-91DF-71B9544C1B8E}"/>
    <hyperlink ref="D47" location="'TQS4'!A1" display="TQS4" xr:uid="{38EC9F04-8C94-486B-8FA7-25D363F9F8CC}"/>
    <hyperlink ref="O6" location="Guidelines!C3" display="By Tabs" xr:uid="{6E0F8631-A4DE-4C21-834B-2F196CCB857E}"/>
    <hyperlink ref="N5" location="Guidelines!B2" display="Navigation" xr:uid="{C30A516C-DA2E-4DD2-9B17-0A09FED60CE7}"/>
    <hyperlink ref="O7" location="Guidelines!C113" display="Quick Links" xr:uid="{6C0B910D-4499-4AB9-83E0-D5EBC5C52BCB}"/>
    <hyperlink ref="O8" location="Guidelines!C164" display="Excel Template" xr:uid="{A0F30D53-D5AB-4A5B-AD14-CF5D56A92487}"/>
    <hyperlink ref="N9" location="Guidelines!B270" display="Editing" xr:uid="{F88A824D-9390-4C42-BE48-CC1C4F5487ED}"/>
    <hyperlink ref="O10" location="Guidelines!C271" display="Texts" xr:uid="{5AE0011B-B110-4281-9734-5DB74D859A78}"/>
    <hyperlink ref="O11" location="Guidelines!C358" display="Charts" xr:uid="{C9C4A1A7-35FE-4CB7-A34A-7817431C80C4}"/>
    <hyperlink ref="O12" location="Guidelines!C461" display="Picture Charts" xr:uid="{27EBBBA2-DC8B-4B15-8B69-31C0DD3BAF99}"/>
    <hyperlink ref="N13" location="Guidelines!B658" display="Exporting" xr:uid="{A7D27A5E-4171-4137-A3ED-ECF0161C205C}"/>
    <hyperlink ref="O14" location="Guidelines!C659" display="Export Process" xr:uid="{C3D051DE-5DBA-4144-B27F-510F971B2BD0}"/>
    <hyperlink ref="O15" location="Guidelines!C780" display="Specific Slide Exporting" xr:uid="{8DCD65D2-0BDD-40D2-881C-F21DFF95C7E3}"/>
    <hyperlink ref="D13" location="Financials7!A1" display="Financials7" xr:uid="{FC7BE5A5-3929-44EE-8A11-730787D43D0D}"/>
    <hyperlink ref="D14" location="Fin_Ppw!A1" display="Fin_Ppw" xr:uid="{1065AB03-214F-4240-9A32-EA0807E9F04A}"/>
    <hyperlink ref="D19" location="Excellence_AHT_CON!A1" display="Excellence_AHT_CON" xr:uid="{DCEDAC39-D256-45B1-A59E-C8AABCABF33D}"/>
    <hyperlink ref="D39" location="Feedback3!A1" display="Feedback3" xr:uid="{B14D2B40-4047-495A-B95B-B9DA1E834287}"/>
    <hyperlink ref="D40" location="Feedback4!A1" display="Feedback4" xr:uid="{BFC548CB-04DA-4A7A-A815-3CCCFB082960}"/>
    <hyperlink ref="D42" location="Feedback6!A1" display="Feedback6" xr:uid="{D349E06F-7BF8-43A9-AC8E-1C323949E57A}"/>
    <hyperlink ref="D43" location="Feedback7!A1" display="Feedback7" xr:uid="{D71C3DC3-0C17-4AC3-9DFA-1C8EC7163672}"/>
    <hyperlink ref="D44" location="'TQS1'!A1" display="TQS1" xr:uid="{59CF8EFA-0060-4750-8E91-0EEB9A8E055D}"/>
    <hyperlink ref="D45" location="'TQS2'!A1" display="TQS2" xr:uid="{BC177D71-ADB7-4313-BF6E-CFFB93BBFB50}"/>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BA937-38DE-4F7B-A497-EC030517548E}">
  <sheetPr codeName="Sheet2"/>
  <dimension ref="B1:X28"/>
  <sheetViews>
    <sheetView zoomScaleNormal="100" workbookViewId="0">
      <selection activeCell="U10" sqref="U10"/>
    </sheetView>
  </sheetViews>
  <sheetFormatPr defaultRowHeight="13.2" x14ac:dyDescent="0.25"/>
  <cols>
    <col min="1" max="1" width="3.44140625" customWidth="1"/>
    <col min="2" max="5" width="10.88671875" customWidth="1"/>
    <col min="6" max="6" width="2.21875" customWidth="1"/>
    <col min="7" max="9" width="10.88671875" customWidth="1"/>
    <col min="10" max="10" width="12.5546875" customWidth="1"/>
    <col min="11" max="11" width="2.6640625" customWidth="1"/>
    <col min="12" max="15" width="10.88671875" customWidth="1"/>
    <col min="16" max="16" width="6.5546875" customWidth="1"/>
    <col min="19" max="19" width="8.88671875" style="1"/>
    <col min="20" max="21" width="10.5546875" customWidth="1"/>
    <col min="22" max="22" width="11.5546875" customWidth="1"/>
    <col min="23" max="24" width="10.5546875" customWidth="1"/>
  </cols>
  <sheetData>
    <row r="1" spans="2:24" ht="22.2" customHeight="1" x14ac:dyDescent="0.4">
      <c r="B1" s="10" t="s">
        <v>25</v>
      </c>
    </row>
    <row r="3" spans="2:24" x14ac:dyDescent="0.25">
      <c r="T3" s="1" t="s">
        <v>27</v>
      </c>
      <c r="U3" s="1" t="s">
        <v>1</v>
      </c>
    </row>
    <row r="4" spans="2:24" ht="15" x14ac:dyDescent="0.25">
      <c r="B4" s="2" t="s">
        <v>9</v>
      </c>
      <c r="C4" s="3"/>
      <c r="D4" s="3"/>
      <c r="E4" s="3"/>
      <c r="G4" s="17" t="s">
        <v>11</v>
      </c>
      <c r="H4" s="18"/>
      <c r="I4" s="18"/>
      <c r="J4" s="18"/>
      <c r="L4" s="5" t="s">
        <v>10</v>
      </c>
      <c r="M4" s="6"/>
      <c r="N4" s="6"/>
      <c r="O4" s="6"/>
      <c r="Q4" s="4">
        <v>80</v>
      </c>
      <c r="T4" s="1" t="s">
        <v>2</v>
      </c>
      <c r="U4" s="4">
        <v>23</v>
      </c>
      <c r="W4" s="1"/>
    </row>
    <row r="5" spans="2:24" x14ac:dyDescent="0.25">
      <c r="B5" s="4"/>
      <c r="C5" s="4"/>
      <c r="D5" s="4"/>
      <c r="E5" s="4"/>
      <c r="G5" s="19"/>
      <c r="H5" s="19"/>
      <c r="I5" s="19"/>
      <c r="J5" s="19"/>
      <c r="L5" s="7"/>
      <c r="M5" s="7"/>
      <c r="N5" s="7"/>
      <c r="O5" s="7"/>
      <c r="Q5" s="15" t="s">
        <v>71</v>
      </c>
      <c r="T5" s="1" t="s">
        <v>3</v>
      </c>
      <c r="U5" s="4">
        <v>15</v>
      </c>
      <c r="W5" s="1"/>
    </row>
    <row r="6" spans="2:24" ht="13.8" x14ac:dyDescent="0.25">
      <c r="B6" s="13" t="str">
        <f>"H&amp;B NA Global Team has " &amp; Q4 &amp; " colleagues"</f>
        <v>H&amp;B NA Global Team has 80 colleagues</v>
      </c>
      <c r="C6" s="4"/>
      <c r="D6" s="4"/>
      <c r="E6" s="4"/>
      <c r="G6" s="20" t="str">
        <f xml:space="preserve"> Q10 &amp; "% YTD  Productivity"</f>
        <v>58% YTD  Productivity</v>
      </c>
      <c r="H6" s="19"/>
      <c r="I6" s="19"/>
      <c r="J6" s="19"/>
      <c r="L6" s="9" t="str">
        <f>Q17&amp;" colleagues from Data Management "</f>
        <v xml:space="preserve">70 colleagues from Data Management </v>
      </c>
      <c r="M6" s="7"/>
      <c r="N6" s="7"/>
      <c r="O6" s="7"/>
      <c r="Q6" s="4">
        <v>2022</v>
      </c>
      <c r="T6" s="1" t="s">
        <v>4</v>
      </c>
      <c r="U6" s="4">
        <v>12</v>
      </c>
      <c r="W6" s="1"/>
    </row>
    <row r="7" spans="2:24" ht="13.8" x14ac:dyDescent="0.25">
      <c r="B7" s="13" t="str">
        <f xml:space="preserve"> "as of " &amp;Q5&amp;" "&amp; Q6&amp;" ."</f>
        <v>as of August 2022 .</v>
      </c>
      <c r="C7" s="4"/>
      <c r="D7" s="4"/>
      <c r="E7" s="4"/>
      <c r="G7" s="20" t="str">
        <f>"CY20 Goal: "&amp; Q11 &amp;"%)"</f>
        <v>CY20 Goal: 70%)</v>
      </c>
      <c r="H7" s="19"/>
      <c r="I7" s="19"/>
      <c r="J7" s="19"/>
      <c r="L7" s="9" t="str">
        <f>"supporting " &amp; Q18 &amp; " processes. " &amp; Q19 &amp; " more"</f>
        <v>supporting 24 processes. 5 more</v>
      </c>
      <c r="M7" s="7"/>
      <c r="N7" s="7"/>
      <c r="O7" s="7"/>
      <c r="Q7" s="16">
        <v>80</v>
      </c>
      <c r="T7" s="1" t="s">
        <v>5</v>
      </c>
      <c r="U7" s="4">
        <v>11</v>
      </c>
      <c r="W7" s="1"/>
    </row>
    <row r="8" spans="2:24" ht="13.8" x14ac:dyDescent="0.25">
      <c r="B8" s="4"/>
      <c r="C8" s="4"/>
      <c r="D8" s="4"/>
      <c r="E8" s="4"/>
      <c r="G8" s="19"/>
      <c r="H8" s="19"/>
      <c r="I8" s="19"/>
      <c r="J8" s="19"/>
      <c r="L8" s="9" t="s">
        <v>12</v>
      </c>
      <c r="M8" s="7"/>
      <c r="N8" s="7"/>
      <c r="O8" s="7"/>
      <c r="Q8" s="14"/>
      <c r="T8" s="1" t="s">
        <v>6</v>
      </c>
      <c r="U8" s="4">
        <v>10</v>
      </c>
      <c r="W8" s="1"/>
    </row>
    <row r="9" spans="2:24" x14ac:dyDescent="0.25">
      <c r="B9" s="4"/>
      <c r="C9" s="4"/>
      <c r="D9" s="4"/>
      <c r="E9" s="4"/>
      <c r="G9" s="19"/>
      <c r="H9" s="19"/>
      <c r="I9" s="19"/>
      <c r="J9" s="19"/>
      <c r="L9" s="8" t="s">
        <v>14</v>
      </c>
      <c r="M9" s="7"/>
      <c r="N9" s="7"/>
      <c r="O9" s="7"/>
      <c r="T9" s="1" t="s">
        <v>7</v>
      </c>
      <c r="U9" s="4">
        <v>2</v>
      </c>
      <c r="W9" s="1"/>
    </row>
    <row r="10" spans="2:24" x14ac:dyDescent="0.25">
      <c r="B10" s="4"/>
      <c r="C10" s="4"/>
      <c r="D10" s="4"/>
      <c r="E10" s="4"/>
      <c r="G10" s="19"/>
      <c r="H10" s="19"/>
      <c r="I10" s="19"/>
      <c r="J10" s="19"/>
      <c r="L10" s="7"/>
      <c r="M10" s="7"/>
      <c r="N10" s="7"/>
      <c r="O10" s="7"/>
      <c r="Q10" s="4">
        <v>58</v>
      </c>
      <c r="T10" s="1" t="s">
        <v>8</v>
      </c>
      <c r="U10" s="4">
        <v>7</v>
      </c>
      <c r="W10" s="1"/>
    </row>
    <row r="11" spans="2:24" x14ac:dyDescent="0.25">
      <c r="B11" s="4"/>
      <c r="C11" s="4"/>
      <c r="D11" s="4"/>
      <c r="E11" s="4"/>
      <c r="G11" s="19"/>
      <c r="H11" s="19"/>
      <c r="I11" s="19"/>
      <c r="J11" s="19"/>
      <c r="L11" s="7"/>
      <c r="M11" s="7"/>
      <c r="N11" s="7"/>
      <c r="O11" s="7"/>
      <c r="Q11" s="4">
        <v>70</v>
      </c>
    </row>
    <row r="12" spans="2:24" ht="13.8" x14ac:dyDescent="0.25">
      <c r="B12" s="4"/>
      <c r="C12" s="4"/>
      <c r="D12" s="4"/>
      <c r="E12" s="4"/>
      <c r="G12" s="19"/>
      <c r="H12" s="19"/>
      <c r="I12" s="19"/>
      <c r="J12" s="19"/>
      <c r="L12" s="22">
        <f>Q20</f>
        <v>10</v>
      </c>
      <c r="M12" s="9" t="s">
        <v>13</v>
      </c>
      <c r="N12" s="7"/>
      <c r="O12" s="7"/>
      <c r="Q12" s="4">
        <v>45</v>
      </c>
    </row>
    <row r="13" spans="2:24" ht="13.8" x14ac:dyDescent="0.25">
      <c r="B13" s="4"/>
      <c r="C13" s="4"/>
      <c r="D13" s="4"/>
      <c r="E13" s="4"/>
      <c r="G13" s="19"/>
      <c r="H13" s="19"/>
      <c r="I13" s="19"/>
      <c r="J13" s="19"/>
      <c r="L13" s="23"/>
      <c r="M13" s="9" t="s">
        <v>15</v>
      </c>
      <c r="N13" s="7"/>
      <c r="O13" s="7"/>
      <c r="Q13" s="4">
        <v>385</v>
      </c>
      <c r="T13" t="s">
        <v>27</v>
      </c>
      <c r="U13" t="s">
        <v>0</v>
      </c>
      <c r="V13" t="s">
        <v>310</v>
      </c>
      <c r="W13" t="s">
        <v>28</v>
      </c>
      <c r="X13" t="s">
        <v>98</v>
      </c>
    </row>
    <row r="14" spans="2:24" ht="13.8" x14ac:dyDescent="0.25">
      <c r="B14" s="4"/>
      <c r="C14" s="4"/>
      <c r="D14" s="4"/>
      <c r="E14" s="4"/>
      <c r="G14" s="19"/>
      <c r="H14" s="19"/>
      <c r="I14" s="19"/>
      <c r="J14" s="19"/>
      <c r="L14" s="23"/>
      <c r="M14" s="9"/>
      <c r="N14" s="7"/>
      <c r="O14" s="7"/>
      <c r="Q14" s="4">
        <v>36</v>
      </c>
      <c r="T14" t="s">
        <v>29</v>
      </c>
      <c r="U14" s="64">
        <v>0.57999999999999996</v>
      </c>
      <c r="V14" s="64">
        <v>0.45</v>
      </c>
      <c r="W14" s="64">
        <v>0.45</v>
      </c>
      <c r="X14" s="64">
        <v>0.45</v>
      </c>
    </row>
    <row r="15" spans="2:24" ht="13.8" x14ac:dyDescent="0.25">
      <c r="B15" s="4"/>
      <c r="C15" s="4"/>
      <c r="D15" s="4"/>
      <c r="E15" s="4"/>
      <c r="G15" s="19"/>
      <c r="H15" s="19"/>
      <c r="I15" s="19"/>
      <c r="J15" s="19"/>
      <c r="L15" s="22">
        <f>Q21</f>
        <v>6</v>
      </c>
      <c r="M15" s="9" t="s">
        <v>16</v>
      </c>
      <c r="N15" s="7"/>
      <c r="O15" s="7"/>
      <c r="T15" t="s">
        <v>6</v>
      </c>
      <c r="U15" s="64">
        <v>0.59</v>
      </c>
      <c r="V15" s="64">
        <v>0.45</v>
      </c>
      <c r="W15" s="64">
        <v>0.45</v>
      </c>
      <c r="X15" s="64">
        <v>0.45</v>
      </c>
    </row>
    <row r="16" spans="2:24" ht="13.8" x14ac:dyDescent="0.25">
      <c r="B16" s="4"/>
      <c r="C16" s="4"/>
      <c r="D16" s="4"/>
      <c r="E16" s="4"/>
      <c r="G16" s="19"/>
      <c r="H16" s="19"/>
      <c r="I16" s="19"/>
      <c r="J16" s="19"/>
      <c r="L16" s="23"/>
      <c r="M16" s="9" t="s">
        <v>17</v>
      </c>
      <c r="N16" s="7"/>
      <c r="O16" s="7"/>
      <c r="T16" t="s">
        <v>7</v>
      </c>
      <c r="U16" s="64">
        <v>0.6</v>
      </c>
      <c r="V16" s="64">
        <v>0.45</v>
      </c>
      <c r="W16" s="64">
        <v>0.45</v>
      </c>
      <c r="X16" s="64">
        <v>0.45</v>
      </c>
    </row>
    <row r="17" spans="2:17" ht="13.8" x14ac:dyDescent="0.25">
      <c r="B17" s="4"/>
      <c r="C17" s="4"/>
      <c r="D17" s="4"/>
      <c r="E17" s="4"/>
      <c r="G17" s="19"/>
      <c r="H17" s="19"/>
      <c r="I17" s="19"/>
      <c r="J17" s="19"/>
      <c r="L17" s="23"/>
      <c r="M17" s="9"/>
      <c r="N17" s="7"/>
      <c r="O17" s="7"/>
      <c r="Q17" s="4">
        <v>70</v>
      </c>
    </row>
    <row r="18" spans="2:17" ht="13.8" x14ac:dyDescent="0.25">
      <c r="B18" s="4"/>
      <c r="C18" s="4"/>
      <c r="D18" s="4"/>
      <c r="E18" s="4"/>
      <c r="G18" s="19"/>
      <c r="H18" s="19"/>
      <c r="I18" s="19"/>
      <c r="J18" s="19"/>
      <c r="L18" s="22">
        <f>Q22</f>
        <v>3</v>
      </c>
      <c r="M18" s="9" t="s">
        <v>18</v>
      </c>
      <c r="N18" s="7"/>
      <c r="O18" s="7"/>
      <c r="Q18" s="4">
        <v>24</v>
      </c>
    </row>
    <row r="19" spans="2:17" ht="13.8" x14ac:dyDescent="0.25">
      <c r="B19" s="4"/>
      <c r="C19" s="4"/>
      <c r="D19" s="4"/>
      <c r="E19" s="4"/>
      <c r="G19" s="19"/>
      <c r="H19" s="19"/>
      <c r="I19" s="19"/>
      <c r="J19" s="19"/>
      <c r="L19" s="23"/>
      <c r="M19" s="9"/>
      <c r="N19" s="7"/>
      <c r="O19" s="7"/>
      <c r="Q19" s="4">
        <v>5</v>
      </c>
    </row>
    <row r="20" spans="2:17" ht="13.8" x14ac:dyDescent="0.25">
      <c r="B20" s="4"/>
      <c r="C20" s="4"/>
      <c r="D20" s="4"/>
      <c r="E20" s="4"/>
      <c r="G20" s="19"/>
      <c r="H20" s="19"/>
      <c r="I20" s="19"/>
      <c r="J20" s="19"/>
      <c r="L20" s="22">
        <f>Q23</f>
        <v>4</v>
      </c>
      <c r="M20" s="9" t="s">
        <v>19</v>
      </c>
      <c r="N20" s="7"/>
      <c r="O20" s="7"/>
      <c r="Q20" s="4">
        <v>10</v>
      </c>
    </row>
    <row r="21" spans="2:17" ht="13.8" x14ac:dyDescent="0.25">
      <c r="B21" s="4"/>
      <c r="C21" s="4"/>
      <c r="D21" s="4"/>
      <c r="E21" s="4"/>
      <c r="G21" s="19"/>
      <c r="H21" s="19"/>
      <c r="I21" s="19"/>
      <c r="J21" s="19"/>
      <c r="L21" s="22"/>
      <c r="M21" s="9" t="s">
        <v>20</v>
      </c>
      <c r="N21" s="7"/>
      <c r="O21" s="7"/>
      <c r="Q21" s="4">
        <v>6</v>
      </c>
    </row>
    <row r="22" spans="2:17" ht="13.8" x14ac:dyDescent="0.25">
      <c r="B22" s="4"/>
      <c r="C22" s="4"/>
      <c r="D22" s="4"/>
      <c r="E22" s="4"/>
      <c r="G22" s="19"/>
      <c r="H22" s="19"/>
      <c r="I22" s="19"/>
      <c r="J22" s="19"/>
      <c r="L22" s="22"/>
      <c r="M22" s="9"/>
      <c r="N22" s="7"/>
      <c r="O22" s="7"/>
      <c r="Q22" s="4">
        <v>3</v>
      </c>
    </row>
    <row r="23" spans="2:17" ht="13.8" x14ac:dyDescent="0.25">
      <c r="B23" s="4"/>
      <c r="C23" s="11" t="str">
        <f>Q7&amp; "% Attrition YTD Rate"</f>
        <v>80% Attrition YTD Rate</v>
      </c>
      <c r="D23" s="4"/>
      <c r="E23" s="4"/>
      <c r="G23" s="21" t="s">
        <v>31</v>
      </c>
      <c r="H23" s="21"/>
      <c r="I23" s="21"/>
      <c r="J23" s="21"/>
      <c r="L23" s="22">
        <f>Q24</f>
        <v>3</v>
      </c>
      <c r="M23" s="9" t="s">
        <v>21</v>
      </c>
      <c r="N23" s="7"/>
      <c r="O23" s="7"/>
      <c r="Q23" s="4">
        <v>4</v>
      </c>
    </row>
    <row r="24" spans="2:17" ht="13.8" x14ac:dyDescent="0.25">
      <c r="B24" s="4"/>
      <c r="C24" s="4"/>
      <c r="D24" s="4"/>
      <c r="E24" s="4"/>
      <c r="G24" s="21" t="str">
        <f>"productivity in December is at " &amp; Q12 &amp; "%"</f>
        <v>productivity in December is at 45%</v>
      </c>
      <c r="H24" s="21"/>
      <c r="I24" s="21"/>
      <c r="J24" s="21"/>
      <c r="L24" s="22"/>
      <c r="M24" s="9"/>
      <c r="N24" s="7"/>
      <c r="O24" s="7"/>
      <c r="Q24" s="4">
        <v>3</v>
      </c>
    </row>
    <row r="25" spans="2:17" ht="13.8" x14ac:dyDescent="0.25">
      <c r="B25" s="4"/>
      <c r="C25" s="4"/>
      <c r="D25" s="4"/>
      <c r="E25" s="4"/>
      <c r="G25" s="21" t="str">
        <f xml:space="preserve"> Q13 &amp;" clients are currently supported and " &amp; Q14</f>
        <v>385 clients are currently supported and 36</v>
      </c>
      <c r="H25" s="21"/>
      <c r="I25" s="21"/>
      <c r="J25" s="21"/>
      <c r="L25" s="22">
        <f>Q25</f>
        <v>3.5</v>
      </c>
      <c r="M25" s="9" t="s">
        <v>22</v>
      </c>
      <c r="N25" s="7"/>
      <c r="O25" s="7"/>
      <c r="Q25" s="4">
        <v>3.5</v>
      </c>
    </row>
    <row r="26" spans="2:17" ht="13.8" x14ac:dyDescent="0.25">
      <c r="B26" s="4"/>
      <c r="C26" s="4"/>
      <c r="D26" s="4"/>
      <c r="E26" s="4"/>
      <c r="G26" s="21" t="s">
        <v>32</v>
      </c>
      <c r="H26" s="21"/>
      <c r="I26" s="21"/>
      <c r="J26" s="21"/>
      <c r="L26" s="7"/>
      <c r="M26" s="9" t="s">
        <v>23</v>
      </c>
      <c r="N26" s="7"/>
      <c r="O26" s="7"/>
    </row>
    <row r="27" spans="2:17" ht="13.8" x14ac:dyDescent="0.25">
      <c r="B27" s="12" t="s">
        <v>26</v>
      </c>
      <c r="C27" s="11"/>
      <c r="D27" s="4"/>
      <c r="E27" s="4"/>
      <c r="G27" s="19"/>
      <c r="H27" s="19"/>
      <c r="I27" s="19"/>
      <c r="J27" s="19"/>
      <c r="L27" s="7"/>
      <c r="M27" s="9" t="s">
        <v>24</v>
      </c>
      <c r="N27" s="7"/>
      <c r="O27" s="7"/>
    </row>
    <row r="28" spans="2:17" x14ac:dyDescent="0.25">
      <c r="B28" s="4"/>
      <c r="C28" s="4"/>
      <c r="D28" s="4"/>
      <c r="E28" s="4"/>
      <c r="G28" s="19"/>
      <c r="H28" s="19"/>
      <c r="I28" s="19"/>
      <c r="J28" s="19"/>
      <c r="L28" s="7"/>
      <c r="M28" s="7"/>
      <c r="N28" s="7"/>
      <c r="O28" s="7"/>
    </row>
  </sheetData>
  <pageMargins left="0.7" right="0.7" top="0.75" bottom="0.75" header="0.3" footer="0.3"/>
  <pageSetup orientation="portrait" r:id="rId1"/>
  <drawing r:id="rId2"/>
  <tableParts count="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BFFF0-5A74-4B45-A963-1A2A6954E893}">
  <sheetPr codeName="Sheet3"/>
  <dimension ref="A1"/>
  <sheetViews>
    <sheetView workbookViewId="0"/>
  </sheetViews>
  <sheetFormatPr defaultRowHeight="13.2" x14ac:dyDescent="0.25"/>
  <cols>
    <col min="1" max="1" width="2.6640625" style="1" customWidth="1"/>
  </cols>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8D9B5-1AC7-47C0-8672-7C7C398F45CF}">
  <sheetPr codeName="Sheet4"/>
  <dimension ref="A1:AN22"/>
  <sheetViews>
    <sheetView zoomScale="70" zoomScaleNormal="70" workbookViewId="0"/>
  </sheetViews>
  <sheetFormatPr defaultRowHeight="13.2" x14ac:dyDescent="0.25"/>
  <cols>
    <col min="1" max="1" width="3.21875" style="1" customWidth="1"/>
    <col min="2" max="2" width="8.88671875" customWidth="1"/>
    <col min="20" max="20" width="8.88671875" customWidth="1"/>
    <col min="31" max="31" width="17.21875" bestFit="1" customWidth="1"/>
    <col min="32" max="32" width="13" customWidth="1"/>
    <col min="33" max="33" width="17.109375" customWidth="1"/>
    <col min="34" max="34" width="19.6640625" customWidth="1"/>
    <col min="35" max="35" width="12.33203125" customWidth="1"/>
    <col min="36" max="36" width="11" customWidth="1"/>
  </cols>
  <sheetData>
    <row r="1" spans="2:40" ht="24.6" x14ac:dyDescent="0.4">
      <c r="B1" s="10" t="s">
        <v>33</v>
      </c>
      <c r="X1">
        <f>COLUMN()</f>
        <v>24</v>
      </c>
      <c r="Z1">
        <f>COLUMN()</f>
        <v>26</v>
      </c>
      <c r="AF1">
        <f>COLUMN()</f>
        <v>32</v>
      </c>
      <c r="AG1" s="29">
        <f>COLUMN()</f>
        <v>33</v>
      </c>
      <c r="AH1" s="29">
        <f>COLUMN()</f>
        <v>34</v>
      </c>
      <c r="AI1" s="29">
        <f>COLUMN()</f>
        <v>35</v>
      </c>
      <c r="AJ1" s="29">
        <f>COLUMN()</f>
        <v>36</v>
      </c>
      <c r="AK1" s="29">
        <f>COLUMN()</f>
        <v>37</v>
      </c>
      <c r="AL1" s="29">
        <f>COLUMN()</f>
        <v>38</v>
      </c>
      <c r="AM1" s="29">
        <f>COLUMN()</f>
        <v>39</v>
      </c>
    </row>
    <row r="2" spans="2:40" ht="22.8" x14ac:dyDescent="0.25">
      <c r="B2" s="24" t="str">
        <f>"H&amp;B NA Global Data Management Productivity " &amp;X3</f>
        <v>H&amp;B NA Global Data Management Productivity 2021</v>
      </c>
      <c r="X2" s="4" t="s">
        <v>52</v>
      </c>
      <c r="Z2" t="str">
        <f>X2&amp;" Capacity Breakdown"</f>
        <v>June Capacity Breakdown</v>
      </c>
      <c r="AE2" s="125" t="s">
        <v>27</v>
      </c>
      <c r="AF2" s="125" t="s">
        <v>48</v>
      </c>
      <c r="AG2" s="125" t="s">
        <v>49</v>
      </c>
      <c r="AH2" s="125" t="s">
        <v>50</v>
      </c>
      <c r="AI2" s="125" t="s">
        <v>51</v>
      </c>
      <c r="AJ2" s="125" t="s">
        <v>0</v>
      </c>
    </row>
    <row r="3" spans="2:40" ht="13.2" customHeight="1" x14ac:dyDescent="0.25">
      <c r="X3" s="3">
        <v>2021</v>
      </c>
      <c r="Z3" t="str">
        <f>X2 &amp; " " &amp; X3 &amp; " YTD Productivity"</f>
        <v>June 2021 YTD Productivity</v>
      </c>
      <c r="AE3" s="125" t="s">
        <v>29</v>
      </c>
      <c r="AF3" s="64">
        <v>0.88</v>
      </c>
      <c r="AG3" s="64">
        <v>0.09</v>
      </c>
      <c r="AH3" s="64">
        <v>7.0000000000000007E-2</v>
      </c>
      <c r="AI3" s="64">
        <v>0</v>
      </c>
      <c r="AJ3" s="65">
        <v>1.0349999999999999</v>
      </c>
      <c r="AL3" s="30"/>
      <c r="AM3" s="30"/>
      <c r="AN3" s="31"/>
    </row>
    <row r="4" spans="2:40" ht="13.2" customHeight="1" x14ac:dyDescent="0.25">
      <c r="B4" s="204" t="str">
        <f>X2 &amp; " MTD"</f>
        <v>June MTD</v>
      </c>
      <c r="C4" s="204"/>
      <c r="E4" s="26" t="str">
        <f>"The overall YTD productivity of H&amp;B NA Manila as of " &amp;X2&amp;" "&amp; X3</f>
        <v>The overall YTD productivity of H&amp;B NA Manila as of June 2021</v>
      </c>
      <c r="X4" s="3">
        <v>83</v>
      </c>
      <c r="AE4" s="125" t="s">
        <v>6</v>
      </c>
      <c r="AF4" s="64">
        <v>0.76</v>
      </c>
      <c r="AG4" s="64">
        <v>0.19</v>
      </c>
      <c r="AH4" s="64">
        <v>0.1</v>
      </c>
      <c r="AI4" s="64">
        <v>0</v>
      </c>
      <c r="AJ4" s="65">
        <v>1.0511999999999999</v>
      </c>
      <c r="AL4" s="30"/>
      <c r="AM4" s="30"/>
      <c r="AN4" s="31"/>
    </row>
    <row r="5" spans="2:40" ht="13.2" customHeight="1" x14ac:dyDescent="0.25">
      <c r="B5" s="204"/>
      <c r="C5" s="204"/>
      <c r="E5" s="26" t="str">
        <f>"is at "&amp;X5&amp;". There is a sustained increase in volume for HBNA"</f>
        <v>is at 83.16. There is a sustained increase in volume for HBNA</v>
      </c>
      <c r="X5" s="3">
        <v>83.16</v>
      </c>
      <c r="AE5" s="125" t="s">
        <v>7</v>
      </c>
      <c r="AF5" s="64">
        <v>0.76</v>
      </c>
      <c r="AG5" s="64">
        <v>0.19</v>
      </c>
      <c r="AH5" s="64">
        <v>0.06</v>
      </c>
      <c r="AI5" s="64">
        <v>0</v>
      </c>
      <c r="AJ5" s="65">
        <v>1</v>
      </c>
      <c r="AL5" s="30"/>
      <c r="AM5" s="30"/>
      <c r="AN5" s="31"/>
    </row>
    <row r="6" spans="2:40" ht="13.2" customHeight="1" x14ac:dyDescent="0.25">
      <c r="B6" s="205" t="str">
        <f>X4&amp;"%"</f>
        <v>83%</v>
      </c>
      <c r="C6" s="205"/>
      <c r="E6" s="26" t="s">
        <v>34</v>
      </c>
      <c r="AE6" s="29"/>
      <c r="AF6" s="29"/>
      <c r="AG6" s="29"/>
      <c r="AH6" s="29"/>
      <c r="AI6" s="29"/>
      <c r="AJ6" s="29">
        <v>0</v>
      </c>
    </row>
    <row r="7" spans="2:40" ht="13.2" customHeight="1" x14ac:dyDescent="0.3">
      <c r="B7" s="205"/>
      <c r="C7" s="205"/>
      <c r="E7" s="26" t="s">
        <v>36</v>
      </c>
    </row>
    <row r="8" spans="2:40" ht="15.6" x14ac:dyDescent="0.3">
      <c r="B8" s="205"/>
      <c r="C8" s="205"/>
      <c r="E8" s="27" t="s">
        <v>35</v>
      </c>
      <c r="AE8" s="124" t="s">
        <v>27</v>
      </c>
      <c r="AF8" s="125" t="s">
        <v>39</v>
      </c>
      <c r="AG8" s="125" t="s">
        <v>40</v>
      </c>
      <c r="AH8" s="125" t="s">
        <v>41</v>
      </c>
      <c r="AI8" s="125" t="s">
        <v>42</v>
      </c>
      <c r="AJ8" s="125" t="s">
        <v>43</v>
      </c>
      <c r="AK8" s="125" t="s">
        <v>44</v>
      </c>
      <c r="AL8" s="125" t="s">
        <v>52</v>
      </c>
      <c r="AM8" s="125" t="s">
        <v>45</v>
      </c>
    </row>
    <row r="9" spans="2:40" x14ac:dyDescent="0.25">
      <c r="B9" s="205"/>
      <c r="C9" s="205"/>
      <c r="AE9" s="124" t="s">
        <v>46</v>
      </c>
      <c r="AF9" s="126">
        <v>0.82</v>
      </c>
      <c r="AG9" s="126">
        <v>0.72</v>
      </c>
      <c r="AH9" s="126">
        <v>0.8</v>
      </c>
      <c r="AI9" s="126">
        <v>0.85</v>
      </c>
      <c r="AJ9" s="126">
        <v>0.8</v>
      </c>
      <c r="AK9" s="126">
        <v>0.86</v>
      </c>
      <c r="AL9" s="126">
        <v>0.87</v>
      </c>
      <c r="AM9" s="126">
        <v>0.75</v>
      </c>
    </row>
    <row r="10" spans="2:40" x14ac:dyDescent="0.25">
      <c r="AE10" s="124" t="s">
        <v>47</v>
      </c>
      <c r="AF10" s="126">
        <v>0.83</v>
      </c>
      <c r="AG10" s="126">
        <v>0.73</v>
      </c>
      <c r="AH10" s="126">
        <v>0.8</v>
      </c>
      <c r="AI10" s="126">
        <v>0.86</v>
      </c>
      <c r="AJ10" s="126">
        <v>0.79</v>
      </c>
      <c r="AK10" s="126">
        <v>0.86</v>
      </c>
      <c r="AL10" s="126">
        <v>0.88</v>
      </c>
      <c r="AM10" s="126">
        <v>0.75</v>
      </c>
    </row>
    <row r="11" spans="2:40" x14ac:dyDescent="0.25">
      <c r="AE11" s="124" t="s">
        <v>6</v>
      </c>
      <c r="AF11" s="126">
        <v>0.8</v>
      </c>
      <c r="AG11" s="126">
        <v>0.68</v>
      </c>
      <c r="AH11" s="126">
        <v>0.82</v>
      </c>
      <c r="AI11" s="126">
        <v>0.8</v>
      </c>
      <c r="AJ11" s="126">
        <v>0.88</v>
      </c>
      <c r="AK11" s="126">
        <v>0.86</v>
      </c>
      <c r="AL11" s="126">
        <v>0.76</v>
      </c>
      <c r="AM11" s="126">
        <v>0.75</v>
      </c>
    </row>
    <row r="12" spans="2:40" ht="18" x14ac:dyDescent="0.25">
      <c r="C12" s="28" t="s">
        <v>37</v>
      </c>
      <c r="AE12" s="124" t="s">
        <v>7</v>
      </c>
      <c r="AF12" s="126">
        <v>0.82</v>
      </c>
      <c r="AG12" s="126">
        <v>0.75</v>
      </c>
      <c r="AH12" s="126">
        <v>0.76</v>
      </c>
      <c r="AI12" s="126">
        <v>0.88</v>
      </c>
      <c r="AJ12" s="126">
        <v>0.88</v>
      </c>
      <c r="AK12" s="126">
        <v>0.82</v>
      </c>
      <c r="AL12" s="126">
        <v>0.81</v>
      </c>
      <c r="AM12" s="126">
        <v>0.75</v>
      </c>
    </row>
    <row r="19" spans="24:39" x14ac:dyDescent="0.25">
      <c r="X19" s="29"/>
      <c r="AF19" s="30"/>
      <c r="AG19" s="30"/>
      <c r="AH19" s="30"/>
      <c r="AI19" s="30"/>
      <c r="AJ19" s="30"/>
      <c r="AK19" s="30"/>
      <c r="AL19" s="30"/>
      <c r="AM19" s="30"/>
    </row>
    <row r="20" spans="24:39" x14ac:dyDescent="0.25">
      <c r="X20" s="29"/>
      <c r="AF20" s="30"/>
      <c r="AG20" s="30"/>
      <c r="AH20" s="30"/>
      <c r="AI20" s="30"/>
      <c r="AJ20" s="30"/>
      <c r="AK20" s="30"/>
      <c r="AL20" s="30"/>
      <c r="AM20" s="30"/>
    </row>
    <row r="21" spans="24:39" x14ac:dyDescent="0.25">
      <c r="X21" s="29"/>
      <c r="AF21" s="30"/>
      <c r="AG21" s="30"/>
      <c r="AH21" s="30"/>
      <c r="AI21" s="30"/>
      <c r="AJ21" s="30"/>
      <c r="AK21" s="30"/>
      <c r="AL21" s="30"/>
      <c r="AM21" s="30"/>
    </row>
    <row r="22" spans="24:39" x14ac:dyDescent="0.25">
      <c r="AF22" s="30"/>
      <c r="AG22" s="30"/>
      <c r="AH22" s="30"/>
      <c r="AI22" s="30"/>
      <c r="AJ22" s="30"/>
      <c r="AK22" s="30"/>
      <c r="AL22" s="30"/>
      <c r="AM22" s="30"/>
    </row>
  </sheetData>
  <mergeCells count="2">
    <mergeCell ref="B4:C5"/>
    <mergeCell ref="B6:C9"/>
  </mergeCells>
  <pageMargins left="0.7" right="0.7" top="0.75" bottom="0.75" header="0.3" footer="0.3"/>
  <pageSetup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D9D76-08DF-482C-B0C5-801EF16B852C}">
  <sheetPr codeName="Sheet5"/>
  <dimension ref="B1:AF45"/>
  <sheetViews>
    <sheetView zoomScale="70" zoomScaleNormal="70" workbookViewId="0">
      <selection activeCell="Y25" sqref="Y25"/>
    </sheetView>
  </sheetViews>
  <sheetFormatPr defaultRowHeight="13.2" x14ac:dyDescent="0.25"/>
  <cols>
    <col min="1" max="1" width="2.5546875" customWidth="1"/>
    <col min="28" max="28" width="11" customWidth="1"/>
    <col min="29" max="29" width="9.88671875" customWidth="1"/>
    <col min="30" max="31" width="14.77734375" customWidth="1"/>
  </cols>
  <sheetData>
    <row r="1" spans="2:32" x14ac:dyDescent="0.25">
      <c r="V1">
        <f>COLUMN()</f>
        <v>22</v>
      </c>
      <c r="W1" s="36">
        <f>COLUMN()</f>
        <v>23</v>
      </c>
      <c r="X1" s="36">
        <f>COLUMN()</f>
        <v>24</v>
      </c>
      <c r="AA1">
        <f>COLUMN()</f>
        <v>27</v>
      </c>
      <c r="AB1" s="36">
        <f>COLUMN()</f>
        <v>28</v>
      </c>
      <c r="AC1" s="36">
        <f>COLUMN()</f>
        <v>29</v>
      </c>
      <c r="AD1" s="36">
        <f>COLUMN()</f>
        <v>30</v>
      </c>
      <c r="AE1" s="36">
        <f>COLUMN()</f>
        <v>31</v>
      </c>
    </row>
    <row r="2" spans="2:32" ht="24.6" x14ac:dyDescent="0.4">
      <c r="B2" s="10" t="s">
        <v>33</v>
      </c>
    </row>
    <row r="3" spans="2:32" x14ac:dyDescent="0.25">
      <c r="AA3" s="127" t="s">
        <v>27</v>
      </c>
      <c r="AB3" s="127" t="s">
        <v>57</v>
      </c>
      <c r="AC3" s="127" t="s">
        <v>58</v>
      </c>
      <c r="AD3" s="127" t="s">
        <v>59</v>
      </c>
      <c r="AE3" s="127" t="s">
        <v>60</v>
      </c>
      <c r="AF3" s="127" t="s">
        <v>311</v>
      </c>
    </row>
    <row r="4" spans="2:32" ht="22.8" x14ac:dyDescent="0.3">
      <c r="B4" s="24" t="str">
        <f>"H&amp;B NA Global Data Management Productivity " &amp;V5</f>
        <v>H&amp;B NA Global Data Management Productivity 2021</v>
      </c>
      <c r="C4" s="29"/>
      <c r="D4" s="29"/>
      <c r="L4" s="25" t="str">
        <f>"The overall YTD productivity of H&amp;B NA Manila as of "&amp;V4&amp;" "&amp;V5</f>
        <v>The overall YTD productivity of H&amp;B NA Manila as of May 2021</v>
      </c>
      <c r="V4" s="3" t="s">
        <v>44</v>
      </c>
      <c r="X4" t="str">
        <f>"Productivity (Actuals vs Forecast) " &amp; V5</f>
        <v>Productivity (Actuals vs Forecast) 2021</v>
      </c>
      <c r="AA4" s="127" t="s">
        <v>61</v>
      </c>
      <c r="AB4" s="128"/>
      <c r="AC4" s="128"/>
      <c r="AD4" s="128">
        <v>0.58050000000000002</v>
      </c>
      <c r="AE4" s="128">
        <v>0.82189999999999996</v>
      </c>
      <c r="AF4" s="64">
        <v>0.24139999999999995</v>
      </c>
    </row>
    <row r="5" spans="2:32" ht="16.8" x14ac:dyDescent="0.3">
      <c r="B5" s="29"/>
      <c r="C5" s="29"/>
      <c r="D5" s="29"/>
      <c r="L5" s="25" t="str">
        <f>"is at " &amp; V7&amp;"%. There is an increase in volume for HBNA activities"</f>
        <v>is at 83.16%. There is an increase in volume for HBNA activities</v>
      </c>
      <c r="V5" s="3">
        <v>2021</v>
      </c>
      <c r="AA5" s="127" t="s">
        <v>62</v>
      </c>
      <c r="AB5" s="128"/>
      <c r="AC5" s="127"/>
      <c r="AD5" s="128">
        <v>0.49380000000000002</v>
      </c>
      <c r="AE5" s="128">
        <v>0.8024</v>
      </c>
      <c r="AF5" s="64">
        <v>0.30859999999999999</v>
      </c>
    </row>
    <row r="6" spans="2:32" ht="16.8" x14ac:dyDescent="0.3">
      <c r="B6" s="204" t="str">
        <f>V4 &amp; " MTD"</f>
        <v>May MTD</v>
      </c>
      <c r="C6" s="204"/>
      <c r="D6" s="29"/>
      <c r="L6" s="25" t="s">
        <v>53</v>
      </c>
      <c r="V6" s="3">
        <v>83</v>
      </c>
      <c r="AA6" s="127" t="s">
        <v>63</v>
      </c>
      <c r="AB6" s="128"/>
      <c r="AC6" s="127"/>
      <c r="AD6" s="128">
        <v>0.61270000000000002</v>
      </c>
      <c r="AE6" s="128">
        <v>0.84509999999999996</v>
      </c>
      <c r="AF6" s="64">
        <v>0.23239999999999994</v>
      </c>
    </row>
    <row r="7" spans="2:32" ht="16.8" x14ac:dyDescent="0.3">
      <c r="B7" s="204"/>
      <c r="C7" s="204"/>
      <c r="D7" s="29"/>
      <c r="L7" s="25" t="s">
        <v>54</v>
      </c>
      <c r="V7" s="3">
        <v>83.16</v>
      </c>
      <c r="AA7" s="127" t="s">
        <v>64</v>
      </c>
      <c r="AB7" s="128"/>
      <c r="AC7" s="127"/>
      <c r="AD7" s="128">
        <v>0.66710000000000003</v>
      </c>
      <c r="AE7" s="128"/>
      <c r="AF7" s="64"/>
    </row>
    <row r="8" spans="2:32" x14ac:dyDescent="0.25">
      <c r="B8" s="205" t="str">
        <f>V6&amp;"%"</f>
        <v>83%</v>
      </c>
      <c r="C8" s="205"/>
      <c r="D8" s="29"/>
      <c r="AA8" s="127" t="s">
        <v>65</v>
      </c>
      <c r="AB8" s="128"/>
      <c r="AC8" s="127"/>
      <c r="AD8" s="128">
        <v>0.54220000000000002</v>
      </c>
      <c r="AE8" s="128"/>
      <c r="AF8" s="64"/>
    </row>
    <row r="9" spans="2:32" ht="14.4" x14ac:dyDescent="0.3">
      <c r="B9" s="205"/>
      <c r="C9" s="205"/>
      <c r="D9" s="29"/>
      <c r="L9" s="32" t="s">
        <v>55</v>
      </c>
      <c r="AA9" s="127" t="s">
        <v>66</v>
      </c>
      <c r="AB9" s="129">
        <v>0.77540000000000009</v>
      </c>
      <c r="AC9" s="128">
        <v>0.72544200000000003</v>
      </c>
      <c r="AD9" s="128"/>
      <c r="AE9" s="128"/>
      <c r="AF9" s="64">
        <v>4.9958000000000058E-2</v>
      </c>
    </row>
    <row r="10" spans="2:32" ht="14.4" x14ac:dyDescent="0.3">
      <c r="B10" s="205"/>
      <c r="C10" s="205"/>
      <c r="D10" s="29"/>
      <c r="L10" s="33" t="s">
        <v>56</v>
      </c>
      <c r="AA10" s="127" t="s">
        <v>67</v>
      </c>
      <c r="AB10" s="129">
        <v>0.8427</v>
      </c>
      <c r="AC10" s="128">
        <v>0.79</v>
      </c>
      <c r="AD10" s="128"/>
      <c r="AE10" s="128"/>
      <c r="AF10" s="64">
        <v>5.2699999999999969E-2</v>
      </c>
    </row>
    <row r="11" spans="2:32" x14ac:dyDescent="0.25">
      <c r="B11" s="205"/>
      <c r="C11" s="205"/>
      <c r="D11" s="29"/>
      <c r="AA11" s="127" t="s">
        <v>68</v>
      </c>
      <c r="AB11" s="129">
        <v>0.90250000000000008</v>
      </c>
      <c r="AC11" s="128">
        <v>0.85245599999999999</v>
      </c>
      <c r="AD11" s="128"/>
      <c r="AE11" s="128"/>
      <c r="AF11" s="64">
        <v>5.0044000000000088E-2</v>
      </c>
    </row>
    <row r="12" spans="2:32" x14ac:dyDescent="0.25">
      <c r="AA12" s="127" t="s">
        <v>69</v>
      </c>
      <c r="AB12" s="129">
        <v>0.84870000000000012</v>
      </c>
      <c r="AC12" s="128">
        <v>0.8</v>
      </c>
      <c r="AD12" s="128"/>
      <c r="AE12" s="128"/>
      <c r="AF12" s="64">
        <v>4.8700000000000077E-2</v>
      </c>
    </row>
    <row r="13" spans="2:32" x14ac:dyDescent="0.25">
      <c r="AA13" s="127" t="s">
        <v>44</v>
      </c>
      <c r="AB13" s="129">
        <v>0.84</v>
      </c>
      <c r="AC13" s="128">
        <v>0.85589999999999999</v>
      </c>
      <c r="AD13" s="128"/>
      <c r="AE13" s="128"/>
      <c r="AF13" s="64">
        <v>-1.5900000000000025E-2</v>
      </c>
    </row>
    <row r="14" spans="2:32" x14ac:dyDescent="0.25">
      <c r="AA14" s="127" t="s">
        <v>52</v>
      </c>
      <c r="AB14" s="129">
        <v>0.85</v>
      </c>
      <c r="AC14" s="128">
        <v>0.87250000000000005</v>
      </c>
      <c r="AD14" s="128"/>
      <c r="AE14" s="128"/>
      <c r="AF14" s="64">
        <v>-2.2500000000000075E-2</v>
      </c>
    </row>
    <row r="15" spans="2:32" x14ac:dyDescent="0.25">
      <c r="AA15" s="127" t="s">
        <v>70</v>
      </c>
      <c r="AB15" s="129">
        <v>0.81</v>
      </c>
      <c r="AC15" s="128"/>
      <c r="AD15" s="128"/>
      <c r="AE15" s="128"/>
      <c r="AF15" s="64"/>
    </row>
    <row r="16" spans="2:32" x14ac:dyDescent="0.25">
      <c r="AA16" s="127" t="s">
        <v>71</v>
      </c>
      <c r="AB16" s="129">
        <v>0.75839455567201153</v>
      </c>
      <c r="AC16" s="128"/>
      <c r="AD16" s="128"/>
      <c r="AE16" s="128"/>
      <c r="AF16" s="64"/>
    </row>
    <row r="17" spans="27:32" x14ac:dyDescent="0.25">
      <c r="AA17" s="127" t="s">
        <v>72</v>
      </c>
      <c r="AB17" s="129">
        <v>0.80956562197946724</v>
      </c>
      <c r="AC17" s="128"/>
      <c r="AD17" s="128"/>
      <c r="AE17" s="128"/>
      <c r="AF17" s="64"/>
    </row>
    <row r="18" spans="27:32" x14ac:dyDescent="0.25">
      <c r="AA18" s="127" t="s">
        <v>73</v>
      </c>
      <c r="AB18" s="129">
        <v>0.72853803659290306</v>
      </c>
      <c r="AC18" s="128"/>
      <c r="AD18" s="128"/>
      <c r="AE18" s="128"/>
      <c r="AF18" s="64"/>
    </row>
    <row r="19" spans="27:32" x14ac:dyDescent="0.25">
      <c r="AA19" s="127" t="s">
        <v>74</v>
      </c>
      <c r="AB19" s="129">
        <v>0.81185564445387959</v>
      </c>
      <c r="AC19" s="128"/>
      <c r="AD19" s="128"/>
      <c r="AE19" s="128"/>
      <c r="AF19" s="64"/>
    </row>
    <row r="20" spans="27:32" x14ac:dyDescent="0.25">
      <c r="AA20" s="127" t="s">
        <v>30</v>
      </c>
      <c r="AB20" s="129">
        <v>0.88226722876597929</v>
      </c>
      <c r="AC20" s="128"/>
      <c r="AD20" s="128"/>
      <c r="AE20" s="128"/>
      <c r="AF20" s="64"/>
    </row>
    <row r="21" spans="27:32" x14ac:dyDescent="0.25">
      <c r="AA21" s="127" t="s">
        <v>75</v>
      </c>
      <c r="AB21" s="128">
        <v>0.75</v>
      </c>
      <c r="AC21" s="127"/>
      <c r="AD21" s="128"/>
      <c r="AE21" s="127"/>
      <c r="AF21" s="64"/>
    </row>
    <row r="28" spans="27:32" x14ac:dyDescent="0.25">
      <c r="AB28" s="37"/>
      <c r="AC28" s="37"/>
      <c r="AD28" s="37"/>
      <c r="AE28" s="37"/>
    </row>
    <row r="29" spans="27:32" x14ac:dyDescent="0.25">
      <c r="AB29" s="37"/>
      <c r="AC29" s="36"/>
      <c r="AD29" s="37"/>
      <c r="AE29" s="37"/>
    </row>
    <row r="30" spans="27:32" x14ac:dyDescent="0.25">
      <c r="AB30" s="37"/>
      <c r="AC30" s="36"/>
      <c r="AD30" s="37"/>
      <c r="AE30" s="37"/>
    </row>
    <row r="31" spans="27:32" x14ac:dyDescent="0.25">
      <c r="AB31" s="37"/>
      <c r="AC31" s="36"/>
      <c r="AD31" s="37"/>
      <c r="AE31" s="37"/>
    </row>
    <row r="32" spans="27:32" x14ac:dyDescent="0.25">
      <c r="AB32" s="37"/>
      <c r="AC32" s="36"/>
      <c r="AD32" s="37"/>
      <c r="AE32" s="37"/>
    </row>
    <row r="33" spans="28:31" x14ac:dyDescent="0.25">
      <c r="AB33" s="38"/>
      <c r="AC33" s="37"/>
      <c r="AD33" s="37"/>
      <c r="AE33" s="37"/>
    </row>
    <row r="34" spans="28:31" x14ac:dyDescent="0.25">
      <c r="AB34" s="38"/>
      <c r="AC34" s="37"/>
      <c r="AD34" s="37"/>
      <c r="AE34" s="37"/>
    </row>
    <row r="35" spans="28:31" x14ac:dyDescent="0.25">
      <c r="AB35" s="38"/>
      <c r="AC35" s="37"/>
      <c r="AD35" s="37"/>
      <c r="AE35" s="37"/>
    </row>
    <row r="36" spans="28:31" x14ac:dyDescent="0.25">
      <c r="AB36" s="38"/>
      <c r="AC36" s="37"/>
      <c r="AD36" s="37"/>
      <c r="AE36" s="37"/>
    </row>
    <row r="37" spans="28:31" x14ac:dyDescent="0.25">
      <c r="AB37" s="38"/>
      <c r="AC37" s="37"/>
      <c r="AD37" s="37"/>
      <c r="AE37" s="37"/>
    </row>
    <row r="38" spans="28:31" x14ac:dyDescent="0.25">
      <c r="AB38" s="38"/>
      <c r="AC38" s="37"/>
      <c r="AD38" s="37"/>
      <c r="AE38" s="37"/>
    </row>
    <row r="39" spans="28:31" x14ac:dyDescent="0.25">
      <c r="AB39" s="38"/>
      <c r="AC39" s="37"/>
      <c r="AD39" s="37"/>
      <c r="AE39" s="37"/>
    </row>
    <row r="40" spans="28:31" x14ac:dyDescent="0.25">
      <c r="AB40" s="38"/>
      <c r="AC40" s="37"/>
      <c r="AD40" s="37"/>
      <c r="AE40" s="37"/>
    </row>
    <row r="41" spans="28:31" x14ac:dyDescent="0.25">
      <c r="AB41" s="38"/>
      <c r="AC41" s="37"/>
      <c r="AD41" s="37"/>
      <c r="AE41" s="37"/>
    </row>
    <row r="42" spans="28:31" x14ac:dyDescent="0.25">
      <c r="AB42" s="38"/>
      <c r="AC42" s="37"/>
      <c r="AD42" s="37"/>
      <c r="AE42" s="37"/>
    </row>
    <row r="43" spans="28:31" x14ac:dyDescent="0.25">
      <c r="AB43" s="38"/>
      <c r="AC43" s="37"/>
      <c r="AD43" s="37"/>
      <c r="AE43" s="37"/>
    </row>
    <row r="44" spans="28:31" x14ac:dyDescent="0.25">
      <c r="AB44" s="38"/>
      <c r="AC44" s="37"/>
      <c r="AD44" s="37"/>
      <c r="AE44" s="37"/>
    </row>
    <row r="45" spans="28:31" x14ac:dyDescent="0.25">
      <c r="AB45" s="37"/>
      <c r="AC45" s="36"/>
      <c r="AD45" s="37"/>
      <c r="AE45" s="36"/>
    </row>
  </sheetData>
  <mergeCells count="2">
    <mergeCell ref="B6:C7"/>
    <mergeCell ref="B8:C11"/>
  </mergeCell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42962-EDEA-4340-9CF0-5741F15D5203}">
  <sheetPr codeName="Sheet6"/>
  <dimension ref="B1:AE45"/>
  <sheetViews>
    <sheetView zoomScale="70" zoomScaleNormal="70" workbookViewId="0">
      <selection activeCell="AA4" sqref="AA4:AC10"/>
    </sheetView>
  </sheetViews>
  <sheetFormatPr defaultRowHeight="13.2" x14ac:dyDescent="0.25"/>
  <cols>
    <col min="1" max="1" width="2.5546875" style="36" customWidth="1"/>
    <col min="2" max="27" width="8.88671875" style="36"/>
    <col min="28" max="28" width="11" style="36" customWidth="1"/>
    <col min="29" max="29" width="9.88671875" style="36" customWidth="1"/>
    <col min="30" max="31" width="12.33203125" style="36" bestFit="1" customWidth="1"/>
    <col min="32" max="16384" width="8.88671875" style="36"/>
  </cols>
  <sheetData>
    <row r="1" spans="2:31" x14ac:dyDescent="0.25">
      <c r="V1" s="36">
        <f>COLUMN()</f>
        <v>22</v>
      </c>
      <c r="W1" s="36">
        <f>COLUMN()</f>
        <v>23</v>
      </c>
      <c r="X1" s="36">
        <f>COLUMN()</f>
        <v>24</v>
      </c>
      <c r="AA1" s="36">
        <f>COLUMN()</f>
        <v>27</v>
      </c>
      <c r="AB1" s="36">
        <f>COLUMN()</f>
        <v>28</v>
      </c>
      <c r="AC1" s="36">
        <f>COLUMN()</f>
        <v>29</v>
      </c>
      <c r="AD1" s="36">
        <f>COLUMN()</f>
        <v>30</v>
      </c>
      <c r="AE1" s="36">
        <f>COLUMN()</f>
        <v>31</v>
      </c>
    </row>
    <row r="2" spans="2:31" ht="24.6" x14ac:dyDescent="0.4">
      <c r="B2" s="10" t="s">
        <v>33</v>
      </c>
    </row>
    <row r="4" spans="2:31" ht="22.8" x14ac:dyDescent="0.3">
      <c r="B4" s="24" t="str">
        <f>"H&amp;B NA Global Data Management Productivity " &amp;V5</f>
        <v>H&amp;B NA Global Data Management Productivity 2022</v>
      </c>
      <c r="L4" s="25" t="str">
        <f>"The overall YTD productivity of H&amp;B NA Manila as of "&amp;V4&amp;" "&amp;V5</f>
        <v>The overall YTD productivity of H&amp;B NA Manila as of June 2022</v>
      </c>
      <c r="V4" s="3" t="s">
        <v>52</v>
      </c>
      <c r="X4" s="36" t="str">
        <f>"Productivity (Actuals vs Forecast) " &amp; V5</f>
        <v>Productivity (Actuals vs Forecast) 2022</v>
      </c>
      <c r="AA4" s="36" t="s">
        <v>27</v>
      </c>
      <c r="AB4" s="37" t="s">
        <v>57</v>
      </c>
      <c r="AC4" s="37" t="s">
        <v>58</v>
      </c>
      <c r="AD4" s="37"/>
      <c r="AE4" s="37"/>
    </row>
    <row r="5" spans="2:31" ht="16.8" x14ac:dyDescent="0.3">
      <c r="L5" s="25" t="str">
        <f>"is at " &amp; V7&amp;"%. Increasing trend for HBNA activities for DM and"</f>
        <v>is at 82.16%. Increasing trend for HBNA activities for DM and</v>
      </c>
      <c r="V5" s="3">
        <v>2022</v>
      </c>
      <c r="AA5" s="36" t="s">
        <v>66</v>
      </c>
      <c r="AB5" s="64">
        <v>0.85</v>
      </c>
      <c r="AC5" s="64">
        <v>0.73</v>
      </c>
      <c r="AD5" s="37"/>
      <c r="AE5" s="37"/>
    </row>
    <row r="6" spans="2:31" ht="16.8" x14ac:dyDescent="0.3">
      <c r="B6" s="204" t="str">
        <f>V4 &amp; " MTD"</f>
        <v>June MTD</v>
      </c>
      <c r="C6" s="204"/>
      <c r="L6" s="25" t="str">
        <f>"Non-DM Processes in "&amp;V5&amp;" Productivity without New Hires"</f>
        <v>Non-DM Processes in 2022 Productivity without New Hires</v>
      </c>
      <c r="V6" s="3">
        <v>82</v>
      </c>
      <c r="AA6" s="36" t="s">
        <v>67</v>
      </c>
      <c r="AB6" s="64">
        <v>0.75</v>
      </c>
      <c r="AC6" s="64">
        <v>0.79</v>
      </c>
      <c r="AD6" s="37"/>
      <c r="AE6" s="37"/>
    </row>
    <row r="7" spans="2:31" ht="16.8" x14ac:dyDescent="0.3">
      <c r="B7" s="204"/>
      <c r="C7" s="204"/>
      <c r="L7" s="25" t="s">
        <v>76</v>
      </c>
      <c r="V7" s="3">
        <v>82.16</v>
      </c>
      <c r="AA7" s="36" t="s">
        <v>68</v>
      </c>
      <c r="AB7" s="64">
        <v>0.75</v>
      </c>
      <c r="AC7" s="64">
        <v>0.85</v>
      </c>
      <c r="AD7" s="37"/>
      <c r="AE7" s="37"/>
    </row>
    <row r="8" spans="2:31" x14ac:dyDescent="0.25">
      <c r="B8" s="205" t="str">
        <f>V6&amp;"%"</f>
        <v>82%</v>
      </c>
      <c r="C8" s="205"/>
      <c r="L8" s="35" t="s">
        <v>77</v>
      </c>
      <c r="AA8" s="36" t="s">
        <v>69</v>
      </c>
      <c r="AB8" s="64">
        <v>0.85</v>
      </c>
      <c r="AC8" s="64">
        <v>0.8</v>
      </c>
      <c r="AD8" s="37"/>
      <c r="AE8" s="37"/>
    </row>
    <row r="9" spans="2:31" x14ac:dyDescent="0.25">
      <c r="B9" s="205"/>
      <c r="C9" s="205"/>
      <c r="L9" s="34" t="s">
        <v>56</v>
      </c>
      <c r="AA9" s="36" t="s">
        <v>44</v>
      </c>
      <c r="AB9" s="66">
        <v>0.85</v>
      </c>
      <c r="AC9" s="64">
        <v>0.83</v>
      </c>
      <c r="AD9" s="37"/>
      <c r="AE9" s="37"/>
    </row>
    <row r="10" spans="2:31" ht="14.4" x14ac:dyDescent="0.3">
      <c r="B10" s="205"/>
      <c r="C10" s="205"/>
      <c r="L10" s="33"/>
      <c r="AA10" s="36" t="s">
        <v>75</v>
      </c>
      <c r="AB10" s="66">
        <v>0.75</v>
      </c>
      <c r="AC10" s="64"/>
      <c r="AD10" s="37"/>
      <c r="AE10" s="37"/>
    </row>
    <row r="11" spans="2:31" x14ac:dyDescent="0.25">
      <c r="B11" s="205"/>
      <c r="C11" s="205"/>
      <c r="AB11" s="38"/>
      <c r="AC11" s="37"/>
      <c r="AD11" s="37"/>
      <c r="AE11" s="37"/>
    </row>
    <row r="12" spans="2:31" x14ac:dyDescent="0.25">
      <c r="AB12" s="38"/>
      <c r="AC12" s="37"/>
      <c r="AD12" s="37"/>
      <c r="AE12" s="37"/>
    </row>
    <row r="13" spans="2:31" x14ac:dyDescent="0.25">
      <c r="AB13" s="38"/>
      <c r="AC13" s="37"/>
      <c r="AD13" s="37"/>
      <c r="AE13" s="37"/>
    </row>
    <row r="14" spans="2:31" x14ac:dyDescent="0.25">
      <c r="AB14" s="38"/>
      <c r="AC14" s="37"/>
      <c r="AD14" s="37"/>
      <c r="AE14" s="37"/>
    </row>
    <row r="15" spans="2:31" x14ac:dyDescent="0.25">
      <c r="AB15" s="38"/>
      <c r="AC15" s="37"/>
      <c r="AD15" s="37"/>
      <c r="AE15" s="37"/>
    </row>
    <row r="16" spans="2:31" x14ac:dyDescent="0.25">
      <c r="AB16" s="38"/>
      <c r="AC16" s="37"/>
      <c r="AD16" s="37"/>
      <c r="AE16" s="37"/>
    </row>
    <row r="17" spans="28:31" x14ac:dyDescent="0.25">
      <c r="AB17" s="38"/>
      <c r="AC17" s="37"/>
      <c r="AD17" s="37"/>
      <c r="AE17" s="37"/>
    </row>
    <row r="18" spans="28:31" x14ac:dyDescent="0.25">
      <c r="AB18" s="38"/>
      <c r="AC18" s="37"/>
      <c r="AD18" s="37"/>
      <c r="AE18" s="37"/>
    </row>
    <row r="19" spans="28:31" x14ac:dyDescent="0.25">
      <c r="AB19" s="38"/>
      <c r="AC19" s="37"/>
      <c r="AD19" s="37"/>
      <c r="AE19" s="37"/>
    </row>
    <row r="20" spans="28:31" x14ac:dyDescent="0.25">
      <c r="AB20" s="38"/>
      <c r="AC20" s="37"/>
      <c r="AD20" s="37"/>
      <c r="AE20" s="37"/>
    </row>
    <row r="21" spans="28:31" x14ac:dyDescent="0.25">
      <c r="AB21" s="37"/>
      <c r="AD21" s="37"/>
    </row>
    <row r="28" spans="28:31" x14ac:dyDescent="0.25">
      <c r="AB28" s="37"/>
      <c r="AC28" s="37"/>
      <c r="AD28" s="37"/>
      <c r="AE28" s="37"/>
    </row>
    <row r="29" spans="28:31" x14ac:dyDescent="0.25">
      <c r="AB29" s="37"/>
      <c r="AD29" s="37"/>
      <c r="AE29" s="37"/>
    </row>
    <row r="30" spans="28:31" x14ac:dyDescent="0.25">
      <c r="AB30" s="37"/>
      <c r="AD30" s="37"/>
      <c r="AE30" s="37"/>
    </row>
    <row r="31" spans="28:31" x14ac:dyDescent="0.25">
      <c r="AB31" s="37"/>
      <c r="AD31" s="37"/>
      <c r="AE31" s="37"/>
    </row>
    <row r="32" spans="28:31" x14ac:dyDescent="0.25">
      <c r="AB32" s="37"/>
      <c r="AD32" s="37"/>
      <c r="AE32" s="37"/>
    </row>
    <row r="33" spans="28:31" x14ac:dyDescent="0.25">
      <c r="AB33" s="38"/>
      <c r="AC33" s="37"/>
      <c r="AD33" s="37"/>
      <c r="AE33" s="37"/>
    </row>
    <row r="34" spans="28:31" x14ac:dyDescent="0.25">
      <c r="AB34" s="38"/>
      <c r="AC34" s="37"/>
      <c r="AD34" s="37"/>
      <c r="AE34" s="37"/>
    </row>
    <row r="35" spans="28:31" x14ac:dyDescent="0.25">
      <c r="AB35" s="38"/>
      <c r="AC35" s="37"/>
      <c r="AD35" s="37"/>
      <c r="AE35" s="37"/>
    </row>
    <row r="36" spans="28:31" x14ac:dyDescent="0.25">
      <c r="AB36" s="38"/>
      <c r="AC36" s="37"/>
      <c r="AD36" s="37"/>
      <c r="AE36" s="37"/>
    </row>
    <row r="37" spans="28:31" x14ac:dyDescent="0.25">
      <c r="AB37" s="38"/>
      <c r="AC37" s="37"/>
      <c r="AD37" s="37"/>
      <c r="AE37" s="37"/>
    </row>
    <row r="38" spans="28:31" x14ac:dyDescent="0.25">
      <c r="AB38" s="38"/>
      <c r="AC38" s="37"/>
      <c r="AD38" s="37"/>
      <c r="AE38" s="37"/>
    </row>
    <row r="39" spans="28:31" x14ac:dyDescent="0.25">
      <c r="AB39" s="38"/>
      <c r="AC39" s="37"/>
      <c r="AD39" s="37"/>
      <c r="AE39" s="37"/>
    </row>
    <row r="40" spans="28:31" x14ac:dyDescent="0.25">
      <c r="AB40" s="38"/>
      <c r="AC40" s="37"/>
      <c r="AD40" s="37"/>
      <c r="AE40" s="37"/>
    </row>
    <row r="41" spans="28:31" x14ac:dyDescent="0.25">
      <c r="AB41" s="38"/>
      <c r="AC41" s="37"/>
      <c r="AD41" s="37"/>
      <c r="AE41" s="37"/>
    </row>
    <row r="42" spans="28:31" x14ac:dyDescent="0.25">
      <c r="AB42" s="38"/>
      <c r="AC42" s="37"/>
      <c r="AD42" s="37"/>
      <c r="AE42" s="37"/>
    </row>
    <row r="43" spans="28:31" x14ac:dyDescent="0.25">
      <c r="AB43" s="38"/>
      <c r="AC43" s="37"/>
      <c r="AD43" s="37"/>
      <c r="AE43" s="37"/>
    </row>
    <row r="44" spans="28:31" x14ac:dyDescent="0.25">
      <c r="AB44" s="38"/>
      <c r="AC44" s="37"/>
      <c r="AD44" s="37"/>
      <c r="AE44" s="37"/>
    </row>
    <row r="45" spans="28:31" x14ac:dyDescent="0.25">
      <c r="AB45" s="37"/>
      <c r="AD45" s="37"/>
    </row>
  </sheetData>
  <mergeCells count="2">
    <mergeCell ref="B6:C7"/>
    <mergeCell ref="B8:C11"/>
  </mergeCell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C6665F-DC41-4F04-B7C0-309831E76954}">
  <sheetPr codeName="Sheet7"/>
  <dimension ref="B1:AE45"/>
  <sheetViews>
    <sheetView zoomScale="70" zoomScaleNormal="70" workbookViewId="0">
      <selection activeCell="AA4" sqref="A1:XFD1048576"/>
    </sheetView>
  </sheetViews>
  <sheetFormatPr defaultRowHeight="13.2" x14ac:dyDescent="0.25"/>
  <cols>
    <col min="1" max="1" width="2.5546875" style="36" customWidth="1"/>
    <col min="2" max="26" width="8.88671875" style="36"/>
    <col min="27" max="27" width="11.5546875" style="36" bestFit="1" customWidth="1"/>
    <col min="28" max="28" width="8.88671875" style="36"/>
    <col min="29" max="29" width="7.44140625" style="36" bestFit="1" customWidth="1"/>
    <col min="30" max="31" width="12.33203125" style="36" bestFit="1" customWidth="1"/>
    <col min="32" max="16384" width="8.88671875" style="36"/>
  </cols>
  <sheetData>
    <row r="1" spans="2:31" x14ac:dyDescent="0.25">
      <c r="V1" s="36">
        <f>COLUMN()</f>
        <v>22</v>
      </c>
      <c r="W1" s="36">
        <f>COLUMN()</f>
        <v>23</v>
      </c>
      <c r="X1" s="36">
        <f>COLUMN()</f>
        <v>24</v>
      </c>
      <c r="AA1" s="36">
        <f>COLUMN()</f>
        <v>27</v>
      </c>
      <c r="AB1" s="36">
        <f>COLUMN()</f>
        <v>28</v>
      </c>
      <c r="AC1" s="36">
        <f>COLUMN()</f>
        <v>29</v>
      </c>
      <c r="AD1" s="36">
        <f>COLUMN()</f>
        <v>30</v>
      </c>
      <c r="AE1" s="36">
        <f>COLUMN()</f>
        <v>31</v>
      </c>
    </row>
    <row r="2" spans="2:31" ht="24.6" x14ac:dyDescent="0.4">
      <c r="B2" s="10" t="s">
        <v>33</v>
      </c>
    </row>
    <row r="4" spans="2:31" ht="22.8" x14ac:dyDescent="0.3">
      <c r="B4" s="24" t="str">
        <f>"H&amp;B NA Global Data Management Productivity " &amp;V5</f>
        <v>H&amp;B NA Global Data Management Productivity 2022</v>
      </c>
      <c r="L4" s="25" t="str">
        <f>"The overall YTD productivity of H&amp;B NA Manila as of "&amp;V4&amp;" "&amp;V5</f>
        <v>The overall YTD productivity of H&amp;B NA Manila as of June 2022</v>
      </c>
      <c r="V4" s="3" t="s">
        <v>52</v>
      </c>
      <c r="X4" s="36" t="str">
        <f>"Productivity (Actuals vs Forecast) " &amp; V5</f>
        <v>Productivity (Actuals vs Forecast) 2022</v>
      </c>
      <c r="AA4" s="39" t="s">
        <v>27</v>
      </c>
      <c r="AB4" s="39" t="s">
        <v>80</v>
      </c>
      <c r="AC4" s="39" t="s">
        <v>81</v>
      </c>
      <c r="AD4" s="37"/>
      <c r="AE4" s="37"/>
    </row>
    <row r="5" spans="2:31" ht="16.8" x14ac:dyDescent="0.3">
      <c r="L5" s="25" t="str">
        <f>"is at " &amp; V7&amp;"%. There is an increase for HBNA activities: DM and"</f>
        <v>is at 83.16%. There is an increase for HBNA activities: DM and</v>
      </c>
      <c r="V5" s="3">
        <v>2022</v>
      </c>
      <c r="AA5" s="39" t="s">
        <v>82</v>
      </c>
      <c r="AB5" s="64">
        <v>0.58050000000000002</v>
      </c>
      <c r="AC5" s="64">
        <v>0.79349999999999998</v>
      </c>
      <c r="AD5" s="37"/>
      <c r="AE5" s="37"/>
    </row>
    <row r="6" spans="2:31" ht="16.8" x14ac:dyDescent="0.3">
      <c r="B6" s="204" t="str">
        <f>V4 &amp; " MTD"</f>
        <v>June MTD</v>
      </c>
      <c r="C6" s="204"/>
      <c r="L6" s="25" t="s">
        <v>78</v>
      </c>
      <c r="V6" s="3">
        <v>83</v>
      </c>
      <c r="AA6" s="39" t="s">
        <v>83</v>
      </c>
      <c r="AB6" s="64">
        <v>0.49380000000000002</v>
      </c>
      <c r="AC6" s="64">
        <v>0.80130000000000001</v>
      </c>
      <c r="AD6" s="37"/>
      <c r="AE6" s="37"/>
    </row>
    <row r="7" spans="2:31" ht="16.8" x14ac:dyDescent="0.3">
      <c r="B7" s="204"/>
      <c r="C7" s="204"/>
      <c r="L7" s="25" t="s">
        <v>79</v>
      </c>
      <c r="V7" s="3">
        <v>83.16</v>
      </c>
      <c r="AA7" s="39" t="s">
        <v>84</v>
      </c>
      <c r="AB7" s="64">
        <v>0.61</v>
      </c>
      <c r="AC7" s="64">
        <v>0.82689999999999997</v>
      </c>
      <c r="AD7" s="37"/>
      <c r="AE7" s="37"/>
    </row>
    <row r="8" spans="2:31" x14ac:dyDescent="0.25">
      <c r="B8" s="205" t="str">
        <f>V6&amp;"%"</f>
        <v>83%</v>
      </c>
      <c r="C8" s="205"/>
      <c r="L8" s="35" t="s">
        <v>77</v>
      </c>
      <c r="AA8" s="39" t="s">
        <v>75</v>
      </c>
      <c r="AB8" s="64">
        <v>0.7</v>
      </c>
      <c r="AC8" s="64">
        <v>0.75</v>
      </c>
      <c r="AD8" s="37"/>
      <c r="AE8" s="37"/>
    </row>
    <row r="9" spans="2:31" x14ac:dyDescent="0.25">
      <c r="B9" s="205"/>
      <c r="C9" s="205"/>
      <c r="L9" s="34" t="s">
        <v>56</v>
      </c>
      <c r="AB9" s="38"/>
      <c r="AC9" s="37"/>
      <c r="AD9" s="37"/>
      <c r="AE9" s="37"/>
    </row>
    <row r="10" spans="2:31" ht="14.4" x14ac:dyDescent="0.3">
      <c r="B10" s="205"/>
      <c r="C10" s="205"/>
      <c r="L10" s="33"/>
      <c r="AB10" s="38"/>
      <c r="AC10" s="37"/>
      <c r="AD10" s="37"/>
      <c r="AE10" s="37"/>
    </row>
    <row r="11" spans="2:31" x14ac:dyDescent="0.25">
      <c r="B11" s="205"/>
      <c r="C11" s="205"/>
      <c r="AB11" s="38"/>
      <c r="AC11" s="37"/>
      <c r="AD11" s="37"/>
      <c r="AE11" s="37"/>
    </row>
    <row r="12" spans="2:31" x14ac:dyDescent="0.25">
      <c r="AB12" s="38"/>
      <c r="AC12" s="37"/>
      <c r="AD12" s="37"/>
      <c r="AE12" s="37"/>
    </row>
    <row r="13" spans="2:31" x14ac:dyDescent="0.25">
      <c r="AB13" s="38"/>
      <c r="AC13" s="37"/>
      <c r="AD13" s="37"/>
      <c r="AE13" s="37"/>
    </row>
    <row r="14" spans="2:31" x14ac:dyDescent="0.25">
      <c r="AB14" s="38"/>
      <c r="AC14" s="37"/>
      <c r="AD14" s="37"/>
      <c r="AE14" s="37"/>
    </row>
    <row r="15" spans="2:31" x14ac:dyDescent="0.25">
      <c r="AB15" s="38"/>
      <c r="AC15" s="37"/>
      <c r="AD15" s="37"/>
      <c r="AE15" s="37"/>
    </row>
    <row r="16" spans="2:31" x14ac:dyDescent="0.25">
      <c r="AB16" s="38"/>
      <c r="AC16" s="37"/>
      <c r="AD16" s="37"/>
      <c r="AE16" s="37"/>
    </row>
    <row r="17" spans="28:31" x14ac:dyDescent="0.25">
      <c r="AB17" s="38"/>
      <c r="AC17" s="37"/>
      <c r="AD17" s="37"/>
      <c r="AE17" s="37"/>
    </row>
    <row r="18" spans="28:31" x14ac:dyDescent="0.25">
      <c r="AB18" s="38"/>
      <c r="AC18" s="37"/>
      <c r="AD18" s="37"/>
      <c r="AE18" s="37"/>
    </row>
    <row r="19" spans="28:31" x14ac:dyDescent="0.25">
      <c r="AB19" s="38"/>
      <c r="AC19" s="37"/>
      <c r="AD19" s="37"/>
      <c r="AE19" s="37"/>
    </row>
    <row r="20" spans="28:31" x14ac:dyDescent="0.25">
      <c r="AB20" s="40"/>
      <c r="AC20" s="40"/>
      <c r="AD20" s="37"/>
      <c r="AE20" s="37"/>
    </row>
    <row r="21" spans="28:31" x14ac:dyDescent="0.25">
      <c r="AB21" s="40"/>
      <c r="AC21" s="39"/>
      <c r="AD21" s="37"/>
    </row>
    <row r="22" spans="28:31" x14ac:dyDescent="0.25">
      <c r="AB22" s="39"/>
      <c r="AC22" s="39"/>
    </row>
    <row r="23" spans="28:31" x14ac:dyDescent="0.25">
      <c r="AB23" s="39"/>
      <c r="AC23" s="39"/>
    </row>
    <row r="28" spans="28:31" x14ac:dyDescent="0.25">
      <c r="AB28" s="37"/>
      <c r="AC28" s="37"/>
      <c r="AD28" s="37"/>
      <c r="AE28" s="37"/>
    </row>
    <row r="29" spans="28:31" x14ac:dyDescent="0.25">
      <c r="AB29" s="37"/>
      <c r="AD29" s="37"/>
      <c r="AE29" s="37"/>
    </row>
    <row r="30" spans="28:31" x14ac:dyDescent="0.25">
      <c r="AB30" s="37"/>
      <c r="AD30" s="37"/>
      <c r="AE30" s="37"/>
    </row>
    <row r="31" spans="28:31" x14ac:dyDescent="0.25">
      <c r="AB31" s="37"/>
      <c r="AD31" s="37"/>
      <c r="AE31" s="37"/>
    </row>
    <row r="32" spans="28:31" x14ac:dyDescent="0.25">
      <c r="AB32" s="37"/>
      <c r="AD32" s="37"/>
      <c r="AE32" s="37"/>
    </row>
    <row r="33" spans="28:31" x14ac:dyDescent="0.25">
      <c r="AB33" s="38"/>
      <c r="AC33" s="37"/>
      <c r="AD33" s="37"/>
      <c r="AE33" s="37"/>
    </row>
    <row r="34" spans="28:31" x14ac:dyDescent="0.25">
      <c r="AB34" s="38"/>
      <c r="AC34" s="37"/>
      <c r="AD34" s="37"/>
      <c r="AE34" s="37"/>
    </row>
    <row r="35" spans="28:31" x14ac:dyDescent="0.25">
      <c r="AB35" s="38"/>
      <c r="AC35" s="37"/>
      <c r="AD35" s="37"/>
      <c r="AE35" s="37"/>
    </row>
    <row r="36" spans="28:31" x14ac:dyDescent="0.25">
      <c r="AB36" s="38"/>
      <c r="AC36" s="37"/>
      <c r="AD36" s="37"/>
      <c r="AE36" s="37"/>
    </row>
    <row r="37" spans="28:31" x14ac:dyDescent="0.25">
      <c r="AB37" s="38"/>
      <c r="AC37" s="37"/>
      <c r="AD37" s="37"/>
      <c r="AE37" s="37"/>
    </row>
    <row r="38" spans="28:31" x14ac:dyDescent="0.25">
      <c r="AB38" s="38"/>
      <c r="AC38" s="37"/>
      <c r="AD38" s="37"/>
      <c r="AE38" s="37"/>
    </row>
    <row r="39" spans="28:31" x14ac:dyDescent="0.25">
      <c r="AB39" s="38"/>
      <c r="AC39" s="37"/>
      <c r="AD39" s="37"/>
      <c r="AE39" s="37"/>
    </row>
    <row r="40" spans="28:31" x14ac:dyDescent="0.25">
      <c r="AB40" s="38"/>
      <c r="AC40" s="37"/>
      <c r="AD40" s="37"/>
      <c r="AE40" s="37"/>
    </row>
    <row r="41" spans="28:31" x14ac:dyDescent="0.25">
      <c r="AB41" s="38"/>
      <c r="AC41" s="37"/>
      <c r="AD41" s="37"/>
      <c r="AE41" s="37"/>
    </row>
    <row r="42" spans="28:31" x14ac:dyDescent="0.25">
      <c r="AB42" s="38"/>
      <c r="AC42" s="37"/>
      <c r="AD42" s="37"/>
      <c r="AE42" s="37"/>
    </row>
    <row r="43" spans="28:31" x14ac:dyDescent="0.25">
      <c r="AB43" s="38"/>
      <c r="AC43" s="37"/>
      <c r="AD43" s="37"/>
      <c r="AE43" s="37"/>
    </row>
    <row r="44" spans="28:31" x14ac:dyDescent="0.25">
      <c r="AB44" s="38"/>
      <c r="AC44" s="37"/>
      <c r="AD44" s="37"/>
      <c r="AE44" s="37"/>
    </row>
    <row r="45" spans="28:31" x14ac:dyDescent="0.25">
      <c r="AB45" s="37"/>
      <c r="AD45" s="37"/>
    </row>
  </sheetData>
  <mergeCells count="2">
    <mergeCell ref="B6:C7"/>
    <mergeCell ref="B8:C11"/>
  </mergeCells>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E3F64-A293-47E3-8EED-21088D8D9F26}">
  <sheetPr codeName="Sheet8"/>
  <dimension ref="B1:AP22"/>
  <sheetViews>
    <sheetView topLeftCell="P1" zoomScale="70" zoomScaleNormal="70" workbookViewId="0">
      <selection activeCell="AF28" sqref="AF28"/>
    </sheetView>
  </sheetViews>
  <sheetFormatPr defaultRowHeight="13.2" x14ac:dyDescent="0.25"/>
  <cols>
    <col min="1" max="1" width="3.21875" style="39" customWidth="1"/>
    <col min="2" max="2" width="8.88671875" style="39" customWidth="1"/>
    <col min="3" max="11" width="8.88671875" style="39"/>
    <col min="12" max="12" width="17.109375" style="39" customWidth="1"/>
    <col min="13" max="19" width="8.88671875" style="39"/>
    <col min="20" max="20" width="8.88671875" style="39" customWidth="1"/>
    <col min="21" max="22" width="8.88671875" style="39"/>
    <col min="23" max="23" width="14.77734375" style="39" customWidth="1"/>
    <col min="24" max="24" width="8.88671875" style="39"/>
    <col min="25" max="25" width="3.6640625" style="39" customWidth="1"/>
    <col min="26" max="30" width="8.88671875" style="39"/>
    <col min="31" max="31" width="11" style="39" customWidth="1"/>
    <col min="32" max="32" width="15.44140625" style="39" customWidth="1"/>
    <col min="33" max="33" width="20" style="39" customWidth="1"/>
    <col min="34" max="34" width="22.33203125" style="39" customWidth="1"/>
    <col min="35" max="35" width="14.44140625" style="39" customWidth="1"/>
    <col min="36" max="16384" width="8.88671875" style="39"/>
  </cols>
  <sheetData>
    <row r="1" spans="2:42" ht="24.6" x14ac:dyDescent="0.4">
      <c r="B1" s="10" t="s">
        <v>33</v>
      </c>
      <c r="X1" s="39">
        <f>COLUMN()</f>
        <v>24</v>
      </c>
      <c r="Z1" s="39">
        <f>COLUMN()</f>
        <v>26</v>
      </c>
      <c r="AF1" s="39">
        <f>COLUMN()</f>
        <v>32</v>
      </c>
      <c r="AG1" s="39">
        <f>COLUMN()</f>
        <v>33</v>
      </c>
      <c r="AH1" s="39">
        <f>COLUMN()</f>
        <v>34</v>
      </c>
      <c r="AI1" s="39">
        <f>COLUMN()</f>
        <v>35</v>
      </c>
      <c r="AJ1" s="39">
        <f>COLUMN()</f>
        <v>36</v>
      </c>
      <c r="AK1" s="39">
        <f>COLUMN()</f>
        <v>37</v>
      </c>
      <c r="AL1" s="39">
        <f>COLUMN()</f>
        <v>38</v>
      </c>
      <c r="AM1" s="39">
        <f>COLUMN()</f>
        <v>39</v>
      </c>
      <c r="AN1" s="39">
        <f>COLUMN()</f>
        <v>40</v>
      </c>
      <c r="AO1" s="39">
        <f>COLUMN()</f>
        <v>41</v>
      </c>
    </row>
    <row r="2" spans="2:42" ht="22.8" x14ac:dyDescent="0.25">
      <c r="B2" s="24" t="s">
        <v>47</v>
      </c>
      <c r="X2" s="4" t="s">
        <v>52</v>
      </c>
      <c r="Z2" s="39" t="str">
        <f>X2&amp;" Capacity Breakdown"</f>
        <v>June Capacity Breakdown</v>
      </c>
      <c r="AE2" s="41" t="s">
        <v>0</v>
      </c>
      <c r="AF2" s="44" t="s">
        <v>48</v>
      </c>
      <c r="AG2" s="44" t="s">
        <v>49</v>
      </c>
      <c r="AH2" s="44" t="s">
        <v>87</v>
      </c>
      <c r="AI2" s="44" t="s">
        <v>51</v>
      </c>
    </row>
    <row r="3" spans="2:42" ht="13.2" customHeight="1" x14ac:dyDescent="0.25">
      <c r="X3" s="3">
        <v>2021</v>
      </c>
      <c r="Z3" s="39" t="str">
        <f>X2 &amp; " " &amp; X3 &amp; " YTD Productivity"</f>
        <v>June 2021 YTD Productivity</v>
      </c>
      <c r="AE3" s="42" t="s">
        <v>88</v>
      </c>
      <c r="AF3" s="67">
        <v>0.82740000000000002</v>
      </c>
      <c r="AG3" s="67">
        <v>0.19320000000000001</v>
      </c>
      <c r="AH3" s="67">
        <v>0</v>
      </c>
      <c r="AI3" s="67">
        <v>0</v>
      </c>
      <c r="AJ3" s="31"/>
      <c r="AL3" s="40"/>
      <c r="AM3" s="40"/>
      <c r="AN3" s="40"/>
      <c r="AO3" s="40"/>
      <c r="AP3" s="31"/>
    </row>
    <row r="4" spans="2:42" ht="13.2" customHeight="1" x14ac:dyDescent="0.25">
      <c r="B4" s="204" t="str">
        <f>X2 &amp; " MTD"</f>
        <v>June MTD</v>
      </c>
      <c r="C4" s="204"/>
      <c r="G4" s="47"/>
      <c r="H4" s="47"/>
      <c r="I4" s="47"/>
      <c r="X4" s="3">
        <v>90</v>
      </c>
      <c r="AE4" s="42" t="s">
        <v>3</v>
      </c>
      <c r="AF4" s="67">
        <v>0.82050000000000001</v>
      </c>
      <c r="AG4" s="67">
        <v>0.249</v>
      </c>
      <c r="AH4" s="67">
        <v>0</v>
      </c>
      <c r="AI4" s="67">
        <v>0</v>
      </c>
      <c r="AJ4" s="31"/>
      <c r="AL4" s="40"/>
      <c r="AM4" s="40"/>
      <c r="AN4" s="40"/>
      <c r="AO4" s="40"/>
      <c r="AP4" s="31"/>
    </row>
    <row r="5" spans="2:42" ht="13.2" customHeight="1" x14ac:dyDescent="0.25">
      <c r="B5" s="204"/>
      <c r="C5" s="204"/>
      <c r="G5" s="47"/>
      <c r="H5" s="47"/>
      <c r="I5" s="47"/>
      <c r="X5" s="3">
        <v>90.12</v>
      </c>
      <c r="AE5" s="42" t="s">
        <v>2</v>
      </c>
      <c r="AF5" s="67">
        <v>0.86199999999999999</v>
      </c>
      <c r="AG5" s="67">
        <v>0.1933</v>
      </c>
      <c r="AH5" s="67">
        <v>1.1999999999999999E-3</v>
      </c>
      <c r="AI5" s="67">
        <v>0</v>
      </c>
      <c r="AJ5" s="31"/>
      <c r="AL5" s="40"/>
      <c r="AM5" s="40"/>
      <c r="AN5" s="40"/>
      <c r="AO5" s="40"/>
      <c r="AP5" s="31"/>
    </row>
    <row r="6" spans="2:42" ht="13.2" customHeight="1" x14ac:dyDescent="0.25">
      <c r="B6" s="205" t="str">
        <f>X4&amp;"%"</f>
        <v>90%</v>
      </c>
      <c r="C6" s="205"/>
      <c r="G6" s="47"/>
      <c r="H6" s="47"/>
      <c r="I6" s="47"/>
    </row>
    <row r="7" spans="2:42" ht="13.2" customHeight="1" x14ac:dyDescent="0.25">
      <c r="B7" s="205"/>
      <c r="C7" s="205"/>
      <c r="G7" s="47"/>
      <c r="H7" s="47"/>
      <c r="I7" s="47"/>
    </row>
    <row r="8" spans="2:42" ht="18.600000000000001" x14ac:dyDescent="0.3">
      <c r="B8" s="205"/>
      <c r="C8" s="205"/>
      <c r="E8" s="48" t="str">
        <f>X3 &amp; " YTD utilization is at " &amp;X5&amp;" %. MTD results include"</f>
        <v>2021 YTD utilization is at 90.12 %. MTD results include</v>
      </c>
      <c r="F8" s="49"/>
      <c r="AE8" s="45" t="s">
        <v>27</v>
      </c>
      <c r="AF8" s="45" t="s">
        <v>89</v>
      </c>
      <c r="AG8" s="45" t="s">
        <v>90</v>
      </c>
      <c r="AH8" s="45" t="s">
        <v>91</v>
      </c>
      <c r="AI8" s="45" t="s">
        <v>92</v>
      </c>
      <c r="AJ8" s="45" t="s">
        <v>40</v>
      </c>
      <c r="AK8" s="45" t="s">
        <v>41</v>
      </c>
      <c r="AL8" s="45" t="s">
        <v>42</v>
      </c>
      <c r="AM8" s="45" t="s">
        <v>43</v>
      </c>
      <c r="AN8" s="45" t="s">
        <v>44</v>
      </c>
      <c r="AO8" s="45" t="s">
        <v>45</v>
      </c>
    </row>
    <row r="9" spans="2:42" ht="18.600000000000001" x14ac:dyDescent="0.3">
      <c r="B9" s="205"/>
      <c r="C9" s="205"/>
      <c r="E9" s="48" t="s">
        <v>85</v>
      </c>
      <c r="F9" s="49"/>
      <c r="AE9" s="45" t="s">
        <v>88</v>
      </c>
      <c r="AF9" s="64">
        <v>0.622</v>
      </c>
      <c r="AG9" s="64">
        <v>0.82420000000000004</v>
      </c>
      <c r="AH9" s="64">
        <v>0.56000000000000005</v>
      </c>
      <c r="AI9" s="64">
        <v>0.84450000000000003</v>
      </c>
      <c r="AJ9" s="64">
        <v>0.77549999999999997</v>
      </c>
      <c r="AK9" s="64">
        <v>0.78710000000000002</v>
      </c>
      <c r="AL9" s="64">
        <v>0.80389999999999995</v>
      </c>
      <c r="AM9" s="64">
        <v>0.80800000000000005</v>
      </c>
      <c r="AN9" s="64">
        <v>0.82540000000000002</v>
      </c>
      <c r="AO9" s="64">
        <v>0.75</v>
      </c>
    </row>
    <row r="10" spans="2:42" ht="18.600000000000001" x14ac:dyDescent="0.3">
      <c r="E10" s="48" t="s">
        <v>34</v>
      </c>
      <c r="F10" s="49"/>
      <c r="AE10" s="45" t="s">
        <v>3</v>
      </c>
      <c r="AF10" s="64">
        <v>0.50419999999999998</v>
      </c>
      <c r="AG10" s="64">
        <v>0.76929999999999998</v>
      </c>
      <c r="AH10" s="64">
        <v>0.4</v>
      </c>
      <c r="AI10" s="64">
        <v>0.77139999999999997</v>
      </c>
      <c r="AJ10" s="64">
        <v>0.66749999999999998</v>
      </c>
      <c r="AK10" s="64">
        <v>0.7732</v>
      </c>
      <c r="AL10" s="64">
        <v>0.78129999999999999</v>
      </c>
      <c r="AM10" s="64">
        <v>0.78849999999999998</v>
      </c>
      <c r="AN10" s="64">
        <v>0.82930000000000004</v>
      </c>
      <c r="AO10" s="64">
        <v>0.75</v>
      </c>
    </row>
    <row r="11" spans="2:42" ht="18.600000000000001" x14ac:dyDescent="0.3">
      <c r="E11" s="48" t="s">
        <v>86</v>
      </c>
      <c r="F11" s="49"/>
      <c r="AE11" s="45" t="s">
        <v>2</v>
      </c>
      <c r="AF11" s="64">
        <v>0.58279999999999998</v>
      </c>
      <c r="AG11" s="64">
        <v>0.78690000000000004</v>
      </c>
      <c r="AH11" s="64">
        <v>0.48</v>
      </c>
      <c r="AI11" s="64">
        <v>0.7944</v>
      </c>
      <c r="AJ11" s="64">
        <v>0.72289999999999999</v>
      </c>
      <c r="AK11" s="64">
        <v>0.73829999999999996</v>
      </c>
      <c r="AL11" s="64">
        <v>0.81789999999999996</v>
      </c>
      <c r="AM11" s="64">
        <v>0.78239999999999998</v>
      </c>
      <c r="AN11" s="64">
        <v>0.84860000000000002</v>
      </c>
      <c r="AO11" s="64">
        <v>0.75</v>
      </c>
    </row>
    <row r="12" spans="2:42" ht="18" x14ac:dyDescent="0.25">
      <c r="C12" s="28"/>
      <c r="AF12" s="40"/>
      <c r="AG12" s="40"/>
      <c r="AH12" s="40"/>
      <c r="AI12" s="40"/>
      <c r="AJ12" s="40"/>
      <c r="AK12" s="40"/>
      <c r="AL12" s="40"/>
      <c r="AM12" s="40"/>
      <c r="AN12" s="40"/>
      <c r="AO12" s="40"/>
    </row>
    <row r="19" spans="32:41" x14ac:dyDescent="0.25">
      <c r="AF19" s="40"/>
      <c r="AG19" s="40"/>
      <c r="AH19" s="40"/>
      <c r="AI19" s="40"/>
      <c r="AJ19" s="40"/>
      <c r="AK19" s="40"/>
      <c r="AL19" s="40"/>
      <c r="AM19" s="40"/>
      <c r="AN19" s="40"/>
      <c r="AO19" s="40"/>
    </row>
    <row r="20" spans="32:41" x14ac:dyDescent="0.25">
      <c r="AF20" s="40"/>
      <c r="AG20" s="40"/>
      <c r="AH20" s="40"/>
      <c r="AI20" s="40"/>
      <c r="AJ20" s="40"/>
      <c r="AK20" s="40"/>
      <c r="AL20" s="40"/>
      <c r="AM20" s="40"/>
      <c r="AN20" s="40"/>
      <c r="AO20" s="40"/>
    </row>
    <row r="21" spans="32:41" x14ac:dyDescent="0.25">
      <c r="AF21" s="40"/>
      <c r="AG21" s="40"/>
      <c r="AH21" s="40"/>
      <c r="AI21" s="40"/>
      <c r="AJ21" s="40"/>
      <c r="AK21" s="40"/>
      <c r="AL21" s="40"/>
      <c r="AM21" s="40"/>
      <c r="AN21" s="40"/>
      <c r="AO21" s="40"/>
    </row>
    <row r="22" spans="32:41" x14ac:dyDescent="0.25">
      <c r="AF22" s="40"/>
      <c r="AG22" s="40"/>
      <c r="AH22" s="40"/>
      <c r="AI22" s="40"/>
      <c r="AJ22" s="40"/>
      <c r="AK22" s="40"/>
      <c r="AL22" s="40"/>
      <c r="AM22" s="40"/>
      <c r="AN22" s="40"/>
      <c r="AO22" s="40"/>
    </row>
  </sheetData>
  <mergeCells count="2">
    <mergeCell ref="B4:C5"/>
    <mergeCell ref="B6:C9"/>
  </mergeCells>
  <pageMargins left="0.7" right="0.7" top="0.75" bottom="0.75" header="0.3" footer="0.3"/>
  <pageSetup orientation="portrait" r:id="rId1"/>
  <drawing r:id="rId2"/>
  <tableParts count="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DB063-3DBD-45B7-8AD5-09E75A705A76}">
  <sheetPr codeName="Sheet9"/>
  <dimension ref="B1:AP27"/>
  <sheetViews>
    <sheetView topLeftCell="H1" zoomScale="70" zoomScaleNormal="70" workbookViewId="0">
      <selection activeCell="Y46" sqref="Y46"/>
    </sheetView>
  </sheetViews>
  <sheetFormatPr defaultRowHeight="13.2" x14ac:dyDescent="0.25"/>
  <cols>
    <col min="1" max="1" width="3.21875" style="45" customWidth="1"/>
    <col min="2" max="2" width="8.88671875" style="45" customWidth="1"/>
    <col min="3" max="11" width="8.88671875" style="45"/>
    <col min="12" max="12" width="17.109375" style="45" customWidth="1"/>
    <col min="13" max="19" width="8.88671875" style="45"/>
    <col min="20" max="20" width="8.88671875" style="45" customWidth="1"/>
    <col min="21" max="22" width="8.88671875" style="45"/>
    <col min="23" max="23" width="14.77734375" style="45" customWidth="1"/>
    <col min="24" max="24" width="8.88671875" style="45"/>
    <col min="25" max="25" width="3.6640625" style="45" customWidth="1"/>
    <col min="26" max="31" width="8.88671875" style="45"/>
    <col min="32" max="32" width="15.44140625" style="45" customWidth="1"/>
    <col min="33" max="33" width="20" style="45" customWidth="1"/>
    <col min="34" max="34" width="22.5546875" style="45" customWidth="1"/>
    <col min="35" max="35" width="14.44140625" style="45" customWidth="1"/>
    <col min="36" max="37" width="11" style="45" customWidth="1"/>
    <col min="38" max="16384" width="8.88671875" style="45"/>
  </cols>
  <sheetData>
    <row r="1" spans="2:42" ht="24.6" x14ac:dyDescent="0.4">
      <c r="B1" s="10" t="s">
        <v>33</v>
      </c>
      <c r="X1" s="45">
        <f>COLUMN()</f>
        <v>24</v>
      </c>
      <c r="Z1" s="45">
        <f>COLUMN()</f>
        <v>26</v>
      </c>
      <c r="AF1" s="45">
        <f>COLUMN()</f>
        <v>32</v>
      </c>
      <c r="AG1" s="45">
        <f>COLUMN()</f>
        <v>33</v>
      </c>
      <c r="AH1" s="45">
        <f>COLUMN()</f>
        <v>34</v>
      </c>
      <c r="AI1" s="45">
        <f>COLUMN()</f>
        <v>35</v>
      </c>
      <c r="AJ1" s="45">
        <f>COLUMN()</f>
        <v>36</v>
      </c>
      <c r="AK1" s="45">
        <f>COLUMN()</f>
        <v>37</v>
      </c>
      <c r="AL1" s="45">
        <f>COLUMN()</f>
        <v>38</v>
      </c>
      <c r="AM1" s="45">
        <f>COLUMN()</f>
        <v>39</v>
      </c>
      <c r="AN1" s="45">
        <f>COLUMN()</f>
        <v>40</v>
      </c>
      <c r="AO1" s="45">
        <f>COLUMN()</f>
        <v>41</v>
      </c>
    </row>
    <row r="2" spans="2:42" ht="22.8" x14ac:dyDescent="0.25">
      <c r="B2" s="24" t="s">
        <v>103</v>
      </c>
      <c r="X2" s="4" t="s">
        <v>52</v>
      </c>
      <c r="Z2" s="45" t="str">
        <f>X2&amp;" Capacity Breakdown"</f>
        <v>June Capacity Breakdown</v>
      </c>
      <c r="AE2" s="45" t="s">
        <v>27</v>
      </c>
      <c r="AF2" s="44" t="s">
        <v>48</v>
      </c>
      <c r="AG2" s="44" t="s">
        <v>49</v>
      </c>
      <c r="AH2" s="44" t="s">
        <v>50</v>
      </c>
      <c r="AI2" s="44" t="s">
        <v>51</v>
      </c>
    </row>
    <row r="3" spans="2:42" ht="13.2" customHeight="1" x14ac:dyDescent="0.25">
      <c r="X3" s="3">
        <v>2021</v>
      </c>
      <c r="Z3" s="45" t="str">
        <f>X2 &amp; " " &amp; X3 &amp; " YTD Productivity"</f>
        <v>June 2021 YTD Productivity</v>
      </c>
      <c r="AE3" s="42" t="s">
        <v>6</v>
      </c>
      <c r="AF3" s="67">
        <v>0.86</v>
      </c>
      <c r="AG3" s="67">
        <v>0.26</v>
      </c>
      <c r="AH3" s="67">
        <v>0</v>
      </c>
      <c r="AI3" s="67">
        <v>0</v>
      </c>
      <c r="AJ3" s="31"/>
      <c r="AL3" s="46"/>
      <c r="AM3" s="43"/>
      <c r="AN3" s="43"/>
      <c r="AO3" s="43"/>
      <c r="AP3" s="43"/>
    </row>
    <row r="4" spans="2:42" ht="13.2" customHeight="1" x14ac:dyDescent="0.25">
      <c r="B4" s="204" t="str">
        <f>X2 &amp; " MTD"</f>
        <v>June MTD</v>
      </c>
      <c r="C4" s="204"/>
      <c r="G4" s="47"/>
      <c r="H4" s="47"/>
      <c r="I4" s="47"/>
      <c r="X4" s="3">
        <v>90</v>
      </c>
      <c r="AE4" s="42" t="s">
        <v>93</v>
      </c>
      <c r="AF4" s="67">
        <v>0.72</v>
      </c>
      <c r="AG4" s="67">
        <v>0.15</v>
      </c>
      <c r="AH4" s="67">
        <v>0.16</v>
      </c>
      <c r="AI4" s="67">
        <v>0.06</v>
      </c>
      <c r="AJ4" s="31"/>
      <c r="AL4" s="46"/>
      <c r="AM4" s="43"/>
      <c r="AN4" s="43"/>
      <c r="AO4" s="43"/>
      <c r="AP4" s="43"/>
    </row>
    <row r="5" spans="2:42" ht="13.2" customHeight="1" x14ac:dyDescent="0.25">
      <c r="B5" s="204"/>
      <c r="C5" s="204"/>
      <c r="G5" s="47"/>
      <c r="H5" s="47"/>
      <c r="I5" s="47"/>
      <c r="X5" s="3">
        <v>90.12</v>
      </c>
      <c r="AE5" s="42" t="s">
        <v>94</v>
      </c>
      <c r="AF5" s="67">
        <v>0.98</v>
      </c>
      <c r="AG5" s="67">
        <v>0.15</v>
      </c>
      <c r="AH5" s="67">
        <v>0.03</v>
      </c>
      <c r="AI5" s="67">
        <v>0.12</v>
      </c>
      <c r="AJ5" s="31"/>
      <c r="AL5" s="46"/>
      <c r="AM5" s="43"/>
      <c r="AN5" s="43"/>
      <c r="AO5" s="43"/>
      <c r="AP5" s="43"/>
    </row>
    <row r="6" spans="2:42" ht="13.2" customHeight="1" x14ac:dyDescent="0.25">
      <c r="B6" s="205" t="str">
        <f>X4&amp;"%"</f>
        <v>90%</v>
      </c>
      <c r="C6" s="205"/>
      <c r="G6" s="47"/>
      <c r="H6" s="47"/>
      <c r="I6" s="47"/>
      <c r="AE6" s="45" t="s">
        <v>95</v>
      </c>
      <c r="AF6" s="64">
        <v>0.98</v>
      </c>
      <c r="AG6" s="64">
        <v>0.15</v>
      </c>
      <c r="AH6" s="64">
        <v>0.03</v>
      </c>
      <c r="AI6" s="64">
        <v>0.12</v>
      </c>
      <c r="AM6" s="46"/>
      <c r="AN6" s="46"/>
      <c r="AO6" s="46"/>
      <c r="AP6" s="46"/>
    </row>
    <row r="7" spans="2:42" ht="13.2" customHeight="1" x14ac:dyDescent="0.25">
      <c r="B7" s="205"/>
      <c r="C7" s="205"/>
      <c r="G7" s="47"/>
      <c r="H7" s="47"/>
      <c r="I7" s="47"/>
    </row>
    <row r="8" spans="2:42" ht="18.600000000000001" x14ac:dyDescent="0.3">
      <c r="B8" s="205"/>
      <c r="C8" s="205"/>
      <c r="E8" s="48" t="str">
        <f>"In " &amp; X2 &amp; ", productivity was driven by RFP Related activities and"</f>
        <v>In June, productivity was driven by RFP Related activities and</v>
      </c>
      <c r="F8" s="49"/>
      <c r="AE8" s="45" t="s">
        <v>27</v>
      </c>
      <c r="AF8" s="45" t="s">
        <v>96</v>
      </c>
      <c r="AG8" s="45" t="s">
        <v>93</v>
      </c>
      <c r="AH8" s="45" t="s">
        <v>97</v>
      </c>
      <c r="AI8" s="45" t="s">
        <v>0</v>
      </c>
      <c r="AJ8" s="45" t="s">
        <v>28</v>
      </c>
      <c r="AK8" s="45" t="s">
        <v>98</v>
      </c>
    </row>
    <row r="9" spans="2:42" ht="18.600000000000001" x14ac:dyDescent="0.3">
      <c r="B9" s="205"/>
      <c r="C9" s="205"/>
      <c r="E9" s="48" t="s">
        <v>100</v>
      </c>
      <c r="F9" s="49"/>
      <c r="AE9" s="50" t="s">
        <v>38</v>
      </c>
      <c r="AF9" s="64">
        <v>0.6</v>
      </c>
      <c r="AG9" s="64">
        <v>0</v>
      </c>
      <c r="AH9" s="64">
        <v>0</v>
      </c>
      <c r="AI9" s="64"/>
      <c r="AJ9" s="64"/>
      <c r="AK9" s="64"/>
      <c r="AL9" s="46"/>
      <c r="AM9" s="46"/>
      <c r="AN9" s="46"/>
      <c r="AO9" s="46"/>
    </row>
    <row r="10" spans="2:42" ht="18.600000000000001" x14ac:dyDescent="0.3">
      <c r="E10" s="48" t="s">
        <v>101</v>
      </c>
      <c r="F10" s="49"/>
      <c r="AE10" s="50" t="s">
        <v>39</v>
      </c>
      <c r="AF10" s="64">
        <v>0.8</v>
      </c>
      <c r="AG10" s="64"/>
      <c r="AH10" s="64"/>
      <c r="AI10" s="64"/>
      <c r="AJ10" s="64"/>
      <c r="AK10" s="64"/>
      <c r="AL10" s="46"/>
      <c r="AM10" s="46"/>
      <c r="AN10" s="46"/>
      <c r="AO10" s="46"/>
    </row>
    <row r="11" spans="2:42" ht="18.600000000000001" x14ac:dyDescent="0.3">
      <c r="E11" s="48" t="s">
        <v>102</v>
      </c>
      <c r="F11" s="49"/>
      <c r="AE11" s="50">
        <v>44197</v>
      </c>
      <c r="AF11" s="64">
        <v>0.68</v>
      </c>
      <c r="AG11" s="64"/>
      <c r="AH11" s="64"/>
      <c r="AI11" s="64"/>
      <c r="AJ11" s="64"/>
      <c r="AK11" s="64"/>
      <c r="AL11" s="46"/>
      <c r="AM11" s="46"/>
      <c r="AN11" s="46"/>
      <c r="AO11" s="46"/>
    </row>
    <row r="12" spans="2:42" ht="18.600000000000001" x14ac:dyDescent="0.3">
      <c r="C12" s="28"/>
      <c r="E12" s="48" t="str">
        <f>X5 &amp;"%"</f>
        <v>90.12%</v>
      </c>
      <c r="AE12" s="50">
        <v>44228</v>
      </c>
      <c r="AF12" s="64">
        <v>0.82</v>
      </c>
      <c r="AG12" s="64"/>
      <c r="AH12" s="64"/>
      <c r="AI12" s="64"/>
      <c r="AJ12" s="64"/>
      <c r="AK12" s="64"/>
      <c r="AL12" s="46"/>
      <c r="AM12" s="46"/>
      <c r="AN12" s="46"/>
      <c r="AO12" s="46"/>
    </row>
    <row r="13" spans="2:42" x14ac:dyDescent="0.25">
      <c r="AE13" s="50">
        <v>44256</v>
      </c>
      <c r="AF13" s="64">
        <v>0.8</v>
      </c>
      <c r="AG13" s="4"/>
      <c r="AH13" s="4"/>
      <c r="AI13" s="4"/>
      <c r="AJ13" s="4"/>
      <c r="AK13" s="4"/>
    </row>
    <row r="14" spans="2:42" x14ac:dyDescent="0.25">
      <c r="AE14" s="50">
        <v>44287</v>
      </c>
      <c r="AF14" s="64">
        <v>0.88</v>
      </c>
      <c r="AG14" s="4"/>
      <c r="AH14" s="4"/>
      <c r="AI14" s="4"/>
      <c r="AJ14" s="4"/>
      <c r="AK14" s="4"/>
    </row>
    <row r="15" spans="2:42" x14ac:dyDescent="0.25">
      <c r="AE15" s="50">
        <v>44317</v>
      </c>
      <c r="AF15" s="64">
        <v>0.86</v>
      </c>
      <c r="AG15" s="4"/>
      <c r="AH15" s="4"/>
      <c r="AI15" s="4"/>
      <c r="AJ15" s="4"/>
      <c r="AK15" s="4"/>
    </row>
    <row r="16" spans="2:42" x14ac:dyDescent="0.25">
      <c r="AE16" s="50" t="s">
        <v>99</v>
      </c>
      <c r="AF16" s="64">
        <v>0.75</v>
      </c>
      <c r="AG16" s="4"/>
      <c r="AH16" s="4"/>
      <c r="AI16" s="4"/>
      <c r="AJ16" s="4"/>
      <c r="AK16" s="4"/>
    </row>
    <row r="19" spans="32:41" x14ac:dyDescent="0.25">
      <c r="AF19" s="46"/>
      <c r="AG19" s="46"/>
      <c r="AH19" s="46"/>
      <c r="AI19" s="46"/>
      <c r="AJ19" s="46"/>
      <c r="AK19" s="46"/>
      <c r="AL19" s="46"/>
      <c r="AM19" s="46"/>
      <c r="AN19" s="46"/>
      <c r="AO19" s="46"/>
    </row>
    <row r="20" spans="32:41" x14ac:dyDescent="0.25">
      <c r="AF20" s="46"/>
      <c r="AG20" s="46"/>
      <c r="AH20" s="46"/>
      <c r="AI20" s="46"/>
      <c r="AJ20" s="46"/>
      <c r="AK20" s="46"/>
      <c r="AL20" s="46"/>
      <c r="AM20" s="46"/>
      <c r="AN20" s="46"/>
      <c r="AO20" s="46"/>
    </row>
    <row r="21" spans="32:41" x14ac:dyDescent="0.25">
      <c r="AF21" s="46"/>
      <c r="AG21" s="46"/>
      <c r="AH21" s="46"/>
      <c r="AI21" s="46"/>
      <c r="AJ21" s="46"/>
      <c r="AK21" s="46"/>
      <c r="AL21" s="46"/>
      <c r="AM21" s="46"/>
      <c r="AN21" s="46"/>
      <c r="AO21" s="46"/>
    </row>
    <row r="22" spans="32:41" x14ac:dyDescent="0.25">
      <c r="AF22" s="46"/>
      <c r="AG22" s="46"/>
      <c r="AH22" s="46"/>
      <c r="AI22" s="46"/>
      <c r="AJ22" s="46"/>
      <c r="AK22" s="46"/>
      <c r="AL22" s="46"/>
      <c r="AM22" s="46"/>
      <c r="AN22" s="46"/>
      <c r="AO22" s="46"/>
    </row>
    <row r="23" spans="32:41" x14ac:dyDescent="0.25">
      <c r="AF23" s="46"/>
    </row>
    <row r="24" spans="32:41" x14ac:dyDescent="0.25">
      <c r="AF24" s="46"/>
    </row>
    <row r="25" spans="32:41" x14ac:dyDescent="0.25">
      <c r="AF25" s="46"/>
    </row>
    <row r="26" spans="32:41" x14ac:dyDescent="0.25">
      <c r="AF26" s="46"/>
    </row>
    <row r="27" spans="32:41" x14ac:dyDescent="0.25">
      <c r="AF27" s="46"/>
    </row>
  </sheetData>
  <mergeCells count="2">
    <mergeCell ref="B4:C5"/>
    <mergeCell ref="B6:C9"/>
  </mergeCells>
  <pageMargins left="0.7" right="0.7" top="0.75" bottom="0.75" header="0.3" footer="0.3"/>
  <pageSetup orientation="portrait" r:id="rId1"/>
  <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C7C4A-CF77-4F4C-BA3A-E1FD12671328}">
  <sheetPr codeName="Sheet21"/>
  <dimension ref="B1:AH45"/>
  <sheetViews>
    <sheetView topLeftCell="C1" zoomScale="70" zoomScaleNormal="70" workbookViewId="0">
      <selection activeCell="W18" sqref="W18"/>
    </sheetView>
  </sheetViews>
  <sheetFormatPr defaultRowHeight="13.2" x14ac:dyDescent="0.25"/>
  <cols>
    <col min="1" max="1" width="2.5546875" style="127" customWidth="1"/>
    <col min="2" max="26" width="8.88671875" style="127"/>
    <col min="27" max="27" width="11.5546875" style="127" bestFit="1" customWidth="1"/>
    <col min="28" max="28" width="8.88671875" style="127"/>
    <col min="29" max="29" width="7.44140625" style="127" bestFit="1" customWidth="1"/>
    <col min="30" max="31" width="12.33203125" style="127" bestFit="1" customWidth="1"/>
    <col min="32" max="16384" width="8.88671875" style="127"/>
  </cols>
  <sheetData>
    <row r="1" spans="2:34" x14ac:dyDescent="0.25">
      <c r="V1" s="127">
        <f>COLUMN()</f>
        <v>22</v>
      </c>
      <c r="W1" s="127">
        <f>COLUMN()</f>
        <v>23</v>
      </c>
      <c r="X1" s="127">
        <f>COLUMN()</f>
        <v>24</v>
      </c>
      <c r="AA1" s="127">
        <f>COLUMN()</f>
        <v>27</v>
      </c>
      <c r="AB1" s="127">
        <f>COLUMN()</f>
        <v>28</v>
      </c>
      <c r="AC1" s="127">
        <f>COLUMN()</f>
        <v>29</v>
      </c>
      <c r="AD1" s="127">
        <f>COLUMN()</f>
        <v>30</v>
      </c>
      <c r="AE1" s="127">
        <f>COLUMN()</f>
        <v>31</v>
      </c>
    </row>
    <row r="2" spans="2:34" ht="24.6" x14ac:dyDescent="0.4">
      <c r="B2" s="10" t="s">
        <v>33</v>
      </c>
    </row>
    <row r="4" spans="2:34" ht="22.8" x14ac:dyDescent="0.25">
      <c r="B4" s="24" t="str">
        <f>"H&amp;B NA Global Data Management Productivity " &amp;V5</f>
        <v>H&amp;B NA Global Data Management Productivity 2022</v>
      </c>
      <c r="L4" s="206" t="s">
        <v>404</v>
      </c>
      <c r="M4" s="207"/>
      <c r="N4" s="207"/>
      <c r="O4" s="207"/>
      <c r="P4" s="207"/>
      <c r="Q4" s="207"/>
      <c r="R4" s="207"/>
      <c r="V4" s="3" t="s">
        <v>52</v>
      </c>
      <c r="X4" s="127" t="str">
        <f>"Productivity (Actuals vs Forecast) " &amp; V5</f>
        <v>Productivity (Actuals vs Forecast) 2022</v>
      </c>
      <c r="AA4" s="130" t="s">
        <v>312</v>
      </c>
      <c r="AB4" s="130" t="s">
        <v>313</v>
      </c>
      <c r="AC4" s="130" t="s">
        <v>314</v>
      </c>
      <c r="AD4" s="130" t="s">
        <v>315</v>
      </c>
      <c r="AE4" s="130" t="s">
        <v>316</v>
      </c>
      <c r="AF4" s="130" t="s">
        <v>317</v>
      </c>
      <c r="AG4" s="130" t="s">
        <v>318</v>
      </c>
      <c r="AH4" s="130" t="s">
        <v>319</v>
      </c>
    </row>
    <row r="5" spans="2:34" ht="16.8" customHeight="1" x14ac:dyDescent="0.25">
      <c r="L5" s="207"/>
      <c r="M5" s="207"/>
      <c r="N5" s="207"/>
      <c r="O5" s="207"/>
      <c r="P5" s="207"/>
      <c r="Q5" s="207"/>
      <c r="R5" s="207"/>
      <c r="V5" s="3">
        <v>2022</v>
      </c>
      <c r="AA5" s="130" t="s">
        <v>66</v>
      </c>
      <c r="AB5" s="131">
        <v>0.73860000000000003</v>
      </c>
      <c r="AC5" s="131"/>
      <c r="AD5" s="131">
        <v>0.69489999999999996</v>
      </c>
      <c r="AE5" s="131"/>
      <c r="AF5" s="131"/>
      <c r="AG5" s="131"/>
      <c r="AH5" s="131"/>
    </row>
    <row r="6" spans="2:34" ht="16.8" customHeight="1" x14ac:dyDescent="0.25">
      <c r="B6" s="204" t="str">
        <f>V4 &amp; " MTD"</f>
        <v>June MTD</v>
      </c>
      <c r="C6" s="204"/>
      <c r="L6" s="207"/>
      <c r="M6" s="207"/>
      <c r="N6" s="207"/>
      <c r="O6" s="207"/>
      <c r="P6" s="207"/>
      <c r="Q6" s="207"/>
      <c r="R6" s="207"/>
      <c r="V6" s="3">
        <v>83</v>
      </c>
      <c r="AA6" s="130" t="s">
        <v>67</v>
      </c>
      <c r="AB6" s="131">
        <v>0.76549999999999996</v>
      </c>
      <c r="AC6" s="131"/>
      <c r="AD6" s="131">
        <v>0.77510000000000001</v>
      </c>
      <c r="AE6" s="131">
        <v>0.85529999999999995</v>
      </c>
      <c r="AF6" s="131">
        <v>0.86870000000000003</v>
      </c>
      <c r="AG6" s="131"/>
      <c r="AH6" s="131"/>
    </row>
    <row r="7" spans="2:34" ht="16.8" customHeight="1" x14ac:dyDescent="0.25">
      <c r="B7" s="204"/>
      <c r="C7" s="204"/>
      <c r="L7" s="207"/>
      <c r="M7" s="207"/>
      <c r="N7" s="207"/>
      <c r="O7" s="207"/>
      <c r="P7" s="207"/>
      <c r="Q7" s="207"/>
      <c r="R7" s="207"/>
      <c r="AA7" s="130" t="s">
        <v>68</v>
      </c>
      <c r="AB7" s="131">
        <v>0.79790000000000005</v>
      </c>
      <c r="AC7" s="131">
        <v>0.87909999999999999</v>
      </c>
      <c r="AD7" s="131">
        <v>0.81540000000000001</v>
      </c>
      <c r="AE7" s="131">
        <v>0.85750000000000004</v>
      </c>
      <c r="AF7" s="131">
        <v>0.99619999999999997</v>
      </c>
      <c r="AG7" s="131"/>
      <c r="AH7" s="131"/>
    </row>
    <row r="8" spans="2:34" x14ac:dyDescent="0.25">
      <c r="B8" s="205" t="str">
        <f>V6&amp;"%"</f>
        <v>83%</v>
      </c>
      <c r="C8" s="205"/>
      <c r="L8" s="35" t="s">
        <v>77</v>
      </c>
      <c r="AA8" s="130" t="s">
        <v>69</v>
      </c>
      <c r="AB8" s="131">
        <v>0.79730000000000001</v>
      </c>
      <c r="AC8" s="131">
        <v>0.64629999999999999</v>
      </c>
      <c r="AD8" s="131">
        <v>0.82299999999999995</v>
      </c>
      <c r="AE8" s="131">
        <v>0.7883</v>
      </c>
      <c r="AF8" s="131">
        <v>0.80169999999999997</v>
      </c>
      <c r="AG8" s="131"/>
      <c r="AH8" s="131"/>
    </row>
    <row r="9" spans="2:34" x14ac:dyDescent="0.25">
      <c r="B9" s="205"/>
      <c r="C9" s="205"/>
      <c r="L9" s="34" t="s">
        <v>56</v>
      </c>
      <c r="AA9" s="130" t="s">
        <v>44</v>
      </c>
      <c r="AB9" s="64">
        <v>0.77949999999999997</v>
      </c>
      <c r="AC9" s="64">
        <v>0.57289999999999996</v>
      </c>
      <c r="AD9" s="131">
        <v>0.79190000000000005</v>
      </c>
      <c r="AE9" s="131">
        <v>0.94299999999999995</v>
      </c>
      <c r="AF9" s="131">
        <v>0.89170000000000005</v>
      </c>
      <c r="AG9" s="131">
        <v>1</v>
      </c>
      <c r="AH9" s="131">
        <v>0.98809999999999998</v>
      </c>
    </row>
    <row r="10" spans="2:34" ht="14.4" x14ac:dyDescent="0.3">
      <c r="B10" s="205"/>
      <c r="C10" s="205"/>
      <c r="L10" s="33"/>
      <c r="AA10" s="130" t="s">
        <v>52</v>
      </c>
      <c r="AB10" s="64">
        <v>0.80579999999999996</v>
      </c>
      <c r="AC10" s="64">
        <v>0.75780000000000003</v>
      </c>
      <c r="AD10" s="131">
        <v>0.75980000000000003</v>
      </c>
      <c r="AE10" s="131">
        <v>0.95809999999999995</v>
      </c>
      <c r="AF10" s="131">
        <v>0.97189999999999999</v>
      </c>
      <c r="AG10" s="131">
        <v>1</v>
      </c>
      <c r="AH10" s="131">
        <v>0.77490000000000003</v>
      </c>
    </row>
    <row r="11" spans="2:34" x14ac:dyDescent="0.25">
      <c r="B11" s="205"/>
      <c r="C11" s="205"/>
      <c r="AA11" s="130" t="s">
        <v>61</v>
      </c>
      <c r="AB11" s="64">
        <v>0.77200000000000002</v>
      </c>
      <c r="AC11" s="64">
        <v>0.7329</v>
      </c>
      <c r="AD11" s="131">
        <v>0.76939999999999997</v>
      </c>
      <c r="AE11" s="131">
        <v>0.87609999999999999</v>
      </c>
      <c r="AF11" s="131">
        <v>0.90900000000000003</v>
      </c>
      <c r="AG11" s="131">
        <v>0.99409999999999998</v>
      </c>
      <c r="AH11" s="131">
        <v>0.87080000000000002</v>
      </c>
    </row>
    <row r="12" spans="2:34" x14ac:dyDescent="0.25">
      <c r="AB12" s="129"/>
      <c r="AC12" s="128"/>
      <c r="AD12" s="128"/>
      <c r="AE12" s="128"/>
    </row>
    <row r="13" spans="2:34" x14ac:dyDescent="0.25">
      <c r="AB13" s="129"/>
      <c r="AC13" s="128"/>
      <c r="AD13" s="128"/>
      <c r="AE13" s="128"/>
    </row>
    <row r="14" spans="2:34" x14ac:dyDescent="0.25">
      <c r="AB14" s="129"/>
      <c r="AC14" s="128"/>
      <c r="AD14" s="128"/>
      <c r="AE14" s="128"/>
    </row>
    <row r="15" spans="2:34" x14ac:dyDescent="0.25">
      <c r="AB15" s="129"/>
      <c r="AC15" s="128"/>
      <c r="AD15" s="128"/>
      <c r="AE15" s="128"/>
    </row>
    <row r="16" spans="2:34" x14ac:dyDescent="0.25">
      <c r="AB16" s="129"/>
      <c r="AC16" s="128"/>
      <c r="AD16" s="128"/>
      <c r="AE16" s="128"/>
    </row>
    <row r="17" spans="28:31" x14ac:dyDescent="0.25">
      <c r="AB17" s="129"/>
      <c r="AC17" s="128"/>
      <c r="AD17" s="128"/>
      <c r="AE17" s="128"/>
    </row>
    <row r="18" spans="28:31" x14ac:dyDescent="0.25">
      <c r="AB18" s="129"/>
      <c r="AC18" s="128"/>
      <c r="AD18" s="128"/>
      <c r="AE18" s="128"/>
    </row>
    <row r="19" spans="28:31" x14ac:dyDescent="0.25">
      <c r="AB19" s="129"/>
      <c r="AC19" s="128"/>
      <c r="AD19" s="128"/>
      <c r="AE19" s="128"/>
    </row>
    <row r="20" spans="28:31" x14ac:dyDescent="0.25">
      <c r="AB20" s="128"/>
      <c r="AC20" s="128"/>
      <c r="AD20" s="128"/>
      <c r="AE20" s="128"/>
    </row>
    <row r="21" spans="28:31" x14ac:dyDescent="0.25">
      <c r="AB21" s="128"/>
      <c r="AD21" s="128"/>
    </row>
    <row r="28" spans="28:31" x14ac:dyDescent="0.25">
      <c r="AB28" s="128"/>
      <c r="AC28" s="128"/>
      <c r="AD28" s="128"/>
      <c r="AE28" s="128"/>
    </row>
    <row r="29" spans="28:31" x14ac:dyDescent="0.25">
      <c r="AB29" s="128"/>
      <c r="AD29" s="128"/>
      <c r="AE29" s="128"/>
    </row>
    <row r="30" spans="28:31" x14ac:dyDescent="0.25">
      <c r="AB30" s="128"/>
      <c r="AD30" s="128"/>
      <c r="AE30" s="128"/>
    </row>
    <row r="31" spans="28:31" x14ac:dyDescent="0.25">
      <c r="AB31" s="128"/>
      <c r="AD31" s="128"/>
      <c r="AE31" s="128"/>
    </row>
    <row r="32" spans="28:31" x14ac:dyDescent="0.25">
      <c r="AB32" s="128"/>
      <c r="AD32" s="128"/>
      <c r="AE32" s="128"/>
    </row>
    <row r="33" spans="28:31" x14ac:dyDescent="0.25">
      <c r="AB33" s="129"/>
      <c r="AC33" s="128"/>
      <c r="AD33" s="128"/>
      <c r="AE33" s="128"/>
    </row>
    <row r="34" spans="28:31" x14ac:dyDescent="0.25">
      <c r="AB34" s="129"/>
      <c r="AC34" s="128"/>
      <c r="AD34" s="128"/>
      <c r="AE34" s="128"/>
    </row>
    <row r="35" spans="28:31" x14ac:dyDescent="0.25">
      <c r="AB35" s="129"/>
      <c r="AC35" s="128"/>
      <c r="AD35" s="128"/>
      <c r="AE35" s="128"/>
    </row>
    <row r="36" spans="28:31" x14ac:dyDescent="0.25">
      <c r="AB36" s="129"/>
      <c r="AC36" s="128"/>
      <c r="AD36" s="128"/>
      <c r="AE36" s="128"/>
    </row>
    <row r="37" spans="28:31" x14ac:dyDescent="0.25">
      <c r="AB37" s="129"/>
      <c r="AC37" s="128"/>
      <c r="AD37" s="128"/>
      <c r="AE37" s="128"/>
    </row>
    <row r="38" spans="28:31" x14ac:dyDescent="0.25">
      <c r="AB38" s="129"/>
      <c r="AC38" s="128"/>
      <c r="AD38" s="128"/>
      <c r="AE38" s="128"/>
    </row>
    <row r="39" spans="28:31" x14ac:dyDescent="0.25">
      <c r="AB39" s="129"/>
      <c r="AC39" s="128"/>
      <c r="AD39" s="128"/>
      <c r="AE39" s="128"/>
    </row>
    <row r="40" spans="28:31" x14ac:dyDescent="0.25">
      <c r="AB40" s="129"/>
      <c r="AC40" s="128"/>
      <c r="AD40" s="128"/>
      <c r="AE40" s="128"/>
    </row>
    <row r="41" spans="28:31" x14ac:dyDescent="0.25">
      <c r="AB41" s="129"/>
      <c r="AC41" s="128"/>
      <c r="AD41" s="128"/>
      <c r="AE41" s="128"/>
    </row>
    <row r="42" spans="28:31" x14ac:dyDescent="0.25">
      <c r="AB42" s="129"/>
      <c r="AC42" s="128"/>
      <c r="AD42" s="128"/>
      <c r="AE42" s="128"/>
    </row>
    <row r="43" spans="28:31" x14ac:dyDescent="0.25">
      <c r="AB43" s="129"/>
      <c r="AC43" s="128"/>
      <c r="AD43" s="128"/>
      <c r="AE43" s="128"/>
    </row>
    <row r="44" spans="28:31" x14ac:dyDescent="0.25">
      <c r="AB44" s="129"/>
      <c r="AC44" s="128"/>
      <c r="AD44" s="128"/>
      <c r="AE44" s="128"/>
    </row>
    <row r="45" spans="28:31" x14ac:dyDescent="0.25">
      <c r="AB45" s="128"/>
      <c r="AD45" s="128"/>
    </row>
  </sheetData>
  <mergeCells count="3">
    <mergeCell ref="B6:C7"/>
    <mergeCell ref="B8:C11"/>
    <mergeCell ref="L4:R7"/>
  </mergeCells>
  <pageMargins left="0.7" right="0.7" top="0.75" bottom="0.75" header="0.3" footer="0.3"/>
  <pageSetup orientation="portrait"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525E7-E50C-4775-BF81-C163835C1342}">
  <sheetPr codeName="Sheet10"/>
  <dimension ref="B1:AP23"/>
  <sheetViews>
    <sheetView topLeftCell="J1" zoomScale="70" zoomScaleNormal="70" workbookViewId="0">
      <selection activeCell="AD8" sqref="AD8"/>
    </sheetView>
  </sheetViews>
  <sheetFormatPr defaultRowHeight="13.2" x14ac:dyDescent="0.25"/>
  <cols>
    <col min="1" max="1" width="3.21875" style="45" customWidth="1"/>
    <col min="2" max="2" width="8.88671875" style="45" customWidth="1"/>
    <col min="3" max="4" width="8.88671875" style="45"/>
    <col min="5" max="5" width="12.6640625" style="45" bestFit="1" customWidth="1"/>
    <col min="6" max="11" width="8.88671875" style="45"/>
    <col min="12" max="12" width="17.109375" style="45" customWidth="1"/>
    <col min="13" max="19" width="8.88671875" style="45"/>
    <col min="20" max="20" width="8.88671875" style="45" customWidth="1"/>
    <col min="21" max="22" width="8.88671875" style="45"/>
    <col min="23" max="23" width="14.77734375" style="45" customWidth="1"/>
    <col min="24" max="24" width="8.88671875" style="45"/>
    <col min="25" max="25" width="3.6640625" style="45" customWidth="1"/>
    <col min="26" max="28" width="8.88671875" style="45"/>
    <col min="29" max="29" width="2.6640625" style="45" customWidth="1"/>
    <col min="30" max="30" width="3.33203125" style="45" customWidth="1"/>
    <col min="31" max="35" width="8.88671875" style="45"/>
    <col min="36" max="36" width="17.109375" style="45" customWidth="1"/>
    <col min="37" max="37" width="19.6640625" style="45" customWidth="1"/>
    <col min="38" max="38" width="12.33203125" style="45" customWidth="1"/>
    <col min="39" max="16384" width="8.88671875" style="45"/>
  </cols>
  <sheetData>
    <row r="1" spans="2:42" ht="24.6" x14ac:dyDescent="0.4">
      <c r="B1" s="10" t="s">
        <v>33</v>
      </c>
      <c r="X1" s="45">
        <f>COLUMN()</f>
        <v>24</v>
      </c>
      <c r="Z1" s="45">
        <f>COLUMN()</f>
        <v>26</v>
      </c>
      <c r="AF1" s="45">
        <f>COLUMN()</f>
        <v>32</v>
      </c>
      <c r="AG1" s="45">
        <f>COLUMN()</f>
        <v>33</v>
      </c>
      <c r="AH1" s="45">
        <f>COLUMN()</f>
        <v>34</v>
      </c>
      <c r="AI1" s="45">
        <f>COLUMN()</f>
        <v>35</v>
      </c>
      <c r="AJ1" s="45">
        <f>COLUMN()</f>
        <v>36</v>
      </c>
      <c r="AK1" s="45">
        <f>COLUMN()</f>
        <v>37</v>
      </c>
      <c r="AL1" s="45">
        <f>COLUMN()</f>
        <v>38</v>
      </c>
      <c r="AM1" s="45">
        <f>COLUMN()</f>
        <v>39</v>
      </c>
      <c r="AN1" s="45">
        <f>COLUMN()</f>
        <v>40</v>
      </c>
      <c r="AO1" s="45">
        <f>COLUMN()</f>
        <v>41</v>
      </c>
    </row>
    <row r="2" spans="2:42" ht="22.8" x14ac:dyDescent="0.25">
      <c r="B2" s="24" t="s">
        <v>107</v>
      </c>
      <c r="X2" s="4" t="s">
        <v>52</v>
      </c>
      <c r="Z2" s="45" t="str">
        <f>X2&amp;" Capacity Breakdown"</f>
        <v>June Capacity Breakdown</v>
      </c>
      <c r="AE2" s="51" t="s">
        <v>27</v>
      </c>
      <c r="AF2" s="51" t="s">
        <v>7</v>
      </c>
      <c r="AG2" s="51" t="s">
        <v>105</v>
      </c>
      <c r="AH2" s="51" t="s">
        <v>6</v>
      </c>
      <c r="AI2" s="51" t="s">
        <v>29</v>
      </c>
      <c r="AJ2" s="51" t="s">
        <v>49</v>
      </c>
      <c r="AK2" s="51" t="s">
        <v>50</v>
      </c>
      <c r="AL2" s="51" t="s">
        <v>51</v>
      </c>
    </row>
    <row r="3" spans="2:42" ht="13.2" customHeight="1" x14ac:dyDescent="0.25">
      <c r="X3" s="3">
        <v>2021</v>
      </c>
      <c r="Z3" s="45" t="str">
        <f>X2 &amp; " " &amp; X3 &amp; " YTD Productivity"</f>
        <v>June 2021 YTD Productivity</v>
      </c>
      <c r="AE3" s="51" t="s">
        <v>106</v>
      </c>
      <c r="AF3" s="68">
        <v>0.1333</v>
      </c>
      <c r="AG3" s="68">
        <v>4.9399999999999999E-2</v>
      </c>
      <c r="AH3" s="68">
        <v>0.28360000000000002</v>
      </c>
      <c r="AI3" s="68">
        <v>0.35239999999999999</v>
      </c>
      <c r="AJ3" s="68">
        <v>0.3372</v>
      </c>
      <c r="AK3" s="68">
        <v>0</v>
      </c>
      <c r="AL3" s="68">
        <v>0</v>
      </c>
      <c r="AM3" s="46"/>
      <c r="AN3" s="46"/>
      <c r="AO3" s="46"/>
      <c r="AP3" s="31"/>
    </row>
    <row r="4" spans="2:42" ht="13.2" customHeight="1" x14ac:dyDescent="0.25">
      <c r="B4" s="204" t="str">
        <f>X2 &amp; " MTD"</f>
        <v>June MTD</v>
      </c>
      <c r="C4" s="204"/>
      <c r="G4" s="47"/>
      <c r="H4" s="47"/>
      <c r="I4" s="47"/>
      <c r="X4" s="3">
        <v>90</v>
      </c>
      <c r="AE4" s="42"/>
      <c r="AF4" s="43"/>
      <c r="AG4" s="43"/>
      <c r="AH4" s="43"/>
      <c r="AI4" s="43"/>
      <c r="AJ4" s="31"/>
      <c r="AL4" s="46"/>
      <c r="AM4" s="46"/>
      <c r="AN4" s="46"/>
      <c r="AO4" s="46"/>
      <c r="AP4" s="31"/>
    </row>
    <row r="5" spans="2:42" ht="13.2" customHeight="1" x14ac:dyDescent="0.25">
      <c r="B5" s="204"/>
      <c r="C5" s="204"/>
      <c r="G5" s="47"/>
      <c r="H5" s="47"/>
      <c r="I5" s="47"/>
      <c r="X5" s="3">
        <v>90.12</v>
      </c>
      <c r="AE5" s="42"/>
      <c r="AF5" s="52"/>
      <c r="AG5" s="52"/>
      <c r="AH5" s="52"/>
      <c r="AI5" s="52"/>
      <c r="AJ5" s="52"/>
      <c r="AK5" s="52"/>
      <c r="AL5" s="52"/>
      <c r="AM5" s="46"/>
      <c r="AN5" s="46"/>
      <c r="AO5" s="46"/>
      <c r="AP5" s="31"/>
    </row>
    <row r="6" spans="2:42" ht="13.2" customHeight="1" x14ac:dyDescent="0.25">
      <c r="B6" s="205" t="str">
        <f>X4&amp;"%"</f>
        <v>90%</v>
      </c>
      <c r="C6" s="205"/>
      <c r="G6" s="47"/>
      <c r="H6" s="47"/>
      <c r="I6" s="47"/>
      <c r="X6" s="3">
        <v>6</v>
      </c>
      <c r="AF6" s="46"/>
      <c r="AG6" s="46"/>
      <c r="AH6" s="46"/>
      <c r="AI6" s="46"/>
    </row>
    <row r="7" spans="2:42" ht="13.2" customHeight="1" x14ac:dyDescent="0.25">
      <c r="B7" s="205"/>
      <c r="C7" s="205"/>
      <c r="G7" s="47"/>
      <c r="H7" s="47"/>
      <c r="I7" s="47"/>
      <c r="X7" s="3">
        <v>78</v>
      </c>
    </row>
    <row r="8" spans="2:42" ht="18.600000000000001" x14ac:dyDescent="0.3">
      <c r="B8" s="205"/>
      <c r="C8" s="205"/>
      <c r="E8" s="48" t="str">
        <f>"We received a total of " &amp;X6 &amp;" RFPs accounts in " &amp; X2 &amp;" and " &amp; X7</f>
        <v>We received a total of 6 RFPs accounts in June and 78</v>
      </c>
      <c r="F8" s="49"/>
      <c r="AE8" s="51" t="s">
        <v>27</v>
      </c>
      <c r="AF8" s="51" t="s">
        <v>7</v>
      </c>
      <c r="AG8" s="51" t="s">
        <v>105</v>
      </c>
      <c r="AH8" s="51" t="s">
        <v>6</v>
      </c>
      <c r="AI8" s="51" t="s">
        <v>29</v>
      </c>
    </row>
    <row r="9" spans="2:42" ht="18.600000000000001" x14ac:dyDescent="0.3">
      <c r="B9" s="205"/>
      <c r="C9" s="205"/>
      <c r="E9" s="48" t="str">
        <f>"RFPs total YTD "&amp; X3 &amp;". Low work volume with Carrier "</f>
        <v xml:space="preserve">RFPs total YTD 2021. Low work volume with Carrier </v>
      </c>
      <c r="F9" s="49"/>
      <c r="AE9" s="51" t="s">
        <v>61</v>
      </c>
      <c r="AF9" s="68">
        <v>0.1104</v>
      </c>
      <c r="AG9" s="68">
        <v>9.8699999999999996E-2</v>
      </c>
      <c r="AH9" s="68">
        <v>5.4300000000000001E-2</v>
      </c>
      <c r="AI9" s="68">
        <v>0.47560000000000002</v>
      </c>
      <c r="AJ9" s="46"/>
      <c r="AK9" s="46"/>
      <c r="AL9" s="46"/>
      <c r="AM9" s="46"/>
      <c r="AN9" s="46"/>
      <c r="AO9" s="46"/>
    </row>
    <row r="10" spans="2:42" ht="18.600000000000001" x14ac:dyDescent="0.3">
      <c r="E10" s="48" t="str">
        <f>"Operations expected for 1H "&amp;X3&amp;  ". Project coordinators"</f>
        <v>Operations expected for 1H 2021. Project coordinators</v>
      </c>
      <c r="F10" s="49"/>
      <c r="AE10" s="51" t="s">
        <v>66</v>
      </c>
      <c r="AF10" s="68">
        <v>6.9800000000000001E-2</v>
      </c>
      <c r="AG10" s="68">
        <v>6.1499999999999999E-2</v>
      </c>
      <c r="AH10" s="68">
        <v>5.7299999999999997E-2</v>
      </c>
      <c r="AI10" s="68">
        <v>0.47210000000000002</v>
      </c>
      <c r="AJ10" s="46"/>
      <c r="AK10" s="46"/>
      <c r="AL10" s="46"/>
      <c r="AM10" s="46"/>
      <c r="AN10" s="46"/>
      <c r="AO10" s="46"/>
    </row>
    <row r="11" spans="2:42" ht="18.600000000000001" x14ac:dyDescent="0.3">
      <c r="E11" s="48" t="s">
        <v>104</v>
      </c>
      <c r="F11" s="49"/>
      <c r="AE11" s="51" t="s">
        <v>67</v>
      </c>
      <c r="AF11" s="68">
        <v>0.35410000000000003</v>
      </c>
      <c r="AG11" s="68">
        <v>6.8500000000000005E-2</v>
      </c>
      <c r="AH11" s="68">
        <v>0.16200000000000001</v>
      </c>
      <c r="AI11" s="68">
        <v>0.29620000000000002</v>
      </c>
      <c r="AJ11" s="46"/>
      <c r="AK11" s="46"/>
      <c r="AL11" s="46"/>
      <c r="AM11" s="46"/>
      <c r="AN11" s="46"/>
      <c r="AO11" s="46"/>
    </row>
    <row r="12" spans="2:42" ht="18.600000000000001" x14ac:dyDescent="0.3">
      <c r="C12" s="28"/>
      <c r="E12" s="48" t="str">
        <f>"at "&amp;X5&amp;"%."</f>
        <v>at 90.12%.</v>
      </c>
      <c r="AE12" s="51" t="s">
        <v>68</v>
      </c>
      <c r="AF12" s="68">
        <v>0.2127</v>
      </c>
      <c r="AG12" s="68">
        <v>6.9000000000000006E-2</v>
      </c>
      <c r="AH12" s="68">
        <v>0.24399999999999999</v>
      </c>
      <c r="AI12" s="68">
        <v>0.35770000000000002</v>
      </c>
      <c r="AJ12" s="46"/>
      <c r="AK12" s="46"/>
      <c r="AL12" s="46"/>
      <c r="AM12" s="46"/>
      <c r="AN12" s="46"/>
      <c r="AO12" s="46"/>
    </row>
    <row r="13" spans="2:42" x14ac:dyDescent="0.25">
      <c r="AE13" s="51" t="s">
        <v>69</v>
      </c>
      <c r="AF13" s="68">
        <v>7.4999999999999997E-2</v>
      </c>
      <c r="AG13" s="68">
        <v>5.6899999999999999E-2</v>
      </c>
      <c r="AH13" s="68">
        <v>0.21060000000000001</v>
      </c>
      <c r="AI13" s="68">
        <v>0.245</v>
      </c>
    </row>
    <row r="14" spans="2:42" x14ac:dyDescent="0.25">
      <c r="AE14" s="51" t="s">
        <v>44</v>
      </c>
      <c r="AF14" s="68">
        <v>0.1333</v>
      </c>
      <c r="AG14" s="68">
        <v>4.9399999999999999E-2</v>
      </c>
      <c r="AH14" s="68">
        <v>0.28360000000000002</v>
      </c>
      <c r="AI14" s="68">
        <v>0.35239999999999999</v>
      </c>
    </row>
    <row r="15" spans="2:42" x14ac:dyDescent="0.25">
      <c r="AE15" s="51" t="s">
        <v>99</v>
      </c>
      <c r="AF15" s="68">
        <v>0.25</v>
      </c>
      <c r="AG15" s="68">
        <v>0.1</v>
      </c>
      <c r="AH15" s="68">
        <v>0.1</v>
      </c>
      <c r="AI15" s="68">
        <v>0.3</v>
      </c>
    </row>
    <row r="16" spans="2:42" x14ac:dyDescent="0.25">
      <c r="AE16" s="50"/>
      <c r="AF16" s="46"/>
    </row>
    <row r="17" spans="32:41" x14ac:dyDescent="0.25">
      <c r="AK17" s="52"/>
      <c r="AL17" s="52"/>
      <c r="AM17" s="52"/>
      <c r="AN17" s="52"/>
    </row>
    <row r="18" spans="32:41" x14ac:dyDescent="0.25">
      <c r="AK18" s="52"/>
      <c r="AL18" s="52"/>
      <c r="AM18" s="52"/>
      <c r="AN18" s="52"/>
    </row>
    <row r="19" spans="32:41" x14ac:dyDescent="0.25">
      <c r="AF19" s="46"/>
      <c r="AG19" s="46"/>
      <c r="AH19" s="46"/>
      <c r="AI19" s="46"/>
      <c r="AJ19" s="46"/>
      <c r="AK19" s="52"/>
      <c r="AL19" s="52"/>
      <c r="AM19" s="52"/>
      <c r="AN19" s="52"/>
      <c r="AO19" s="46"/>
    </row>
    <row r="20" spans="32:41" x14ac:dyDescent="0.25">
      <c r="AF20" s="46"/>
      <c r="AG20" s="46"/>
      <c r="AH20" s="46"/>
      <c r="AI20" s="46"/>
      <c r="AJ20" s="46"/>
      <c r="AK20" s="52"/>
      <c r="AL20" s="52"/>
      <c r="AM20" s="52"/>
      <c r="AN20" s="52"/>
      <c r="AO20" s="46"/>
    </row>
    <row r="21" spans="32:41" x14ac:dyDescent="0.25">
      <c r="AF21" s="46"/>
      <c r="AG21" s="46"/>
      <c r="AH21" s="46"/>
      <c r="AI21" s="46"/>
      <c r="AJ21" s="46"/>
      <c r="AK21" s="52"/>
      <c r="AL21" s="52"/>
      <c r="AM21" s="52"/>
      <c r="AN21" s="52"/>
      <c r="AO21" s="46"/>
    </row>
    <row r="22" spans="32:41" x14ac:dyDescent="0.25">
      <c r="AF22" s="46"/>
      <c r="AG22" s="46"/>
      <c r="AH22" s="46"/>
      <c r="AI22" s="46"/>
      <c r="AJ22" s="46"/>
      <c r="AK22" s="52"/>
      <c r="AL22" s="52"/>
      <c r="AM22" s="52"/>
      <c r="AN22" s="52"/>
      <c r="AO22" s="46"/>
    </row>
    <row r="23" spans="32:41" x14ac:dyDescent="0.25">
      <c r="AK23" s="52"/>
      <c r="AL23" s="52"/>
      <c r="AM23" s="52"/>
      <c r="AN23" s="52"/>
    </row>
  </sheetData>
  <mergeCells count="2">
    <mergeCell ref="B4:C5"/>
    <mergeCell ref="B6:C9"/>
  </mergeCells>
  <pageMargins left="0.7" right="0.7" top="0.75" bottom="0.75" header="0.3" footer="0.3"/>
  <pageSetup orientation="portrait" r:id="rId1"/>
  <drawing r:id="rId2"/>
  <tableParts count="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9D346-2A22-4144-8748-F71B93112958}">
  <sheetPr codeName="Sheet11"/>
  <dimension ref="A1"/>
  <sheetViews>
    <sheetView workbookViewId="0"/>
  </sheetViews>
  <sheetFormatPr defaultRowHeight="13.2" x14ac:dyDescent="0.25"/>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C6EE5-FBFD-44FB-A8CD-AA8C6652A09D}">
  <sheetPr codeName="Sheet12"/>
  <dimension ref="B5:U36"/>
  <sheetViews>
    <sheetView topLeftCell="A10" zoomScaleNormal="100" workbookViewId="0">
      <selection activeCell="D8" sqref="D8"/>
    </sheetView>
  </sheetViews>
  <sheetFormatPr defaultRowHeight="13.2" x14ac:dyDescent="0.25"/>
  <sheetData>
    <row r="5" spans="2:21" x14ac:dyDescent="0.25">
      <c r="B5" s="4"/>
      <c r="C5" s="4"/>
      <c r="D5" s="4"/>
      <c r="E5" s="4"/>
      <c r="F5" s="4"/>
      <c r="G5" s="4"/>
      <c r="H5" s="4"/>
      <c r="I5" s="4"/>
      <c r="J5" s="4"/>
      <c r="K5" s="4"/>
      <c r="O5" s="61"/>
      <c r="P5" s="61"/>
      <c r="Q5" s="61"/>
      <c r="R5" s="61"/>
      <c r="S5" s="61"/>
      <c r="T5" s="61"/>
      <c r="U5" s="61"/>
    </row>
    <row r="6" spans="2:21" x14ac:dyDescent="0.25">
      <c r="B6" s="4"/>
      <c r="C6" s="4"/>
      <c r="D6" s="4"/>
      <c r="E6" s="4"/>
      <c r="F6" s="4"/>
      <c r="G6" s="4"/>
      <c r="H6" s="4"/>
      <c r="I6" s="4"/>
      <c r="J6" s="4"/>
      <c r="K6" s="4"/>
      <c r="N6" s="4" t="s">
        <v>108</v>
      </c>
    </row>
    <row r="7" spans="2:21" x14ac:dyDescent="0.25">
      <c r="B7" s="4"/>
      <c r="C7" s="4"/>
      <c r="D7" s="4"/>
      <c r="E7" s="4"/>
      <c r="F7" s="4"/>
      <c r="G7" s="4"/>
      <c r="H7" s="4"/>
      <c r="I7" s="4"/>
      <c r="J7" s="4"/>
      <c r="K7" s="4"/>
    </row>
    <row r="8" spans="2:21" x14ac:dyDescent="0.25">
      <c r="B8" s="4"/>
      <c r="C8" s="4"/>
      <c r="D8" s="4"/>
      <c r="E8" s="4"/>
      <c r="F8" s="4"/>
      <c r="G8" s="4"/>
      <c r="H8" s="4"/>
      <c r="I8" s="4"/>
      <c r="J8" s="4"/>
      <c r="K8" s="4"/>
    </row>
    <row r="9" spans="2:21" x14ac:dyDescent="0.25">
      <c r="B9" s="4"/>
      <c r="C9" s="4"/>
      <c r="D9" s="4"/>
      <c r="E9" s="4"/>
      <c r="F9" s="4"/>
      <c r="G9" s="4"/>
      <c r="H9" s="4"/>
      <c r="I9" s="4"/>
      <c r="J9" s="4"/>
      <c r="K9" s="4"/>
    </row>
    <row r="10" spans="2:21" x14ac:dyDescent="0.25">
      <c r="B10" s="4"/>
      <c r="C10" s="4"/>
      <c r="D10" s="4"/>
      <c r="E10" s="4"/>
      <c r="F10" s="4"/>
      <c r="G10" s="4"/>
      <c r="H10" s="4"/>
      <c r="I10" s="4"/>
      <c r="J10" s="4"/>
      <c r="K10" s="4"/>
    </row>
    <row r="11" spans="2:21" x14ac:dyDescent="0.25">
      <c r="B11" s="4"/>
      <c r="C11" s="4"/>
      <c r="D11" s="4"/>
      <c r="E11" s="4"/>
      <c r="F11" s="4"/>
      <c r="G11" s="4"/>
      <c r="H11" s="4"/>
      <c r="I11" s="4"/>
      <c r="J11" s="4"/>
      <c r="K11" s="4"/>
    </row>
    <row r="12" spans="2:21" x14ac:dyDescent="0.25">
      <c r="B12" s="4"/>
      <c r="C12" s="4"/>
      <c r="D12" s="4"/>
      <c r="E12" s="4"/>
      <c r="F12" s="4"/>
      <c r="G12" s="4"/>
      <c r="H12" s="4"/>
      <c r="I12" s="4"/>
      <c r="J12" s="4"/>
      <c r="K12" s="4"/>
    </row>
    <row r="13" spans="2:21" x14ac:dyDescent="0.25">
      <c r="B13" s="4"/>
      <c r="C13" s="4"/>
      <c r="D13" s="4"/>
      <c r="E13" s="4"/>
      <c r="F13" s="4"/>
      <c r="G13" s="4"/>
      <c r="H13" s="4"/>
      <c r="I13" s="4"/>
      <c r="J13" s="4"/>
      <c r="K13" s="4"/>
    </row>
    <row r="14" spans="2:21" x14ac:dyDescent="0.25">
      <c r="B14" s="4"/>
      <c r="C14" s="4"/>
      <c r="D14" s="4"/>
      <c r="E14" s="4"/>
      <c r="F14" s="4"/>
      <c r="G14" s="4"/>
      <c r="H14" s="4"/>
      <c r="I14" s="4"/>
      <c r="J14" s="4"/>
      <c r="K14" s="4"/>
    </row>
    <row r="16" spans="2:21" x14ac:dyDescent="0.25">
      <c r="C16" s="4"/>
      <c r="D16" s="4"/>
      <c r="E16" s="4"/>
      <c r="F16" s="4"/>
      <c r="G16" s="4"/>
      <c r="H16" s="4"/>
      <c r="I16" s="4"/>
      <c r="J16" s="4"/>
      <c r="K16" s="4"/>
      <c r="L16" s="4"/>
      <c r="O16" s="4" t="s">
        <v>109</v>
      </c>
    </row>
    <row r="17" spans="3:16" x14ac:dyDescent="0.25">
      <c r="C17" s="4"/>
      <c r="D17" s="4"/>
      <c r="E17" s="4"/>
      <c r="F17" s="4"/>
      <c r="G17" s="4"/>
      <c r="H17" s="4"/>
      <c r="I17" s="4"/>
      <c r="J17" s="4"/>
      <c r="K17" s="4"/>
      <c r="L17" s="4"/>
    </row>
    <row r="18" spans="3:16" x14ac:dyDescent="0.25">
      <c r="C18" s="4"/>
      <c r="D18" s="4"/>
      <c r="E18" s="4"/>
      <c r="F18" s="4"/>
      <c r="G18" s="4"/>
      <c r="H18" s="4"/>
      <c r="I18" s="4"/>
      <c r="J18" s="4"/>
      <c r="K18" s="4"/>
      <c r="L18" s="4"/>
    </row>
    <row r="19" spans="3:16" x14ac:dyDescent="0.25">
      <c r="C19" s="4"/>
      <c r="D19" s="4"/>
      <c r="E19" s="4"/>
      <c r="F19" s="4"/>
      <c r="G19" s="4"/>
      <c r="H19" s="4"/>
      <c r="I19" s="4"/>
      <c r="J19" s="4"/>
      <c r="K19" s="4"/>
      <c r="L19" s="4"/>
    </row>
    <row r="20" spans="3:16" x14ac:dyDescent="0.25">
      <c r="C20" s="4"/>
      <c r="D20" s="4"/>
      <c r="E20" s="4"/>
      <c r="F20" s="4"/>
      <c r="G20" s="4"/>
      <c r="H20" s="4"/>
      <c r="I20" s="4"/>
      <c r="J20" s="4"/>
      <c r="K20" s="4"/>
      <c r="L20" s="4"/>
    </row>
    <row r="21" spans="3:16" x14ac:dyDescent="0.25">
      <c r="C21" s="4"/>
      <c r="D21" s="4"/>
      <c r="E21" s="4"/>
      <c r="F21" s="4"/>
      <c r="G21" s="4"/>
      <c r="H21" s="4"/>
      <c r="I21" s="4"/>
      <c r="J21" s="4"/>
      <c r="K21" s="4"/>
      <c r="L21" s="4"/>
    </row>
    <row r="22" spans="3:16" x14ac:dyDescent="0.25">
      <c r="C22" s="4"/>
      <c r="D22" s="4"/>
      <c r="E22" s="4"/>
      <c r="F22" s="4"/>
      <c r="G22" s="4"/>
      <c r="H22" s="4"/>
      <c r="I22" s="4"/>
      <c r="J22" s="4"/>
      <c r="K22" s="4"/>
      <c r="L22" s="4"/>
    </row>
    <row r="23" spans="3:16" x14ac:dyDescent="0.25">
      <c r="C23" s="4"/>
      <c r="D23" s="4"/>
      <c r="E23" s="4"/>
      <c r="F23" s="4"/>
      <c r="G23" s="4"/>
      <c r="H23" s="4"/>
      <c r="I23" s="4"/>
      <c r="J23" s="4"/>
      <c r="K23" s="4"/>
      <c r="L23" s="4"/>
    </row>
    <row r="24" spans="3:16" x14ac:dyDescent="0.25">
      <c r="C24" s="4"/>
      <c r="D24" s="4"/>
      <c r="E24" s="4"/>
      <c r="F24" s="4"/>
      <c r="G24" s="4"/>
      <c r="H24" s="4"/>
      <c r="I24" s="4"/>
      <c r="J24" s="4"/>
      <c r="K24" s="4"/>
      <c r="L24" s="4"/>
    </row>
    <row r="25" spans="3:16" x14ac:dyDescent="0.25">
      <c r="C25" s="4"/>
      <c r="D25" s="4"/>
      <c r="E25" s="4"/>
      <c r="F25" s="4"/>
      <c r="G25" s="4"/>
      <c r="H25" s="4"/>
      <c r="I25" s="4"/>
      <c r="J25" s="4"/>
      <c r="K25" s="4"/>
      <c r="L25" s="4"/>
    </row>
    <row r="27" spans="3:16" x14ac:dyDescent="0.25">
      <c r="D27" s="4"/>
      <c r="E27" s="4"/>
      <c r="F27" s="4"/>
      <c r="G27" s="4"/>
      <c r="H27" s="4"/>
      <c r="I27" s="4"/>
      <c r="J27" s="4"/>
      <c r="K27" s="4"/>
      <c r="L27" s="4"/>
      <c r="M27" s="4"/>
    </row>
    <row r="28" spans="3:16" x14ac:dyDescent="0.25">
      <c r="D28" s="4"/>
      <c r="E28" s="4"/>
      <c r="F28" s="4"/>
      <c r="G28" s="4"/>
      <c r="H28" s="4"/>
      <c r="I28" s="4"/>
      <c r="J28" s="4"/>
      <c r="K28" s="4"/>
      <c r="L28" s="4"/>
      <c r="M28" s="4"/>
      <c r="P28" s="4" t="s">
        <v>110</v>
      </c>
    </row>
    <row r="29" spans="3:16" x14ac:dyDescent="0.25">
      <c r="D29" s="4"/>
      <c r="E29" s="4"/>
      <c r="F29" s="4"/>
      <c r="G29" s="4"/>
      <c r="H29" s="4"/>
      <c r="I29" s="4"/>
      <c r="J29" s="4"/>
      <c r="K29" s="4"/>
      <c r="L29" s="4"/>
      <c r="M29" s="4"/>
    </row>
    <row r="30" spans="3:16" x14ac:dyDescent="0.25">
      <c r="D30" s="4"/>
      <c r="E30" s="4"/>
      <c r="F30" s="4"/>
      <c r="G30" s="4"/>
      <c r="H30" s="4"/>
      <c r="I30" s="4"/>
      <c r="J30" s="4"/>
      <c r="K30" s="4"/>
      <c r="L30" s="4"/>
      <c r="M30" s="4"/>
    </row>
    <row r="31" spans="3:16" x14ac:dyDescent="0.25">
      <c r="D31" s="4"/>
      <c r="E31" s="4"/>
      <c r="F31" s="4"/>
      <c r="G31" s="4"/>
      <c r="H31" s="4"/>
      <c r="I31" s="4"/>
      <c r="J31" s="4"/>
      <c r="K31" s="4"/>
      <c r="L31" s="4"/>
      <c r="M31" s="4"/>
    </row>
    <row r="32" spans="3:16" x14ac:dyDescent="0.25">
      <c r="D32" s="4"/>
      <c r="E32" s="4"/>
      <c r="F32" s="4"/>
      <c r="G32" s="4"/>
      <c r="H32" s="4"/>
      <c r="I32" s="4"/>
      <c r="J32" s="4"/>
      <c r="K32" s="4"/>
      <c r="L32" s="4"/>
      <c r="M32" s="4"/>
    </row>
    <row r="33" spans="4:13" x14ac:dyDescent="0.25">
      <c r="D33" s="4"/>
      <c r="E33" s="4"/>
      <c r="F33" s="4"/>
      <c r="G33" s="4"/>
      <c r="H33" s="4"/>
      <c r="I33" s="4"/>
      <c r="J33" s="4"/>
      <c r="K33" s="4"/>
      <c r="L33" s="4"/>
      <c r="M33" s="4"/>
    </row>
    <row r="34" spans="4:13" x14ac:dyDescent="0.25">
      <c r="D34" s="4"/>
      <c r="E34" s="4"/>
      <c r="F34" s="4"/>
      <c r="G34" s="4"/>
      <c r="H34" s="4"/>
      <c r="I34" s="4"/>
      <c r="J34" s="4"/>
      <c r="K34" s="4"/>
      <c r="L34" s="4"/>
      <c r="M34" s="4"/>
    </row>
    <row r="35" spans="4:13" x14ac:dyDescent="0.25">
      <c r="D35" s="4"/>
      <c r="E35" s="4"/>
      <c r="F35" s="4"/>
      <c r="G35" s="4"/>
      <c r="H35" s="4"/>
      <c r="I35" s="4"/>
      <c r="J35" s="4"/>
      <c r="K35" s="4"/>
      <c r="L35" s="4"/>
      <c r="M35" s="4"/>
    </row>
    <row r="36" spans="4:13" x14ac:dyDescent="0.25">
      <c r="D36" s="4"/>
      <c r="E36" s="4"/>
      <c r="F36" s="4"/>
      <c r="G36" s="4"/>
      <c r="H36" s="4"/>
      <c r="I36" s="4"/>
      <c r="J36" s="4"/>
      <c r="K36" s="4"/>
      <c r="L36" s="4"/>
      <c r="M36" s="4"/>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9D314-F98C-4B91-B4A0-D3E03A0D45FB}">
  <sheetPr codeName="Sheet13"/>
  <dimension ref="A1"/>
  <sheetViews>
    <sheetView workbookViewId="0">
      <selection activeCell="U16" sqref="U16"/>
    </sheetView>
  </sheetViews>
  <sheetFormatPr defaultRowHeight="13.2" x14ac:dyDescent="0.25"/>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14F3A-84DB-443F-9A2F-64E83B43486B}">
  <sheetPr codeName="Sheet14"/>
  <dimension ref="B1:AD19"/>
  <sheetViews>
    <sheetView zoomScale="70" zoomScaleNormal="70" workbookViewId="0">
      <selection activeCell="AB30" sqref="AB30"/>
    </sheetView>
  </sheetViews>
  <sheetFormatPr defaultRowHeight="13.2" x14ac:dyDescent="0.25"/>
  <cols>
    <col min="1" max="1" width="4" customWidth="1"/>
    <col min="23" max="23" width="8.88671875" style="55"/>
    <col min="24" max="24" width="14.33203125" customWidth="1"/>
    <col min="25" max="25" width="5.109375" style="55" customWidth="1"/>
    <col min="26" max="26" width="4.77734375" style="55" customWidth="1"/>
    <col min="27" max="27" width="4.44140625" style="55" customWidth="1"/>
    <col min="28" max="28" width="14.44140625" customWidth="1"/>
    <col min="29" max="29" width="10.33203125" customWidth="1"/>
    <col min="30" max="30" width="11.109375" customWidth="1"/>
  </cols>
  <sheetData>
    <row r="1" spans="2:30" x14ac:dyDescent="0.25">
      <c r="P1">
        <f>COLUMN()</f>
        <v>16</v>
      </c>
      <c r="Q1" s="55">
        <f>COLUMN()</f>
        <v>17</v>
      </c>
      <c r="R1" s="55">
        <f>COLUMN()</f>
        <v>18</v>
      </c>
      <c r="S1" s="55">
        <f>COLUMN()</f>
        <v>19</v>
      </c>
      <c r="T1" s="55">
        <f>COLUMN()</f>
        <v>20</v>
      </c>
      <c r="U1" s="55">
        <f>COLUMN()</f>
        <v>21</v>
      </c>
      <c r="V1" s="55">
        <f>COLUMN()</f>
        <v>22</v>
      </c>
      <c r="W1" s="55">
        <f>COLUMN()</f>
        <v>23</v>
      </c>
      <c r="X1" s="55">
        <f>COLUMN()</f>
        <v>24</v>
      </c>
      <c r="Y1" s="55">
        <f>COLUMN()</f>
        <v>25</v>
      </c>
      <c r="Z1" s="55">
        <f>COLUMN()</f>
        <v>26</v>
      </c>
      <c r="AA1" s="55">
        <f>COLUMN()</f>
        <v>27</v>
      </c>
      <c r="AB1" s="55">
        <f>COLUMN()</f>
        <v>28</v>
      </c>
      <c r="AC1" s="55">
        <f>COLUMN()</f>
        <v>29</v>
      </c>
      <c r="AD1" s="55">
        <f>COLUMN()</f>
        <v>30</v>
      </c>
    </row>
    <row r="2" spans="2:30" ht="24.6" x14ac:dyDescent="0.4">
      <c r="B2" s="10" t="s">
        <v>111</v>
      </c>
    </row>
    <row r="3" spans="2:30" ht="22.8" x14ac:dyDescent="0.25">
      <c r="B3" s="24" t="s">
        <v>112</v>
      </c>
      <c r="P3" s="4" t="s">
        <v>124</v>
      </c>
      <c r="U3" s="4" t="s">
        <v>126</v>
      </c>
      <c r="AB3" s="54" t="s">
        <v>113</v>
      </c>
      <c r="AC3" s="54" t="s">
        <v>114</v>
      </c>
      <c r="AD3" s="54" t="s">
        <v>115</v>
      </c>
    </row>
    <row r="4" spans="2:30" x14ac:dyDescent="0.25">
      <c r="P4" s="4" t="s">
        <v>125</v>
      </c>
      <c r="U4" s="4" t="s">
        <v>127</v>
      </c>
      <c r="AB4" s="54" t="s">
        <v>116</v>
      </c>
      <c r="AC4" s="69">
        <v>2500</v>
      </c>
      <c r="AD4" s="4">
        <v>2500</v>
      </c>
    </row>
    <row r="5" spans="2:30" ht="20.399999999999999" x14ac:dyDescent="0.25">
      <c r="C5" s="53" t="str">
        <f>P3</f>
        <v>AHT increased to 6.97h May 2021 vs 2020</v>
      </c>
      <c r="AB5" s="54" t="s">
        <v>117</v>
      </c>
      <c r="AC5" s="4">
        <v>2500</v>
      </c>
      <c r="AD5" s="4">
        <v>2500</v>
      </c>
    </row>
    <row r="6" spans="2:30" ht="20.399999999999999" x14ac:dyDescent="0.25">
      <c r="C6" s="53" t="str">
        <f>P4</f>
        <v>Increase in activity for FPA and PUT in May 2021</v>
      </c>
      <c r="AB6" s="54" t="s">
        <v>118</v>
      </c>
      <c r="AC6" s="4">
        <v>3000</v>
      </c>
      <c r="AD6" s="4">
        <v>3000</v>
      </c>
    </row>
    <row r="7" spans="2:30" x14ac:dyDescent="0.25">
      <c r="AB7" s="54" t="s">
        <v>119</v>
      </c>
      <c r="AC7" s="4">
        <v>3500</v>
      </c>
      <c r="AD7" s="4">
        <v>3500</v>
      </c>
    </row>
    <row r="8" spans="2:30" x14ac:dyDescent="0.25">
      <c r="AB8" s="54" t="s">
        <v>120</v>
      </c>
      <c r="AC8" s="4">
        <v>4000</v>
      </c>
      <c r="AD8" s="4">
        <v>4000</v>
      </c>
    </row>
    <row r="9" spans="2:30" x14ac:dyDescent="0.25">
      <c r="AB9" s="54" t="s">
        <v>121</v>
      </c>
      <c r="AC9" s="4">
        <v>4500</v>
      </c>
      <c r="AD9" s="4">
        <v>4500</v>
      </c>
    </row>
    <row r="10" spans="2:30" x14ac:dyDescent="0.25">
      <c r="AB10" s="54" t="s">
        <v>122</v>
      </c>
      <c r="AC10" s="4">
        <v>5000</v>
      </c>
      <c r="AD10" s="4">
        <v>5000</v>
      </c>
    </row>
    <row r="11" spans="2:30" x14ac:dyDescent="0.25">
      <c r="AB11" s="54" t="s">
        <v>123</v>
      </c>
      <c r="AC11" s="4">
        <v>5500</v>
      </c>
      <c r="AD11" s="4">
        <v>5500</v>
      </c>
    </row>
    <row r="14" spans="2:30" x14ac:dyDescent="0.25">
      <c r="AB14" s="55" t="s">
        <v>27</v>
      </c>
      <c r="AC14" s="55" t="s">
        <v>80</v>
      </c>
      <c r="AD14" s="55" t="s">
        <v>81</v>
      </c>
    </row>
    <row r="15" spans="2:30" x14ac:dyDescent="0.25">
      <c r="AB15" s="56" t="s">
        <v>66</v>
      </c>
      <c r="AC15" s="4">
        <v>5</v>
      </c>
      <c r="AD15" s="4">
        <v>9</v>
      </c>
    </row>
    <row r="16" spans="2:30" x14ac:dyDescent="0.25">
      <c r="AB16" s="56" t="s">
        <v>67</v>
      </c>
      <c r="AC16" s="4">
        <v>6</v>
      </c>
      <c r="AD16" s="4">
        <v>8</v>
      </c>
    </row>
    <row r="17" spans="28:30" x14ac:dyDescent="0.25">
      <c r="AB17" s="56" t="s">
        <v>68</v>
      </c>
      <c r="AC17" s="4">
        <v>7</v>
      </c>
      <c r="AD17" s="4">
        <v>7</v>
      </c>
    </row>
    <row r="18" spans="28:30" x14ac:dyDescent="0.25">
      <c r="AB18" s="56" t="s">
        <v>69</v>
      </c>
      <c r="AC18" s="4">
        <v>8</v>
      </c>
      <c r="AD18" s="4">
        <v>6</v>
      </c>
    </row>
    <row r="19" spans="28:30" x14ac:dyDescent="0.25">
      <c r="AB19" s="55" t="s">
        <v>44</v>
      </c>
      <c r="AC19" s="4">
        <v>9</v>
      </c>
      <c r="AD19" s="4">
        <v>5</v>
      </c>
    </row>
  </sheetData>
  <pageMargins left="0.7" right="0.7" top="0.75" bottom="0.75" header="0.3" footer="0.3"/>
  <pageSetup orientation="portrait" r:id="rId1"/>
  <drawing r:id="rId2"/>
  <tableParts count="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F8129-100F-4755-B174-5F0398C678FB}">
  <sheetPr codeName="Sheet33"/>
  <dimension ref="B1:AD22"/>
  <sheetViews>
    <sheetView zoomScale="70" zoomScaleNormal="70" workbookViewId="0"/>
  </sheetViews>
  <sheetFormatPr defaultRowHeight="13.2" x14ac:dyDescent="0.25"/>
  <cols>
    <col min="1" max="1" width="4" style="130" customWidth="1"/>
    <col min="2" max="23" width="8.88671875" style="130"/>
    <col min="24" max="24" width="14.33203125" style="130" customWidth="1"/>
    <col min="25" max="25" width="5.109375" style="130" customWidth="1"/>
    <col min="26" max="26" width="4.77734375" style="130" customWidth="1"/>
    <col min="27" max="27" width="4.44140625" style="130" customWidth="1"/>
    <col min="28" max="28" width="14.44140625" style="130" customWidth="1"/>
    <col min="29" max="29" width="10.33203125" style="130" customWidth="1"/>
    <col min="30" max="30" width="11.109375" style="130" customWidth="1"/>
    <col min="31" max="16384" width="8.88671875" style="130"/>
  </cols>
  <sheetData>
    <row r="1" spans="2:30" x14ac:dyDescent="0.25">
      <c r="P1" s="130">
        <f>COLUMN()</f>
        <v>16</v>
      </c>
      <c r="Q1" s="130">
        <f>COLUMN()</f>
        <v>17</v>
      </c>
      <c r="R1" s="130">
        <f>COLUMN()</f>
        <v>18</v>
      </c>
      <c r="S1" s="130">
        <f>COLUMN()</f>
        <v>19</v>
      </c>
      <c r="T1" s="130">
        <f>COLUMN()</f>
        <v>20</v>
      </c>
      <c r="U1" s="130">
        <f>COLUMN()</f>
        <v>21</v>
      </c>
      <c r="V1" s="130">
        <f>COLUMN()</f>
        <v>22</v>
      </c>
      <c r="W1" s="130">
        <f>COLUMN()</f>
        <v>23</v>
      </c>
      <c r="X1" s="130">
        <f>COLUMN()</f>
        <v>24</v>
      </c>
      <c r="Y1" s="130">
        <f>COLUMN()</f>
        <v>25</v>
      </c>
      <c r="Z1" s="130">
        <f>COLUMN()</f>
        <v>26</v>
      </c>
      <c r="AA1" s="130">
        <f>COLUMN()</f>
        <v>27</v>
      </c>
      <c r="AB1" s="130">
        <f>COLUMN()</f>
        <v>28</v>
      </c>
      <c r="AC1" s="130">
        <f>COLUMN()</f>
        <v>29</v>
      </c>
      <c r="AD1" s="130">
        <f>COLUMN()</f>
        <v>30</v>
      </c>
    </row>
    <row r="2" spans="2:30" ht="24.6" x14ac:dyDescent="0.4">
      <c r="B2" s="10" t="s">
        <v>111</v>
      </c>
    </row>
    <row r="3" spans="2:30" ht="22.8" x14ac:dyDescent="0.25">
      <c r="B3" s="24" t="s">
        <v>112</v>
      </c>
      <c r="P3" s="4" t="s">
        <v>124</v>
      </c>
      <c r="U3" s="4" t="s">
        <v>126</v>
      </c>
      <c r="AB3" s="159" t="s">
        <v>113</v>
      </c>
      <c r="AC3" s="159" t="s">
        <v>397</v>
      </c>
      <c r="AD3" s="159" t="s">
        <v>398</v>
      </c>
    </row>
    <row r="4" spans="2:30" x14ac:dyDescent="0.25">
      <c r="P4" s="4" t="s">
        <v>125</v>
      </c>
      <c r="U4" s="4" t="s">
        <v>127</v>
      </c>
      <c r="AB4" s="159" t="s">
        <v>116</v>
      </c>
      <c r="AC4" s="160">
        <v>1590</v>
      </c>
      <c r="AD4" s="160">
        <v>3761</v>
      </c>
    </row>
    <row r="5" spans="2:30" ht="20.399999999999999" x14ac:dyDescent="0.25">
      <c r="C5" s="53" t="str">
        <f>P3</f>
        <v>AHT increased to 6.97h May 2021 vs 2020</v>
      </c>
      <c r="AB5" s="159" t="s">
        <v>119</v>
      </c>
      <c r="AC5" s="159">
        <v>352</v>
      </c>
      <c r="AD5" s="159">
        <v>44</v>
      </c>
    </row>
    <row r="6" spans="2:30" ht="20.399999999999999" x14ac:dyDescent="0.25">
      <c r="C6" s="53" t="str">
        <f>P4</f>
        <v>Increase in activity for FPA and PUT in May 2021</v>
      </c>
      <c r="AB6" s="159" t="s">
        <v>117</v>
      </c>
      <c r="AC6" s="159">
        <v>388</v>
      </c>
      <c r="AD6" s="159">
        <v>1</v>
      </c>
    </row>
    <row r="7" spans="2:30" x14ac:dyDescent="0.25">
      <c r="AB7" s="159" t="s">
        <v>118</v>
      </c>
      <c r="AC7" s="159">
        <v>382</v>
      </c>
      <c r="AD7" s="159">
        <v>4</v>
      </c>
    </row>
    <row r="8" spans="2:30" x14ac:dyDescent="0.25">
      <c r="AB8" s="159" t="s">
        <v>121</v>
      </c>
      <c r="AC8" s="159">
        <v>135</v>
      </c>
      <c r="AD8" s="159">
        <v>160</v>
      </c>
    </row>
    <row r="9" spans="2:30" x14ac:dyDescent="0.25">
      <c r="AB9" s="159" t="s">
        <v>120</v>
      </c>
      <c r="AC9" s="159">
        <v>143</v>
      </c>
      <c r="AD9" s="159">
        <v>1</v>
      </c>
    </row>
    <row r="10" spans="2:30" x14ac:dyDescent="0.25">
      <c r="AB10" s="159" t="s">
        <v>399</v>
      </c>
      <c r="AC10" s="159">
        <v>56</v>
      </c>
      <c r="AD10" s="159"/>
    </row>
    <row r="11" spans="2:30" x14ac:dyDescent="0.25">
      <c r="AB11" s="159" t="s">
        <v>123</v>
      </c>
      <c r="AC11" s="159">
        <v>18</v>
      </c>
      <c r="AD11" s="159">
        <v>7</v>
      </c>
    </row>
    <row r="14" spans="2:30" x14ac:dyDescent="0.25">
      <c r="AB14" s="162" t="s">
        <v>113</v>
      </c>
      <c r="AC14" s="162" t="s">
        <v>400</v>
      </c>
      <c r="AD14" s="162" t="s">
        <v>401</v>
      </c>
    </row>
    <row r="15" spans="2:30" x14ac:dyDescent="0.25">
      <c r="AB15" s="162" t="s">
        <v>116</v>
      </c>
      <c r="AC15" s="163">
        <v>7.03</v>
      </c>
      <c r="AD15" s="163">
        <v>5.67</v>
      </c>
    </row>
    <row r="16" spans="2:30" x14ac:dyDescent="0.25">
      <c r="AB16" s="162" t="s">
        <v>119</v>
      </c>
      <c r="AC16" s="162">
        <v>8.31</v>
      </c>
      <c r="AD16" s="162">
        <v>10.32</v>
      </c>
    </row>
    <row r="17" spans="28:30" x14ac:dyDescent="0.25">
      <c r="AB17" s="162" t="s">
        <v>117</v>
      </c>
      <c r="AC17" s="162">
        <v>11.22</v>
      </c>
      <c r="AD17" s="162">
        <v>10.25</v>
      </c>
    </row>
    <row r="18" spans="28:30" x14ac:dyDescent="0.25">
      <c r="AB18" s="162" t="s">
        <v>118</v>
      </c>
      <c r="AC18" s="162">
        <v>11.87</v>
      </c>
      <c r="AD18" s="162">
        <v>10.31</v>
      </c>
    </row>
    <row r="19" spans="28:30" x14ac:dyDescent="0.25">
      <c r="AB19" s="162" t="s">
        <v>121</v>
      </c>
      <c r="AC19" s="162">
        <v>3.88</v>
      </c>
      <c r="AD19" s="162">
        <v>3.76</v>
      </c>
    </row>
    <row r="20" spans="28:30" x14ac:dyDescent="0.25">
      <c r="AB20" s="161" t="s">
        <v>120</v>
      </c>
      <c r="AC20" s="4">
        <v>6.71</v>
      </c>
      <c r="AD20" s="4">
        <v>4</v>
      </c>
    </row>
    <row r="21" spans="28:30" x14ac:dyDescent="0.25">
      <c r="AB21" s="161" t="s">
        <v>399</v>
      </c>
      <c r="AC21" s="4">
        <v>4.82</v>
      </c>
      <c r="AD21" s="4" t="s">
        <v>402</v>
      </c>
    </row>
    <row r="22" spans="28:30" x14ac:dyDescent="0.25">
      <c r="AB22" s="161" t="s">
        <v>123</v>
      </c>
      <c r="AC22" s="4">
        <v>4.74</v>
      </c>
      <c r="AD22" s="4">
        <v>3.86</v>
      </c>
    </row>
  </sheetData>
  <pageMargins left="0.7" right="0.7" top="0.75" bottom="0.75" header="0.3" footer="0.3"/>
  <pageSetup orientation="portrait" r:id="rId1"/>
  <drawing r:id="rId2"/>
  <tableParts count="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E1A44-365B-494A-923E-3280747C3E68}">
  <sheetPr codeName="Sheet15"/>
  <dimension ref="B1:AS56"/>
  <sheetViews>
    <sheetView topLeftCell="M1" zoomScale="55" zoomScaleNormal="55" workbookViewId="0"/>
  </sheetViews>
  <sheetFormatPr defaultRowHeight="13.2" x14ac:dyDescent="0.25"/>
  <cols>
    <col min="1" max="1" width="4.109375" customWidth="1"/>
    <col min="27" max="27" width="35" customWidth="1"/>
    <col min="28" max="28" width="40.5546875" customWidth="1"/>
    <col min="29" max="29" width="33.6640625" customWidth="1"/>
    <col min="30" max="30" width="34.44140625" customWidth="1"/>
    <col min="31" max="31" width="37" customWidth="1"/>
    <col min="32" max="32" width="17.21875" customWidth="1"/>
    <col min="33" max="33" width="11.109375" customWidth="1"/>
    <col min="34" max="34" width="18.109375" customWidth="1"/>
    <col min="35" max="35" width="24.44140625" customWidth="1"/>
  </cols>
  <sheetData>
    <row r="1" spans="2:45" x14ac:dyDescent="0.25">
      <c r="AB1">
        <f>COLUMN()</f>
        <v>28</v>
      </c>
      <c r="AC1" s="58">
        <f>COLUMN()</f>
        <v>29</v>
      </c>
      <c r="AD1" s="58">
        <f>COLUMN()</f>
        <v>30</v>
      </c>
      <c r="AE1" s="58">
        <f>COLUMN()</f>
        <v>31</v>
      </c>
      <c r="AF1" s="58">
        <f>COLUMN()</f>
        <v>32</v>
      </c>
      <c r="AG1" s="58">
        <f>COLUMN()</f>
        <v>33</v>
      </c>
      <c r="AH1" s="58">
        <f>COLUMN()</f>
        <v>34</v>
      </c>
      <c r="AI1" s="58">
        <f>COLUMN()</f>
        <v>35</v>
      </c>
    </row>
    <row r="2" spans="2:45" ht="22.8" x14ac:dyDescent="0.4">
      <c r="B2" s="57" t="s">
        <v>111</v>
      </c>
      <c r="R2" s="58"/>
      <c r="AA2" s="202" t="s">
        <v>129</v>
      </c>
      <c r="AB2" s="202" t="s">
        <v>130</v>
      </c>
      <c r="AC2" s="202" t="s">
        <v>131</v>
      </c>
      <c r="AD2" s="202" t="s">
        <v>132</v>
      </c>
      <c r="AE2" s="202" t="s">
        <v>133</v>
      </c>
      <c r="AF2" s="202" t="s">
        <v>134</v>
      </c>
      <c r="AG2" s="202" t="s">
        <v>121</v>
      </c>
      <c r="AH2" s="202" t="s">
        <v>123</v>
      </c>
      <c r="AI2" s="202" t="s">
        <v>122</v>
      </c>
    </row>
    <row r="3" spans="2:45" ht="22.8" x14ac:dyDescent="0.25">
      <c r="B3" s="24" t="s">
        <v>128</v>
      </c>
      <c r="AA3" s="202" t="s">
        <v>135</v>
      </c>
      <c r="AB3" s="202">
        <v>5.71</v>
      </c>
      <c r="AC3" s="202">
        <v>9.7200000000000006</v>
      </c>
      <c r="AD3" s="202">
        <v>8.49</v>
      </c>
      <c r="AE3" s="202">
        <v>12.16</v>
      </c>
      <c r="AF3" s="202">
        <v>5.75</v>
      </c>
      <c r="AG3" s="202">
        <v>4.34</v>
      </c>
      <c r="AH3" s="202" t="s">
        <v>136</v>
      </c>
      <c r="AI3" s="202">
        <v>3.14</v>
      </c>
      <c r="AL3" s="58"/>
      <c r="AM3" s="58"/>
      <c r="AN3" s="58"/>
      <c r="AO3" s="58"/>
      <c r="AP3" s="58"/>
      <c r="AQ3" s="58"/>
      <c r="AR3" s="58"/>
      <c r="AS3" s="58"/>
    </row>
    <row r="4" spans="2:45" x14ac:dyDescent="0.25">
      <c r="AA4" s="202" t="s">
        <v>137</v>
      </c>
      <c r="AB4" s="202">
        <v>5.24</v>
      </c>
      <c r="AC4" s="202">
        <v>10.63</v>
      </c>
      <c r="AD4" s="202">
        <v>7.02</v>
      </c>
      <c r="AE4" s="202">
        <v>12.46</v>
      </c>
      <c r="AF4" s="202">
        <v>5.88</v>
      </c>
      <c r="AG4" s="202">
        <v>2.84</v>
      </c>
      <c r="AH4" s="202">
        <v>4.2</v>
      </c>
      <c r="AI4" s="202">
        <v>6.1</v>
      </c>
      <c r="AL4" s="58"/>
      <c r="AM4" s="58"/>
      <c r="AN4" s="58"/>
      <c r="AO4" s="58"/>
      <c r="AP4" s="58"/>
      <c r="AQ4" s="58"/>
      <c r="AR4" s="58"/>
      <c r="AS4" s="58"/>
    </row>
    <row r="5" spans="2:45" x14ac:dyDescent="0.25">
      <c r="AA5" s="202" t="s">
        <v>138</v>
      </c>
      <c r="AB5" s="202">
        <v>4.9800000000000004</v>
      </c>
      <c r="AC5" s="202">
        <v>7.43</v>
      </c>
      <c r="AD5" s="202">
        <v>6.46</v>
      </c>
      <c r="AE5" s="202">
        <v>11.2</v>
      </c>
      <c r="AF5" s="202">
        <v>7.06</v>
      </c>
      <c r="AG5" s="202">
        <v>1.3</v>
      </c>
      <c r="AH5" s="202">
        <v>8.5</v>
      </c>
      <c r="AI5" s="202" t="s">
        <v>136</v>
      </c>
      <c r="AL5" s="58"/>
      <c r="AM5" s="58"/>
      <c r="AN5" s="58"/>
      <c r="AO5" s="58"/>
      <c r="AP5" s="58"/>
      <c r="AQ5" s="58"/>
      <c r="AR5" s="58"/>
      <c r="AS5" s="58"/>
    </row>
    <row r="6" spans="2:45" x14ac:dyDescent="0.25">
      <c r="AA6" s="202" t="s">
        <v>139</v>
      </c>
      <c r="AB6" s="202">
        <v>3.79</v>
      </c>
      <c r="AC6" s="202">
        <v>7</v>
      </c>
      <c r="AD6" s="202">
        <v>6.25</v>
      </c>
      <c r="AE6" s="202">
        <v>9.6999999999999993</v>
      </c>
      <c r="AF6" s="202" t="s">
        <v>136</v>
      </c>
      <c r="AG6" s="202" t="s">
        <v>136</v>
      </c>
      <c r="AH6" s="202">
        <v>3.65</v>
      </c>
      <c r="AI6" s="202" t="s">
        <v>136</v>
      </c>
      <c r="AL6" s="58"/>
      <c r="AM6" s="58"/>
      <c r="AN6" s="58"/>
      <c r="AO6" s="58"/>
      <c r="AP6" s="58"/>
      <c r="AQ6" s="58"/>
      <c r="AR6" s="58"/>
      <c r="AS6" s="58"/>
    </row>
    <row r="7" spans="2:45" x14ac:dyDescent="0.25">
      <c r="AA7" s="202" t="s">
        <v>140</v>
      </c>
      <c r="AB7" s="202">
        <v>5.16</v>
      </c>
      <c r="AC7" s="202">
        <v>11.58</v>
      </c>
      <c r="AD7" s="202">
        <v>9.25</v>
      </c>
      <c r="AE7" s="202">
        <v>13.72</v>
      </c>
      <c r="AF7" s="202">
        <v>6</v>
      </c>
      <c r="AG7" s="202" t="s">
        <v>136</v>
      </c>
      <c r="AH7" s="202">
        <v>4.5</v>
      </c>
      <c r="AI7" s="202">
        <v>12</v>
      </c>
      <c r="AL7" s="58"/>
      <c r="AM7" s="58"/>
      <c r="AN7" s="58"/>
      <c r="AO7" s="58"/>
      <c r="AP7" s="58"/>
      <c r="AQ7" s="58"/>
      <c r="AR7" s="58"/>
      <c r="AS7" s="58"/>
    </row>
    <row r="8" spans="2:45" x14ac:dyDescent="0.25">
      <c r="AA8" s="202" t="s">
        <v>141</v>
      </c>
      <c r="AB8" s="202">
        <v>5.0599999999999996</v>
      </c>
      <c r="AC8" s="202">
        <v>13.12</v>
      </c>
      <c r="AD8" s="202">
        <v>11.01</v>
      </c>
      <c r="AE8" s="202">
        <v>12.11</v>
      </c>
      <c r="AF8" s="202">
        <v>7.22</v>
      </c>
      <c r="AG8" s="202">
        <v>5.23</v>
      </c>
      <c r="AH8" s="202">
        <v>8.02</v>
      </c>
      <c r="AI8" s="202">
        <v>7.84</v>
      </c>
      <c r="AL8" s="58"/>
      <c r="AM8" s="58"/>
      <c r="AN8" s="58"/>
      <c r="AO8" s="58"/>
      <c r="AP8" s="58"/>
      <c r="AQ8" s="58"/>
      <c r="AR8" s="58"/>
      <c r="AS8" s="58"/>
    </row>
    <row r="9" spans="2:45" x14ac:dyDescent="0.25">
      <c r="AA9" s="202" t="s">
        <v>142</v>
      </c>
      <c r="AB9" s="202">
        <v>5.36</v>
      </c>
      <c r="AC9" s="202">
        <v>8.1999999999999993</v>
      </c>
      <c r="AD9" s="202">
        <v>10.84</v>
      </c>
      <c r="AE9" s="202">
        <v>9.11</v>
      </c>
      <c r="AF9" s="202" t="s">
        <v>136</v>
      </c>
      <c r="AG9" s="202" t="s">
        <v>136</v>
      </c>
      <c r="AH9" s="202" t="s">
        <v>136</v>
      </c>
      <c r="AI9" s="202">
        <v>6.5</v>
      </c>
      <c r="AL9" s="58"/>
      <c r="AM9" s="58"/>
      <c r="AN9" s="58"/>
      <c r="AO9" s="58"/>
      <c r="AP9" s="58"/>
      <c r="AQ9" s="58"/>
      <c r="AR9" s="58"/>
      <c r="AS9" s="58"/>
    </row>
    <row r="10" spans="2:45" x14ac:dyDescent="0.25">
      <c r="AA10" s="202" t="s">
        <v>143</v>
      </c>
      <c r="AB10" s="202">
        <v>3.83</v>
      </c>
      <c r="AC10" s="202" t="s">
        <v>136</v>
      </c>
      <c r="AD10" s="202" t="s">
        <v>136</v>
      </c>
      <c r="AE10" s="202" t="s">
        <v>136</v>
      </c>
      <c r="AF10" s="202" t="s">
        <v>136</v>
      </c>
      <c r="AG10" s="202" t="s">
        <v>136</v>
      </c>
      <c r="AH10" s="202" t="s">
        <v>136</v>
      </c>
      <c r="AI10" s="202" t="s">
        <v>136</v>
      </c>
      <c r="AL10" s="58"/>
      <c r="AM10" s="58"/>
      <c r="AN10" s="58"/>
      <c r="AO10" s="58"/>
      <c r="AP10" s="58"/>
      <c r="AQ10" s="58"/>
      <c r="AR10" s="58"/>
      <c r="AS10" s="58"/>
    </row>
    <row r="11" spans="2:45" x14ac:dyDescent="0.25">
      <c r="AA11" s="202" t="s">
        <v>144</v>
      </c>
      <c r="AB11" s="202">
        <v>5.38</v>
      </c>
      <c r="AC11" s="202" t="s">
        <v>136</v>
      </c>
      <c r="AD11" s="202" t="s">
        <v>136</v>
      </c>
      <c r="AE11" s="202" t="s">
        <v>136</v>
      </c>
      <c r="AF11" s="202" t="s">
        <v>136</v>
      </c>
      <c r="AG11" s="202" t="s">
        <v>136</v>
      </c>
      <c r="AH11" s="202" t="s">
        <v>136</v>
      </c>
      <c r="AI11" s="202" t="s">
        <v>136</v>
      </c>
      <c r="AL11" s="58"/>
      <c r="AM11" s="58"/>
      <c r="AN11" s="58"/>
      <c r="AO11" s="58"/>
      <c r="AP11" s="58"/>
      <c r="AQ11" s="58"/>
      <c r="AR11" s="58"/>
      <c r="AS11" s="58"/>
    </row>
    <row r="12" spans="2:45" x14ac:dyDescent="0.25">
      <c r="AA12" s="202" t="s">
        <v>145</v>
      </c>
      <c r="AB12" s="202">
        <v>4.79</v>
      </c>
      <c r="AC12" s="202" t="s">
        <v>136</v>
      </c>
      <c r="AD12" s="202" t="s">
        <v>136</v>
      </c>
      <c r="AE12" s="202" t="s">
        <v>136</v>
      </c>
      <c r="AF12" s="202" t="s">
        <v>136</v>
      </c>
      <c r="AG12" s="202">
        <v>4.17</v>
      </c>
      <c r="AH12" s="202" t="s">
        <v>136</v>
      </c>
      <c r="AI12" s="202" t="s">
        <v>136</v>
      </c>
      <c r="AL12" s="58"/>
      <c r="AM12" s="58"/>
      <c r="AN12" s="58"/>
      <c r="AO12" s="58"/>
      <c r="AP12" s="58"/>
      <c r="AQ12" s="58"/>
      <c r="AR12" s="58"/>
      <c r="AS12" s="58"/>
    </row>
    <row r="13" spans="2:45" x14ac:dyDescent="0.25">
      <c r="AA13" s="202" t="s">
        <v>146</v>
      </c>
      <c r="AB13" s="202">
        <v>5.27</v>
      </c>
      <c r="AC13" s="202">
        <v>12.86</v>
      </c>
      <c r="AD13" s="202">
        <v>10.95</v>
      </c>
      <c r="AE13" s="202" t="s">
        <v>136</v>
      </c>
      <c r="AF13" s="202">
        <v>10.75</v>
      </c>
      <c r="AG13" s="202">
        <v>2.87</v>
      </c>
      <c r="AH13" s="202" t="s">
        <v>136</v>
      </c>
      <c r="AI13" s="202" t="s">
        <v>136</v>
      </c>
      <c r="AL13" s="58"/>
      <c r="AM13" s="58"/>
      <c r="AN13" s="58"/>
      <c r="AO13" s="58"/>
      <c r="AP13" s="58"/>
      <c r="AQ13" s="58"/>
      <c r="AR13" s="58"/>
      <c r="AS13" s="58"/>
    </row>
    <row r="14" spans="2:45" x14ac:dyDescent="0.25">
      <c r="AA14" s="202" t="s">
        <v>147</v>
      </c>
      <c r="AB14" s="202">
        <v>4.3899999999999997</v>
      </c>
      <c r="AC14" s="202">
        <v>13</v>
      </c>
      <c r="AD14" s="202">
        <v>12</v>
      </c>
      <c r="AE14" s="202" t="s">
        <v>136</v>
      </c>
      <c r="AF14" s="202" t="s">
        <v>136</v>
      </c>
      <c r="AG14" s="202">
        <v>2</v>
      </c>
      <c r="AH14" s="202" t="s">
        <v>136</v>
      </c>
      <c r="AI14" s="202" t="s">
        <v>136</v>
      </c>
      <c r="AL14" s="58"/>
      <c r="AM14" s="58"/>
      <c r="AN14" s="58"/>
      <c r="AO14" s="58"/>
      <c r="AP14" s="58"/>
      <c r="AQ14" s="58"/>
      <c r="AR14" s="58"/>
      <c r="AS14" s="58"/>
    </row>
    <row r="15" spans="2:45" x14ac:dyDescent="0.25">
      <c r="AA15" s="202" t="s">
        <v>148</v>
      </c>
      <c r="AB15" s="202">
        <v>4.7300000000000004</v>
      </c>
      <c r="AC15" s="202">
        <v>12.17</v>
      </c>
      <c r="AD15" s="202">
        <v>9.8699999999999992</v>
      </c>
      <c r="AE15" s="202" t="s">
        <v>136</v>
      </c>
      <c r="AF15" s="202">
        <v>6.83</v>
      </c>
      <c r="AG15" s="202">
        <v>3.86</v>
      </c>
      <c r="AH15" s="202" t="s">
        <v>136</v>
      </c>
      <c r="AI15" s="202" t="s">
        <v>136</v>
      </c>
      <c r="AL15" s="58"/>
      <c r="AM15" s="58"/>
      <c r="AN15" s="58"/>
      <c r="AO15" s="58"/>
      <c r="AP15" s="58"/>
      <c r="AQ15" s="58"/>
      <c r="AR15" s="58"/>
      <c r="AS15" s="58"/>
    </row>
    <row r="16" spans="2:45" x14ac:dyDescent="0.25">
      <c r="AA16" s="202" t="s">
        <v>149</v>
      </c>
      <c r="AB16" s="202">
        <v>4.76</v>
      </c>
      <c r="AC16" s="202" t="s">
        <v>136</v>
      </c>
      <c r="AD16" s="202" t="s">
        <v>136</v>
      </c>
      <c r="AE16" s="202" t="s">
        <v>136</v>
      </c>
      <c r="AF16" s="202" t="s">
        <v>136</v>
      </c>
      <c r="AG16" s="202" t="s">
        <v>136</v>
      </c>
      <c r="AH16" s="202" t="s">
        <v>136</v>
      </c>
      <c r="AI16" s="202" t="s">
        <v>136</v>
      </c>
      <c r="AL16" s="58"/>
      <c r="AM16" s="58"/>
      <c r="AN16" s="58"/>
      <c r="AO16" s="58"/>
      <c r="AP16" s="58"/>
      <c r="AQ16" s="58"/>
      <c r="AR16" s="58"/>
      <c r="AS16" s="58"/>
    </row>
    <row r="17" spans="27:45" x14ac:dyDescent="0.25">
      <c r="AA17" s="202" t="s">
        <v>150</v>
      </c>
      <c r="AB17" s="202">
        <v>3.81</v>
      </c>
      <c r="AC17" s="202" t="s">
        <v>136</v>
      </c>
      <c r="AD17" s="202" t="s">
        <v>136</v>
      </c>
      <c r="AE17" s="202" t="s">
        <v>136</v>
      </c>
      <c r="AF17" s="202" t="s">
        <v>136</v>
      </c>
      <c r="AG17" s="202" t="s">
        <v>136</v>
      </c>
      <c r="AH17" s="202" t="s">
        <v>136</v>
      </c>
      <c r="AI17" s="202" t="s">
        <v>136</v>
      </c>
      <c r="AL17" s="58"/>
      <c r="AM17" s="58"/>
      <c r="AN17" s="58"/>
      <c r="AO17" s="58"/>
      <c r="AP17" s="58"/>
      <c r="AQ17" s="58"/>
      <c r="AR17" s="58"/>
      <c r="AS17" s="58"/>
    </row>
    <row r="18" spans="27:45" x14ac:dyDescent="0.25">
      <c r="AA18" s="202" t="s">
        <v>151</v>
      </c>
      <c r="AB18" s="202">
        <v>5.63</v>
      </c>
      <c r="AC18" s="202">
        <v>12.83</v>
      </c>
      <c r="AD18" s="202">
        <v>7.33</v>
      </c>
      <c r="AE18" s="202" t="s">
        <v>136</v>
      </c>
      <c r="AF18" s="202" t="s">
        <v>136</v>
      </c>
      <c r="AG18" s="202">
        <v>4.4400000000000004</v>
      </c>
      <c r="AH18" s="202">
        <v>6</v>
      </c>
      <c r="AI18" s="202" t="s">
        <v>136</v>
      </c>
      <c r="AL18" s="58"/>
      <c r="AM18" s="58"/>
      <c r="AN18" s="58"/>
      <c r="AO18" s="58"/>
      <c r="AP18" s="58"/>
      <c r="AQ18" s="58"/>
      <c r="AR18" s="58"/>
      <c r="AS18" s="58"/>
    </row>
    <row r="19" spans="27:45" x14ac:dyDescent="0.25">
      <c r="AA19" s="202" t="s">
        <v>152</v>
      </c>
      <c r="AB19" s="202">
        <v>3.92</v>
      </c>
      <c r="AC19" s="202" t="s">
        <v>136</v>
      </c>
      <c r="AD19" s="202">
        <v>12</v>
      </c>
      <c r="AE19" s="202" t="s">
        <v>136</v>
      </c>
      <c r="AF19" s="202">
        <v>3</v>
      </c>
      <c r="AG19" s="202" t="s">
        <v>136</v>
      </c>
      <c r="AH19" s="202" t="s">
        <v>136</v>
      </c>
      <c r="AI19" s="202" t="s">
        <v>136</v>
      </c>
      <c r="AL19" s="58"/>
      <c r="AM19" s="58"/>
      <c r="AN19" s="58"/>
      <c r="AO19" s="58"/>
      <c r="AP19" s="58"/>
      <c r="AQ19" s="58"/>
      <c r="AR19" s="58"/>
      <c r="AS19" s="58"/>
    </row>
    <row r="20" spans="27:45" x14ac:dyDescent="0.25">
      <c r="AA20" s="202" t="s">
        <v>153</v>
      </c>
      <c r="AB20" s="202">
        <v>4.83</v>
      </c>
      <c r="AC20" s="202">
        <v>6.35</v>
      </c>
      <c r="AD20" s="202">
        <v>7.44</v>
      </c>
      <c r="AE20" s="202" t="s">
        <v>136</v>
      </c>
      <c r="AF20" s="202">
        <v>2.52</v>
      </c>
      <c r="AG20" s="202">
        <v>4.62</v>
      </c>
      <c r="AH20" s="202" t="s">
        <v>136</v>
      </c>
      <c r="AI20" s="202" t="s">
        <v>136</v>
      </c>
      <c r="AL20" s="58"/>
      <c r="AM20" s="58"/>
      <c r="AN20" s="58"/>
      <c r="AO20" s="58"/>
      <c r="AP20" s="58"/>
      <c r="AQ20" s="58"/>
      <c r="AR20" s="58"/>
      <c r="AS20" s="58"/>
    </row>
    <row r="21" spans="27:45" x14ac:dyDescent="0.25">
      <c r="AA21" s="202" t="s">
        <v>154</v>
      </c>
      <c r="AB21" s="202">
        <v>4.16</v>
      </c>
      <c r="AC21" s="202" t="s">
        <v>136</v>
      </c>
      <c r="AD21" s="202" t="s">
        <v>136</v>
      </c>
      <c r="AE21" s="202" t="s">
        <v>136</v>
      </c>
      <c r="AF21" s="202" t="s">
        <v>136</v>
      </c>
      <c r="AG21" s="202">
        <v>2.67</v>
      </c>
      <c r="AH21" s="202">
        <v>3.5</v>
      </c>
      <c r="AI21" s="202" t="s">
        <v>136</v>
      </c>
      <c r="AL21" s="58"/>
      <c r="AM21" s="58"/>
      <c r="AN21" s="58"/>
      <c r="AO21" s="58"/>
      <c r="AP21" s="58"/>
      <c r="AQ21" s="58"/>
      <c r="AR21" s="58"/>
      <c r="AS21" s="58"/>
    </row>
    <row r="22" spans="27:45" x14ac:dyDescent="0.25">
      <c r="AA22" s="202" t="s">
        <v>155</v>
      </c>
      <c r="AB22" s="202">
        <v>4.05</v>
      </c>
      <c r="AC22" s="202" t="s">
        <v>136</v>
      </c>
      <c r="AD22" s="202" t="s">
        <v>136</v>
      </c>
      <c r="AE22" s="202" t="s">
        <v>136</v>
      </c>
      <c r="AF22" s="202" t="s">
        <v>136</v>
      </c>
      <c r="AG22" s="202">
        <v>3.33</v>
      </c>
      <c r="AH22" s="202" t="s">
        <v>136</v>
      </c>
      <c r="AI22" s="202" t="s">
        <v>136</v>
      </c>
      <c r="AL22" s="58"/>
      <c r="AM22" s="58"/>
      <c r="AN22" s="58"/>
      <c r="AO22" s="58"/>
      <c r="AP22" s="58"/>
      <c r="AQ22" s="58"/>
      <c r="AR22" s="58"/>
      <c r="AS22" s="58"/>
    </row>
    <row r="23" spans="27:45" x14ac:dyDescent="0.25">
      <c r="AA23" s="202" t="s">
        <v>156</v>
      </c>
      <c r="AB23" s="202">
        <v>3</v>
      </c>
      <c r="AC23" s="202" t="s">
        <v>136</v>
      </c>
      <c r="AD23" s="202" t="s">
        <v>136</v>
      </c>
      <c r="AE23" s="202" t="s">
        <v>136</v>
      </c>
      <c r="AF23" s="202" t="s">
        <v>136</v>
      </c>
      <c r="AG23" s="202" t="s">
        <v>136</v>
      </c>
      <c r="AH23" s="202" t="s">
        <v>136</v>
      </c>
      <c r="AI23" s="202" t="s">
        <v>136</v>
      </c>
      <c r="AL23" s="58"/>
      <c r="AM23" s="58"/>
      <c r="AN23" s="58"/>
      <c r="AO23" s="58"/>
      <c r="AP23" s="58"/>
      <c r="AQ23" s="58"/>
      <c r="AR23" s="58"/>
      <c r="AS23" s="58"/>
    </row>
    <row r="24" spans="27:45" x14ac:dyDescent="0.25">
      <c r="AA24" s="202" t="s">
        <v>157</v>
      </c>
      <c r="AB24" s="202">
        <v>6.67</v>
      </c>
      <c r="AC24" s="202" t="s">
        <v>136</v>
      </c>
      <c r="AD24" s="202" t="s">
        <v>136</v>
      </c>
      <c r="AE24" s="202" t="s">
        <v>136</v>
      </c>
      <c r="AF24" s="202" t="s">
        <v>136</v>
      </c>
      <c r="AG24" s="202" t="s">
        <v>136</v>
      </c>
      <c r="AH24" s="202" t="s">
        <v>136</v>
      </c>
      <c r="AI24" s="202" t="s">
        <v>136</v>
      </c>
      <c r="AL24" s="58"/>
      <c r="AM24" s="58"/>
      <c r="AN24" s="58"/>
      <c r="AO24" s="58"/>
      <c r="AP24" s="58"/>
      <c r="AQ24" s="58"/>
      <c r="AR24" s="58"/>
      <c r="AS24" s="58"/>
    </row>
    <row r="25" spans="27:45" x14ac:dyDescent="0.25">
      <c r="AA25" s="202" t="s">
        <v>158</v>
      </c>
      <c r="AB25" s="202">
        <v>7.16</v>
      </c>
      <c r="AC25" s="202">
        <v>15.4</v>
      </c>
      <c r="AD25" s="202">
        <v>9.86</v>
      </c>
      <c r="AE25" s="202">
        <v>12.25</v>
      </c>
      <c r="AF25" s="202">
        <v>7.99</v>
      </c>
      <c r="AG25" s="202">
        <v>4.4400000000000004</v>
      </c>
      <c r="AH25" s="202">
        <v>2</v>
      </c>
      <c r="AI25" s="202">
        <v>10.02</v>
      </c>
      <c r="AL25" s="58"/>
      <c r="AM25" s="58"/>
      <c r="AN25" s="58"/>
      <c r="AO25" s="58"/>
      <c r="AP25" s="58"/>
      <c r="AQ25" s="58"/>
      <c r="AR25" s="58"/>
      <c r="AS25" s="58"/>
    </row>
    <row r="26" spans="27:45" x14ac:dyDescent="0.25">
      <c r="AA26" s="202" t="s">
        <v>159</v>
      </c>
      <c r="AB26" s="202">
        <v>9.2799999999999994</v>
      </c>
      <c r="AC26" s="202">
        <v>15.13</v>
      </c>
      <c r="AD26" s="202">
        <v>5</v>
      </c>
      <c r="AE26" s="202">
        <v>11.81</v>
      </c>
      <c r="AF26" s="202">
        <v>3.92</v>
      </c>
      <c r="AG26" s="202" t="s">
        <v>136</v>
      </c>
      <c r="AH26" s="202" t="s">
        <v>136</v>
      </c>
      <c r="AI26" s="202" t="s">
        <v>136</v>
      </c>
      <c r="AL26" s="58"/>
      <c r="AM26" s="58"/>
      <c r="AN26" s="58"/>
      <c r="AO26" s="58"/>
      <c r="AP26" s="58"/>
      <c r="AQ26" s="58"/>
      <c r="AR26" s="58"/>
      <c r="AS26" s="58"/>
    </row>
    <row r="27" spans="27:45" x14ac:dyDescent="0.25">
      <c r="AA27" s="202" t="s">
        <v>160</v>
      </c>
      <c r="AB27" s="202">
        <v>7.18</v>
      </c>
      <c r="AC27" s="202">
        <v>15.09</v>
      </c>
      <c r="AD27" s="202" t="s">
        <v>136</v>
      </c>
      <c r="AE27" s="202">
        <v>11.27</v>
      </c>
      <c r="AF27" s="202">
        <v>11.75</v>
      </c>
      <c r="AG27" s="202">
        <v>5.51</v>
      </c>
      <c r="AH27" s="202" t="s">
        <v>136</v>
      </c>
      <c r="AI27" s="202">
        <v>6.75</v>
      </c>
      <c r="AL27" s="58"/>
      <c r="AM27" s="58"/>
      <c r="AN27" s="58"/>
      <c r="AO27" s="58"/>
      <c r="AP27" s="58"/>
      <c r="AQ27" s="58"/>
      <c r="AR27" s="58"/>
      <c r="AS27" s="58"/>
    </row>
    <row r="28" spans="27:45" x14ac:dyDescent="0.25">
      <c r="AA28" s="202" t="s">
        <v>161</v>
      </c>
      <c r="AB28" s="202">
        <v>5.91</v>
      </c>
      <c r="AC28" s="202">
        <v>10.47</v>
      </c>
      <c r="AD28" s="202">
        <v>6.92</v>
      </c>
      <c r="AE28" s="202">
        <v>10.18</v>
      </c>
      <c r="AF28" s="202">
        <v>8.25</v>
      </c>
      <c r="AG28" s="202">
        <v>4.05</v>
      </c>
      <c r="AH28" s="202" t="s">
        <v>136</v>
      </c>
      <c r="AI28" s="202" t="s">
        <v>136</v>
      </c>
      <c r="AL28" s="58"/>
      <c r="AM28" s="58"/>
      <c r="AN28" s="58"/>
      <c r="AO28" s="58"/>
      <c r="AP28" s="58"/>
      <c r="AQ28" s="58"/>
      <c r="AR28" s="58"/>
      <c r="AS28" s="58"/>
    </row>
    <row r="29" spans="27:45" x14ac:dyDescent="0.25">
      <c r="AA29" s="202" t="s">
        <v>162</v>
      </c>
      <c r="AB29" s="202">
        <v>8.2100000000000009</v>
      </c>
      <c r="AC29" s="202">
        <v>14.58</v>
      </c>
      <c r="AD29" s="202">
        <v>15.75</v>
      </c>
      <c r="AE29" s="202">
        <v>16.41</v>
      </c>
      <c r="AF29" s="202">
        <v>6.75</v>
      </c>
      <c r="AG29" s="202">
        <v>6.5</v>
      </c>
      <c r="AH29" s="202" t="s">
        <v>136</v>
      </c>
      <c r="AI29" s="202" t="s">
        <v>136</v>
      </c>
      <c r="AL29" s="58"/>
      <c r="AM29" s="58"/>
      <c r="AN29" s="58"/>
      <c r="AO29" s="58"/>
      <c r="AP29" s="58"/>
      <c r="AQ29" s="58"/>
      <c r="AR29" s="58"/>
      <c r="AS29" s="58"/>
    </row>
    <row r="30" spans="27:45" x14ac:dyDescent="0.25">
      <c r="AA30" s="202" t="s">
        <v>163</v>
      </c>
      <c r="AB30" s="202">
        <v>7.51</v>
      </c>
      <c r="AC30" s="202">
        <v>13.68</v>
      </c>
      <c r="AD30" s="202">
        <v>11.3</v>
      </c>
      <c r="AE30" s="202">
        <v>10.029999999999999</v>
      </c>
      <c r="AF30" s="202">
        <v>5.67</v>
      </c>
      <c r="AG30" s="202" t="s">
        <v>136</v>
      </c>
      <c r="AH30" s="202" t="s">
        <v>136</v>
      </c>
      <c r="AI30" s="202" t="s">
        <v>136</v>
      </c>
      <c r="AL30" s="58"/>
      <c r="AM30" s="58"/>
      <c r="AN30" s="58"/>
      <c r="AO30" s="58"/>
      <c r="AP30" s="58"/>
      <c r="AQ30" s="58"/>
      <c r="AR30" s="58"/>
      <c r="AS30" s="58"/>
    </row>
    <row r="31" spans="27:45" x14ac:dyDescent="0.25">
      <c r="AA31" s="202" t="s">
        <v>164</v>
      </c>
      <c r="AB31" s="202">
        <v>9.5399999999999991</v>
      </c>
      <c r="AC31" s="202">
        <v>24.75</v>
      </c>
      <c r="AD31" s="202" t="s">
        <v>136</v>
      </c>
      <c r="AE31" s="202">
        <v>29.25</v>
      </c>
      <c r="AF31" s="202">
        <v>7.81</v>
      </c>
      <c r="AG31" s="202">
        <v>4.66</v>
      </c>
      <c r="AH31" s="202" t="s">
        <v>136</v>
      </c>
      <c r="AI31" s="202" t="s">
        <v>136</v>
      </c>
      <c r="AL31" s="58"/>
      <c r="AM31" s="58"/>
      <c r="AN31" s="58"/>
      <c r="AO31" s="58"/>
      <c r="AP31" s="58"/>
      <c r="AQ31" s="58"/>
      <c r="AR31" s="58"/>
      <c r="AS31" s="58"/>
    </row>
    <row r="32" spans="27:45" x14ac:dyDescent="0.25">
      <c r="AA32" s="202" t="s">
        <v>165</v>
      </c>
      <c r="AB32" s="202">
        <v>6.21</v>
      </c>
      <c r="AC32" s="202">
        <v>10</v>
      </c>
      <c r="AD32" s="202">
        <v>15.63</v>
      </c>
      <c r="AE32" s="202">
        <v>10.25</v>
      </c>
      <c r="AF32" s="202">
        <v>2.75</v>
      </c>
      <c r="AG32" s="202">
        <v>4.75</v>
      </c>
      <c r="AH32" s="202" t="s">
        <v>136</v>
      </c>
      <c r="AI32" s="202">
        <v>1.5</v>
      </c>
      <c r="AL32" s="58"/>
      <c r="AM32" s="58"/>
      <c r="AN32" s="58"/>
      <c r="AO32" s="58"/>
      <c r="AP32" s="58"/>
      <c r="AQ32" s="58"/>
      <c r="AR32" s="58"/>
      <c r="AS32" s="58"/>
    </row>
    <row r="33" spans="27:45" x14ac:dyDescent="0.25">
      <c r="AA33" s="202" t="s">
        <v>166</v>
      </c>
      <c r="AB33" s="202">
        <v>5.89</v>
      </c>
      <c r="AC33" s="202" t="s">
        <v>136</v>
      </c>
      <c r="AD33" s="202" t="s">
        <v>136</v>
      </c>
      <c r="AE33" s="202" t="s">
        <v>136</v>
      </c>
      <c r="AF33" s="202" t="s">
        <v>136</v>
      </c>
      <c r="AG33" s="202" t="s">
        <v>136</v>
      </c>
      <c r="AH33" s="202" t="s">
        <v>136</v>
      </c>
      <c r="AI33" s="202" t="s">
        <v>136</v>
      </c>
      <c r="AL33" s="58"/>
      <c r="AM33" s="58"/>
      <c r="AN33" s="58"/>
      <c r="AO33" s="58"/>
      <c r="AP33" s="58"/>
      <c r="AQ33" s="58"/>
      <c r="AR33" s="58"/>
      <c r="AS33" s="58"/>
    </row>
    <row r="34" spans="27:45" x14ac:dyDescent="0.25">
      <c r="AA34" s="202" t="s">
        <v>167</v>
      </c>
      <c r="AB34" s="202">
        <v>7.03</v>
      </c>
      <c r="AC34" s="202" t="s">
        <v>136</v>
      </c>
      <c r="AD34" s="202" t="s">
        <v>136</v>
      </c>
      <c r="AE34" s="202" t="s">
        <v>136</v>
      </c>
      <c r="AF34" s="202" t="s">
        <v>136</v>
      </c>
      <c r="AG34" s="202" t="s">
        <v>136</v>
      </c>
      <c r="AH34" s="202" t="s">
        <v>136</v>
      </c>
      <c r="AI34" s="202" t="s">
        <v>136</v>
      </c>
      <c r="AL34" s="58"/>
      <c r="AM34" s="58"/>
      <c r="AN34" s="58"/>
      <c r="AO34" s="58"/>
      <c r="AP34" s="58"/>
      <c r="AQ34" s="58"/>
      <c r="AR34" s="58"/>
      <c r="AS34" s="58"/>
    </row>
    <row r="35" spans="27:45" x14ac:dyDescent="0.25">
      <c r="AA35" s="202" t="s">
        <v>168</v>
      </c>
      <c r="AB35" s="202">
        <v>6.53</v>
      </c>
      <c r="AC35" s="202" t="s">
        <v>136</v>
      </c>
      <c r="AD35" s="202" t="s">
        <v>136</v>
      </c>
      <c r="AE35" s="202" t="s">
        <v>136</v>
      </c>
      <c r="AF35" s="202" t="s">
        <v>136</v>
      </c>
      <c r="AG35" s="202" t="s">
        <v>136</v>
      </c>
      <c r="AH35" s="202" t="s">
        <v>136</v>
      </c>
      <c r="AI35" s="202" t="s">
        <v>136</v>
      </c>
      <c r="AL35" s="58"/>
      <c r="AM35" s="58"/>
      <c r="AN35" s="58"/>
      <c r="AO35" s="58"/>
      <c r="AP35" s="58"/>
      <c r="AQ35" s="58"/>
      <c r="AR35" s="58"/>
      <c r="AS35" s="58"/>
    </row>
    <row r="36" spans="27:45" x14ac:dyDescent="0.25">
      <c r="AA36" s="202" t="s">
        <v>169</v>
      </c>
      <c r="AB36" s="202">
        <v>7.22</v>
      </c>
      <c r="AC36" s="202">
        <v>13.35</v>
      </c>
      <c r="AD36" s="202">
        <v>6</v>
      </c>
      <c r="AE36" s="202" t="s">
        <v>136</v>
      </c>
      <c r="AF36" s="202">
        <v>8.5</v>
      </c>
      <c r="AG36" s="202">
        <v>2</v>
      </c>
      <c r="AH36" s="202" t="s">
        <v>136</v>
      </c>
      <c r="AI36" s="202" t="s">
        <v>136</v>
      </c>
      <c r="AL36" s="58"/>
      <c r="AM36" s="58"/>
      <c r="AN36" s="58"/>
      <c r="AO36" s="58"/>
      <c r="AP36" s="58"/>
      <c r="AQ36" s="58"/>
      <c r="AR36" s="58"/>
      <c r="AS36" s="58"/>
    </row>
    <row r="37" spans="27:45" x14ac:dyDescent="0.25">
      <c r="AA37" s="202" t="s">
        <v>170</v>
      </c>
      <c r="AB37" s="202">
        <v>8.27</v>
      </c>
      <c r="AC37" s="202">
        <v>10.5</v>
      </c>
      <c r="AD37" s="202" t="s">
        <v>136</v>
      </c>
      <c r="AE37" s="202" t="s">
        <v>136</v>
      </c>
      <c r="AF37" s="202" t="s">
        <v>136</v>
      </c>
      <c r="AG37" s="202">
        <v>3.44</v>
      </c>
      <c r="AH37" s="202" t="s">
        <v>136</v>
      </c>
      <c r="AI37" s="202" t="s">
        <v>136</v>
      </c>
      <c r="AL37" s="58"/>
      <c r="AM37" s="58"/>
      <c r="AN37" s="58"/>
      <c r="AO37" s="58"/>
      <c r="AP37" s="58"/>
      <c r="AQ37" s="58"/>
      <c r="AR37" s="58"/>
      <c r="AS37" s="58"/>
    </row>
    <row r="38" spans="27:45" x14ac:dyDescent="0.25">
      <c r="AA38" s="202" t="s">
        <v>171</v>
      </c>
      <c r="AB38" s="202">
        <v>3.44</v>
      </c>
      <c r="AC38" s="202">
        <v>15.5</v>
      </c>
      <c r="AD38" s="202">
        <v>16.02</v>
      </c>
      <c r="AE38" s="202" t="s">
        <v>136</v>
      </c>
      <c r="AF38" s="202">
        <v>9.25</v>
      </c>
      <c r="AG38" s="202" t="s">
        <v>136</v>
      </c>
      <c r="AH38" s="202" t="s">
        <v>136</v>
      </c>
      <c r="AI38" s="202" t="s">
        <v>136</v>
      </c>
      <c r="AL38" s="58"/>
      <c r="AM38" s="58"/>
      <c r="AN38" s="58"/>
      <c r="AO38" s="58"/>
      <c r="AP38" s="58"/>
      <c r="AQ38" s="58"/>
      <c r="AR38" s="58"/>
      <c r="AS38" s="58"/>
    </row>
    <row r="39" spans="27:45" x14ac:dyDescent="0.25">
      <c r="AA39" s="202" t="s">
        <v>173</v>
      </c>
      <c r="AB39" s="202">
        <v>7.63</v>
      </c>
      <c r="AC39" s="202">
        <v>20.25</v>
      </c>
      <c r="AD39" s="202" t="s">
        <v>136</v>
      </c>
      <c r="AE39" s="202" t="s">
        <v>136</v>
      </c>
      <c r="AF39" s="202" t="s">
        <v>136</v>
      </c>
      <c r="AG39" s="202">
        <v>9.75</v>
      </c>
      <c r="AH39" s="202" t="s">
        <v>136</v>
      </c>
      <c r="AI39" s="202" t="s">
        <v>136</v>
      </c>
      <c r="AL39" s="58"/>
      <c r="AM39" s="58"/>
      <c r="AN39" s="58"/>
      <c r="AO39" s="58"/>
      <c r="AP39" s="58"/>
      <c r="AQ39" s="58"/>
      <c r="AR39" s="58"/>
      <c r="AS39" s="58"/>
    </row>
    <row r="40" spans="27:45" x14ac:dyDescent="0.25">
      <c r="AA40" s="202" t="s">
        <v>174</v>
      </c>
      <c r="AB40" s="202">
        <v>4.25</v>
      </c>
      <c r="AC40" s="202" t="s">
        <v>136</v>
      </c>
      <c r="AD40" s="202" t="s">
        <v>136</v>
      </c>
      <c r="AE40" s="202" t="s">
        <v>136</v>
      </c>
      <c r="AF40" s="202" t="s">
        <v>136</v>
      </c>
      <c r="AG40" s="202" t="s">
        <v>136</v>
      </c>
      <c r="AH40" s="202" t="s">
        <v>136</v>
      </c>
      <c r="AI40" s="202" t="s">
        <v>136</v>
      </c>
      <c r="AL40" s="58"/>
      <c r="AM40" s="58"/>
      <c r="AN40" s="58"/>
      <c r="AO40" s="58"/>
      <c r="AP40" s="58"/>
      <c r="AQ40" s="58"/>
      <c r="AR40" s="58"/>
      <c r="AS40" s="58"/>
    </row>
    <row r="41" spans="27:45" x14ac:dyDescent="0.25">
      <c r="AA41" s="202" t="s">
        <v>430</v>
      </c>
      <c r="AB41" s="202">
        <v>12.83</v>
      </c>
      <c r="AC41" s="202" t="s">
        <v>136</v>
      </c>
      <c r="AD41" s="202" t="s">
        <v>136</v>
      </c>
      <c r="AE41" s="202" t="s">
        <v>136</v>
      </c>
      <c r="AF41" s="202" t="s">
        <v>136</v>
      </c>
      <c r="AG41" s="202" t="s">
        <v>136</v>
      </c>
      <c r="AH41" s="202" t="s">
        <v>136</v>
      </c>
      <c r="AI41" s="202" t="s">
        <v>136</v>
      </c>
      <c r="AL41" s="58"/>
      <c r="AM41" s="58"/>
      <c r="AN41" s="58"/>
      <c r="AO41" s="58"/>
      <c r="AP41" s="58"/>
      <c r="AQ41" s="58"/>
      <c r="AR41" s="58"/>
      <c r="AS41" s="58"/>
    </row>
    <row r="42" spans="27:45" x14ac:dyDescent="0.25">
      <c r="AA42" s="202" t="s">
        <v>431</v>
      </c>
      <c r="AB42" s="202">
        <v>12</v>
      </c>
      <c r="AC42" s="202" t="s">
        <v>136</v>
      </c>
      <c r="AD42" s="202">
        <v>4.75</v>
      </c>
      <c r="AE42" s="202" t="s">
        <v>136</v>
      </c>
      <c r="AF42" s="202" t="s">
        <v>136</v>
      </c>
      <c r="AG42" s="202" t="s">
        <v>136</v>
      </c>
      <c r="AH42" s="202" t="s">
        <v>136</v>
      </c>
      <c r="AI42" s="202" t="s">
        <v>136</v>
      </c>
      <c r="AL42" s="58"/>
      <c r="AM42" s="58"/>
      <c r="AN42" s="58"/>
      <c r="AO42" s="58"/>
      <c r="AP42" s="58"/>
      <c r="AQ42" s="58"/>
      <c r="AR42" s="58"/>
      <c r="AS42" s="58"/>
    </row>
    <row r="43" spans="27:45" x14ac:dyDescent="0.25">
      <c r="AA43" s="202" t="s">
        <v>175</v>
      </c>
      <c r="AB43" s="202">
        <v>7.36</v>
      </c>
      <c r="AC43" s="202">
        <v>15.3</v>
      </c>
      <c r="AD43" s="202">
        <v>9.35</v>
      </c>
      <c r="AE43" s="202">
        <v>10.8</v>
      </c>
      <c r="AF43" s="202">
        <v>8.68</v>
      </c>
      <c r="AG43" s="202">
        <v>6.36</v>
      </c>
      <c r="AH43" s="202" t="s">
        <v>136</v>
      </c>
      <c r="AI43" s="202">
        <v>4.0999999999999996</v>
      </c>
      <c r="AL43" s="58"/>
      <c r="AM43" s="58"/>
      <c r="AN43" s="58"/>
      <c r="AO43" s="58"/>
      <c r="AP43" s="58"/>
      <c r="AQ43" s="58"/>
      <c r="AR43" s="58"/>
      <c r="AS43" s="58"/>
    </row>
    <row r="44" spans="27:45" x14ac:dyDescent="0.25">
      <c r="AA44" s="202" t="s">
        <v>176</v>
      </c>
      <c r="AB44" s="202">
        <v>7.71</v>
      </c>
      <c r="AC44" s="202">
        <v>12.77</v>
      </c>
      <c r="AD44" s="202">
        <v>9.1300000000000008</v>
      </c>
      <c r="AE44" s="202">
        <v>11.65</v>
      </c>
      <c r="AF44" s="202">
        <v>6.69</v>
      </c>
      <c r="AG44" s="202">
        <v>2.4900000000000002</v>
      </c>
      <c r="AH44" s="202">
        <v>1.25</v>
      </c>
      <c r="AI44" s="202">
        <v>4.75</v>
      </c>
      <c r="AL44" s="58"/>
      <c r="AM44" s="58"/>
      <c r="AN44" s="58"/>
      <c r="AO44" s="58"/>
      <c r="AP44" s="58"/>
      <c r="AQ44" s="58"/>
      <c r="AR44" s="58"/>
      <c r="AS44" s="58"/>
    </row>
    <row r="45" spans="27:45" x14ac:dyDescent="0.25">
      <c r="AA45" s="202" t="s">
        <v>177</v>
      </c>
      <c r="AB45" s="202">
        <v>6.62</v>
      </c>
      <c r="AC45" s="202">
        <v>11.84</v>
      </c>
      <c r="AD45" s="202">
        <v>7.08</v>
      </c>
      <c r="AE45" s="202">
        <v>9</v>
      </c>
      <c r="AF45" s="202">
        <v>6.13</v>
      </c>
      <c r="AG45" s="202">
        <v>4.03</v>
      </c>
      <c r="AH45" s="202" t="s">
        <v>136</v>
      </c>
      <c r="AI45" s="202">
        <v>3.09</v>
      </c>
      <c r="AL45" s="58"/>
      <c r="AM45" s="58"/>
      <c r="AN45" s="58"/>
      <c r="AO45" s="58"/>
      <c r="AP45" s="58"/>
      <c r="AQ45" s="58"/>
      <c r="AR45" s="58"/>
      <c r="AS45" s="58"/>
    </row>
    <row r="46" spans="27:45" x14ac:dyDescent="0.25">
      <c r="AA46" s="202" t="s">
        <v>178</v>
      </c>
      <c r="AB46" s="202">
        <v>5.73</v>
      </c>
      <c r="AC46" s="202">
        <v>9.7899999999999991</v>
      </c>
      <c r="AD46" s="202">
        <v>8.27</v>
      </c>
      <c r="AE46" s="202">
        <v>10.9</v>
      </c>
      <c r="AF46" s="202">
        <v>5</v>
      </c>
      <c r="AG46" s="202">
        <v>3.08</v>
      </c>
      <c r="AH46" s="202">
        <v>5.75</v>
      </c>
      <c r="AI46" s="202">
        <v>4.4400000000000004</v>
      </c>
      <c r="AL46" s="58"/>
      <c r="AM46" s="58"/>
      <c r="AN46" s="58"/>
      <c r="AO46" s="58"/>
      <c r="AP46" s="58"/>
      <c r="AQ46" s="58"/>
      <c r="AR46" s="58"/>
      <c r="AS46" s="58"/>
    </row>
    <row r="47" spans="27:45" x14ac:dyDescent="0.25">
      <c r="AA47" s="202" t="s">
        <v>141</v>
      </c>
      <c r="AB47" s="202">
        <v>2.2599999999999998</v>
      </c>
      <c r="AC47" s="202" t="s">
        <v>136</v>
      </c>
      <c r="AD47" s="202" t="s">
        <v>136</v>
      </c>
      <c r="AE47" s="202" t="s">
        <v>136</v>
      </c>
      <c r="AF47" s="202" t="s">
        <v>136</v>
      </c>
      <c r="AG47" s="202" t="s">
        <v>136</v>
      </c>
      <c r="AH47" s="202" t="s">
        <v>136</v>
      </c>
      <c r="AI47" s="202" t="s">
        <v>136</v>
      </c>
      <c r="AL47" s="58"/>
      <c r="AM47" s="58"/>
      <c r="AN47" s="58"/>
      <c r="AO47" s="58"/>
      <c r="AP47" s="58"/>
      <c r="AQ47" s="58"/>
      <c r="AR47" s="58"/>
      <c r="AS47" s="58"/>
    </row>
    <row r="48" spans="27:45" x14ac:dyDescent="0.25">
      <c r="AA48" s="202" t="s">
        <v>179</v>
      </c>
      <c r="AB48" s="202">
        <v>4.88</v>
      </c>
      <c r="AC48" s="202">
        <v>11.13</v>
      </c>
      <c r="AD48" s="202">
        <v>6.26</v>
      </c>
      <c r="AE48" s="202">
        <v>9.2100000000000009</v>
      </c>
      <c r="AF48" s="202">
        <v>7.25</v>
      </c>
      <c r="AG48" s="202" t="s">
        <v>136</v>
      </c>
      <c r="AH48" s="202" t="s">
        <v>136</v>
      </c>
      <c r="AI48" s="202">
        <v>5</v>
      </c>
      <c r="AL48" s="58"/>
      <c r="AM48" s="58"/>
      <c r="AN48" s="58"/>
      <c r="AO48" s="58"/>
      <c r="AP48" s="58"/>
      <c r="AQ48" s="58"/>
      <c r="AR48" s="58"/>
      <c r="AS48" s="58"/>
    </row>
    <row r="49" spans="27:45" x14ac:dyDescent="0.25">
      <c r="AA49" s="202" t="s">
        <v>180</v>
      </c>
      <c r="AB49" s="202">
        <v>6.83</v>
      </c>
      <c r="AC49" s="202">
        <v>10.63</v>
      </c>
      <c r="AD49" s="202">
        <v>8.16</v>
      </c>
      <c r="AE49" s="202">
        <v>11.52</v>
      </c>
      <c r="AF49" s="202">
        <v>4.92</v>
      </c>
      <c r="AG49" s="202" t="s">
        <v>136</v>
      </c>
      <c r="AH49" s="202" t="s">
        <v>136</v>
      </c>
      <c r="AI49" s="202">
        <v>3.25</v>
      </c>
      <c r="AL49" s="58"/>
      <c r="AM49" s="58"/>
      <c r="AN49" s="58"/>
      <c r="AO49" s="58"/>
      <c r="AP49" s="58"/>
      <c r="AQ49" s="58"/>
      <c r="AR49" s="58"/>
      <c r="AS49" s="58"/>
    </row>
    <row r="50" spans="27:45" x14ac:dyDescent="0.25">
      <c r="AA50" s="202" t="s">
        <v>143</v>
      </c>
      <c r="AB50" s="202">
        <v>5.33</v>
      </c>
      <c r="AC50" s="202" t="s">
        <v>136</v>
      </c>
      <c r="AD50" s="202" t="s">
        <v>136</v>
      </c>
      <c r="AE50" s="202" t="s">
        <v>136</v>
      </c>
      <c r="AF50" s="202" t="s">
        <v>136</v>
      </c>
      <c r="AG50" s="202" t="s">
        <v>136</v>
      </c>
      <c r="AH50" s="202" t="s">
        <v>136</v>
      </c>
      <c r="AI50" s="202" t="s">
        <v>136</v>
      </c>
      <c r="AL50" s="58"/>
      <c r="AM50" s="58"/>
      <c r="AN50" s="58"/>
      <c r="AO50" s="58"/>
      <c r="AP50" s="58"/>
      <c r="AQ50" s="58"/>
      <c r="AR50" s="58"/>
      <c r="AS50" s="58"/>
    </row>
    <row r="51" spans="27:45" x14ac:dyDescent="0.25">
      <c r="AA51" s="202" t="s">
        <v>181</v>
      </c>
      <c r="AB51" s="202">
        <v>5.42</v>
      </c>
      <c r="AC51" s="202">
        <v>12</v>
      </c>
      <c r="AD51" s="202">
        <v>7.25</v>
      </c>
      <c r="AE51" s="202" t="s">
        <v>136</v>
      </c>
      <c r="AF51" s="202">
        <v>3.5</v>
      </c>
      <c r="AG51" s="202">
        <v>2.25</v>
      </c>
      <c r="AH51" s="202" t="s">
        <v>136</v>
      </c>
      <c r="AI51" s="202" t="s">
        <v>136</v>
      </c>
      <c r="AL51" s="58"/>
      <c r="AM51" s="58"/>
      <c r="AN51" s="58"/>
      <c r="AO51" s="58"/>
      <c r="AP51" s="58"/>
      <c r="AQ51" s="58"/>
      <c r="AR51" s="58"/>
      <c r="AS51" s="58"/>
    </row>
    <row r="52" spans="27:45" x14ac:dyDescent="0.25">
      <c r="AA52" s="202" t="s">
        <v>182</v>
      </c>
      <c r="AB52" s="202">
        <v>6.16</v>
      </c>
      <c r="AC52" s="202">
        <v>9.7799999999999994</v>
      </c>
      <c r="AD52" s="202">
        <v>7.36</v>
      </c>
      <c r="AE52" s="202">
        <v>5.5</v>
      </c>
      <c r="AF52" s="202">
        <v>4.5</v>
      </c>
      <c r="AG52" s="202">
        <v>3.63</v>
      </c>
      <c r="AH52" s="202" t="s">
        <v>136</v>
      </c>
      <c r="AI52" s="202" t="s">
        <v>136</v>
      </c>
      <c r="AL52" s="58"/>
      <c r="AM52" s="58"/>
      <c r="AN52" s="58"/>
      <c r="AO52" s="58"/>
      <c r="AP52" s="58"/>
      <c r="AQ52" s="58"/>
      <c r="AR52" s="58"/>
      <c r="AS52" s="58"/>
    </row>
    <row r="53" spans="27:45" x14ac:dyDescent="0.25">
      <c r="AA53" s="202" t="s">
        <v>183</v>
      </c>
      <c r="AB53" s="202">
        <v>5.88</v>
      </c>
      <c r="AC53" s="202">
        <v>13</v>
      </c>
      <c r="AD53" s="202">
        <v>8.85</v>
      </c>
      <c r="AE53" s="202" t="s">
        <v>136</v>
      </c>
      <c r="AF53" s="202">
        <v>9</v>
      </c>
      <c r="AG53" s="202">
        <v>2.91</v>
      </c>
      <c r="AH53" s="202" t="s">
        <v>136</v>
      </c>
      <c r="AI53" s="202" t="s">
        <v>136</v>
      </c>
      <c r="AL53" s="58"/>
      <c r="AM53" s="58"/>
      <c r="AN53" s="58"/>
      <c r="AO53" s="58"/>
      <c r="AP53" s="58"/>
      <c r="AQ53" s="58"/>
      <c r="AR53" s="58"/>
      <c r="AS53" s="58"/>
    </row>
    <row r="54" spans="27:45" x14ac:dyDescent="0.25">
      <c r="AA54" s="202" t="s">
        <v>184</v>
      </c>
      <c r="AB54" s="202">
        <v>5.41</v>
      </c>
      <c r="AC54" s="202">
        <v>6.05</v>
      </c>
      <c r="AD54" s="202">
        <v>7.67</v>
      </c>
      <c r="AE54" s="202" t="s">
        <v>136</v>
      </c>
      <c r="AF54" s="202">
        <v>4.58</v>
      </c>
      <c r="AG54" s="202">
        <v>2.89</v>
      </c>
      <c r="AH54" s="202" t="s">
        <v>136</v>
      </c>
      <c r="AI54" s="202">
        <v>1.94</v>
      </c>
      <c r="AL54" s="58"/>
      <c r="AM54" s="58"/>
      <c r="AN54" s="58"/>
      <c r="AO54" s="58"/>
      <c r="AP54" s="58"/>
      <c r="AQ54" s="58"/>
      <c r="AR54" s="58"/>
      <c r="AS54" s="58"/>
    </row>
    <row r="55" spans="27:45" x14ac:dyDescent="0.25">
      <c r="AA55" s="202" t="s">
        <v>185</v>
      </c>
      <c r="AB55" s="4">
        <v>10.92</v>
      </c>
      <c r="AC55" s="4" t="s">
        <v>136</v>
      </c>
      <c r="AD55" s="4" t="s">
        <v>136</v>
      </c>
      <c r="AE55" s="4" t="s">
        <v>136</v>
      </c>
      <c r="AF55" s="4" t="s">
        <v>136</v>
      </c>
      <c r="AG55" s="4" t="s">
        <v>136</v>
      </c>
      <c r="AH55" s="4" t="s">
        <v>136</v>
      </c>
      <c r="AI55" s="4" t="s">
        <v>136</v>
      </c>
    </row>
    <row r="56" spans="27:45" x14ac:dyDescent="0.25">
      <c r="AA56" s="202" t="s">
        <v>186</v>
      </c>
      <c r="AB56" s="4">
        <v>7.56</v>
      </c>
      <c r="AC56" s="4" t="s">
        <v>136</v>
      </c>
      <c r="AD56" s="4">
        <v>7.75</v>
      </c>
      <c r="AE56" s="4" t="s">
        <v>136</v>
      </c>
      <c r="AF56" s="4" t="s">
        <v>136</v>
      </c>
      <c r="AG56" s="4">
        <v>2.5</v>
      </c>
      <c r="AH56" s="4" t="s">
        <v>136</v>
      </c>
      <c r="AI56" s="4" t="s">
        <v>136</v>
      </c>
    </row>
  </sheetData>
  <pageMargins left="0.7" right="0.7" top="0.75" bottom="0.75" header="0.3" footer="0.3"/>
  <pageSetup orientation="portrait"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41F30-DFFF-4FD9-8B05-ED2BE6F05CF6}">
  <sheetPr codeName="Sheet16"/>
  <dimension ref="B1:AO54"/>
  <sheetViews>
    <sheetView topLeftCell="A7" zoomScale="56" zoomScaleNormal="56" workbookViewId="0">
      <selection activeCell="AJ45" sqref="AJ45"/>
    </sheetView>
  </sheetViews>
  <sheetFormatPr defaultRowHeight="13.2" x14ac:dyDescent="0.25"/>
  <cols>
    <col min="1" max="1" width="4.109375" style="58" customWidth="1"/>
    <col min="2" max="26" width="8.88671875" style="58"/>
    <col min="27" max="27" width="35" style="58" customWidth="1"/>
    <col min="28" max="28" width="40.5546875" style="58" customWidth="1"/>
    <col min="29" max="29" width="33.6640625" style="58" customWidth="1"/>
    <col min="30" max="30" width="34.44140625" style="58" customWidth="1"/>
    <col min="31" max="31" width="17.21875" style="58" customWidth="1"/>
    <col min="32" max="32" width="11.109375" style="58" customWidth="1"/>
    <col min="33" max="33" width="18.109375" style="58" customWidth="1"/>
    <col min="34" max="34" width="19.44140625" style="58" customWidth="1"/>
    <col min="35" max="35" width="24.44140625" style="58" customWidth="1"/>
    <col min="36" max="16384" width="8.88671875" style="58"/>
  </cols>
  <sheetData>
    <row r="1" spans="2:41" x14ac:dyDescent="0.25">
      <c r="AB1" s="58">
        <f>COLUMN()</f>
        <v>28</v>
      </c>
      <c r="AC1" s="58">
        <f>COLUMN()</f>
        <v>29</v>
      </c>
      <c r="AD1" s="58">
        <f>COLUMN()</f>
        <v>30</v>
      </c>
      <c r="AE1" s="58">
        <f>COLUMN()</f>
        <v>31</v>
      </c>
      <c r="AF1" s="58">
        <f>COLUMN()</f>
        <v>32</v>
      </c>
      <c r="AG1" s="58">
        <f>COLUMN()</f>
        <v>33</v>
      </c>
      <c r="AH1" s="58">
        <f>COLUMN()</f>
        <v>34</v>
      </c>
      <c r="AI1" s="58">
        <f>COLUMN()</f>
        <v>35</v>
      </c>
    </row>
    <row r="2" spans="2:41" ht="22.8" x14ac:dyDescent="0.4">
      <c r="B2" s="57" t="s">
        <v>111</v>
      </c>
      <c r="AA2" s="225" t="s">
        <v>129</v>
      </c>
      <c r="AB2" s="225" t="s">
        <v>130</v>
      </c>
      <c r="AC2" s="225" t="s">
        <v>131</v>
      </c>
      <c r="AD2" s="225" t="s">
        <v>132</v>
      </c>
      <c r="AE2" s="225" t="s">
        <v>133</v>
      </c>
      <c r="AF2" s="225" t="s">
        <v>134</v>
      </c>
      <c r="AG2" s="225" t="s">
        <v>121</v>
      </c>
      <c r="AH2" s="225" t="s">
        <v>123</v>
      </c>
      <c r="AI2" s="203" t="s">
        <v>122</v>
      </c>
    </row>
    <row r="3" spans="2:41" ht="22.8" x14ac:dyDescent="0.25">
      <c r="B3" s="24" t="s">
        <v>128</v>
      </c>
      <c r="AA3" s="225" t="s">
        <v>135</v>
      </c>
      <c r="AB3" s="225">
        <v>4.9000000000000004</v>
      </c>
      <c r="AC3" s="225" t="s">
        <v>136</v>
      </c>
      <c r="AD3" s="225" t="s">
        <v>136</v>
      </c>
      <c r="AE3" s="225" t="s">
        <v>136</v>
      </c>
      <c r="AF3" s="225" t="s">
        <v>136</v>
      </c>
      <c r="AG3" s="225">
        <v>3.5</v>
      </c>
      <c r="AH3" s="225" t="s">
        <v>136</v>
      </c>
      <c r="AI3" s="4">
        <v>3.14</v>
      </c>
      <c r="AJ3" s="59"/>
      <c r="AK3" s="59"/>
      <c r="AL3" s="59"/>
      <c r="AM3" s="59"/>
      <c r="AN3" s="59"/>
      <c r="AO3" s="59"/>
    </row>
    <row r="4" spans="2:41" x14ac:dyDescent="0.25">
      <c r="AA4" s="225" t="s">
        <v>137</v>
      </c>
      <c r="AB4" s="225">
        <v>5.22</v>
      </c>
      <c r="AC4" s="225" t="s">
        <v>136</v>
      </c>
      <c r="AD4" s="225" t="s">
        <v>136</v>
      </c>
      <c r="AE4" s="225" t="s">
        <v>136</v>
      </c>
      <c r="AF4" s="225" t="s">
        <v>136</v>
      </c>
      <c r="AG4" s="225">
        <v>2.38</v>
      </c>
      <c r="AH4" s="225">
        <v>3.75</v>
      </c>
      <c r="AI4" s="4">
        <v>6.1</v>
      </c>
      <c r="AJ4" s="59"/>
      <c r="AK4" s="59"/>
      <c r="AL4" s="59"/>
      <c r="AM4" s="59"/>
      <c r="AN4" s="59"/>
      <c r="AO4" s="59"/>
    </row>
    <row r="5" spans="2:41" x14ac:dyDescent="0.25">
      <c r="AA5" s="225" t="s">
        <v>138</v>
      </c>
      <c r="AB5" s="225">
        <v>3.53</v>
      </c>
      <c r="AC5" s="225" t="s">
        <v>136</v>
      </c>
      <c r="AD5" s="225" t="s">
        <v>136</v>
      </c>
      <c r="AE5" s="225" t="s">
        <v>136</v>
      </c>
      <c r="AF5" s="225" t="s">
        <v>136</v>
      </c>
      <c r="AG5" s="225" t="s">
        <v>136</v>
      </c>
      <c r="AH5" s="225" t="s">
        <v>136</v>
      </c>
      <c r="AI5" s="4" t="s">
        <v>136</v>
      </c>
      <c r="AJ5" s="59"/>
      <c r="AK5" s="59"/>
      <c r="AL5" s="59"/>
      <c r="AM5" s="59"/>
      <c r="AN5" s="59"/>
      <c r="AO5" s="59"/>
    </row>
    <row r="6" spans="2:41" x14ac:dyDescent="0.25">
      <c r="AA6" s="225" t="s">
        <v>139</v>
      </c>
      <c r="AB6" s="225">
        <v>3.47</v>
      </c>
      <c r="AC6" s="225" t="s">
        <v>136</v>
      </c>
      <c r="AD6" s="225" t="s">
        <v>136</v>
      </c>
      <c r="AE6" s="225" t="s">
        <v>136</v>
      </c>
      <c r="AF6" s="225" t="s">
        <v>136</v>
      </c>
      <c r="AG6" s="225" t="s">
        <v>136</v>
      </c>
      <c r="AH6" s="225">
        <v>4.5</v>
      </c>
      <c r="AI6" s="4" t="s">
        <v>136</v>
      </c>
      <c r="AJ6" s="59"/>
      <c r="AK6" s="59"/>
      <c r="AL6" s="59"/>
      <c r="AM6" s="59"/>
      <c r="AN6" s="59"/>
      <c r="AO6" s="59"/>
    </row>
    <row r="7" spans="2:41" x14ac:dyDescent="0.25">
      <c r="AA7" s="225" t="s">
        <v>140</v>
      </c>
      <c r="AB7" s="225">
        <v>5.12</v>
      </c>
      <c r="AC7" s="225" t="s">
        <v>136</v>
      </c>
      <c r="AD7" s="225" t="s">
        <v>136</v>
      </c>
      <c r="AE7" s="225" t="s">
        <v>136</v>
      </c>
      <c r="AF7" s="225" t="s">
        <v>136</v>
      </c>
      <c r="AG7" s="225" t="s">
        <v>136</v>
      </c>
      <c r="AH7" s="225" t="s">
        <v>136</v>
      </c>
      <c r="AI7" s="4">
        <v>12</v>
      </c>
      <c r="AJ7" s="59"/>
      <c r="AK7" s="59"/>
      <c r="AL7" s="59"/>
      <c r="AM7" s="59"/>
      <c r="AN7" s="59"/>
      <c r="AO7" s="59"/>
    </row>
    <row r="8" spans="2:41" x14ac:dyDescent="0.25">
      <c r="AA8" s="225" t="s">
        <v>141</v>
      </c>
      <c r="AB8" s="225">
        <v>3.96</v>
      </c>
      <c r="AC8" s="225">
        <v>1.5</v>
      </c>
      <c r="AD8" s="225">
        <v>12</v>
      </c>
      <c r="AE8" s="225" t="s">
        <v>136</v>
      </c>
      <c r="AF8" s="225" t="s">
        <v>136</v>
      </c>
      <c r="AG8" s="225" t="s">
        <v>136</v>
      </c>
      <c r="AH8" s="225" t="s">
        <v>136</v>
      </c>
      <c r="AI8" s="4">
        <v>7.84</v>
      </c>
      <c r="AJ8" s="59"/>
      <c r="AK8" s="59"/>
      <c r="AL8" s="59"/>
      <c r="AM8" s="59"/>
      <c r="AN8" s="59"/>
      <c r="AO8" s="59"/>
    </row>
    <row r="9" spans="2:41" x14ac:dyDescent="0.25">
      <c r="AA9" s="225" t="s">
        <v>142</v>
      </c>
      <c r="AB9" s="225">
        <v>4.66</v>
      </c>
      <c r="AC9" s="225" t="s">
        <v>136</v>
      </c>
      <c r="AD9" s="225" t="s">
        <v>136</v>
      </c>
      <c r="AE9" s="225" t="s">
        <v>136</v>
      </c>
      <c r="AF9" s="225" t="s">
        <v>136</v>
      </c>
      <c r="AG9" s="225" t="s">
        <v>136</v>
      </c>
      <c r="AH9" s="225" t="s">
        <v>136</v>
      </c>
      <c r="AI9" s="4">
        <v>6.5</v>
      </c>
      <c r="AJ9" s="59"/>
      <c r="AK9" s="59"/>
      <c r="AL9" s="59"/>
      <c r="AM9" s="59"/>
      <c r="AN9" s="59"/>
      <c r="AO9" s="59"/>
    </row>
    <row r="10" spans="2:41" x14ac:dyDescent="0.25">
      <c r="AA10" s="225" t="s">
        <v>143</v>
      </c>
      <c r="AB10" s="225">
        <v>3.83</v>
      </c>
      <c r="AC10" s="225" t="s">
        <v>136</v>
      </c>
      <c r="AD10" s="225" t="s">
        <v>136</v>
      </c>
      <c r="AE10" s="225" t="s">
        <v>136</v>
      </c>
      <c r="AF10" s="225" t="s">
        <v>136</v>
      </c>
      <c r="AG10" s="225" t="s">
        <v>136</v>
      </c>
      <c r="AH10" s="225" t="s">
        <v>136</v>
      </c>
      <c r="AI10" s="4" t="s">
        <v>136</v>
      </c>
      <c r="AJ10" s="59"/>
      <c r="AK10" s="59"/>
      <c r="AL10" s="59"/>
      <c r="AM10" s="59"/>
      <c r="AN10" s="59"/>
      <c r="AO10" s="59"/>
    </row>
    <row r="11" spans="2:41" x14ac:dyDescent="0.25">
      <c r="AA11" s="225" t="s">
        <v>144</v>
      </c>
      <c r="AB11" s="225">
        <v>5.38</v>
      </c>
      <c r="AC11" s="225" t="s">
        <v>136</v>
      </c>
      <c r="AD11" s="225" t="s">
        <v>136</v>
      </c>
      <c r="AE11" s="225" t="s">
        <v>136</v>
      </c>
      <c r="AF11" s="225" t="s">
        <v>136</v>
      </c>
      <c r="AG11" s="225" t="s">
        <v>136</v>
      </c>
      <c r="AH11" s="225" t="s">
        <v>136</v>
      </c>
      <c r="AI11" s="4" t="s">
        <v>136</v>
      </c>
      <c r="AJ11" s="59"/>
      <c r="AK11" s="59"/>
      <c r="AL11" s="59"/>
      <c r="AM11" s="59"/>
      <c r="AN11" s="59"/>
      <c r="AO11" s="59"/>
    </row>
    <row r="12" spans="2:41" x14ac:dyDescent="0.25">
      <c r="AA12" s="225" t="s">
        <v>145</v>
      </c>
      <c r="AB12" s="225">
        <v>4.5199999999999996</v>
      </c>
      <c r="AC12" s="225" t="s">
        <v>136</v>
      </c>
      <c r="AD12" s="225" t="s">
        <v>136</v>
      </c>
      <c r="AE12" s="225" t="s">
        <v>136</v>
      </c>
      <c r="AF12" s="225" t="s">
        <v>136</v>
      </c>
      <c r="AG12" s="225">
        <v>4.17</v>
      </c>
      <c r="AH12" s="225" t="s">
        <v>136</v>
      </c>
      <c r="AI12" s="4" t="s">
        <v>136</v>
      </c>
      <c r="AJ12" s="59"/>
      <c r="AK12" s="59"/>
      <c r="AL12" s="59"/>
      <c r="AM12" s="59"/>
      <c r="AN12" s="59"/>
      <c r="AO12" s="59"/>
    </row>
    <row r="13" spans="2:41" x14ac:dyDescent="0.25">
      <c r="AA13" s="225" t="s">
        <v>146</v>
      </c>
      <c r="AB13" s="225">
        <v>4.54</v>
      </c>
      <c r="AC13" s="225" t="s">
        <v>136</v>
      </c>
      <c r="AD13" s="225">
        <v>10</v>
      </c>
      <c r="AE13" s="225" t="s">
        <v>136</v>
      </c>
      <c r="AF13" s="225" t="s">
        <v>136</v>
      </c>
      <c r="AG13" s="225">
        <v>2.5099999999999998</v>
      </c>
      <c r="AH13" s="225" t="s">
        <v>136</v>
      </c>
      <c r="AI13" s="4" t="s">
        <v>136</v>
      </c>
      <c r="AJ13" s="59"/>
      <c r="AK13" s="59"/>
      <c r="AL13" s="59"/>
      <c r="AM13" s="59"/>
      <c r="AN13" s="59"/>
      <c r="AO13" s="59"/>
    </row>
    <row r="14" spans="2:41" x14ac:dyDescent="0.25">
      <c r="AA14" s="225" t="s">
        <v>147</v>
      </c>
      <c r="AB14" s="225">
        <v>4.45</v>
      </c>
      <c r="AC14" s="225" t="s">
        <v>136</v>
      </c>
      <c r="AD14" s="225" t="s">
        <v>136</v>
      </c>
      <c r="AE14" s="225" t="s">
        <v>136</v>
      </c>
      <c r="AF14" s="225" t="s">
        <v>136</v>
      </c>
      <c r="AG14" s="225" t="s">
        <v>136</v>
      </c>
      <c r="AH14" s="225" t="s">
        <v>136</v>
      </c>
      <c r="AI14" s="4" t="s">
        <v>136</v>
      </c>
      <c r="AJ14" s="59"/>
      <c r="AK14" s="59"/>
      <c r="AL14" s="59"/>
      <c r="AM14" s="59"/>
      <c r="AN14" s="59"/>
      <c r="AO14" s="59"/>
    </row>
    <row r="15" spans="2:41" x14ac:dyDescent="0.25">
      <c r="AA15" s="225" t="s">
        <v>148</v>
      </c>
      <c r="AB15" s="225">
        <v>3.87</v>
      </c>
      <c r="AC15" s="225" t="s">
        <v>136</v>
      </c>
      <c r="AD15" s="225" t="s">
        <v>136</v>
      </c>
      <c r="AE15" s="225" t="s">
        <v>136</v>
      </c>
      <c r="AF15" s="225" t="s">
        <v>136</v>
      </c>
      <c r="AG15" s="225">
        <v>3.63</v>
      </c>
      <c r="AH15" s="225" t="s">
        <v>136</v>
      </c>
      <c r="AI15" s="4" t="s">
        <v>136</v>
      </c>
      <c r="AJ15" s="59"/>
      <c r="AK15" s="59"/>
      <c r="AL15" s="59"/>
      <c r="AM15" s="59"/>
      <c r="AN15" s="59"/>
      <c r="AO15" s="59"/>
    </row>
    <row r="16" spans="2:41" x14ac:dyDescent="0.25">
      <c r="AA16" s="225" t="s">
        <v>149</v>
      </c>
      <c r="AB16" s="225">
        <v>4.76</v>
      </c>
      <c r="AC16" s="225" t="s">
        <v>136</v>
      </c>
      <c r="AD16" s="225" t="s">
        <v>136</v>
      </c>
      <c r="AE16" s="225" t="s">
        <v>136</v>
      </c>
      <c r="AF16" s="225" t="s">
        <v>136</v>
      </c>
      <c r="AG16" s="225" t="s">
        <v>136</v>
      </c>
      <c r="AH16" s="225" t="s">
        <v>136</v>
      </c>
      <c r="AI16" s="4">
        <v>10.02</v>
      </c>
      <c r="AJ16" s="59"/>
      <c r="AK16" s="59"/>
      <c r="AL16" s="59"/>
      <c r="AM16" s="59"/>
      <c r="AN16" s="59"/>
      <c r="AO16" s="59"/>
    </row>
    <row r="17" spans="27:41" x14ac:dyDescent="0.25">
      <c r="AA17" s="225" t="s">
        <v>150</v>
      </c>
      <c r="AB17" s="225">
        <v>3.81</v>
      </c>
      <c r="AC17" s="225" t="s">
        <v>136</v>
      </c>
      <c r="AD17" s="225" t="s">
        <v>136</v>
      </c>
      <c r="AE17" s="225" t="s">
        <v>136</v>
      </c>
      <c r="AF17" s="225" t="s">
        <v>136</v>
      </c>
      <c r="AG17" s="225" t="s">
        <v>136</v>
      </c>
      <c r="AH17" s="225" t="s">
        <v>136</v>
      </c>
      <c r="AI17" s="4" t="s">
        <v>136</v>
      </c>
      <c r="AJ17" s="59"/>
      <c r="AK17" s="59"/>
      <c r="AL17" s="59"/>
      <c r="AM17" s="59"/>
      <c r="AN17" s="59"/>
      <c r="AO17" s="59"/>
    </row>
    <row r="18" spans="27:41" x14ac:dyDescent="0.25">
      <c r="AA18" s="225" t="s">
        <v>151</v>
      </c>
      <c r="AB18" s="225">
        <v>5.0199999999999996</v>
      </c>
      <c r="AC18" s="225" t="s">
        <v>136</v>
      </c>
      <c r="AD18" s="225" t="s">
        <v>136</v>
      </c>
      <c r="AE18" s="225" t="s">
        <v>136</v>
      </c>
      <c r="AF18" s="225" t="s">
        <v>136</v>
      </c>
      <c r="AG18" s="225">
        <v>4.18</v>
      </c>
      <c r="AH18" s="225" t="s">
        <v>136</v>
      </c>
      <c r="AI18" s="4">
        <v>6.75</v>
      </c>
      <c r="AJ18" s="59"/>
      <c r="AK18" s="59"/>
      <c r="AL18" s="59"/>
      <c r="AM18" s="59"/>
      <c r="AN18" s="59"/>
      <c r="AO18" s="59"/>
    </row>
    <row r="19" spans="27:41" x14ac:dyDescent="0.25">
      <c r="AA19" s="225" t="s">
        <v>153</v>
      </c>
      <c r="AB19" s="225">
        <v>4.38</v>
      </c>
      <c r="AC19" s="225" t="s">
        <v>136</v>
      </c>
      <c r="AD19" s="225" t="s">
        <v>136</v>
      </c>
      <c r="AE19" s="225" t="s">
        <v>136</v>
      </c>
      <c r="AF19" s="225" t="s">
        <v>136</v>
      </c>
      <c r="AG19" s="225" t="s">
        <v>136</v>
      </c>
      <c r="AH19" s="225" t="s">
        <v>136</v>
      </c>
      <c r="AI19" s="4" t="s">
        <v>136</v>
      </c>
      <c r="AJ19" s="59"/>
      <c r="AK19" s="59"/>
      <c r="AL19" s="59"/>
      <c r="AM19" s="59"/>
      <c r="AN19" s="59"/>
      <c r="AO19" s="59"/>
    </row>
    <row r="20" spans="27:41" x14ac:dyDescent="0.25">
      <c r="AA20" s="225" t="s">
        <v>154</v>
      </c>
      <c r="AB20" s="225">
        <v>4.16</v>
      </c>
      <c r="AC20" s="225" t="s">
        <v>136</v>
      </c>
      <c r="AD20" s="225" t="s">
        <v>136</v>
      </c>
      <c r="AE20" s="225" t="s">
        <v>136</v>
      </c>
      <c r="AF20" s="225" t="s">
        <v>136</v>
      </c>
      <c r="AG20" s="225">
        <v>2.67</v>
      </c>
      <c r="AH20" s="225">
        <v>3.5</v>
      </c>
      <c r="AI20" s="4" t="s">
        <v>136</v>
      </c>
      <c r="AJ20" s="59"/>
      <c r="AK20" s="59"/>
      <c r="AL20" s="59"/>
      <c r="AM20" s="59"/>
      <c r="AN20" s="59"/>
      <c r="AO20" s="59"/>
    </row>
    <row r="21" spans="27:41" x14ac:dyDescent="0.25">
      <c r="AA21" s="225" t="s">
        <v>155</v>
      </c>
      <c r="AB21" s="225">
        <v>4.05</v>
      </c>
      <c r="AC21" s="225" t="s">
        <v>136</v>
      </c>
      <c r="AD21" s="225" t="s">
        <v>136</v>
      </c>
      <c r="AE21" s="225" t="s">
        <v>136</v>
      </c>
      <c r="AF21" s="225" t="s">
        <v>136</v>
      </c>
      <c r="AG21" s="225">
        <v>3.33</v>
      </c>
      <c r="AH21" s="225" t="s">
        <v>136</v>
      </c>
      <c r="AI21" s="4" t="s">
        <v>136</v>
      </c>
      <c r="AJ21" s="59"/>
      <c r="AK21" s="59"/>
      <c r="AL21" s="59"/>
      <c r="AM21" s="59"/>
      <c r="AN21" s="59"/>
      <c r="AO21" s="59"/>
    </row>
    <row r="22" spans="27:41" x14ac:dyDescent="0.25">
      <c r="AA22" s="225" t="s">
        <v>156</v>
      </c>
      <c r="AB22" s="225">
        <v>3</v>
      </c>
      <c r="AC22" s="225" t="s">
        <v>136</v>
      </c>
      <c r="AD22" s="225" t="s">
        <v>136</v>
      </c>
      <c r="AE22" s="225" t="s">
        <v>136</v>
      </c>
      <c r="AF22" s="225" t="s">
        <v>136</v>
      </c>
      <c r="AG22" s="225" t="s">
        <v>136</v>
      </c>
      <c r="AH22" s="225" t="s">
        <v>136</v>
      </c>
      <c r="AI22" s="4" t="s">
        <v>136</v>
      </c>
      <c r="AJ22" s="59"/>
      <c r="AK22" s="59"/>
      <c r="AL22" s="59"/>
      <c r="AM22" s="59"/>
      <c r="AN22" s="59"/>
      <c r="AO22" s="59"/>
    </row>
    <row r="23" spans="27:41" x14ac:dyDescent="0.25">
      <c r="AA23" s="225" t="s">
        <v>157</v>
      </c>
      <c r="AB23" s="225">
        <v>4.8</v>
      </c>
      <c r="AC23" s="225" t="s">
        <v>136</v>
      </c>
      <c r="AD23" s="225" t="s">
        <v>136</v>
      </c>
      <c r="AE23" s="225" t="s">
        <v>136</v>
      </c>
      <c r="AF23" s="225" t="s">
        <v>136</v>
      </c>
      <c r="AG23" s="225" t="s">
        <v>136</v>
      </c>
      <c r="AH23" s="225" t="s">
        <v>136</v>
      </c>
      <c r="AI23" s="4">
        <v>1.5</v>
      </c>
      <c r="AJ23" s="59"/>
      <c r="AK23" s="59"/>
      <c r="AL23" s="59"/>
      <c r="AM23" s="59"/>
      <c r="AN23" s="59"/>
      <c r="AO23" s="59"/>
    </row>
    <row r="24" spans="27:41" x14ac:dyDescent="0.25">
      <c r="AA24" s="225" t="s">
        <v>158</v>
      </c>
      <c r="AB24" s="225">
        <v>7.24</v>
      </c>
      <c r="AC24" s="225" t="s">
        <v>136</v>
      </c>
      <c r="AD24" s="225" t="s">
        <v>136</v>
      </c>
      <c r="AE24" s="225" t="s">
        <v>136</v>
      </c>
      <c r="AF24" s="225" t="s">
        <v>136</v>
      </c>
      <c r="AG24" s="225">
        <v>4.51</v>
      </c>
      <c r="AH24" s="225" t="s">
        <v>136</v>
      </c>
      <c r="AI24" s="4" t="s">
        <v>136</v>
      </c>
      <c r="AJ24" s="59"/>
      <c r="AK24" s="59"/>
      <c r="AL24" s="59"/>
      <c r="AM24" s="59"/>
      <c r="AN24" s="59"/>
      <c r="AO24" s="59"/>
    </row>
    <row r="25" spans="27:41" x14ac:dyDescent="0.25">
      <c r="AA25" s="225" t="s">
        <v>159</v>
      </c>
      <c r="AB25" s="225">
        <v>6.32</v>
      </c>
      <c r="AC25" s="225" t="s">
        <v>136</v>
      </c>
      <c r="AD25" s="225" t="s">
        <v>136</v>
      </c>
      <c r="AE25" s="225" t="s">
        <v>136</v>
      </c>
      <c r="AF25" s="225" t="s">
        <v>136</v>
      </c>
      <c r="AG25" s="225" t="s">
        <v>136</v>
      </c>
      <c r="AH25" s="225" t="s">
        <v>136</v>
      </c>
      <c r="AI25" s="4" t="s">
        <v>136</v>
      </c>
      <c r="AJ25" s="59"/>
      <c r="AK25" s="59"/>
      <c r="AL25" s="59"/>
      <c r="AM25" s="59"/>
      <c r="AN25" s="59"/>
      <c r="AO25" s="59"/>
    </row>
    <row r="26" spans="27:41" x14ac:dyDescent="0.25">
      <c r="AA26" s="225" t="s">
        <v>160</v>
      </c>
      <c r="AB26" s="225">
        <v>7.13</v>
      </c>
      <c r="AC26" s="225" t="s">
        <v>136</v>
      </c>
      <c r="AD26" s="225" t="s">
        <v>136</v>
      </c>
      <c r="AE26" s="225" t="s">
        <v>136</v>
      </c>
      <c r="AF26" s="225" t="s">
        <v>136</v>
      </c>
      <c r="AG26" s="225">
        <v>5.51</v>
      </c>
      <c r="AH26" s="225" t="s">
        <v>136</v>
      </c>
      <c r="AI26" s="4" t="s">
        <v>136</v>
      </c>
      <c r="AJ26" s="59"/>
      <c r="AK26" s="59"/>
      <c r="AL26" s="59"/>
      <c r="AM26" s="59"/>
      <c r="AN26" s="59"/>
      <c r="AO26" s="59"/>
    </row>
    <row r="27" spans="27:41" x14ac:dyDescent="0.25">
      <c r="AA27" s="225" t="s">
        <v>161</v>
      </c>
      <c r="AB27" s="225">
        <v>6.58</v>
      </c>
      <c r="AC27" s="225" t="s">
        <v>136</v>
      </c>
      <c r="AD27" s="225" t="s">
        <v>136</v>
      </c>
      <c r="AE27" s="225" t="s">
        <v>136</v>
      </c>
      <c r="AF27" s="225" t="s">
        <v>136</v>
      </c>
      <c r="AG27" s="225">
        <v>4.05</v>
      </c>
      <c r="AH27" s="225" t="s">
        <v>136</v>
      </c>
      <c r="AI27" s="4" t="s">
        <v>136</v>
      </c>
      <c r="AJ27" s="59"/>
      <c r="AK27" s="59"/>
      <c r="AL27" s="59"/>
      <c r="AM27" s="59"/>
      <c r="AN27" s="59"/>
      <c r="AO27" s="59"/>
    </row>
    <row r="28" spans="27:41" x14ac:dyDescent="0.25">
      <c r="AA28" s="225" t="s">
        <v>162</v>
      </c>
      <c r="AB28" s="225">
        <v>7.46</v>
      </c>
      <c r="AC28" s="225" t="s">
        <v>136</v>
      </c>
      <c r="AD28" s="225" t="s">
        <v>136</v>
      </c>
      <c r="AE28" s="225" t="s">
        <v>136</v>
      </c>
      <c r="AF28" s="225" t="s">
        <v>136</v>
      </c>
      <c r="AG28" s="225" t="s">
        <v>136</v>
      </c>
      <c r="AH28" s="225" t="s">
        <v>136</v>
      </c>
      <c r="AI28" s="4" t="s">
        <v>136</v>
      </c>
      <c r="AJ28" s="59"/>
      <c r="AK28" s="59"/>
      <c r="AL28" s="59"/>
      <c r="AM28" s="59"/>
      <c r="AN28" s="59"/>
      <c r="AO28" s="59"/>
    </row>
    <row r="29" spans="27:41" x14ac:dyDescent="0.25">
      <c r="AA29" s="225" t="s">
        <v>163</v>
      </c>
      <c r="AB29" s="225">
        <v>5.75</v>
      </c>
      <c r="AC29" s="225">
        <v>12</v>
      </c>
      <c r="AD29" s="225" t="s">
        <v>136</v>
      </c>
      <c r="AE29" s="225" t="s">
        <v>136</v>
      </c>
      <c r="AF29" s="225">
        <v>4</v>
      </c>
      <c r="AG29" s="225" t="s">
        <v>136</v>
      </c>
      <c r="AH29" s="225" t="s">
        <v>136</v>
      </c>
      <c r="AI29" s="4" t="s">
        <v>136</v>
      </c>
      <c r="AJ29" s="59"/>
      <c r="AK29" s="59"/>
      <c r="AL29" s="59"/>
      <c r="AM29" s="59"/>
      <c r="AN29" s="59"/>
      <c r="AO29" s="59"/>
    </row>
    <row r="30" spans="27:41" x14ac:dyDescent="0.25">
      <c r="AA30" s="225" t="s">
        <v>164</v>
      </c>
      <c r="AB30" s="225">
        <v>7.38</v>
      </c>
      <c r="AC30" s="225" t="s">
        <v>136</v>
      </c>
      <c r="AD30" s="225" t="s">
        <v>136</v>
      </c>
      <c r="AE30" s="225" t="s">
        <v>136</v>
      </c>
      <c r="AF30" s="225" t="s">
        <v>136</v>
      </c>
      <c r="AG30" s="225">
        <v>4.13</v>
      </c>
      <c r="AH30" s="225" t="s">
        <v>136</v>
      </c>
      <c r="AI30" s="4" t="s">
        <v>136</v>
      </c>
      <c r="AJ30" s="59"/>
      <c r="AK30" s="59"/>
      <c r="AL30" s="59"/>
      <c r="AM30" s="59"/>
      <c r="AN30" s="59"/>
      <c r="AO30" s="59"/>
    </row>
    <row r="31" spans="27:41" x14ac:dyDescent="0.25">
      <c r="AA31" s="225" t="s">
        <v>165</v>
      </c>
      <c r="AB31" s="225">
        <v>6</v>
      </c>
      <c r="AC31" s="225" t="s">
        <v>136</v>
      </c>
      <c r="AD31" s="225" t="s">
        <v>136</v>
      </c>
      <c r="AE31" s="225">
        <v>10.25</v>
      </c>
      <c r="AF31" s="225" t="s">
        <v>136</v>
      </c>
      <c r="AG31" s="225">
        <v>4.5</v>
      </c>
      <c r="AH31" s="225" t="s">
        <v>136</v>
      </c>
      <c r="AI31" s="4">
        <v>4.0999999999999996</v>
      </c>
      <c r="AJ31" s="59"/>
      <c r="AK31" s="59"/>
      <c r="AL31" s="59"/>
      <c r="AM31" s="59"/>
      <c r="AN31" s="59"/>
      <c r="AO31" s="59"/>
    </row>
    <row r="32" spans="27:41" x14ac:dyDescent="0.25">
      <c r="AA32" s="225" t="s">
        <v>166</v>
      </c>
      <c r="AB32" s="225">
        <v>5.89</v>
      </c>
      <c r="AC32" s="225" t="s">
        <v>136</v>
      </c>
      <c r="AD32" s="225" t="s">
        <v>136</v>
      </c>
      <c r="AE32" s="225" t="s">
        <v>136</v>
      </c>
      <c r="AF32" s="225" t="s">
        <v>136</v>
      </c>
      <c r="AG32" s="225" t="s">
        <v>136</v>
      </c>
      <c r="AH32" s="225" t="s">
        <v>136</v>
      </c>
      <c r="AI32" s="4">
        <v>4.75</v>
      </c>
      <c r="AJ32" s="59"/>
      <c r="AK32" s="59"/>
      <c r="AL32" s="59"/>
      <c r="AM32" s="59"/>
      <c r="AN32" s="59"/>
      <c r="AO32" s="59"/>
    </row>
    <row r="33" spans="27:41" x14ac:dyDescent="0.25">
      <c r="AA33" s="225" t="s">
        <v>167</v>
      </c>
      <c r="AB33" s="225">
        <v>7.18</v>
      </c>
      <c r="AC33" s="225" t="s">
        <v>136</v>
      </c>
      <c r="AD33" s="225" t="s">
        <v>136</v>
      </c>
      <c r="AE33" s="225" t="s">
        <v>136</v>
      </c>
      <c r="AF33" s="225" t="s">
        <v>136</v>
      </c>
      <c r="AG33" s="225" t="s">
        <v>136</v>
      </c>
      <c r="AH33" s="225" t="s">
        <v>136</v>
      </c>
      <c r="AI33" s="4">
        <v>3.09</v>
      </c>
      <c r="AJ33" s="59"/>
      <c r="AK33" s="59"/>
      <c r="AL33" s="59"/>
      <c r="AM33" s="59"/>
      <c r="AN33" s="59"/>
      <c r="AO33" s="59"/>
    </row>
    <row r="34" spans="27:41" x14ac:dyDescent="0.25">
      <c r="AA34" s="225" t="s">
        <v>168</v>
      </c>
      <c r="AB34" s="225">
        <v>6.42</v>
      </c>
      <c r="AC34" s="225" t="s">
        <v>136</v>
      </c>
      <c r="AD34" s="225" t="s">
        <v>136</v>
      </c>
      <c r="AE34" s="225" t="s">
        <v>136</v>
      </c>
      <c r="AF34" s="225" t="s">
        <v>136</v>
      </c>
      <c r="AG34" s="225" t="s">
        <v>136</v>
      </c>
      <c r="AH34" s="225" t="s">
        <v>136</v>
      </c>
      <c r="AI34" s="4">
        <v>4.4400000000000004</v>
      </c>
      <c r="AJ34" s="59"/>
      <c r="AK34" s="59"/>
      <c r="AL34" s="59"/>
      <c r="AM34" s="59"/>
      <c r="AN34" s="59"/>
      <c r="AO34" s="59"/>
    </row>
    <row r="35" spans="27:41" x14ac:dyDescent="0.25">
      <c r="AA35" s="225" t="s">
        <v>169</v>
      </c>
      <c r="AB35" s="225">
        <v>7.53</v>
      </c>
      <c r="AC35" s="225" t="s">
        <v>136</v>
      </c>
      <c r="AD35" s="225" t="s">
        <v>136</v>
      </c>
      <c r="AE35" s="225" t="s">
        <v>136</v>
      </c>
      <c r="AF35" s="225" t="s">
        <v>136</v>
      </c>
      <c r="AG35" s="225" t="s">
        <v>136</v>
      </c>
      <c r="AH35" s="225" t="s">
        <v>136</v>
      </c>
      <c r="AI35" s="4">
        <v>5</v>
      </c>
      <c r="AJ35" s="59"/>
      <c r="AK35" s="59"/>
      <c r="AL35" s="59"/>
      <c r="AM35" s="59"/>
      <c r="AN35" s="59"/>
      <c r="AO35" s="59"/>
    </row>
    <row r="36" spans="27:41" x14ac:dyDescent="0.25">
      <c r="AA36" s="225" t="s">
        <v>170</v>
      </c>
      <c r="AB36" s="225">
        <v>8.42</v>
      </c>
      <c r="AC36" s="225" t="s">
        <v>136</v>
      </c>
      <c r="AD36" s="225" t="s">
        <v>136</v>
      </c>
      <c r="AE36" s="225" t="s">
        <v>136</v>
      </c>
      <c r="AF36" s="225" t="s">
        <v>136</v>
      </c>
      <c r="AG36" s="225">
        <v>3.44</v>
      </c>
      <c r="AH36" s="225" t="s">
        <v>136</v>
      </c>
      <c r="AI36" s="4">
        <v>3.25</v>
      </c>
      <c r="AJ36" s="59"/>
      <c r="AK36" s="59"/>
      <c r="AL36" s="59"/>
      <c r="AM36" s="59"/>
      <c r="AN36" s="59"/>
      <c r="AO36" s="59"/>
    </row>
    <row r="37" spans="27:41" x14ac:dyDescent="0.25">
      <c r="AA37" s="225" t="s">
        <v>174</v>
      </c>
      <c r="AB37" s="225">
        <v>4.25</v>
      </c>
      <c r="AC37" s="225" t="s">
        <v>136</v>
      </c>
      <c r="AD37" s="225" t="s">
        <v>136</v>
      </c>
      <c r="AE37" s="225" t="s">
        <v>136</v>
      </c>
      <c r="AF37" s="225" t="s">
        <v>136</v>
      </c>
      <c r="AG37" s="225" t="s">
        <v>136</v>
      </c>
      <c r="AH37" s="225" t="s">
        <v>136</v>
      </c>
      <c r="AI37" s="4" t="s">
        <v>136</v>
      </c>
      <c r="AJ37" s="59"/>
      <c r="AK37" s="59"/>
      <c r="AL37" s="59"/>
      <c r="AM37" s="59"/>
      <c r="AN37" s="59"/>
      <c r="AO37" s="59"/>
    </row>
    <row r="38" spans="27:41" x14ac:dyDescent="0.25">
      <c r="AA38" s="225" t="s">
        <v>175</v>
      </c>
      <c r="AB38" s="225">
        <v>7.75</v>
      </c>
      <c r="AC38" s="225" t="s">
        <v>136</v>
      </c>
      <c r="AD38" s="225">
        <v>10.34</v>
      </c>
      <c r="AE38" s="225" t="s">
        <v>136</v>
      </c>
      <c r="AF38" s="225" t="s">
        <v>136</v>
      </c>
      <c r="AG38" s="225" t="s">
        <v>136</v>
      </c>
      <c r="AH38" s="225" t="s">
        <v>136</v>
      </c>
      <c r="AI38" s="4" t="s">
        <v>136</v>
      </c>
      <c r="AJ38" s="59"/>
      <c r="AK38" s="59"/>
      <c r="AL38" s="59"/>
      <c r="AM38" s="59"/>
      <c r="AN38" s="59"/>
      <c r="AO38" s="59"/>
    </row>
    <row r="39" spans="27:41" x14ac:dyDescent="0.25">
      <c r="AA39" s="225" t="s">
        <v>176</v>
      </c>
      <c r="AB39" s="225">
        <v>7.88</v>
      </c>
      <c r="AC39" s="225" t="s">
        <v>136</v>
      </c>
      <c r="AD39" s="225">
        <v>15.88</v>
      </c>
      <c r="AE39" s="225" t="s">
        <v>136</v>
      </c>
      <c r="AF39" s="225" t="s">
        <v>136</v>
      </c>
      <c r="AG39" s="225">
        <v>2.94</v>
      </c>
      <c r="AH39" s="225" t="s">
        <v>136</v>
      </c>
      <c r="AI39" s="4" t="s">
        <v>136</v>
      </c>
      <c r="AJ39" s="59"/>
      <c r="AK39" s="59"/>
      <c r="AL39" s="59"/>
      <c r="AM39" s="59"/>
      <c r="AN39" s="59"/>
      <c r="AO39" s="59"/>
    </row>
    <row r="40" spans="27:41" x14ac:dyDescent="0.25">
      <c r="AA40" s="225" t="s">
        <v>177</v>
      </c>
      <c r="AB40" s="225">
        <v>6.88</v>
      </c>
      <c r="AC40" s="225">
        <v>6</v>
      </c>
      <c r="AD40" s="225">
        <v>10.199999999999999</v>
      </c>
      <c r="AE40" s="225" t="s">
        <v>136</v>
      </c>
      <c r="AF40" s="225" t="s">
        <v>136</v>
      </c>
      <c r="AG40" s="225" t="s">
        <v>136</v>
      </c>
      <c r="AH40" s="225" t="s">
        <v>136</v>
      </c>
      <c r="AI40" s="4">
        <v>1.94</v>
      </c>
      <c r="AJ40" s="59"/>
      <c r="AK40" s="59"/>
      <c r="AL40" s="59"/>
      <c r="AM40" s="59"/>
      <c r="AN40" s="59"/>
      <c r="AO40" s="59"/>
    </row>
    <row r="41" spans="27:41" x14ac:dyDescent="0.25">
      <c r="AA41" s="225" t="s">
        <v>178</v>
      </c>
      <c r="AB41" s="225">
        <v>6.13</v>
      </c>
      <c r="AC41" s="225" t="s">
        <v>136</v>
      </c>
      <c r="AD41" s="225" t="s">
        <v>136</v>
      </c>
      <c r="AE41" s="225" t="s">
        <v>136</v>
      </c>
      <c r="AF41" s="225" t="s">
        <v>136</v>
      </c>
      <c r="AG41" s="225" t="s">
        <v>136</v>
      </c>
      <c r="AH41" s="225" t="s">
        <v>136</v>
      </c>
      <c r="AI41" s="4" t="s">
        <v>136</v>
      </c>
      <c r="AJ41" s="59"/>
      <c r="AK41" s="59"/>
      <c r="AL41" s="59"/>
      <c r="AM41" s="59"/>
      <c r="AN41" s="59"/>
      <c r="AO41" s="59"/>
    </row>
    <row r="42" spans="27:41" x14ac:dyDescent="0.25">
      <c r="AA42" s="225" t="s">
        <v>141</v>
      </c>
      <c r="AB42" s="4">
        <v>2.2599999999999998</v>
      </c>
      <c r="AC42" s="4" t="s">
        <v>136</v>
      </c>
      <c r="AD42" s="4" t="s">
        <v>136</v>
      </c>
      <c r="AE42" s="4" t="s">
        <v>136</v>
      </c>
      <c r="AF42" s="4" t="s">
        <v>136</v>
      </c>
      <c r="AG42" s="4" t="s">
        <v>136</v>
      </c>
      <c r="AH42" s="4" t="s">
        <v>136</v>
      </c>
      <c r="AI42" s="4"/>
      <c r="AJ42" s="59"/>
      <c r="AK42" s="59"/>
      <c r="AL42" s="59"/>
      <c r="AM42" s="59"/>
      <c r="AN42" s="59"/>
      <c r="AO42" s="59"/>
    </row>
    <row r="43" spans="27:41" x14ac:dyDescent="0.25">
      <c r="AA43" s="225" t="s">
        <v>179</v>
      </c>
      <c r="AB43" s="4">
        <v>5.99</v>
      </c>
      <c r="AC43" s="4" t="s">
        <v>136</v>
      </c>
      <c r="AD43" s="4" t="s">
        <v>136</v>
      </c>
      <c r="AE43" s="4" t="s">
        <v>136</v>
      </c>
      <c r="AF43" s="4" t="s">
        <v>136</v>
      </c>
      <c r="AG43" s="4" t="s">
        <v>136</v>
      </c>
      <c r="AH43" s="4" t="s">
        <v>136</v>
      </c>
      <c r="AI43" s="4"/>
      <c r="AJ43" s="59"/>
      <c r="AK43" s="59"/>
      <c r="AL43" s="59"/>
      <c r="AM43" s="59"/>
      <c r="AN43" s="59"/>
      <c r="AO43" s="59"/>
    </row>
    <row r="44" spans="27:41" x14ac:dyDescent="0.25">
      <c r="AA44" s="225" t="s">
        <v>180</v>
      </c>
      <c r="AB44" s="4">
        <v>7.37</v>
      </c>
      <c r="AC44" s="4">
        <v>16.75</v>
      </c>
      <c r="AD44" s="4">
        <v>8.3800000000000008</v>
      </c>
      <c r="AE44" s="4" t="s">
        <v>136</v>
      </c>
      <c r="AF44" s="4" t="s">
        <v>136</v>
      </c>
      <c r="AG44" s="4" t="s">
        <v>136</v>
      </c>
      <c r="AH44" s="4" t="s">
        <v>136</v>
      </c>
      <c r="AI44" s="4"/>
      <c r="AJ44" s="59"/>
      <c r="AK44" s="59"/>
      <c r="AL44" s="59"/>
      <c r="AM44" s="59"/>
      <c r="AN44" s="59"/>
      <c r="AO44" s="59"/>
    </row>
    <row r="45" spans="27:41" x14ac:dyDescent="0.25">
      <c r="AA45" s="225" t="s">
        <v>143</v>
      </c>
      <c r="AB45" s="4">
        <v>5.33</v>
      </c>
      <c r="AC45" s="4" t="s">
        <v>136</v>
      </c>
      <c r="AD45" s="4" t="s">
        <v>136</v>
      </c>
      <c r="AE45" s="4" t="s">
        <v>136</v>
      </c>
      <c r="AF45" s="4" t="s">
        <v>136</v>
      </c>
      <c r="AG45" s="4" t="s">
        <v>136</v>
      </c>
      <c r="AH45" s="4" t="s">
        <v>136</v>
      </c>
      <c r="AI45" s="4"/>
      <c r="AJ45" s="59"/>
      <c r="AK45" s="59"/>
      <c r="AL45" s="59"/>
      <c r="AM45" s="59"/>
      <c r="AN45" s="59"/>
      <c r="AO45" s="59"/>
    </row>
    <row r="46" spans="27:41" x14ac:dyDescent="0.25">
      <c r="AA46" s="225" t="s">
        <v>181</v>
      </c>
      <c r="AB46" s="4">
        <v>5.58</v>
      </c>
      <c r="AC46" s="4" t="s">
        <v>136</v>
      </c>
      <c r="AD46" s="4">
        <v>10</v>
      </c>
      <c r="AE46" s="4" t="s">
        <v>136</v>
      </c>
      <c r="AF46" s="4" t="s">
        <v>136</v>
      </c>
      <c r="AG46" s="4">
        <v>2.25</v>
      </c>
      <c r="AH46" s="4" t="s">
        <v>136</v>
      </c>
      <c r="AI46" s="4"/>
      <c r="AJ46" s="59"/>
      <c r="AK46" s="59"/>
      <c r="AL46" s="59"/>
      <c r="AM46" s="59"/>
      <c r="AN46" s="59"/>
      <c r="AO46" s="59"/>
    </row>
    <row r="47" spans="27:41" x14ac:dyDescent="0.25">
      <c r="AA47" s="225" t="s">
        <v>182</v>
      </c>
      <c r="AB47" s="4">
        <v>5.6</v>
      </c>
      <c r="AC47" s="4" t="s">
        <v>136</v>
      </c>
      <c r="AD47" s="4">
        <v>10.5</v>
      </c>
      <c r="AE47" s="4" t="s">
        <v>136</v>
      </c>
      <c r="AF47" s="4" t="s">
        <v>136</v>
      </c>
      <c r="AG47" s="4">
        <v>3.25</v>
      </c>
      <c r="AH47" s="4" t="s">
        <v>136</v>
      </c>
      <c r="AI47" s="4"/>
      <c r="AJ47" s="59"/>
      <c r="AK47" s="59"/>
      <c r="AL47" s="59"/>
      <c r="AM47" s="59"/>
      <c r="AN47" s="59"/>
      <c r="AO47" s="59"/>
    </row>
    <row r="48" spans="27:41" x14ac:dyDescent="0.25">
      <c r="AA48" s="225" t="s">
        <v>183</v>
      </c>
      <c r="AB48" s="4">
        <v>5.52</v>
      </c>
      <c r="AC48" s="4" t="s">
        <v>136</v>
      </c>
      <c r="AD48" s="4">
        <v>8.67</v>
      </c>
      <c r="AE48" s="4" t="s">
        <v>136</v>
      </c>
      <c r="AF48" s="4" t="s">
        <v>136</v>
      </c>
      <c r="AG48" s="4">
        <v>2.52</v>
      </c>
      <c r="AH48" s="4" t="s">
        <v>136</v>
      </c>
      <c r="AI48" s="4"/>
      <c r="AJ48" s="59"/>
      <c r="AK48" s="59"/>
      <c r="AL48" s="59"/>
      <c r="AM48" s="59"/>
      <c r="AN48" s="59"/>
      <c r="AO48" s="59"/>
    </row>
    <row r="49" spans="27:41" x14ac:dyDescent="0.25">
      <c r="AA49" s="225" t="s">
        <v>184</v>
      </c>
      <c r="AB49" s="4">
        <v>5.63</v>
      </c>
      <c r="AC49" s="4" t="s">
        <v>136</v>
      </c>
      <c r="AD49" s="4">
        <v>9.57</v>
      </c>
      <c r="AE49" s="4" t="s">
        <v>136</v>
      </c>
      <c r="AF49" s="4" t="s">
        <v>136</v>
      </c>
      <c r="AG49" s="4">
        <v>2.5</v>
      </c>
      <c r="AH49" s="4" t="s">
        <v>136</v>
      </c>
      <c r="AI49" s="4"/>
      <c r="AJ49" s="59"/>
      <c r="AK49" s="59"/>
      <c r="AL49" s="59"/>
      <c r="AM49" s="59"/>
      <c r="AN49" s="59"/>
      <c r="AO49" s="59"/>
    </row>
    <row r="50" spans="27:41" x14ac:dyDescent="0.25">
      <c r="AA50" s="225" t="s">
        <v>185</v>
      </c>
      <c r="AB50" s="4">
        <v>12.38</v>
      </c>
      <c r="AC50" s="4" t="s">
        <v>136</v>
      </c>
      <c r="AD50" s="4" t="s">
        <v>136</v>
      </c>
      <c r="AE50" s="4" t="s">
        <v>136</v>
      </c>
      <c r="AF50" s="4" t="s">
        <v>136</v>
      </c>
      <c r="AG50" s="4" t="s">
        <v>136</v>
      </c>
      <c r="AH50" s="4" t="s">
        <v>136</v>
      </c>
      <c r="AI50" s="4"/>
      <c r="AJ50" s="59"/>
      <c r="AK50" s="59"/>
      <c r="AL50" s="59"/>
      <c r="AM50" s="59"/>
      <c r="AN50" s="59"/>
      <c r="AO50" s="59"/>
    </row>
    <row r="51" spans="27:41" x14ac:dyDescent="0.25">
      <c r="AA51" s="225" t="s">
        <v>186</v>
      </c>
      <c r="AB51" s="4">
        <v>7.79</v>
      </c>
      <c r="AC51" s="4" t="s">
        <v>136</v>
      </c>
      <c r="AD51" s="4" t="s">
        <v>136</v>
      </c>
      <c r="AE51" s="4" t="s">
        <v>136</v>
      </c>
      <c r="AF51" s="4" t="s">
        <v>136</v>
      </c>
      <c r="AG51" s="4" t="s">
        <v>136</v>
      </c>
      <c r="AH51" s="4" t="s">
        <v>136</v>
      </c>
      <c r="AI51" s="4"/>
      <c r="AJ51" s="59"/>
      <c r="AK51" s="59"/>
      <c r="AL51" s="59"/>
      <c r="AM51" s="59"/>
      <c r="AN51" s="59"/>
      <c r="AO51" s="59"/>
    </row>
    <row r="52" spans="27:41" x14ac:dyDescent="0.25">
      <c r="AA52" s="203"/>
      <c r="AB52" s="203"/>
      <c r="AC52" s="203"/>
      <c r="AD52" s="203"/>
      <c r="AE52" s="203"/>
      <c r="AF52" s="203"/>
      <c r="AG52" s="203"/>
      <c r="AH52" s="203"/>
      <c r="AI52" s="203"/>
    </row>
    <row r="53" spans="27:41" x14ac:dyDescent="0.25">
      <c r="AA53" s="203"/>
      <c r="AB53" s="203"/>
      <c r="AC53" s="203"/>
      <c r="AD53" s="203"/>
      <c r="AE53" s="203"/>
      <c r="AF53" s="203"/>
      <c r="AG53" s="203"/>
      <c r="AH53" s="203"/>
      <c r="AI53" s="203"/>
    </row>
    <row r="54" spans="27:41" x14ac:dyDescent="0.25">
      <c r="AA54" s="203"/>
      <c r="AB54" s="203"/>
      <c r="AC54" s="203"/>
      <c r="AD54" s="203"/>
      <c r="AE54" s="203"/>
      <c r="AF54" s="203"/>
      <c r="AG54" s="203"/>
      <c r="AH54" s="203"/>
      <c r="AI54" s="203"/>
    </row>
  </sheetData>
  <pageMargins left="0.7" right="0.7" top="0.75" bottom="0.75" header="0.3" footer="0.3"/>
  <pageSetup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19B4E-ADAE-44B4-83AA-60CFE7C82774}">
  <sheetPr codeName="Sheet17"/>
  <dimension ref="B1:AS39"/>
  <sheetViews>
    <sheetView topLeftCell="B4" zoomScale="55" zoomScaleNormal="55" workbookViewId="0">
      <selection activeCell="AA44" sqref="AA44"/>
    </sheetView>
  </sheetViews>
  <sheetFormatPr defaultRowHeight="13.2" x14ac:dyDescent="0.25"/>
  <cols>
    <col min="1" max="1" width="4.109375" style="59" customWidth="1"/>
    <col min="2" max="26" width="8.88671875" style="59"/>
    <col min="27" max="27" width="35" style="59" customWidth="1"/>
    <col min="28" max="28" width="31.44140625" style="59" customWidth="1"/>
    <col min="29" max="29" width="25.6640625" style="59" customWidth="1"/>
    <col min="30" max="30" width="26.33203125" style="59" customWidth="1"/>
    <col min="31" max="31" width="28.5546875" style="59" customWidth="1"/>
    <col min="32" max="32" width="13.6640625" style="59" customWidth="1"/>
    <col min="33" max="33" width="8.88671875" style="59"/>
    <col min="34" max="34" width="14.33203125" style="59" customWidth="1"/>
    <col min="35" max="35" width="19" style="59" customWidth="1"/>
    <col min="36" max="16384" width="8.88671875" style="59"/>
  </cols>
  <sheetData>
    <row r="1" spans="2:45" x14ac:dyDescent="0.25">
      <c r="AB1" s="59">
        <f>COLUMN()</f>
        <v>28</v>
      </c>
      <c r="AC1" s="59">
        <f>COLUMN()</f>
        <v>29</v>
      </c>
      <c r="AD1" s="59">
        <f>COLUMN()</f>
        <v>30</v>
      </c>
      <c r="AE1" s="59">
        <f>COLUMN()</f>
        <v>31</v>
      </c>
      <c r="AF1" s="59">
        <f>COLUMN()</f>
        <v>32</v>
      </c>
      <c r="AG1" s="59">
        <f>COLUMN()</f>
        <v>33</v>
      </c>
      <c r="AH1" s="59">
        <f>COLUMN()</f>
        <v>34</v>
      </c>
      <c r="AI1" s="59">
        <f>COLUMN()</f>
        <v>35</v>
      </c>
    </row>
    <row r="2" spans="2:45" ht="22.8" x14ac:dyDescent="0.4">
      <c r="B2" s="57" t="s">
        <v>111</v>
      </c>
      <c r="AA2" s="60" t="s">
        <v>129</v>
      </c>
      <c r="AB2" s="60" t="s">
        <v>130</v>
      </c>
      <c r="AC2" s="60" t="s">
        <v>131</v>
      </c>
      <c r="AD2" s="60" t="s">
        <v>132</v>
      </c>
      <c r="AE2" s="60" t="s">
        <v>133</v>
      </c>
      <c r="AF2" s="60" t="s">
        <v>134</v>
      </c>
      <c r="AG2" s="60" t="s">
        <v>121</v>
      </c>
      <c r="AH2" s="60" t="s">
        <v>123</v>
      </c>
      <c r="AI2" s="60" t="s">
        <v>122</v>
      </c>
    </row>
    <row r="3" spans="2:45" ht="22.8" x14ac:dyDescent="0.25">
      <c r="B3" s="24" t="s">
        <v>187</v>
      </c>
      <c r="AA3" s="60" t="s">
        <v>135</v>
      </c>
      <c r="AB3" s="4">
        <v>7.98</v>
      </c>
      <c r="AC3" s="4">
        <v>9.4700000000000006</v>
      </c>
      <c r="AD3" s="4">
        <v>9.1999999999999993</v>
      </c>
      <c r="AE3" s="4">
        <v>12.16</v>
      </c>
      <c r="AF3" s="4">
        <v>6.05</v>
      </c>
      <c r="AG3" s="4">
        <v>4.71</v>
      </c>
      <c r="AH3" s="4" t="s">
        <v>136</v>
      </c>
      <c r="AI3" s="4">
        <v>1.52</v>
      </c>
      <c r="AL3" s="60"/>
      <c r="AM3" s="60"/>
      <c r="AN3" s="60"/>
      <c r="AO3" s="60"/>
      <c r="AP3" s="60"/>
      <c r="AQ3" s="60"/>
      <c r="AR3" s="60"/>
      <c r="AS3" s="60"/>
    </row>
    <row r="4" spans="2:45" x14ac:dyDescent="0.25">
      <c r="AA4" s="60" t="s">
        <v>137</v>
      </c>
      <c r="AB4" s="4">
        <v>5.15</v>
      </c>
      <c r="AC4" s="4">
        <v>10.85</v>
      </c>
      <c r="AD4" s="4">
        <v>7.25</v>
      </c>
      <c r="AE4" s="4">
        <v>12.45</v>
      </c>
      <c r="AF4" s="4">
        <v>5.88</v>
      </c>
      <c r="AG4" s="4">
        <v>3.5</v>
      </c>
      <c r="AH4" s="4">
        <v>4.75</v>
      </c>
      <c r="AI4" s="4">
        <v>3.55</v>
      </c>
      <c r="AL4" s="60"/>
      <c r="AM4" s="60"/>
      <c r="AN4" s="60"/>
      <c r="AO4" s="60"/>
      <c r="AP4" s="60"/>
      <c r="AQ4" s="60"/>
      <c r="AR4" s="60"/>
      <c r="AS4" s="60"/>
    </row>
    <row r="5" spans="2:45" x14ac:dyDescent="0.25">
      <c r="AA5" s="60" t="s">
        <v>138</v>
      </c>
      <c r="AB5" s="4">
        <v>6.17</v>
      </c>
      <c r="AC5" s="4">
        <v>7.61</v>
      </c>
      <c r="AD5" s="4">
        <v>6.45</v>
      </c>
      <c r="AE5" s="4">
        <v>11.2</v>
      </c>
      <c r="AF5" s="4">
        <v>7.25</v>
      </c>
      <c r="AG5" s="4">
        <v>1.5</v>
      </c>
      <c r="AH5" s="4">
        <v>8.5</v>
      </c>
      <c r="AI5" s="4" t="s">
        <v>136</v>
      </c>
      <c r="AL5" s="60"/>
      <c r="AM5" s="60"/>
      <c r="AN5" s="60"/>
      <c r="AO5" s="60"/>
      <c r="AP5" s="60"/>
      <c r="AQ5" s="60"/>
      <c r="AR5" s="60"/>
      <c r="AS5" s="60"/>
    </row>
    <row r="6" spans="2:45" x14ac:dyDescent="0.25">
      <c r="AA6" s="60" t="s">
        <v>139</v>
      </c>
      <c r="AB6" s="4">
        <v>4.01</v>
      </c>
      <c r="AC6" s="4">
        <v>7</v>
      </c>
      <c r="AD6" s="4">
        <v>6.25</v>
      </c>
      <c r="AE6" s="4">
        <v>9.6999999999999993</v>
      </c>
      <c r="AF6" s="4" t="s">
        <v>136</v>
      </c>
      <c r="AG6" s="4" t="s">
        <v>136</v>
      </c>
      <c r="AH6" s="4">
        <v>3.44</v>
      </c>
      <c r="AI6" s="4" t="s">
        <v>136</v>
      </c>
      <c r="AL6" s="60"/>
      <c r="AM6" s="60"/>
      <c r="AN6" s="60"/>
      <c r="AO6" s="60"/>
      <c r="AP6" s="60"/>
      <c r="AQ6" s="60"/>
      <c r="AR6" s="60"/>
      <c r="AS6" s="60"/>
    </row>
    <row r="7" spans="2:45" x14ac:dyDescent="0.25">
      <c r="AA7" s="60" t="s">
        <v>140</v>
      </c>
      <c r="AB7" s="4">
        <v>5.23</v>
      </c>
      <c r="AC7" s="4">
        <v>11.58</v>
      </c>
      <c r="AD7" s="4">
        <v>9.25</v>
      </c>
      <c r="AE7" s="4">
        <v>13.72</v>
      </c>
      <c r="AF7" s="4">
        <v>6</v>
      </c>
      <c r="AG7" s="4" t="s">
        <v>136</v>
      </c>
      <c r="AH7" s="4">
        <v>4.5</v>
      </c>
      <c r="AI7" s="4">
        <v>12</v>
      </c>
      <c r="AL7" s="60"/>
      <c r="AM7" s="60"/>
      <c r="AN7" s="60"/>
      <c r="AO7" s="60"/>
      <c r="AP7" s="60"/>
      <c r="AQ7" s="60"/>
      <c r="AR7" s="60"/>
      <c r="AS7" s="60"/>
    </row>
    <row r="8" spans="2:45" x14ac:dyDescent="0.25">
      <c r="AA8" s="60" t="s">
        <v>141</v>
      </c>
      <c r="AB8" s="4">
        <v>7.82</v>
      </c>
      <c r="AC8" s="4">
        <v>13.5</v>
      </c>
      <c r="AD8" s="4">
        <v>10.97</v>
      </c>
      <c r="AE8" s="4">
        <v>12.11</v>
      </c>
      <c r="AF8" s="4">
        <v>7.22</v>
      </c>
      <c r="AG8" s="4">
        <v>5.23</v>
      </c>
      <c r="AH8" s="4">
        <v>8.02</v>
      </c>
      <c r="AI8" s="4">
        <v>7.84</v>
      </c>
      <c r="AL8" s="60"/>
      <c r="AM8" s="60"/>
      <c r="AN8" s="60"/>
      <c r="AO8" s="60"/>
      <c r="AP8" s="60"/>
      <c r="AQ8" s="60"/>
      <c r="AR8" s="60"/>
      <c r="AS8" s="60"/>
    </row>
    <row r="9" spans="2:45" x14ac:dyDescent="0.25">
      <c r="AA9" s="60" t="s">
        <v>142</v>
      </c>
      <c r="AB9" s="4">
        <v>6.26</v>
      </c>
      <c r="AC9" s="4">
        <v>8.5</v>
      </c>
      <c r="AD9" s="4">
        <v>10.84</v>
      </c>
      <c r="AE9" s="4">
        <v>9.18</v>
      </c>
      <c r="AF9" s="4" t="s">
        <v>136</v>
      </c>
      <c r="AG9" s="4" t="s">
        <v>136</v>
      </c>
      <c r="AH9" s="4" t="s">
        <v>136</v>
      </c>
      <c r="AI9" s="4">
        <v>6.5</v>
      </c>
      <c r="AL9" s="60"/>
      <c r="AM9" s="60"/>
      <c r="AN9" s="60"/>
      <c r="AO9" s="60"/>
      <c r="AP9" s="60"/>
      <c r="AQ9" s="60"/>
      <c r="AR9" s="60"/>
      <c r="AS9" s="60"/>
    </row>
    <row r="10" spans="2:45" x14ac:dyDescent="0.25">
      <c r="AA10" s="60" t="s">
        <v>146</v>
      </c>
      <c r="AB10" s="4">
        <v>7.9</v>
      </c>
      <c r="AC10" s="4">
        <v>13.33</v>
      </c>
      <c r="AD10" s="4">
        <v>8.67</v>
      </c>
      <c r="AE10" s="4" t="s">
        <v>136</v>
      </c>
      <c r="AF10" s="4">
        <v>12</v>
      </c>
      <c r="AG10" s="4">
        <v>2</v>
      </c>
      <c r="AH10" s="4" t="s">
        <v>136</v>
      </c>
      <c r="AI10" s="4" t="s">
        <v>136</v>
      </c>
      <c r="AL10" s="60"/>
      <c r="AM10" s="60"/>
      <c r="AN10" s="60"/>
      <c r="AO10" s="60"/>
      <c r="AP10" s="60"/>
      <c r="AQ10" s="60"/>
      <c r="AR10" s="60"/>
      <c r="AS10" s="60"/>
    </row>
    <row r="11" spans="2:45" x14ac:dyDescent="0.25">
      <c r="AA11" s="60" t="s">
        <v>147</v>
      </c>
      <c r="AB11" s="4">
        <v>3.66</v>
      </c>
      <c r="AC11" s="4">
        <v>13</v>
      </c>
      <c r="AD11" s="4">
        <v>18.75</v>
      </c>
      <c r="AE11" s="4" t="s">
        <v>136</v>
      </c>
      <c r="AF11" s="4" t="s">
        <v>136</v>
      </c>
      <c r="AG11" s="4" t="s">
        <v>136</v>
      </c>
      <c r="AH11" s="4" t="s">
        <v>136</v>
      </c>
      <c r="AI11" s="4" t="s">
        <v>136</v>
      </c>
      <c r="AL11" s="60"/>
      <c r="AM11" s="60"/>
      <c r="AN11" s="60"/>
      <c r="AO11" s="60"/>
      <c r="AP11" s="60"/>
      <c r="AQ11" s="60"/>
      <c r="AR11" s="60"/>
      <c r="AS11" s="60"/>
    </row>
    <row r="12" spans="2:45" x14ac:dyDescent="0.25">
      <c r="AA12" s="60" t="s">
        <v>148</v>
      </c>
      <c r="AB12" s="4">
        <v>5.58</v>
      </c>
      <c r="AC12" s="4">
        <v>4.25</v>
      </c>
      <c r="AD12" s="4">
        <v>5.25</v>
      </c>
      <c r="AE12" s="4" t="s">
        <v>136</v>
      </c>
      <c r="AF12" s="4">
        <v>5</v>
      </c>
      <c r="AG12" s="4">
        <v>1</v>
      </c>
      <c r="AH12" s="4" t="s">
        <v>136</v>
      </c>
      <c r="AI12" s="4" t="s">
        <v>136</v>
      </c>
      <c r="AL12" s="60"/>
      <c r="AM12" s="60"/>
      <c r="AN12" s="60"/>
      <c r="AO12" s="60"/>
      <c r="AP12" s="60"/>
      <c r="AQ12" s="60"/>
      <c r="AR12" s="60"/>
      <c r="AS12" s="60"/>
    </row>
    <row r="13" spans="2:45" x14ac:dyDescent="0.25">
      <c r="AA13" s="60" t="s">
        <v>151</v>
      </c>
      <c r="AB13" s="4">
        <v>13</v>
      </c>
      <c r="AC13" s="4">
        <v>12.83</v>
      </c>
      <c r="AD13" s="4">
        <v>7</v>
      </c>
      <c r="AE13" s="4" t="s">
        <v>136</v>
      </c>
      <c r="AF13" s="4" t="s">
        <v>136</v>
      </c>
      <c r="AG13" s="4">
        <v>7.5</v>
      </c>
      <c r="AH13" s="4" t="s">
        <v>136</v>
      </c>
      <c r="AI13" s="4" t="s">
        <v>136</v>
      </c>
      <c r="AL13" s="60"/>
      <c r="AM13" s="60"/>
      <c r="AN13" s="60"/>
      <c r="AO13" s="60"/>
      <c r="AP13" s="60"/>
      <c r="AQ13" s="60"/>
      <c r="AR13" s="60"/>
      <c r="AS13" s="60"/>
    </row>
    <row r="14" spans="2:45" x14ac:dyDescent="0.25">
      <c r="AA14" s="60" t="s">
        <v>152</v>
      </c>
      <c r="AB14" s="4">
        <v>2.75</v>
      </c>
      <c r="AC14" s="4" t="s">
        <v>136</v>
      </c>
      <c r="AD14" s="4" t="s">
        <v>136</v>
      </c>
      <c r="AE14" s="4" t="s">
        <v>136</v>
      </c>
      <c r="AF14" s="4">
        <v>3</v>
      </c>
      <c r="AG14" s="4" t="s">
        <v>136</v>
      </c>
      <c r="AH14" s="4" t="s">
        <v>136</v>
      </c>
      <c r="AI14" s="4" t="s">
        <v>136</v>
      </c>
      <c r="AL14" s="60"/>
      <c r="AM14" s="60"/>
      <c r="AN14" s="60"/>
      <c r="AO14" s="60"/>
      <c r="AP14" s="60"/>
      <c r="AQ14" s="60"/>
      <c r="AR14" s="60"/>
      <c r="AS14" s="60"/>
    </row>
    <row r="15" spans="2:45" x14ac:dyDescent="0.25">
      <c r="AA15" s="60" t="s">
        <v>153</v>
      </c>
      <c r="AB15" s="4">
        <v>5.75</v>
      </c>
      <c r="AC15" s="4">
        <v>6.94</v>
      </c>
      <c r="AD15" s="4" t="s">
        <v>136</v>
      </c>
      <c r="AE15" s="4" t="s">
        <v>136</v>
      </c>
      <c r="AF15" s="4" t="s">
        <v>136</v>
      </c>
      <c r="AG15" s="4" t="s">
        <v>136</v>
      </c>
      <c r="AH15" s="4" t="s">
        <v>136</v>
      </c>
      <c r="AI15" s="4" t="s">
        <v>136</v>
      </c>
      <c r="AL15" s="60"/>
      <c r="AM15" s="60"/>
      <c r="AN15" s="60"/>
      <c r="AO15" s="60"/>
      <c r="AP15" s="60"/>
      <c r="AQ15" s="60"/>
      <c r="AR15" s="60"/>
      <c r="AS15" s="60"/>
    </row>
    <row r="16" spans="2:45" x14ac:dyDescent="0.25">
      <c r="AA16" s="60" t="s">
        <v>158</v>
      </c>
      <c r="AB16" s="4">
        <v>6.72</v>
      </c>
      <c r="AC16" s="4">
        <v>15</v>
      </c>
      <c r="AD16" s="4">
        <v>10.52</v>
      </c>
      <c r="AE16" s="4">
        <v>12.25</v>
      </c>
      <c r="AF16" s="4">
        <v>9.4</v>
      </c>
      <c r="AG16" s="4">
        <v>2</v>
      </c>
      <c r="AH16" s="4" t="s">
        <v>136</v>
      </c>
      <c r="AI16" s="4">
        <v>10.02</v>
      </c>
      <c r="AL16" s="60"/>
      <c r="AM16" s="60"/>
      <c r="AN16" s="60"/>
      <c r="AO16" s="60"/>
      <c r="AP16" s="60"/>
      <c r="AQ16" s="60"/>
      <c r="AR16" s="60"/>
      <c r="AS16" s="60"/>
    </row>
    <row r="17" spans="27:45" x14ac:dyDescent="0.25">
      <c r="AA17" s="60" t="s">
        <v>159</v>
      </c>
      <c r="AB17" s="4">
        <v>9.91</v>
      </c>
      <c r="AC17" s="4">
        <v>14.78</v>
      </c>
      <c r="AD17" s="4">
        <v>5</v>
      </c>
      <c r="AE17" s="4">
        <v>11.81</v>
      </c>
      <c r="AF17" s="4">
        <v>3.92</v>
      </c>
      <c r="AG17" s="4" t="s">
        <v>136</v>
      </c>
      <c r="AH17" s="4" t="s">
        <v>136</v>
      </c>
      <c r="AI17" s="4" t="s">
        <v>136</v>
      </c>
      <c r="AL17" s="60"/>
      <c r="AM17" s="60"/>
      <c r="AN17" s="60"/>
      <c r="AO17" s="60"/>
      <c r="AP17" s="60"/>
      <c r="AQ17" s="60"/>
      <c r="AR17" s="60"/>
      <c r="AS17" s="60"/>
    </row>
    <row r="18" spans="27:45" x14ac:dyDescent="0.25">
      <c r="AA18" s="60" t="s">
        <v>160</v>
      </c>
      <c r="AB18" s="4">
        <v>8.0299999999999994</v>
      </c>
      <c r="AC18" s="4">
        <v>14.38</v>
      </c>
      <c r="AD18" s="4" t="s">
        <v>136</v>
      </c>
      <c r="AE18" s="4">
        <v>11.27</v>
      </c>
      <c r="AF18" s="4" t="s">
        <v>136</v>
      </c>
      <c r="AG18" s="4" t="s">
        <v>136</v>
      </c>
      <c r="AH18" s="4" t="s">
        <v>136</v>
      </c>
      <c r="AI18" s="4">
        <v>6.75</v>
      </c>
      <c r="AL18" s="60"/>
      <c r="AM18" s="60"/>
      <c r="AN18" s="60"/>
      <c r="AO18" s="60"/>
      <c r="AP18" s="60"/>
      <c r="AQ18" s="60"/>
      <c r="AR18" s="60"/>
      <c r="AS18" s="60"/>
    </row>
    <row r="19" spans="27:45" x14ac:dyDescent="0.25">
      <c r="AA19" s="60" t="s">
        <v>161</v>
      </c>
      <c r="AB19" s="4">
        <v>3.97</v>
      </c>
      <c r="AC19" s="4">
        <v>9.83</v>
      </c>
      <c r="AD19" s="4">
        <v>6.92</v>
      </c>
      <c r="AE19" s="4">
        <v>10.18</v>
      </c>
      <c r="AF19" s="4">
        <v>8.25</v>
      </c>
      <c r="AG19" s="4" t="s">
        <v>136</v>
      </c>
      <c r="AH19" s="4" t="s">
        <v>136</v>
      </c>
      <c r="AI19" s="4" t="s">
        <v>136</v>
      </c>
      <c r="AL19" s="60"/>
      <c r="AM19" s="60"/>
      <c r="AN19" s="60"/>
      <c r="AO19" s="60"/>
      <c r="AP19" s="60"/>
      <c r="AQ19" s="60"/>
      <c r="AR19" s="60"/>
      <c r="AS19" s="60"/>
    </row>
    <row r="20" spans="27:45" x14ac:dyDescent="0.25">
      <c r="AA20" s="60" t="s">
        <v>162</v>
      </c>
      <c r="AB20" s="4">
        <v>8.83</v>
      </c>
      <c r="AC20" s="4">
        <v>13.67</v>
      </c>
      <c r="AD20" s="4">
        <v>15.75</v>
      </c>
      <c r="AE20" s="4">
        <v>16.41</v>
      </c>
      <c r="AF20" s="4">
        <v>6.75</v>
      </c>
      <c r="AG20" s="4">
        <v>6.5</v>
      </c>
      <c r="AH20" s="4" t="s">
        <v>136</v>
      </c>
      <c r="AI20" s="4" t="s">
        <v>136</v>
      </c>
      <c r="AL20" s="60"/>
      <c r="AM20" s="60"/>
      <c r="AN20" s="60"/>
      <c r="AO20" s="60"/>
      <c r="AP20" s="60"/>
      <c r="AQ20" s="60"/>
      <c r="AR20" s="60"/>
      <c r="AS20" s="60"/>
    </row>
    <row r="21" spans="27:45" x14ac:dyDescent="0.25">
      <c r="AA21" s="60" t="s">
        <v>163</v>
      </c>
      <c r="AB21" s="4">
        <v>8.5299999999999994</v>
      </c>
      <c r="AC21" s="4">
        <v>13.16</v>
      </c>
      <c r="AD21" s="4">
        <v>11.3</v>
      </c>
      <c r="AE21" s="4">
        <v>10.029999999999999</v>
      </c>
      <c r="AF21" s="4">
        <v>5.81</v>
      </c>
      <c r="AG21" s="4" t="s">
        <v>136</v>
      </c>
      <c r="AH21" s="4" t="s">
        <v>136</v>
      </c>
      <c r="AI21" s="4" t="s">
        <v>136</v>
      </c>
      <c r="AL21" s="60"/>
      <c r="AM21" s="60"/>
      <c r="AN21" s="60"/>
      <c r="AO21" s="60"/>
      <c r="AP21" s="60"/>
      <c r="AQ21" s="60"/>
      <c r="AR21" s="60"/>
      <c r="AS21" s="60"/>
    </row>
    <row r="22" spans="27:45" x14ac:dyDescent="0.25">
      <c r="AA22" s="60" t="s">
        <v>164</v>
      </c>
      <c r="AB22" s="4">
        <v>14.83</v>
      </c>
      <c r="AC22" s="4">
        <v>21.75</v>
      </c>
      <c r="AD22" s="4" t="s">
        <v>136</v>
      </c>
      <c r="AE22" s="4">
        <v>29.25</v>
      </c>
      <c r="AF22" s="4">
        <v>8.75</v>
      </c>
      <c r="AG22" s="4" t="s">
        <v>136</v>
      </c>
      <c r="AH22" s="4" t="s">
        <v>136</v>
      </c>
      <c r="AI22" s="4" t="s">
        <v>136</v>
      </c>
      <c r="AL22" s="60"/>
      <c r="AM22" s="60"/>
      <c r="AN22" s="60"/>
      <c r="AO22" s="60"/>
      <c r="AP22" s="60"/>
      <c r="AQ22" s="60"/>
      <c r="AR22" s="60"/>
      <c r="AS22" s="60"/>
    </row>
    <row r="23" spans="27:45" x14ac:dyDescent="0.25">
      <c r="AA23" s="60" t="s">
        <v>165</v>
      </c>
      <c r="AB23" s="4">
        <v>5.8</v>
      </c>
      <c r="AC23" s="4">
        <v>14</v>
      </c>
      <c r="AD23" s="4">
        <v>21</v>
      </c>
      <c r="AE23" s="4" t="s">
        <v>136</v>
      </c>
      <c r="AF23" s="4" t="s">
        <v>136</v>
      </c>
      <c r="AG23" s="4" t="s">
        <v>136</v>
      </c>
      <c r="AH23" s="4" t="s">
        <v>136</v>
      </c>
      <c r="AI23" s="4">
        <v>1.5</v>
      </c>
      <c r="AL23" s="60"/>
      <c r="AM23" s="60"/>
      <c r="AN23" s="60"/>
      <c r="AO23" s="60"/>
      <c r="AP23" s="60"/>
      <c r="AQ23" s="60"/>
      <c r="AR23" s="60"/>
      <c r="AS23" s="60"/>
    </row>
    <row r="24" spans="27:45" x14ac:dyDescent="0.25">
      <c r="AA24" s="60" t="s">
        <v>167</v>
      </c>
      <c r="AB24" s="4">
        <v>4.25</v>
      </c>
      <c r="AC24" s="4" t="s">
        <v>136</v>
      </c>
      <c r="AD24" s="4" t="s">
        <v>136</v>
      </c>
      <c r="AE24" s="4" t="s">
        <v>136</v>
      </c>
      <c r="AF24" s="4" t="s">
        <v>136</v>
      </c>
      <c r="AG24" s="4" t="s">
        <v>136</v>
      </c>
      <c r="AH24" s="4" t="s">
        <v>136</v>
      </c>
      <c r="AI24" s="4" t="s">
        <v>136</v>
      </c>
      <c r="AL24" s="60"/>
      <c r="AM24" s="60"/>
      <c r="AN24" s="60"/>
      <c r="AO24" s="60"/>
      <c r="AP24" s="60"/>
      <c r="AQ24" s="60"/>
      <c r="AR24" s="60"/>
      <c r="AS24" s="60"/>
    </row>
    <row r="25" spans="27:45" x14ac:dyDescent="0.25">
      <c r="AA25" s="60" t="s">
        <v>169</v>
      </c>
      <c r="AB25" s="4">
        <v>7.5</v>
      </c>
      <c r="AC25" s="4">
        <v>12</v>
      </c>
      <c r="AD25" s="4" t="s">
        <v>136</v>
      </c>
      <c r="AE25" s="4" t="s">
        <v>136</v>
      </c>
      <c r="AF25" s="4">
        <v>7</v>
      </c>
      <c r="AG25" s="4" t="s">
        <v>136</v>
      </c>
      <c r="AH25" s="4" t="s">
        <v>136</v>
      </c>
      <c r="AI25" s="4" t="s">
        <v>136</v>
      </c>
      <c r="AL25" s="60"/>
      <c r="AM25" s="60"/>
      <c r="AN25" s="60"/>
      <c r="AO25" s="60"/>
      <c r="AP25" s="60"/>
      <c r="AQ25" s="60"/>
      <c r="AR25" s="60"/>
      <c r="AS25" s="60"/>
    </row>
    <row r="26" spans="27:45" x14ac:dyDescent="0.25">
      <c r="AA26" s="60" t="s">
        <v>170</v>
      </c>
      <c r="AB26" s="4">
        <v>4.33</v>
      </c>
      <c r="AC26" s="4" t="s">
        <v>136</v>
      </c>
      <c r="AD26" s="4" t="s">
        <v>136</v>
      </c>
      <c r="AE26" s="4" t="s">
        <v>136</v>
      </c>
      <c r="AF26" s="4" t="s">
        <v>136</v>
      </c>
      <c r="AG26" s="4" t="s">
        <v>136</v>
      </c>
      <c r="AH26" s="4" t="s">
        <v>136</v>
      </c>
      <c r="AI26" s="4" t="s">
        <v>136</v>
      </c>
      <c r="AL26" s="60"/>
      <c r="AM26" s="60"/>
      <c r="AN26" s="60"/>
      <c r="AO26" s="60"/>
      <c r="AP26" s="60"/>
      <c r="AQ26" s="60"/>
      <c r="AR26" s="60"/>
      <c r="AS26" s="60"/>
    </row>
    <row r="27" spans="27:45" x14ac:dyDescent="0.25">
      <c r="AA27" s="60" t="s">
        <v>171</v>
      </c>
      <c r="AB27" s="4" t="s">
        <v>172</v>
      </c>
      <c r="AC27" s="4">
        <v>10</v>
      </c>
      <c r="AD27" s="4" t="s">
        <v>136</v>
      </c>
      <c r="AE27" s="4" t="s">
        <v>136</v>
      </c>
      <c r="AF27" s="4" t="s">
        <v>136</v>
      </c>
      <c r="AG27" s="4" t="s">
        <v>136</v>
      </c>
      <c r="AH27" s="4" t="s">
        <v>136</v>
      </c>
      <c r="AI27" s="4" t="s">
        <v>136</v>
      </c>
      <c r="AL27" s="60"/>
      <c r="AM27" s="60"/>
      <c r="AN27" s="60"/>
      <c r="AO27" s="60"/>
      <c r="AP27" s="60"/>
      <c r="AQ27" s="60"/>
      <c r="AR27" s="60"/>
      <c r="AS27" s="60"/>
    </row>
    <row r="28" spans="27:45" x14ac:dyDescent="0.25">
      <c r="AA28" s="60" t="s">
        <v>173</v>
      </c>
      <c r="AB28" s="4">
        <v>6.75</v>
      </c>
      <c r="AC28" s="4" t="s">
        <v>136</v>
      </c>
      <c r="AD28" s="4" t="s">
        <v>136</v>
      </c>
      <c r="AE28" s="4" t="s">
        <v>136</v>
      </c>
      <c r="AF28" s="4" t="s">
        <v>136</v>
      </c>
      <c r="AG28" s="4" t="s">
        <v>136</v>
      </c>
      <c r="AH28" s="4" t="s">
        <v>136</v>
      </c>
      <c r="AI28" s="4" t="s">
        <v>136</v>
      </c>
      <c r="AL28" s="60"/>
      <c r="AM28" s="60"/>
      <c r="AN28" s="60"/>
      <c r="AO28" s="60"/>
      <c r="AP28" s="60"/>
      <c r="AQ28" s="60"/>
      <c r="AR28" s="60"/>
      <c r="AS28" s="60"/>
    </row>
    <row r="29" spans="27:45" x14ac:dyDescent="0.25">
      <c r="AA29" s="60" t="s">
        <v>175</v>
      </c>
      <c r="AB29" s="4">
        <v>7.24</v>
      </c>
      <c r="AC29" s="4">
        <v>15.78</v>
      </c>
      <c r="AD29" s="4">
        <v>9.86</v>
      </c>
      <c r="AE29" s="4">
        <v>10.9</v>
      </c>
      <c r="AF29" s="4">
        <v>8.9700000000000006</v>
      </c>
      <c r="AG29" s="4">
        <v>6.08</v>
      </c>
      <c r="AH29" s="4" t="s">
        <v>136</v>
      </c>
      <c r="AI29" s="4">
        <v>3.79</v>
      </c>
      <c r="AL29" s="60"/>
      <c r="AM29" s="60"/>
      <c r="AN29" s="60"/>
      <c r="AO29" s="60"/>
      <c r="AP29" s="60"/>
      <c r="AQ29" s="60"/>
      <c r="AR29" s="60"/>
      <c r="AS29" s="60"/>
    </row>
    <row r="30" spans="27:45" x14ac:dyDescent="0.25">
      <c r="AA30" s="60" t="s">
        <v>176</v>
      </c>
      <c r="AB30" s="4">
        <v>7.77</v>
      </c>
      <c r="AC30" s="4">
        <v>11.81</v>
      </c>
      <c r="AD30" s="4">
        <v>9</v>
      </c>
      <c r="AE30" s="4">
        <v>11.65</v>
      </c>
      <c r="AF30" s="4">
        <v>7.14</v>
      </c>
      <c r="AG30" s="4">
        <v>2.29</v>
      </c>
      <c r="AH30" s="4">
        <v>1.25</v>
      </c>
      <c r="AI30" s="4">
        <v>4.75</v>
      </c>
      <c r="AL30" s="60"/>
      <c r="AM30" s="60"/>
      <c r="AN30" s="60"/>
      <c r="AO30" s="60"/>
      <c r="AP30" s="60"/>
      <c r="AQ30" s="60"/>
      <c r="AR30" s="60"/>
      <c r="AS30" s="60"/>
    </row>
    <row r="31" spans="27:45" x14ac:dyDescent="0.25">
      <c r="AA31" s="60" t="s">
        <v>177</v>
      </c>
      <c r="AB31" s="4">
        <v>6.48</v>
      </c>
      <c r="AC31" s="4">
        <v>12.28</v>
      </c>
      <c r="AD31" s="4">
        <v>5.78</v>
      </c>
      <c r="AE31" s="4">
        <v>9</v>
      </c>
      <c r="AF31" s="4">
        <v>6.5</v>
      </c>
      <c r="AG31" s="4">
        <v>2.5</v>
      </c>
      <c r="AH31" s="4" t="s">
        <v>136</v>
      </c>
      <c r="AI31" s="4">
        <v>3.2</v>
      </c>
      <c r="AL31" s="60"/>
      <c r="AM31" s="60"/>
      <c r="AN31" s="60"/>
      <c r="AO31" s="60"/>
      <c r="AP31" s="60"/>
      <c r="AQ31" s="60"/>
      <c r="AR31" s="60"/>
      <c r="AS31" s="60"/>
    </row>
    <row r="32" spans="27:45" x14ac:dyDescent="0.25">
      <c r="AA32" s="60" t="s">
        <v>178</v>
      </c>
      <c r="AB32" s="4">
        <v>5.47</v>
      </c>
      <c r="AC32" s="4">
        <v>9.7899999999999991</v>
      </c>
      <c r="AD32" s="4">
        <v>8.42</v>
      </c>
      <c r="AE32" s="4">
        <v>10.78</v>
      </c>
      <c r="AF32" s="4">
        <v>5</v>
      </c>
      <c r="AG32" s="4">
        <v>3.08</v>
      </c>
      <c r="AH32" s="4">
        <v>5.75</v>
      </c>
      <c r="AI32" s="4">
        <v>4.4400000000000004</v>
      </c>
      <c r="AL32" s="60"/>
      <c r="AM32" s="60"/>
      <c r="AN32" s="60"/>
      <c r="AO32" s="60"/>
      <c r="AP32" s="60"/>
      <c r="AQ32" s="60"/>
      <c r="AR32" s="60"/>
      <c r="AS32" s="60"/>
    </row>
    <row r="33" spans="27:45" x14ac:dyDescent="0.25">
      <c r="AA33" s="60" t="s">
        <v>179</v>
      </c>
      <c r="AB33" s="4">
        <v>4.08</v>
      </c>
      <c r="AC33" s="4">
        <v>11.13</v>
      </c>
      <c r="AD33" s="4">
        <v>6.26</v>
      </c>
      <c r="AE33" s="4">
        <v>9.2100000000000009</v>
      </c>
      <c r="AF33" s="4">
        <v>7.25</v>
      </c>
      <c r="AG33" s="4" t="s">
        <v>136</v>
      </c>
      <c r="AH33" s="4" t="s">
        <v>136</v>
      </c>
      <c r="AI33" s="4">
        <v>4</v>
      </c>
      <c r="AL33" s="60"/>
      <c r="AM33" s="60"/>
      <c r="AN33" s="60"/>
      <c r="AO33" s="60"/>
      <c r="AP33" s="60"/>
      <c r="AQ33" s="60"/>
      <c r="AR33" s="60"/>
      <c r="AS33" s="60"/>
    </row>
    <row r="34" spans="27:45" x14ac:dyDescent="0.25">
      <c r="AA34" s="60" t="s">
        <v>180</v>
      </c>
      <c r="AB34" s="4">
        <v>6.15</v>
      </c>
      <c r="AC34" s="4">
        <v>9.94</v>
      </c>
      <c r="AD34" s="4">
        <v>7.79</v>
      </c>
      <c r="AE34" s="4">
        <v>11.36</v>
      </c>
      <c r="AF34" s="4">
        <v>4.92</v>
      </c>
      <c r="AG34" s="4" t="s">
        <v>136</v>
      </c>
      <c r="AH34" s="4" t="s">
        <v>136</v>
      </c>
      <c r="AI34" s="4">
        <v>3.25</v>
      </c>
      <c r="AL34" s="60"/>
      <c r="AM34" s="60"/>
      <c r="AN34" s="60"/>
      <c r="AO34" s="60"/>
      <c r="AP34" s="60"/>
      <c r="AQ34" s="60"/>
      <c r="AR34" s="60"/>
      <c r="AS34" s="60"/>
    </row>
    <row r="35" spans="27:45" x14ac:dyDescent="0.25">
      <c r="AA35" s="60" t="s">
        <v>181</v>
      </c>
      <c r="AB35" s="4">
        <v>5.42</v>
      </c>
      <c r="AC35" s="4">
        <v>11.13</v>
      </c>
      <c r="AD35" s="4">
        <v>7.5</v>
      </c>
      <c r="AE35" s="4" t="s">
        <v>136</v>
      </c>
      <c r="AF35" s="4">
        <v>3.5</v>
      </c>
      <c r="AG35" s="4" t="s">
        <v>136</v>
      </c>
      <c r="AH35" s="4" t="s">
        <v>136</v>
      </c>
      <c r="AI35" s="4" t="s">
        <v>136</v>
      </c>
      <c r="AL35" s="60"/>
      <c r="AM35" s="60"/>
      <c r="AN35" s="60"/>
      <c r="AO35" s="60"/>
      <c r="AP35" s="60"/>
      <c r="AQ35" s="60"/>
      <c r="AR35" s="60"/>
      <c r="AS35" s="60"/>
    </row>
    <row r="36" spans="27:45" x14ac:dyDescent="0.25">
      <c r="AA36" s="60" t="s">
        <v>182</v>
      </c>
      <c r="AB36" s="4">
        <v>7.5</v>
      </c>
      <c r="AC36" s="4">
        <v>12.67</v>
      </c>
      <c r="AD36" s="4">
        <v>7.13</v>
      </c>
      <c r="AE36" s="4" t="s">
        <v>136</v>
      </c>
      <c r="AF36" s="4">
        <v>2.5</v>
      </c>
      <c r="AG36" s="4" t="s">
        <v>136</v>
      </c>
      <c r="AH36" s="4" t="s">
        <v>136</v>
      </c>
      <c r="AI36" s="4" t="s">
        <v>136</v>
      </c>
      <c r="AL36" s="60"/>
      <c r="AM36" s="60"/>
      <c r="AN36" s="60"/>
      <c r="AO36" s="60"/>
      <c r="AP36" s="60"/>
      <c r="AQ36" s="60"/>
      <c r="AR36" s="60"/>
      <c r="AS36" s="60"/>
    </row>
    <row r="37" spans="27:45" x14ac:dyDescent="0.25">
      <c r="AA37" s="60" t="s">
        <v>183</v>
      </c>
      <c r="AB37" s="4">
        <v>7.25</v>
      </c>
      <c r="AC37" s="4">
        <v>13</v>
      </c>
      <c r="AD37" s="4" t="s">
        <v>136</v>
      </c>
      <c r="AE37" s="4" t="s">
        <v>136</v>
      </c>
      <c r="AF37" s="4">
        <v>9</v>
      </c>
      <c r="AG37" s="4" t="s">
        <v>136</v>
      </c>
      <c r="AH37" s="4" t="s">
        <v>136</v>
      </c>
      <c r="AI37" s="4" t="s">
        <v>136</v>
      </c>
      <c r="AL37" s="60"/>
      <c r="AM37" s="60"/>
      <c r="AN37" s="60"/>
      <c r="AO37" s="60"/>
      <c r="AP37" s="60"/>
      <c r="AQ37" s="60"/>
      <c r="AR37" s="60"/>
      <c r="AS37" s="60"/>
    </row>
    <row r="38" spans="27:45" x14ac:dyDescent="0.25">
      <c r="AA38" s="60" t="s">
        <v>184</v>
      </c>
      <c r="AB38" s="4">
        <v>4.32</v>
      </c>
      <c r="AC38" s="4">
        <v>5.08</v>
      </c>
      <c r="AD38" s="4">
        <v>6.25</v>
      </c>
      <c r="AE38" s="4" t="s">
        <v>136</v>
      </c>
      <c r="AF38" s="4">
        <v>4.58</v>
      </c>
      <c r="AG38" s="4">
        <v>2.5</v>
      </c>
      <c r="AH38" s="4" t="s">
        <v>136</v>
      </c>
      <c r="AI38" s="4" t="s">
        <v>136</v>
      </c>
      <c r="AL38" s="60"/>
      <c r="AM38" s="60"/>
      <c r="AN38" s="60"/>
      <c r="AO38" s="60"/>
      <c r="AP38" s="60"/>
      <c r="AQ38" s="60"/>
      <c r="AR38" s="60"/>
      <c r="AS38" s="60"/>
    </row>
    <row r="39" spans="27:45" x14ac:dyDescent="0.25">
      <c r="AA39" s="60" t="s">
        <v>186</v>
      </c>
      <c r="AB39" s="4" t="s">
        <v>172</v>
      </c>
      <c r="AC39" s="4" t="s">
        <v>136</v>
      </c>
      <c r="AD39" s="4">
        <v>9.5</v>
      </c>
      <c r="AE39" s="4" t="s">
        <v>136</v>
      </c>
      <c r="AF39" s="4" t="s">
        <v>136</v>
      </c>
      <c r="AG39" s="4" t="s">
        <v>136</v>
      </c>
      <c r="AH39" s="4" t="s">
        <v>136</v>
      </c>
      <c r="AI39" s="4" t="s">
        <v>136</v>
      </c>
      <c r="AL39" s="60"/>
      <c r="AM39" s="60"/>
      <c r="AN39" s="60"/>
      <c r="AO39" s="60"/>
      <c r="AP39" s="60"/>
      <c r="AQ39" s="60"/>
      <c r="AR39" s="60"/>
      <c r="AS39" s="60"/>
    </row>
  </sheetData>
  <pageMargins left="0.7" right="0.7" top="0.75" bottom="0.75" header="0.3" footer="0.3"/>
  <pageSetup orientation="portrait"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D7A73-57A9-49B5-86AF-25D5A6BD5C0B}">
  <sheetPr codeName="Sheet18"/>
  <dimension ref="C1:AC39"/>
  <sheetViews>
    <sheetView zoomScale="85" zoomScaleNormal="85" workbookViewId="0"/>
  </sheetViews>
  <sheetFormatPr defaultRowHeight="13.2" x14ac:dyDescent="0.25"/>
  <cols>
    <col min="1" max="1" width="4.109375" customWidth="1"/>
    <col min="21" max="21" width="5" customWidth="1"/>
    <col min="22" max="22" width="5.44140625" customWidth="1"/>
    <col min="23" max="23" width="5.6640625" customWidth="1"/>
    <col min="24" max="24" width="5" customWidth="1"/>
    <col min="25" max="25" width="5.21875" customWidth="1"/>
    <col min="26" max="26" width="3" customWidth="1"/>
    <col min="27" max="27" width="19.33203125" customWidth="1"/>
    <col min="28" max="28" width="9.6640625" customWidth="1"/>
  </cols>
  <sheetData>
    <row r="1" spans="14:29" x14ac:dyDescent="0.25">
      <c r="N1" s="61"/>
      <c r="O1" s="61"/>
      <c r="P1" s="61"/>
      <c r="Q1" s="61"/>
      <c r="R1" s="61"/>
      <c r="S1" s="61"/>
      <c r="T1" s="61"/>
      <c r="U1" s="61"/>
      <c r="V1" s="61"/>
      <c r="W1" s="61"/>
      <c r="X1" s="61"/>
      <c r="Y1" s="61"/>
      <c r="Z1" s="61"/>
      <c r="AB1" s="61"/>
      <c r="AC1" s="61"/>
    </row>
    <row r="2" spans="14:29" x14ac:dyDescent="0.25">
      <c r="N2" s="4" t="s">
        <v>199</v>
      </c>
    </row>
    <row r="3" spans="14:29" x14ac:dyDescent="0.25">
      <c r="Y3" t="s">
        <v>27</v>
      </c>
      <c r="AA3" s="61" t="s">
        <v>188</v>
      </c>
      <c r="AB3" s="61" t="s">
        <v>114</v>
      </c>
      <c r="AC3" s="61" t="s">
        <v>115</v>
      </c>
    </row>
    <row r="4" spans="14:29" x14ac:dyDescent="0.25">
      <c r="AA4" s="61" t="s">
        <v>189</v>
      </c>
      <c r="AB4" s="69">
        <v>98</v>
      </c>
      <c r="AC4" s="4">
        <v>1.67</v>
      </c>
    </row>
    <row r="5" spans="14:29" x14ac:dyDescent="0.25">
      <c r="AA5" s="61" t="s">
        <v>190</v>
      </c>
      <c r="AB5" s="70">
        <v>69</v>
      </c>
      <c r="AC5" s="4">
        <v>1.38</v>
      </c>
    </row>
    <row r="6" spans="14:29" x14ac:dyDescent="0.25">
      <c r="AA6" s="61" t="s">
        <v>191</v>
      </c>
      <c r="AB6" s="4">
        <v>31</v>
      </c>
      <c r="AC6" s="4">
        <v>4.4000000000000004</v>
      </c>
    </row>
    <row r="7" spans="14:29" x14ac:dyDescent="0.25">
      <c r="AA7" s="61" t="s">
        <v>192</v>
      </c>
      <c r="AB7" s="4">
        <v>30</v>
      </c>
      <c r="AC7" s="4">
        <v>2.4</v>
      </c>
    </row>
    <row r="8" spans="14:29" x14ac:dyDescent="0.25">
      <c r="AA8" s="61" t="s">
        <v>193</v>
      </c>
      <c r="AB8" s="4">
        <v>29</v>
      </c>
      <c r="AC8" s="4">
        <v>7.03</v>
      </c>
    </row>
    <row r="9" spans="14:29" x14ac:dyDescent="0.25">
      <c r="AA9" s="61" t="s">
        <v>194</v>
      </c>
      <c r="AB9" s="4">
        <v>12</v>
      </c>
      <c r="AC9" s="4">
        <v>11.72</v>
      </c>
    </row>
    <row r="10" spans="14:29" x14ac:dyDescent="0.25">
      <c r="AA10" s="61" t="s">
        <v>195</v>
      </c>
      <c r="AB10" s="4">
        <v>11</v>
      </c>
      <c r="AC10" s="4">
        <v>4.66</v>
      </c>
    </row>
    <row r="11" spans="14:29" x14ac:dyDescent="0.25">
      <c r="AA11" s="61" t="s">
        <v>196</v>
      </c>
      <c r="AB11" s="4">
        <v>11</v>
      </c>
      <c r="AC11" s="4">
        <v>12.62</v>
      </c>
    </row>
    <row r="12" spans="14:29" x14ac:dyDescent="0.25">
      <c r="AA12" s="61" t="s">
        <v>197</v>
      </c>
      <c r="AB12" s="4">
        <v>10</v>
      </c>
      <c r="AC12" s="4">
        <v>7.08</v>
      </c>
    </row>
    <row r="13" spans="14:29" x14ac:dyDescent="0.25">
      <c r="AA13" s="61" t="s">
        <v>198</v>
      </c>
      <c r="AB13" s="4">
        <v>3</v>
      </c>
      <c r="AC13" s="4">
        <v>7.83</v>
      </c>
    </row>
    <row r="17" spans="28:29" x14ac:dyDescent="0.25">
      <c r="AB17" s="63"/>
      <c r="AC17" s="61"/>
    </row>
    <row r="18" spans="28:29" x14ac:dyDescent="0.25">
      <c r="AB18" s="62"/>
      <c r="AC18" s="61"/>
    </row>
    <row r="19" spans="28:29" x14ac:dyDescent="0.25">
      <c r="AB19" s="61"/>
      <c r="AC19" s="61"/>
    </row>
    <row r="20" spans="28:29" x14ac:dyDescent="0.25">
      <c r="AB20" s="61"/>
      <c r="AC20" s="61"/>
    </row>
    <row r="21" spans="28:29" x14ac:dyDescent="0.25">
      <c r="AB21" s="61"/>
      <c r="AC21" s="61"/>
    </row>
    <row r="22" spans="28:29" x14ac:dyDescent="0.25">
      <c r="AB22" s="61"/>
      <c r="AC22" s="61"/>
    </row>
    <row r="23" spans="28:29" x14ac:dyDescent="0.25">
      <c r="AB23" s="61"/>
      <c r="AC23" s="61"/>
    </row>
    <row r="24" spans="28:29" x14ac:dyDescent="0.25">
      <c r="AB24" s="61"/>
      <c r="AC24" s="61"/>
    </row>
    <row r="25" spans="28:29" x14ac:dyDescent="0.25">
      <c r="AB25" s="61"/>
      <c r="AC25" s="61"/>
    </row>
    <row r="26" spans="28:29" x14ac:dyDescent="0.25">
      <c r="AB26" s="61"/>
      <c r="AC26" s="61"/>
    </row>
    <row r="39" spans="3:3" x14ac:dyDescent="0.25">
      <c r="C39" s="61"/>
    </row>
  </sheetData>
  <pageMargins left="0.7" right="0.7" top="0.75" bottom="0.75" header="0.3" footer="0.3"/>
  <pageSetup orientation="portrait" r:id="rId1"/>
  <drawing r:id="rId2"/>
  <tableParts count="1">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2539F-BD8F-4EFD-9E2C-BCCB3E6F717C}">
  <sheetPr codeName="Sheet22"/>
  <dimension ref="B6:Q33"/>
  <sheetViews>
    <sheetView topLeftCell="A6" zoomScaleNormal="100" workbookViewId="0">
      <selection activeCell="Y12" sqref="Y12"/>
    </sheetView>
  </sheetViews>
  <sheetFormatPr defaultRowHeight="13.2" x14ac:dyDescent="0.25"/>
  <cols>
    <col min="1" max="1" width="9.5546875" customWidth="1"/>
    <col min="17" max="17" width="8.5546875" customWidth="1"/>
  </cols>
  <sheetData>
    <row r="6" spans="2:17" ht="21.6" customHeight="1" x14ac:dyDescent="0.25">
      <c r="B6" s="4"/>
      <c r="C6" s="4"/>
      <c r="D6" s="4"/>
      <c r="E6" s="4"/>
      <c r="F6" s="4"/>
      <c r="G6" s="4"/>
      <c r="H6" s="4"/>
      <c r="I6" s="4"/>
      <c r="J6" s="4"/>
      <c r="K6" s="4"/>
      <c r="L6" s="4"/>
      <c r="M6" s="4"/>
      <c r="N6" s="4"/>
      <c r="O6" s="4"/>
      <c r="P6" s="4"/>
      <c r="Q6" s="4"/>
    </row>
    <row r="7" spans="2:17" x14ac:dyDescent="0.25">
      <c r="B7" s="4"/>
      <c r="C7" s="4"/>
      <c r="D7" s="4"/>
      <c r="E7" s="4"/>
      <c r="F7" s="4"/>
      <c r="G7" s="4"/>
      <c r="H7" s="4"/>
      <c r="I7" s="4"/>
      <c r="J7" s="4"/>
      <c r="K7" s="4"/>
      <c r="L7" s="4"/>
      <c r="M7" s="4"/>
      <c r="N7" s="4"/>
      <c r="O7" s="4"/>
      <c r="P7" s="4"/>
      <c r="Q7" s="4"/>
    </row>
    <row r="8" spans="2:17" x14ac:dyDescent="0.25">
      <c r="B8" s="4"/>
      <c r="C8" s="4"/>
      <c r="D8" s="4"/>
      <c r="E8" s="4"/>
      <c r="F8" s="4"/>
      <c r="G8" s="4"/>
      <c r="H8" s="4"/>
      <c r="I8" s="4"/>
      <c r="J8" s="4"/>
      <c r="K8" s="4"/>
      <c r="L8" s="4"/>
      <c r="M8" s="4"/>
      <c r="N8" s="4"/>
      <c r="O8" s="4"/>
      <c r="P8" s="4"/>
      <c r="Q8" s="4"/>
    </row>
    <row r="9" spans="2:17" x14ac:dyDescent="0.25">
      <c r="B9" s="4"/>
      <c r="C9" s="4"/>
      <c r="D9" s="4"/>
      <c r="E9" s="4"/>
      <c r="F9" s="4"/>
      <c r="G9" s="4"/>
      <c r="H9" s="4"/>
      <c r="I9" s="4"/>
      <c r="J9" s="4"/>
      <c r="K9" s="4"/>
      <c r="L9" s="4"/>
      <c r="M9" s="4"/>
      <c r="N9" s="4"/>
      <c r="O9" s="4"/>
      <c r="P9" s="4"/>
      <c r="Q9" s="4"/>
    </row>
    <row r="10" spans="2:17" x14ac:dyDescent="0.25">
      <c r="B10" s="4"/>
      <c r="C10" s="4"/>
      <c r="D10" s="4"/>
      <c r="E10" s="4"/>
      <c r="F10" s="4"/>
      <c r="G10" s="4"/>
      <c r="H10" s="4"/>
      <c r="I10" s="4"/>
      <c r="J10" s="4"/>
      <c r="K10" s="4"/>
      <c r="L10" s="4"/>
      <c r="M10" s="4"/>
      <c r="N10" s="4"/>
      <c r="O10" s="4"/>
      <c r="P10" s="4"/>
      <c r="Q10" s="4"/>
    </row>
    <row r="11" spans="2:17" x14ac:dyDescent="0.25">
      <c r="B11" s="4"/>
      <c r="C11" s="4"/>
      <c r="D11" s="4"/>
      <c r="E11" s="4"/>
      <c r="F11" s="4"/>
      <c r="G11" s="4"/>
      <c r="H11" s="4"/>
      <c r="I11" s="4"/>
      <c r="J11" s="4"/>
      <c r="K11" s="4"/>
      <c r="L11" s="4"/>
      <c r="M11" s="4"/>
      <c r="N11" s="4"/>
      <c r="O11" s="4"/>
      <c r="P11" s="4"/>
      <c r="Q11" s="4"/>
    </row>
    <row r="12" spans="2:17" x14ac:dyDescent="0.25">
      <c r="B12" s="4"/>
      <c r="C12" s="4"/>
      <c r="D12" s="4"/>
      <c r="E12" s="4"/>
      <c r="F12" s="4"/>
      <c r="G12" s="4"/>
      <c r="H12" s="4"/>
      <c r="I12" s="4"/>
      <c r="J12" s="4"/>
      <c r="K12" s="4"/>
      <c r="L12" s="4"/>
      <c r="M12" s="4"/>
      <c r="N12" s="4"/>
      <c r="O12" s="4"/>
      <c r="P12" s="4"/>
      <c r="Q12" s="4"/>
    </row>
    <row r="13" spans="2:17" x14ac:dyDescent="0.25">
      <c r="B13" s="4"/>
      <c r="C13" s="4"/>
      <c r="D13" s="4"/>
      <c r="E13" s="4"/>
      <c r="F13" s="4"/>
      <c r="G13" s="4"/>
      <c r="H13" s="4"/>
      <c r="I13" s="4"/>
      <c r="J13" s="4"/>
      <c r="K13" s="4"/>
      <c r="L13" s="4"/>
      <c r="M13" s="4"/>
      <c r="N13" s="4"/>
      <c r="O13" s="4"/>
      <c r="P13" s="4"/>
      <c r="Q13" s="4"/>
    </row>
    <row r="14" spans="2:17" x14ac:dyDescent="0.25">
      <c r="B14" s="4"/>
      <c r="C14" s="4"/>
      <c r="D14" s="4"/>
      <c r="E14" s="4"/>
      <c r="F14" s="4"/>
      <c r="G14" s="4"/>
      <c r="H14" s="4"/>
      <c r="I14" s="4"/>
      <c r="J14" s="4"/>
      <c r="K14" s="4"/>
      <c r="L14" s="4"/>
      <c r="M14" s="4"/>
      <c r="N14" s="4"/>
      <c r="O14" s="4"/>
      <c r="P14" s="4"/>
      <c r="Q14" s="4"/>
    </row>
    <row r="15" spans="2:17" x14ac:dyDescent="0.25">
      <c r="B15" s="4"/>
      <c r="C15" s="4"/>
      <c r="D15" s="4"/>
      <c r="E15" s="4"/>
      <c r="F15" s="4"/>
      <c r="G15" s="4"/>
      <c r="H15" s="4"/>
      <c r="I15" s="4"/>
      <c r="J15" s="4"/>
      <c r="K15" s="4"/>
      <c r="L15" s="4"/>
      <c r="M15" s="4"/>
      <c r="N15" s="4"/>
      <c r="O15" s="4"/>
      <c r="P15" s="4"/>
      <c r="Q15" s="4"/>
    </row>
    <row r="16" spans="2:17" x14ac:dyDescent="0.25">
      <c r="B16" s="4"/>
      <c r="C16" s="4"/>
      <c r="D16" s="4"/>
      <c r="E16" s="4"/>
      <c r="F16" s="4"/>
      <c r="G16" s="4"/>
      <c r="H16" s="4"/>
      <c r="I16" s="4"/>
      <c r="J16" s="4"/>
      <c r="K16" s="4"/>
      <c r="L16" s="4"/>
      <c r="M16" s="4"/>
      <c r="N16" s="4"/>
      <c r="O16" s="4"/>
      <c r="P16" s="4"/>
      <c r="Q16" s="4"/>
    </row>
    <row r="17" spans="2:17" x14ac:dyDescent="0.25">
      <c r="B17" s="4"/>
      <c r="C17" s="4"/>
      <c r="D17" s="4"/>
      <c r="E17" s="4"/>
      <c r="F17" s="4"/>
      <c r="G17" s="4"/>
      <c r="H17" s="4"/>
      <c r="I17" s="4"/>
      <c r="J17" s="4"/>
      <c r="K17" s="4"/>
      <c r="L17" s="4"/>
      <c r="M17" s="4"/>
      <c r="N17" s="4"/>
      <c r="O17" s="4"/>
      <c r="P17" s="4"/>
      <c r="Q17" s="4"/>
    </row>
    <row r="18" spans="2:17" x14ac:dyDescent="0.25">
      <c r="B18" s="4"/>
      <c r="C18" s="4"/>
      <c r="D18" s="4"/>
      <c r="E18" s="4"/>
      <c r="F18" s="4"/>
      <c r="G18" s="4"/>
      <c r="H18" s="4"/>
      <c r="I18" s="4"/>
      <c r="J18" s="4"/>
      <c r="K18" s="4"/>
      <c r="L18" s="4"/>
      <c r="M18" s="4"/>
      <c r="N18" s="4"/>
      <c r="O18" s="4"/>
      <c r="P18" s="4"/>
      <c r="Q18" s="4"/>
    </row>
    <row r="19" spans="2:17" x14ac:dyDescent="0.25">
      <c r="B19" s="4"/>
      <c r="C19" s="4"/>
      <c r="D19" s="4"/>
      <c r="E19" s="4"/>
      <c r="F19" s="4"/>
      <c r="G19" s="4"/>
      <c r="H19" s="4"/>
      <c r="I19" s="4"/>
      <c r="J19" s="4"/>
      <c r="K19" s="4"/>
      <c r="L19" s="4"/>
      <c r="M19" s="4"/>
      <c r="N19" s="4"/>
      <c r="O19" s="4"/>
      <c r="P19" s="4"/>
      <c r="Q19" s="4"/>
    </row>
    <row r="20" spans="2:17" x14ac:dyDescent="0.25">
      <c r="B20" s="4"/>
      <c r="C20" s="4"/>
      <c r="D20" s="4"/>
      <c r="E20" s="4"/>
      <c r="F20" s="4"/>
      <c r="G20" s="4"/>
      <c r="H20" s="4"/>
      <c r="I20" s="4"/>
      <c r="J20" s="4"/>
      <c r="K20" s="4"/>
      <c r="L20" s="4"/>
      <c r="M20" s="4"/>
      <c r="N20" s="4"/>
      <c r="O20" s="4"/>
      <c r="P20" s="4"/>
      <c r="Q20" s="4"/>
    </row>
    <row r="21" spans="2:17" x14ac:dyDescent="0.25">
      <c r="B21" s="4"/>
      <c r="C21" s="4"/>
      <c r="D21" s="4"/>
      <c r="E21" s="4"/>
      <c r="F21" s="4"/>
      <c r="G21" s="4"/>
      <c r="H21" s="4"/>
      <c r="I21" s="4"/>
      <c r="J21" s="4"/>
      <c r="K21" s="4"/>
      <c r="L21" s="4"/>
      <c r="M21" s="4"/>
      <c r="N21" s="4"/>
      <c r="O21" s="4"/>
      <c r="P21" s="4"/>
      <c r="Q21" s="4"/>
    </row>
    <row r="22" spans="2:17" x14ac:dyDescent="0.25">
      <c r="B22" s="4"/>
      <c r="C22" s="4"/>
      <c r="D22" s="4"/>
      <c r="E22" s="4"/>
      <c r="F22" s="4"/>
      <c r="G22" s="4"/>
      <c r="H22" s="4"/>
      <c r="I22" s="4"/>
      <c r="J22" s="4"/>
      <c r="K22" s="4"/>
      <c r="L22" s="4"/>
      <c r="M22" s="4"/>
      <c r="N22" s="4"/>
      <c r="O22" s="4"/>
      <c r="P22" s="4"/>
      <c r="Q22" s="4"/>
    </row>
    <row r="23" spans="2:17" x14ac:dyDescent="0.25">
      <c r="B23" s="4"/>
      <c r="C23" s="4"/>
      <c r="D23" s="4"/>
      <c r="E23" s="4"/>
      <c r="F23" s="4"/>
      <c r="G23" s="4"/>
      <c r="H23" s="4"/>
      <c r="I23" s="4"/>
      <c r="J23" s="4"/>
      <c r="K23" s="4"/>
      <c r="L23" s="4"/>
      <c r="M23" s="4"/>
      <c r="N23" s="4"/>
      <c r="O23" s="4"/>
      <c r="P23" s="4"/>
      <c r="Q23" s="4"/>
    </row>
    <row r="24" spans="2:17" x14ac:dyDescent="0.25">
      <c r="B24" s="4"/>
      <c r="C24" s="4"/>
      <c r="D24" s="4"/>
      <c r="E24" s="4"/>
      <c r="F24" s="4"/>
      <c r="G24" s="4"/>
      <c r="H24" s="4"/>
      <c r="I24" s="4"/>
      <c r="J24" s="4"/>
      <c r="K24" s="4"/>
      <c r="L24" s="4"/>
      <c r="M24" s="4"/>
      <c r="N24" s="4"/>
      <c r="O24" s="4"/>
      <c r="P24" s="4"/>
      <c r="Q24" s="4"/>
    </row>
    <row r="25" spans="2:17" x14ac:dyDescent="0.25">
      <c r="B25" s="4"/>
      <c r="C25" s="4"/>
      <c r="D25" s="4"/>
      <c r="E25" s="4"/>
      <c r="F25" s="4"/>
      <c r="G25" s="4"/>
      <c r="H25" s="4"/>
      <c r="I25" s="4"/>
      <c r="J25" s="4"/>
      <c r="K25" s="4"/>
      <c r="L25" s="4"/>
      <c r="M25" s="4"/>
      <c r="N25" s="4"/>
      <c r="O25" s="4"/>
      <c r="P25" s="4"/>
      <c r="Q25" s="4"/>
    </row>
    <row r="26" spans="2:17" x14ac:dyDescent="0.25">
      <c r="B26" s="4"/>
      <c r="C26" s="4"/>
      <c r="D26" s="4"/>
      <c r="E26" s="4"/>
      <c r="F26" s="4"/>
      <c r="G26" s="4"/>
      <c r="H26" s="4"/>
      <c r="I26" s="4"/>
      <c r="J26" s="4"/>
      <c r="K26" s="4"/>
      <c r="L26" s="4"/>
      <c r="M26" s="4"/>
      <c r="N26" s="4"/>
      <c r="O26" s="4"/>
      <c r="P26" s="4"/>
      <c r="Q26" s="4"/>
    </row>
    <row r="27" spans="2:17" x14ac:dyDescent="0.25">
      <c r="B27" s="4"/>
      <c r="C27" s="4"/>
      <c r="D27" s="4"/>
      <c r="E27" s="4"/>
      <c r="F27" s="4"/>
      <c r="G27" s="4"/>
      <c r="H27" s="4"/>
      <c r="I27" s="4"/>
      <c r="J27" s="4"/>
      <c r="K27" s="4"/>
      <c r="L27" s="4"/>
      <c r="M27" s="4"/>
      <c r="N27" s="4"/>
      <c r="O27" s="4"/>
      <c r="P27" s="4"/>
      <c r="Q27" s="4"/>
    </row>
    <row r="28" spans="2:17" x14ac:dyDescent="0.25">
      <c r="B28" s="4"/>
      <c r="C28" s="4"/>
      <c r="D28" s="4"/>
      <c r="E28" s="4"/>
      <c r="F28" s="4"/>
      <c r="G28" s="4"/>
      <c r="H28" s="4"/>
      <c r="I28" s="4"/>
      <c r="J28" s="4"/>
      <c r="K28" s="4"/>
      <c r="L28" s="4"/>
      <c r="M28" s="4"/>
      <c r="N28" s="4"/>
      <c r="O28" s="4"/>
      <c r="P28" s="4"/>
      <c r="Q28" s="4"/>
    </row>
    <row r="29" spans="2:17" x14ac:dyDescent="0.25">
      <c r="B29" s="4"/>
      <c r="C29" s="4"/>
      <c r="D29" s="4"/>
      <c r="E29" s="4"/>
      <c r="F29" s="4"/>
      <c r="G29" s="4"/>
      <c r="H29" s="4"/>
      <c r="I29" s="4"/>
      <c r="J29" s="4"/>
      <c r="K29" s="4"/>
      <c r="L29" s="4"/>
      <c r="M29" s="4"/>
      <c r="N29" s="4"/>
      <c r="O29" s="4"/>
      <c r="P29" s="4"/>
      <c r="Q29" s="4"/>
    </row>
    <row r="30" spans="2:17" x14ac:dyDescent="0.25">
      <c r="B30" s="4"/>
      <c r="C30" s="4"/>
      <c r="D30" s="4"/>
      <c r="E30" s="4"/>
      <c r="F30" s="4"/>
      <c r="G30" s="4"/>
      <c r="H30" s="4"/>
      <c r="I30" s="4"/>
      <c r="J30" s="4"/>
      <c r="K30" s="4"/>
      <c r="L30" s="4"/>
      <c r="M30" s="4"/>
      <c r="N30" s="4"/>
      <c r="O30" s="4"/>
      <c r="P30" s="4"/>
      <c r="Q30" s="4"/>
    </row>
    <row r="31" spans="2:17" x14ac:dyDescent="0.25">
      <c r="B31" s="4"/>
      <c r="C31" s="4"/>
      <c r="D31" s="4"/>
      <c r="E31" s="4"/>
      <c r="F31" s="4"/>
      <c r="G31" s="4"/>
      <c r="H31" s="4"/>
      <c r="I31" s="4"/>
      <c r="J31" s="4"/>
      <c r="K31" s="4"/>
      <c r="L31" s="4"/>
      <c r="M31" s="4"/>
      <c r="N31" s="4"/>
      <c r="O31" s="4"/>
      <c r="P31" s="4"/>
      <c r="Q31" s="4"/>
    </row>
    <row r="32" spans="2:17" x14ac:dyDescent="0.25">
      <c r="B32" s="4"/>
      <c r="C32" s="4"/>
      <c r="D32" s="4"/>
      <c r="E32" s="4"/>
      <c r="F32" s="4"/>
      <c r="G32" s="4"/>
      <c r="H32" s="4"/>
      <c r="I32" s="4"/>
      <c r="J32" s="4"/>
      <c r="K32" s="4"/>
      <c r="L32" s="4"/>
      <c r="M32" s="4"/>
      <c r="N32" s="4"/>
      <c r="O32" s="4"/>
      <c r="P32" s="4"/>
      <c r="Q32" s="4"/>
    </row>
    <row r="33" spans="2:17" ht="13.2" customHeight="1" x14ac:dyDescent="0.25">
      <c r="B33" s="4"/>
      <c r="C33" s="4"/>
      <c r="D33" s="4"/>
      <c r="E33" s="4"/>
      <c r="F33" s="4"/>
      <c r="G33" s="4"/>
      <c r="H33" s="4"/>
      <c r="I33" s="4"/>
      <c r="J33" s="4"/>
      <c r="K33" s="4"/>
      <c r="L33" s="4"/>
      <c r="M33" s="4"/>
      <c r="N33" s="4"/>
      <c r="O33" s="4"/>
      <c r="P33" s="4"/>
      <c r="Q33" s="4"/>
    </row>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90BC5-82BB-41A1-810E-B29FACE8D1EF}">
  <sheetPr codeName="Sheet23"/>
  <dimension ref="B6:P37"/>
  <sheetViews>
    <sheetView topLeftCell="A7" zoomScaleNormal="100" workbookViewId="0">
      <selection activeCell="R23" sqref="R23"/>
    </sheetView>
  </sheetViews>
  <sheetFormatPr defaultRowHeight="13.2" x14ac:dyDescent="0.25"/>
  <cols>
    <col min="16" max="16" width="10.77734375" customWidth="1"/>
  </cols>
  <sheetData>
    <row r="6" spans="2:16" ht="13.8" customHeight="1" x14ac:dyDescent="0.25"/>
    <row r="7" spans="2:16" x14ac:dyDescent="0.25">
      <c r="B7" s="4"/>
      <c r="C7" s="4"/>
      <c r="D7" s="4"/>
      <c r="E7" s="4"/>
      <c r="F7" s="4"/>
      <c r="G7" s="4"/>
      <c r="H7" s="4"/>
      <c r="I7" s="4"/>
      <c r="J7" s="4"/>
      <c r="K7" s="4"/>
      <c r="L7" s="4"/>
      <c r="M7" s="4"/>
      <c r="N7" s="4"/>
      <c r="O7" s="4"/>
      <c r="P7" s="4"/>
    </row>
    <row r="8" spans="2:16" x14ac:dyDescent="0.25">
      <c r="B8" s="4"/>
      <c r="C8" s="4"/>
      <c r="D8" s="4"/>
      <c r="E8" s="4"/>
      <c r="F8" s="4"/>
      <c r="G8" s="4"/>
      <c r="H8" s="4"/>
      <c r="I8" s="4"/>
      <c r="J8" s="4"/>
      <c r="K8" s="4"/>
      <c r="L8" s="4"/>
      <c r="M8" s="4"/>
      <c r="N8" s="4"/>
      <c r="O8" s="4"/>
      <c r="P8" s="4"/>
    </row>
    <row r="9" spans="2:16" x14ac:dyDescent="0.25">
      <c r="B9" s="4"/>
      <c r="C9" s="4"/>
      <c r="D9" s="4"/>
      <c r="E9" s="4"/>
      <c r="F9" s="4"/>
      <c r="G9" s="4"/>
      <c r="H9" s="4"/>
      <c r="I9" s="4"/>
      <c r="J9" s="4"/>
      <c r="K9" s="4"/>
      <c r="L9" s="4"/>
      <c r="M9" s="4"/>
      <c r="N9" s="4"/>
      <c r="O9" s="4"/>
      <c r="P9" s="4"/>
    </row>
    <row r="10" spans="2:16" x14ac:dyDescent="0.25">
      <c r="B10" s="4"/>
      <c r="C10" s="4"/>
      <c r="D10" s="4"/>
      <c r="E10" s="4"/>
      <c r="F10" s="4"/>
      <c r="G10" s="4"/>
      <c r="H10" s="4"/>
      <c r="I10" s="4"/>
      <c r="J10" s="4"/>
      <c r="K10" s="4"/>
      <c r="L10" s="4"/>
      <c r="M10" s="4"/>
      <c r="N10" s="4"/>
      <c r="O10" s="4"/>
      <c r="P10" s="4"/>
    </row>
    <row r="11" spans="2:16" x14ac:dyDescent="0.25">
      <c r="B11" s="4"/>
      <c r="C11" s="4"/>
      <c r="D11" s="4"/>
      <c r="E11" s="4"/>
      <c r="F11" s="4"/>
      <c r="G11" s="4"/>
      <c r="H11" s="4"/>
      <c r="I11" s="4"/>
      <c r="J11" s="4"/>
      <c r="K11" s="4"/>
      <c r="L11" s="4"/>
      <c r="M11" s="4"/>
      <c r="N11" s="4"/>
      <c r="O11" s="4"/>
      <c r="P11" s="4"/>
    </row>
    <row r="12" spans="2:16" x14ac:dyDescent="0.25">
      <c r="B12" s="4"/>
      <c r="C12" s="4"/>
      <c r="D12" s="4"/>
      <c r="E12" s="4"/>
      <c r="F12" s="4"/>
      <c r="G12" s="4"/>
      <c r="H12" s="4"/>
      <c r="I12" s="4"/>
      <c r="J12" s="4"/>
      <c r="K12" s="4"/>
      <c r="L12" s="4"/>
      <c r="M12" s="4"/>
      <c r="N12" s="4"/>
      <c r="O12" s="4"/>
      <c r="P12" s="4"/>
    </row>
    <row r="13" spans="2:16" x14ac:dyDescent="0.25">
      <c r="B13" s="4"/>
      <c r="C13" s="4"/>
      <c r="D13" s="4"/>
      <c r="E13" s="4"/>
      <c r="F13" s="4"/>
      <c r="G13" s="4"/>
      <c r="H13" s="4"/>
      <c r="I13" s="4"/>
      <c r="J13" s="4"/>
      <c r="K13" s="4"/>
      <c r="L13" s="4"/>
      <c r="M13" s="4"/>
      <c r="N13" s="4"/>
      <c r="O13" s="4"/>
      <c r="P13" s="4"/>
    </row>
    <row r="14" spans="2:16" x14ac:dyDescent="0.25">
      <c r="B14" s="4"/>
      <c r="C14" s="4"/>
      <c r="D14" s="4"/>
      <c r="E14" s="4"/>
      <c r="F14" s="4"/>
      <c r="G14" s="4"/>
      <c r="H14" s="4"/>
      <c r="I14" s="4"/>
      <c r="J14" s="4"/>
      <c r="K14" s="4"/>
      <c r="L14" s="4"/>
      <c r="M14" s="4"/>
      <c r="N14" s="4"/>
      <c r="O14" s="4"/>
      <c r="P14" s="4"/>
    </row>
    <row r="15" spans="2:16" x14ac:dyDescent="0.25">
      <c r="B15" s="4"/>
      <c r="C15" s="4"/>
      <c r="D15" s="4"/>
      <c r="E15" s="4"/>
      <c r="F15" s="4"/>
      <c r="G15" s="4"/>
      <c r="H15" s="4"/>
      <c r="I15" s="4"/>
      <c r="J15" s="4"/>
      <c r="K15" s="4"/>
      <c r="L15" s="4"/>
      <c r="M15" s="4"/>
      <c r="N15" s="4"/>
      <c r="O15" s="4"/>
      <c r="P15" s="4"/>
    </row>
    <row r="16" spans="2:16" x14ac:dyDescent="0.25">
      <c r="B16" s="4"/>
      <c r="C16" s="4"/>
      <c r="D16" s="4"/>
      <c r="E16" s="4"/>
      <c r="F16" s="4"/>
      <c r="G16" s="4"/>
      <c r="H16" s="4"/>
      <c r="I16" s="4"/>
      <c r="J16" s="4"/>
      <c r="K16" s="4"/>
      <c r="L16" s="4"/>
      <c r="M16" s="4"/>
      <c r="N16" s="4"/>
      <c r="O16" s="4"/>
      <c r="P16" s="4"/>
    </row>
    <row r="17" spans="2:16" x14ac:dyDescent="0.25">
      <c r="B17" s="4"/>
      <c r="C17" s="4"/>
      <c r="D17" s="4"/>
      <c r="E17" s="4"/>
      <c r="F17" s="4"/>
      <c r="G17" s="4"/>
      <c r="H17" s="4"/>
      <c r="I17" s="4"/>
      <c r="J17" s="4"/>
      <c r="K17" s="4"/>
      <c r="L17" s="4"/>
      <c r="M17" s="4"/>
      <c r="N17" s="4"/>
      <c r="O17" s="4"/>
      <c r="P17" s="4"/>
    </row>
    <row r="18" spans="2:16" x14ac:dyDescent="0.25">
      <c r="B18" s="4"/>
      <c r="C18" s="4"/>
      <c r="D18" s="4"/>
      <c r="E18" s="4"/>
      <c r="F18" s="4"/>
      <c r="G18" s="4"/>
      <c r="H18" s="4"/>
      <c r="I18" s="4"/>
      <c r="J18" s="4"/>
      <c r="K18" s="4"/>
      <c r="L18" s="4"/>
      <c r="M18" s="4"/>
      <c r="N18" s="4"/>
      <c r="O18" s="4"/>
      <c r="P18" s="4"/>
    </row>
    <row r="19" spans="2:16" x14ac:dyDescent="0.25">
      <c r="B19" s="4"/>
      <c r="C19" s="4"/>
      <c r="D19" s="4"/>
      <c r="E19" s="4"/>
      <c r="F19" s="4"/>
      <c r="G19" s="4"/>
      <c r="H19" s="4"/>
      <c r="I19" s="4"/>
      <c r="J19" s="4"/>
      <c r="K19" s="4"/>
      <c r="L19" s="4"/>
      <c r="M19" s="4"/>
      <c r="N19" s="4"/>
      <c r="O19" s="4"/>
      <c r="P19" s="4"/>
    </row>
    <row r="20" spans="2:16" x14ac:dyDescent="0.25">
      <c r="B20" s="4"/>
      <c r="C20" s="4"/>
      <c r="D20" s="4"/>
      <c r="E20" s="4"/>
      <c r="F20" s="4"/>
      <c r="G20" s="4"/>
      <c r="H20" s="4"/>
      <c r="I20" s="4"/>
      <c r="J20" s="4"/>
      <c r="K20" s="4"/>
      <c r="L20" s="4"/>
      <c r="M20" s="4"/>
      <c r="N20" s="4"/>
      <c r="O20" s="4"/>
      <c r="P20" s="4"/>
    </row>
    <row r="21" spans="2:16" x14ac:dyDescent="0.25">
      <c r="B21" s="4"/>
      <c r="C21" s="4"/>
      <c r="D21" s="4"/>
      <c r="E21" s="4"/>
      <c r="F21" s="4"/>
      <c r="G21" s="4"/>
      <c r="H21" s="4"/>
      <c r="I21" s="4"/>
      <c r="J21" s="4"/>
      <c r="K21" s="4"/>
      <c r="L21" s="4"/>
      <c r="M21" s="4"/>
      <c r="N21" s="4"/>
      <c r="O21" s="4"/>
      <c r="P21" s="4"/>
    </row>
    <row r="22" spans="2:16" x14ac:dyDescent="0.25">
      <c r="B22" s="4"/>
      <c r="C22" s="4"/>
      <c r="D22" s="4"/>
      <c r="E22" s="4"/>
      <c r="F22" s="4"/>
      <c r="G22" s="4"/>
      <c r="H22" s="4"/>
      <c r="I22" s="4"/>
      <c r="J22" s="4"/>
      <c r="K22" s="4"/>
      <c r="L22" s="4"/>
      <c r="M22" s="4"/>
      <c r="N22" s="4"/>
      <c r="O22" s="4"/>
      <c r="P22" s="4"/>
    </row>
    <row r="23" spans="2:16" x14ac:dyDescent="0.25">
      <c r="B23" s="4"/>
      <c r="C23" s="4"/>
      <c r="D23" s="4"/>
      <c r="E23" s="4"/>
      <c r="F23" s="4"/>
      <c r="G23" s="4"/>
      <c r="H23" s="4"/>
      <c r="I23" s="4"/>
      <c r="J23" s="4"/>
      <c r="K23" s="4"/>
      <c r="L23" s="4"/>
      <c r="M23" s="4"/>
      <c r="N23" s="4"/>
      <c r="O23" s="4"/>
      <c r="P23" s="4"/>
    </row>
    <row r="24" spans="2:16" x14ac:dyDescent="0.25">
      <c r="B24" s="4"/>
      <c r="C24" s="4"/>
      <c r="D24" s="4"/>
      <c r="E24" s="4"/>
      <c r="F24" s="4"/>
      <c r="G24" s="4"/>
      <c r="H24" s="4"/>
      <c r="I24" s="4"/>
      <c r="J24" s="4"/>
      <c r="K24" s="4"/>
      <c r="L24" s="4"/>
      <c r="M24" s="4"/>
      <c r="N24" s="4"/>
      <c r="O24" s="4"/>
      <c r="P24" s="4"/>
    </row>
    <row r="25" spans="2:16" x14ac:dyDescent="0.25">
      <c r="B25" s="4"/>
      <c r="C25" s="4"/>
      <c r="D25" s="4"/>
      <c r="E25" s="4"/>
      <c r="F25" s="4"/>
      <c r="G25" s="4"/>
      <c r="H25" s="4"/>
      <c r="I25" s="4"/>
      <c r="J25" s="4"/>
      <c r="K25" s="4"/>
      <c r="L25" s="4"/>
      <c r="M25" s="4"/>
      <c r="N25" s="4"/>
      <c r="O25" s="4"/>
      <c r="P25" s="4"/>
    </row>
    <row r="26" spans="2:16" x14ac:dyDescent="0.25">
      <c r="B26" s="4"/>
      <c r="C26" s="4"/>
      <c r="D26" s="4"/>
      <c r="E26" s="4"/>
      <c r="F26" s="4"/>
      <c r="G26" s="4"/>
      <c r="H26" s="4"/>
      <c r="I26" s="4"/>
      <c r="J26" s="4"/>
      <c r="K26" s="4"/>
      <c r="L26" s="4"/>
      <c r="M26" s="4"/>
      <c r="N26" s="4"/>
      <c r="O26" s="4"/>
      <c r="P26" s="4"/>
    </row>
    <row r="27" spans="2:16" x14ac:dyDescent="0.25">
      <c r="B27" s="4"/>
      <c r="C27" s="4"/>
      <c r="D27" s="4"/>
      <c r="E27" s="4"/>
      <c r="F27" s="4"/>
      <c r="G27" s="4"/>
      <c r="H27" s="4"/>
      <c r="I27" s="4"/>
      <c r="J27" s="4"/>
      <c r="K27" s="4"/>
      <c r="L27" s="4"/>
      <c r="M27" s="4"/>
      <c r="N27" s="4"/>
      <c r="O27" s="4"/>
      <c r="P27" s="4"/>
    </row>
    <row r="28" spans="2:16" x14ac:dyDescent="0.25">
      <c r="B28" s="4"/>
      <c r="C28" s="4"/>
      <c r="D28" s="4"/>
      <c r="E28" s="4"/>
      <c r="F28" s="4"/>
      <c r="G28" s="4"/>
      <c r="H28" s="4"/>
      <c r="I28" s="4"/>
      <c r="J28" s="4"/>
      <c r="K28" s="4"/>
      <c r="L28" s="4"/>
      <c r="M28" s="4"/>
      <c r="N28" s="4"/>
      <c r="O28" s="4"/>
      <c r="P28" s="4"/>
    </row>
    <row r="29" spans="2:16" x14ac:dyDescent="0.25">
      <c r="B29" s="4"/>
      <c r="C29" s="4"/>
      <c r="D29" s="4"/>
      <c r="E29" s="4"/>
      <c r="F29" s="4"/>
      <c r="G29" s="4"/>
      <c r="H29" s="4"/>
      <c r="I29" s="4"/>
      <c r="J29" s="4"/>
      <c r="K29" s="4"/>
      <c r="L29" s="4"/>
      <c r="M29" s="4"/>
      <c r="N29" s="4"/>
      <c r="O29" s="4"/>
      <c r="P29" s="4"/>
    </row>
    <row r="30" spans="2:16" x14ac:dyDescent="0.25">
      <c r="B30" s="4"/>
      <c r="C30" s="4"/>
      <c r="D30" s="4"/>
      <c r="E30" s="4"/>
      <c r="F30" s="4"/>
      <c r="G30" s="4"/>
      <c r="H30" s="4"/>
      <c r="I30" s="4"/>
      <c r="J30" s="4"/>
      <c r="K30" s="4"/>
      <c r="L30" s="4"/>
      <c r="M30" s="4"/>
      <c r="N30" s="4"/>
      <c r="O30" s="4"/>
      <c r="P30" s="4"/>
    </row>
    <row r="31" spans="2:16" x14ac:dyDescent="0.25">
      <c r="B31" s="4"/>
      <c r="C31" s="4"/>
      <c r="D31" s="4"/>
      <c r="E31" s="4"/>
      <c r="F31" s="4"/>
      <c r="G31" s="4"/>
      <c r="H31" s="4"/>
      <c r="I31" s="4"/>
      <c r="J31" s="4"/>
      <c r="K31" s="4"/>
      <c r="L31" s="4"/>
      <c r="M31" s="4"/>
      <c r="N31" s="4"/>
      <c r="O31" s="4"/>
      <c r="P31" s="4"/>
    </row>
    <row r="32" spans="2:16" x14ac:dyDescent="0.25">
      <c r="B32" s="4"/>
      <c r="C32" s="4"/>
      <c r="D32" s="4"/>
      <c r="E32" s="4"/>
      <c r="F32" s="4"/>
      <c r="G32" s="4"/>
      <c r="H32" s="4"/>
      <c r="I32" s="4"/>
      <c r="J32" s="4"/>
      <c r="K32" s="4"/>
      <c r="L32" s="4"/>
      <c r="M32" s="4"/>
      <c r="N32" s="4"/>
      <c r="O32" s="4"/>
      <c r="P32" s="4"/>
    </row>
    <row r="33" spans="2:16" x14ac:dyDescent="0.25">
      <c r="B33" s="4"/>
      <c r="C33" s="4"/>
      <c r="D33" s="4"/>
      <c r="E33" s="4"/>
      <c r="F33" s="4"/>
      <c r="G33" s="4"/>
      <c r="H33" s="4"/>
      <c r="I33" s="4"/>
      <c r="J33" s="4"/>
      <c r="K33" s="4"/>
      <c r="L33" s="4"/>
      <c r="M33" s="4"/>
      <c r="N33" s="4"/>
      <c r="O33" s="4"/>
      <c r="P33" s="4"/>
    </row>
    <row r="34" spans="2:16" x14ac:dyDescent="0.25">
      <c r="B34" s="4"/>
      <c r="C34" s="4"/>
      <c r="D34" s="4"/>
      <c r="E34" s="4"/>
      <c r="F34" s="4"/>
      <c r="G34" s="4"/>
      <c r="H34" s="4"/>
      <c r="I34" s="4"/>
      <c r="J34" s="4"/>
      <c r="K34" s="4"/>
      <c r="L34" s="4"/>
      <c r="M34" s="4"/>
      <c r="N34" s="4"/>
      <c r="O34" s="4"/>
      <c r="P34" s="4"/>
    </row>
    <row r="35" spans="2:16" x14ac:dyDescent="0.25">
      <c r="B35" s="4"/>
      <c r="C35" s="4"/>
      <c r="D35" s="4"/>
      <c r="E35" s="4"/>
      <c r="F35" s="4"/>
      <c r="G35" s="4"/>
      <c r="H35" s="4"/>
      <c r="I35" s="4"/>
      <c r="J35" s="4"/>
      <c r="K35" s="4"/>
      <c r="L35" s="4"/>
      <c r="M35" s="4"/>
      <c r="N35" s="4"/>
      <c r="O35" s="4"/>
      <c r="P35" s="4"/>
    </row>
    <row r="36" spans="2:16" ht="23.4" customHeight="1" x14ac:dyDescent="0.25">
      <c r="B36" s="4"/>
      <c r="C36" s="4"/>
      <c r="D36" s="4"/>
      <c r="E36" s="4"/>
      <c r="F36" s="4"/>
      <c r="G36" s="4"/>
      <c r="H36" s="4"/>
      <c r="I36" s="4"/>
      <c r="J36" s="4"/>
      <c r="K36" s="4"/>
      <c r="L36" s="4"/>
      <c r="M36" s="4"/>
      <c r="N36" s="4"/>
      <c r="O36" s="4"/>
      <c r="P36" s="4"/>
    </row>
    <row r="37" spans="2:16" ht="17.399999999999999" customHeight="1" x14ac:dyDescent="0.25"/>
  </sheetData>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AF852C-2745-4C33-83A4-ED45FC17C234}">
  <sheetPr codeName="Sheet24"/>
  <dimension ref="B6:Q34"/>
  <sheetViews>
    <sheetView topLeftCell="A6" zoomScaleNormal="100" workbookViewId="0">
      <selection activeCell="U27" sqref="U27"/>
    </sheetView>
  </sheetViews>
  <sheetFormatPr defaultRowHeight="13.2" x14ac:dyDescent="0.25"/>
  <sheetData>
    <row r="6" spans="2:17" x14ac:dyDescent="0.25">
      <c r="B6" s="4"/>
      <c r="C6" s="4"/>
      <c r="D6" s="4"/>
      <c r="E6" s="4"/>
      <c r="F6" s="4"/>
      <c r="G6" s="4"/>
      <c r="H6" s="4"/>
      <c r="I6" s="4"/>
      <c r="J6" s="4"/>
      <c r="K6" s="4"/>
      <c r="L6" s="4"/>
      <c r="M6" s="4"/>
      <c r="N6" s="4"/>
      <c r="O6" s="4"/>
      <c r="P6" s="4"/>
      <c r="Q6" s="4"/>
    </row>
    <row r="7" spans="2:17" x14ac:dyDescent="0.25">
      <c r="B7" s="4"/>
      <c r="C7" s="4"/>
      <c r="D7" s="4"/>
      <c r="E7" s="4"/>
      <c r="F7" s="4"/>
      <c r="G7" s="4"/>
      <c r="H7" s="4"/>
      <c r="I7" s="4"/>
      <c r="J7" s="4"/>
      <c r="K7" s="4"/>
      <c r="L7" s="4"/>
      <c r="M7" s="4"/>
      <c r="N7" s="4"/>
      <c r="O7" s="4"/>
      <c r="P7" s="4"/>
      <c r="Q7" s="4"/>
    </row>
    <row r="8" spans="2:17" x14ac:dyDescent="0.25">
      <c r="B8" s="4"/>
      <c r="C8" s="4"/>
      <c r="D8" s="4"/>
      <c r="E8" s="4"/>
      <c r="F8" s="4"/>
      <c r="G8" s="4"/>
      <c r="H8" s="4"/>
      <c r="I8" s="4"/>
      <c r="J8" s="4"/>
      <c r="K8" s="4"/>
      <c r="L8" s="4"/>
      <c r="M8" s="4"/>
      <c r="N8" s="4"/>
      <c r="O8" s="4"/>
      <c r="P8" s="4"/>
      <c r="Q8" s="4"/>
    </row>
    <row r="9" spans="2:17" x14ac:dyDescent="0.25">
      <c r="B9" s="4"/>
      <c r="C9" s="4"/>
      <c r="D9" s="4"/>
      <c r="E9" s="4"/>
      <c r="F9" s="4"/>
      <c r="G9" s="4"/>
      <c r="H9" s="4"/>
      <c r="I9" s="4"/>
      <c r="J9" s="4"/>
      <c r="K9" s="4"/>
      <c r="L9" s="4"/>
      <c r="M9" s="4"/>
      <c r="N9" s="4"/>
      <c r="O9" s="4"/>
      <c r="P9" s="4"/>
      <c r="Q9" s="4"/>
    </row>
    <row r="10" spans="2:17" x14ac:dyDescent="0.25">
      <c r="B10" s="4"/>
      <c r="C10" s="4"/>
      <c r="D10" s="4"/>
      <c r="E10" s="4"/>
      <c r="F10" s="4"/>
      <c r="G10" s="4"/>
      <c r="H10" s="4"/>
      <c r="I10" s="4"/>
      <c r="J10" s="4"/>
      <c r="K10" s="4"/>
      <c r="L10" s="4"/>
      <c r="M10" s="4"/>
      <c r="N10" s="4"/>
      <c r="O10" s="4"/>
      <c r="P10" s="4"/>
      <c r="Q10" s="4"/>
    </row>
    <row r="11" spans="2:17" x14ac:dyDescent="0.25">
      <c r="B11" s="4"/>
      <c r="C11" s="4"/>
      <c r="D11" s="4"/>
      <c r="E11" s="4"/>
      <c r="F11" s="4"/>
      <c r="G11" s="4"/>
      <c r="H11" s="4"/>
      <c r="I11" s="4"/>
      <c r="J11" s="4"/>
      <c r="K11" s="4"/>
      <c r="L11" s="4"/>
      <c r="M11" s="4"/>
      <c r="N11" s="4"/>
      <c r="O11" s="4"/>
      <c r="P11" s="4"/>
      <c r="Q11" s="4"/>
    </row>
    <row r="12" spans="2:17" x14ac:dyDescent="0.25">
      <c r="B12" s="4"/>
      <c r="C12" s="4"/>
      <c r="D12" s="4"/>
      <c r="E12" s="4"/>
      <c r="F12" s="4"/>
      <c r="G12" s="4"/>
      <c r="H12" s="4"/>
      <c r="I12" s="4"/>
      <c r="J12" s="4"/>
      <c r="K12" s="4"/>
      <c r="L12" s="4"/>
      <c r="M12" s="4"/>
      <c r="N12" s="4"/>
      <c r="O12" s="4"/>
      <c r="P12" s="4"/>
      <c r="Q12" s="4"/>
    </row>
    <row r="13" spans="2:17" x14ac:dyDescent="0.25">
      <c r="B13" s="4"/>
      <c r="C13" s="4"/>
      <c r="D13" s="4"/>
      <c r="E13" s="4"/>
      <c r="F13" s="4"/>
      <c r="G13" s="4"/>
      <c r="H13" s="4"/>
      <c r="I13" s="4"/>
      <c r="J13" s="4"/>
      <c r="K13" s="4"/>
      <c r="L13" s="4"/>
      <c r="M13" s="4"/>
      <c r="N13" s="4"/>
      <c r="O13" s="4"/>
      <c r="P13" s="4"/>
      <c r="Q13" s="4"/>
    </row>
    <row r="14" spans="2:17" x14ac:dyDescent="0.25">
      <c r="B14" s="4"/>
      <c r="C14" s="4"/>
      <c r="D14" s="4"/>
      <c r="E14" s="4"/>
      <c r="F14" s="4"/>
      <c r="G14" s="4"/>
      <c r="H14" s="4"/>
      <c r="I14" s="4"/>
      <c r="J14" s="4"/>
      <c r="K14" s="4"/>
      <c r="L14" s="4"/>
      <c r="M14" s="4"/>
      <c r="N14" s="4"/>
      <c r="O14" s="4"/>
      <c r="P14" s="4"/>
      <c r="Q14" s="4"/>
    </row>
    <row r="15" spans="2:17" x14ac:dyDescent="0.25">
      <c r="B15" s="4"/>
      <c r="C15" s="4"/>
      <c r="D15" s="4"/>
      <c r="E15" s="4"/>
      <c r="F15" s="4"/>
      <c r="G15" s="4"/>
      <c r="H15" s="4"/>
      <c r="I15" s="4"/>
      <c r="J15" s="4"/>
      <c r="K15" s="4"/>
      <c r="L15" s="4"/>
      <c r="M15" s="4"/>
      <c r="N15" s="4"/>
      <c r="O15" s="4"/>
      <c r="P15" s="4"/>
      <c r="Q15" s="4"/>
    </row>
    <row r="16" spans="2:17" x14ac:dyDescent="0.25">
      <c r="B16" s="4"/>
      <c r="C16" s="4"/>
      <c r="D16" s="4"/>
      <c r="E16" s="4"/>
      <c r="F16" s="4"/>
      <c r="G16" s="4"/>
      <c r="H16" s="4"/>
      <c r="I16" s="4"/>
      <c r="J16" s="4"/>
      <c r="K16" s="4"/>
      <c r="L16" s="4"/>
      <c r="M16" s="4"/>
      <c r="N16" s="4"/>
      <c r="O16" s="4"/>
      <c r="P16" s="4"/>
      <c r="Q16" s="4"/>
    </row>
    <row r="17" spans="2:17" x14ac:dyDescent="0.25">
      <c r="B17" s="4"/>
      <c r="C17" s="4"/>
      <c r="D17" s="4"/>
      <c r="E17" s="4"/>
      <c r="F17" s="4"/>
      <c r="G17" s="4"/>
      <c r="H17" s="4"/>
      <c r="I17" s="4"/>
      <c r="J17" s="4"/>
      <c r="K17" s="4"/>
      <c r="L17" s="4"/>
      <c r="M17" s="4"/>
      <c r="N17" s="4"/>
      <c r="O17" s="4"/>
      <c r="P17" s="4"/>
      <c r="Q17" s="4"/>
    </row>
    <row r="18" spans="2:17" x14ac:dyDescent="0.25">
      <c r="B18" s="4"/>
      <c r="C18" s="4"/>
      <c r="D18" s="4"/>
      <c r="E18" s="4"/>
      <c r="F18" s="4"/>
      <c r="G18" s="4"/>
      <c r="H18" s="4"/>
      <c r="I18" s="4"/>
      <c r="J18" s="4"/>
      <c r="K18" s="4"/>
      <c r="L18" s="4"/>
      <c r="M18" s="4"/>
      <c r="N18" s="4"/>
      <c r="O18" s="4"/>
      <c r="P18" s="4"/>
      <c r="Q18" s="4"/>
    </row>
    <row r="19" spans="2:17" x14ac:dyDescent="0.25">
      <c r="B19" s="4"/>
      <c r="C19" s="4"/>
      <c r="D19" s="4"/>
      <c r="E19" s="4"/>
      <c r="F19" s="4"/>
      <c r="G19" s="4"/>
      <c r="H19" s="4"/>
      <c r="I19" s="4"/>
      <c r="J19" s="4"/>
      <c r="K19" s="4"/>
      <c r="L19" s="4"/>
      <c r="M19" s="4"/>
      <c r="N19" s="4"/>
      <c r="O19" s="4"/>
      <c r="P19" s="4"/>
      <c r="Q19" s="4"/>
    </row>
    <row r="20" spans="2:17" x14ac:dyDescent="0.25">
      <c r="B20" s="4"/>
      <c r="C20" s="4"/>
      <c r="D20" s="4"/>
      <c r="E20" s="4"/>
      <c r="F20" s="4"/>
      <c r="G20" s="4"/>
      <c r="H20" s="4"/>
      <c r="I20" s="4"/>
      <c r="J20" s="4"/>
      <c r="K20" s="4"/>
      <c r="L20" s="4"/>
      <c r="M20" s="4"/>
      <c r="N20" s="4"/>
      <c r="O20" s="4"/>
      <c r="P20" s="4"/>
      <c r="Q20" s="4"/>
    </row>
    <row r="21" spans="2:17" x14ac:dyDescent="0.25">
      <c r="B21" s="4"/>
      <c r="C21" s="4"/>
      <c r="D21" s="4"/>
      <c r="E21" s="4"/>
      <c r="F21" s="4"/>
      <c r="G21" s="4"/>
      <c r="H21" s="4"/>
      <c r="I21" s="4"/>
      <c r="J21" s="4"/>
      <c r="K21" s="4"/>
      <c r="L21" s="4"/>
      <c r="M21" s="4"/>
      <c r="N21" s="4"/>
      <c r="O21" s="4"/>
      <c r="P21" s="4"/>
      <c r="Q21" s="4"/>
    </row>
    <row r="22" spans="2:17" x14ac:dyDescent="0.25">
      <c r="B22" s="4"/>
      <c r="C22" s="4"/>
      <c r="D22" s="4"/>
      <c r="E22" s="4"/>
      <c r="F22" s="4"/>
      <c r="G22" s="4"/>
      <c r="H22" s="4"/>
      <c r="I22" s="4"/>
      <c r="J22" s="4"/>
      <c r="K22" s="4"/>
      <c r="L22" s="4"/>
      <c r="M22" s="4"/>
      <c r="N22" s="4"/>
      <c r="O22" s="4"/>
      <c r="P22" s="4"/>
      <c r="Q22" s="4"/>
    </row>
    <row r="23" spans="2:17" x14ac:dyDescent="0.25">
      <c r="B23" s="4"/>
      <c r="C23" s="4"/>
      <c r="D23" s="4"/>
      <c r="E23" s="4"/>
      <c r="F23" s="4"/>
      <c r="G23" s="4"/>
      <c r="H23" s="4"/>
      <c r="I23" s="4"/>
      <c r="J23" s="4"/>
      <c r="K23" s="4"/>
      <c r="L23" s="4"/>
      <c r="M23" s="4"/>
      <c r="N23" s="4"/>
      <c r="O23" s="4"/>
      <c r="P23" s="4"/>
      <c r="Q23" s="4"/>
    </row>
    <row r="24" spans="2:17" x14ac:dyDescent="0.25">
      <c r="B24" s="4"/>
      <c r="C24" s="4"/>
      <c r="D24" s="4"/>
      <c r="E24" s="4"/>
      <c r="F24" s="4"/>
      <c r="G24" s="4"/>
      <c r="H24" s="4"/>
      <c r="I24" s="4"/>
      <c r="J24" s="4"/>
      <c r="K24" s="4"/>
      <c r="L24" s="4"/>
      <c r="M24" s="4"/>
      <c r="N24" s="4"/>
      <c r="O24" s="4"/>
      <c r="P24" s="4"/>
      <c r="Q24" s="4"/>
    </row>
    <row r="25" spans="2:17" x14ac:dyDescent="0.25">
      <c r="B25" s="4"/>
      <c r="C25" s="4"/>
      <c r="D25" s="4"/>
      <c r="E25" s="4"/>
      <c r="F25" s="4"/>
      <c r="G25" s="4"/>
      <c r="H25" s="4"/>
      <c r="I25" s="4"/>
      <c r="J25" s="4"/>
      <c r="K25" s="4"/>
      <c r="L25" s="4"/>
      <c r="M25" s="4"/>
      <c r="N25" s="4"/>
      <c r="O25" s="4"/>
      <c r="P25" s="4"/>
      <c r="Q25" s="4"/>
    </row>
    <row r="26" spans="2:17" x14ac:dyDescent="0.25">
      <c r="B26" s="4"/>
      <c r="C26" s="4"/>
      <c r="D26" s="4"/>
      <c r="E26" s="4"/>
      <c r="F26" s="4"/>
      <c r="G26" s="4"/>
      <c r="H26" s="4"/>
      <c r="I26" s="4"/>
      <c r="J26" s="4"/>
      <c r="K26" s="4"/>
      <c r="L26" s="4"/>
      <c r="M26" s="4"/>
      <c r="N26" s="4"/>
      <c r="O26" s="4"/>
      <c r="P26" s="4"/>
      <c r="Q26" s="4"/>
    </row>
    <row r="27" spans="2:17" x14ac:dyDescent="0.25">
      <c r="B27" s="4"/>
      <c r="C27" s="4"/>
      <c r="D27" s="4"/>
      <c r="E27" s="4"/>
      <c r="F27" s="4"/>
      <c r="G27" s="4"/>
      <c r="H27" s="4"/>
      <c r="I27" s="4"/>
      <c r="J27" s="4"/>
      <c r="K27" s="4"/>
      <c r="L27" s="4"/>
      <c r="M27" s="4"/>
      <c r="N27" s="4"/>
      <c r="O27" s="4"/>
      <c r="P27" s="4"/>
      <c r="Q27" s="4"/>
    </row>
    <row r="28" spans="2:17" x14ac:dyDescent="0.25">
      <c r="B28" s="4"/>
      <c r="C28" s="4"/>
      <c r="D28" s="4"/>
      <c r="E28" s="4"/>
      <c r="F28" s="4"/>
      <c r="G28" s="4"/>
      <c r="H28" s="4"/>
      <c r="I28" s="4"/>
      <c r="J28" s="4"/>
      <c r="K28" s="4"/>
      <c r="L28" s="4"/>
      <c r="M28" s="4"/>
      <c r="N28" s="4"/>
      <c r="O28" s="4"/>
      <c r="P28" s="4"/>
      <c r="Q28" s="4"/>
    </row>
    <row r="29" spans="2:17" x14ac:dyDescent="0.25">
      <c r="B29" s="4"/>
      <c r="C29" s="4"/>
      <c r="D29" s="4"/>
      <c r="E29" s="4"/>
      <c r="F29" s="4"/>
      <c r="G29" s="4"/>
      <c r="H29" s="4"/>
      <c r="I29" s="4"/>
      <c r="J29" s="4"/>
      <c r="K29" s="4"/>
      <c r="L29" s="4"/>
      <c r="M29" s="4"/>
      <c r="N29" s="4"/>
      <c r="O29" s="4"/>
      <c r="P29" s="4"/>
      <c r="Q29" s="4"/>
    </row>
    <row r="30" spans="2:17" x14ac:dyDescent="0.25">
      <c r="B30" s="4"/>
      <c r="C30" s="4"/>
      <c r="D30" s="4"/>
      <c r="E30" s="4"/>
      <c r="F30" s="4"/>
      <c r="G30" s="4"/>
      <c r="H30" s="4"/>
      <c r="I30" s="4"/>
      <c r="J30" s="4"/>
      <c r="K30" s="4"/>
      <c r="L30" s="4"/>
      <c r="M30" s="4"/>
      <c r="N30" s="4"/>
      <c r="O30" s="4"/>
      <c r="P30" s="4"/>
      <c r="Q30" s="4"/>
    </row>
    <row r="31" spans="2:17" x14ac:dyDescent="0.25">
      <c r="B31" s="4"/>
      <c r="C31" s="4"/>
      <c r="D31" s="4"/>
      <c r="E31" s="4"/>
      <c r="F31" s="4"/>
      <c r="G31" s="4"/>
      <c r="H31" s="4"/>
      <c r="I31" s="4"/>
      <c r="J31" s="4"/>
      <c r="K31" s="4"/>
      <c r="L31" s="4"/>
      <c r="M31" s="4"/>
      <c r="N31" s="4"/>
      <c r="O31" s="4"/>
      <c r="P31" s="4"/>
      <c r="Q31" s="4"/>
    </row>
    <row r="32" spans="2:17" x14ac:dyDescent="0.25">
      <c r="B32" s="4"/>
      <c r="C32" s="4"/>
      <c r="D32" s="4"/>
      <c r="E32" s="4"/>
      <c r="F32" s="4"/>
      <c r="G32" s="4"/>
      <c r="H32" s="4"/>
      <c r="I32" s="4"/>
      <c r="J32" s="4"/>
      <c r="K32" s="4"/>
      <c r="L32" s="4"/>
      <c r="M32" s="4"/>
      <c r="N32" s="4"/>
      <c r="O32" s="4"/>
      <c r="P32" s="4"/>
      <c r="Q32" s="4"/>
    </row>
    <row r="33" spans="2:17" x14ac:dyDescent="0.25">
      <c r="B33" s="4"/>
      <c r="C33" s="4"/>
      <c r="D33" s="4"/>
      <c r="E33" s="4"/>
      <c r="F33" s="4"/>
      <c r="G33" s="4"/>
      <c r="H33" s="4"/>
      <c r="I33" s="4"/>
      <c r="J33" s="4"/>
      <c r="K33" s="4"/>
      <c r="L33" s="4"/>
      <c r="M33" s="4"/>
      <c r="N33" s="4"/>
      <c r="O33" s="4"/>
      <c r="P33" s="4"/>
      <c r="Q33" s="4"/>
    </row>
    <row r="34" spans="2:17" x14ac:dyDescent="0.25">
      <c r="B34" s="4"/>
      <c r="C34" s="4"/>
      <c r="D34" s="4"/>
      <c r="E34" s="4"/>
      <c r="F34" s="4"/>
      <c r="G34" s="4"/>
      <c r="H34" s="4"/>
      <c r="I34" s="4"/>
      <c r="J34" s="4"/>
      <c r="K34" s="4"/>
      <c r="L34" s="4"/>
      <c r="M34" s="4"/>
      <c r="N34" s="4"/>
      <c r="O34" s="4"/>
      <c r="P34" s="4"/>
      <c r="Q34" s="4"/>
    </row>
  </sheetData>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0998-407D-44FB-8BE2-FFDA32FA12E5}">
  <sheetPr codeName="Sheet25"/>
  <dimension ref="B4:U37"/>
  <sheetViews>
    <sheetView topLeftCell="A7" zoomScaleNormal="100" workbookViewId="0">
      <selection activeCell="Y13" sqref="Y13"/>
    </sheetView>
  </sheetViews>
  <sheetFormatPr defaultRowHeight="13.2" x14ac:dyDescent="0.25"/>
  <cols>
    <col min="1" max="1" width="5.44140625" customWidth="1"/>
    <col min="20" max="20" width="8.88671875" customWidth="1"/>
    <col min="21" max="21" width="4" customWidth="1"/>
  </cols>
  <sheetData>
    <row r="4" spans="2:21" ht="39" customHeight="1" x14ac:dyDescent="0.25"/>
    <row r="5" spans="2:21" x14ac:dyDescent="0.25">
      <c r="B5" s="4"/>
      <c r="C5" s="4"/>
      <c r="D5" s="4"/>
      <c r="E5" s="4"/>
      <c r="F5" s="4"/>
      <c r="G5" s="4"/>
      <c r="H5" s="4"/>
      <c r="I5" s="4"/>
      <c r="J5" s="4"/>
      <c r="K5" s="4"/>
      <c r="L5" s="4"/>
      <c r="M5" s="4"/>
      <c r="N5" s="4"/>
      <c r="O5" s="4"/>
      <c r="P5" s="4"/>
      <c r="Q5" s="4"/>
      <c r="R5" s="4"/>
      <c r="S5" s="4"/>
      <c r="T5" s="4"/>
      <c r="U5" s="4"/>
    </row>
    <row r="6" spans="2:21" x14ac:dyDescent="0.25">
      <c r="B6" s="4"/>
      <c r="C6" s="4"/>
      <c r="D6" s="4"/>
      <c r="E6" s="4"/>
      <c r="F6" s="4"/>
      <c r="G6" s="4"/>
      <c r="H6" s="4"/>
      <c r="I6" s="4"/>
      <c r="J6" s="4"/>
      <c r="K6" s="4"/>
      <c r="L6" s="4"/>
      <c r="M6" s="4"/>
      <c r="N6" s="4"/>
      <c r="O6" s="4"/>
      <c r="P6" s="4"/>
      <c r="Q6" s="4"/>
      <c r="R6" s="4"/>
      <c r="S6" s="4"/>
      <c r="T6" s="4"/>
      <c r="U6" s="4"/>
    </row>
    <row r="7" spans="2:21" x14ac:dyDescent="0.25">
      <c r="B7" s="4"/>
      <c r="C7" s="4"/>
      <c r="D7" s="4"/>
      <c r="E7" s="4"/>
      <c r="F7" s="4"/>
      <c r="G7" s="4"/>
      <c r="H7" s="4"/>
      <c r="I7" s="4"/>
      <c r="J7" s="4"/>
      <c r="K7" s="4"/>
      <c r="L7" s="4"/>
      <c r="M7" s="4"/>
      <c r="N7" s="4"/>
      <c r="O7" s="4"/>
      <c r="P7" s="4"/>
      <c r="Q7" s="4"/>
      <c r="R7" s="4"/>
      <c r="S7" s="4"/>
      <c r="T7" s="4"/>
      <c r="U7" s="4"/>
    </row>
    <row r="8" spans="2:21" x14ac:dyDescent="0.25">
      <c r="B8" s="4"/>
      <c r="C8" s="4"/>
      <c r="D8" s="4"/>
      <c r="E8" s="4"/>
      <c r="F8" s="4"/>
      <c r="G8" s="4"/>
      <c r="H8" s="4"/>
      <c r="I8" s="4"/>
      <c r="J8" s="4"/>
      <c r="K8" s="4"/>
      <c r="L8" s="4"/>
      <c r="M8" s="4"/>
      <c r="N8" s="4"/>
      <c r="O8" s="4"/>
      <c r="P8" s="4"/>
      <c r="Q8" s="4"/>
      <c r="R8" s="4"/>
      <c r="S8" s="4"/>
      <c r="T8" s="4"/>
      <c r="U8" s="4"/>
    </row>
    <row r="9" spans="2:21" x14ac:dyDescent="0.25">
      <c r="B9" s="4"/>
      <c r="C9" s="4"/>
      <c r="D9" s="4"/>
      <c r="E9" s="4"/>
      <c r="F9" s="4"/>
      <c r="G9" s="4"/>
      <c r="H9" s="4"/>
      <c r="I9" s="4"/>
      <c r="J9" s="4"/>
      <c r="K9" s="4"/>
      <c r="L9" s="4"/>
      <c r="M9" s="4"/>
      <c r="N9" s="4"/>
      <c r="O9" s="4"/>
      <c r="P9" s="4"/>
      <c r="Q9" s="4"/>
      <c r="R9" s="4"/>
      <c r="S9" s="4"/>
      <c r="T9" s="4"/>
      <c r="U9" s="4"/>
    </row>
    <row r="10" spans="2:21" x14ac:dyDescent="0.25">
      <c r="B10" s="4"/>
      <c r="C10" s="4"/>
      <c r="D10" s="4"/>
      <c r="E10" s="4"/>
      <c r="F10" s="4"/>
      <c r="G10" s="4"/>
      <c r="H10" s="4"/>
      <c r="I10" s="4"/>
      <c r="J10" s="4"/>
      <c r="K10" s="4"/>
      <c r="L10" s="4"/>
      <c r="M10" s="4"/>
      <c r="N10" s="4"/>
      <c r="O10" s="4"/>
      <c r="P10" s="4"/>
      <c r="Q10" s="4"/>
      <c r="R10" s="4"/>
      <c r="S10" s="4"/>
      <c r="T10" s="4"/>
      <c r="U10" s="4"/>
    </row>
    <row r="11" spans="2:21" x14ac:dyDescent="0.25">
      <c r="B11" s="4"/>
      <c r="C11" s="4"/>
      <c r="D11" s="4"/>
      <c r="E11" s="4"/>
      <c r="F11" s="4"/>
      <c r="G11" s="4"/>
      <c r="H11" s="4"/>
      <c r="I11" s="4"/>
      <c r="J11" s="4"/>
      <c r="K11" s="4"/>
      <c r="L11" s="4"/>
      <c r="M11" s="4"/>
      <c r="N11" s="4"/>
      <c r="O11" s="4"/>
      <c r="P11" s="4"/>
      <c r="Q11" s="4"/>
      <c r="R11" s="4"/>
      <c r="S11" s="4"/>
      <c r="T11" s="4"/>
      <c r="U11" s="4"/>
    </row>
    <row r="12" spans="2:21" x14ac:dyDescent="0.25">
      <c r="B12" s="4"/>
      <c r="C12" s="4"/>
      <c r="D12" s="4"/>
      <c r="E12" s="4"/>
      <c r="F12" s="4"/>
      <c r="G12" s="4"/>
      <c r="H12" s="4"/>
      <c r="I12" s="4"/>
      <c r="J12" s="4"/>
      <c r="K12" s="4"/>
      <c r="L12" s="4"/>
      <c r="M12" s="4"/>
      <c r="N12" s="4"/>
      <c r="O12" s="4"/>
      <c r="P12" s="4"/>
      <c r="Q12" s="4"/>
      <c r="R12" s="4"/>
      <c r="S12" s="4"/>
      <c r="T12" s="4"/>
      <c r="U12" s="4"/>
    </row>
    <row r="13" spans="2:21" x14ac:dyDescent="0.25">
      <c r="B13" s="4"/>
      <c r="C13" s="4"/>
      <c r="D13" s="4"/>
      <c r="E13" s="4"/>
      <c r="F13" s="4"/>
      <c r="G13" s="4"/>
      <c r="H13" s="4"/>
      <c r="I13" s="4"/>
      <c r="J13" s="4"/>
      <c r="K13" s="4"/>
      <c r="L13" s="4"/>
      <c r="M13" s="4"/>
      <c r="N13" s="4"/>
      <c r="O13" s="4"/>
      <c r="P13" s="4"/>
      <c r="Q13" s="4"/>
      <c r="R13" s="4"/>
      <c r="S13" s="4"/>
      <c r="T13" s="4"/>
      <c r="U13" s="4"/>
    </row>
    <row r="14" spans="2:21" x14ac:dyDescent="0.25">
      <c r="B14" s="4"/>
      <c r="C14" s="4"/>
      <c r="D14" s="4"/>
      <c r="E14" s="4"/>
      <c r="F14" s="4"/>
      <c r="G14" s="4"/>
      <c r="H14" s="4"/>
      <c r="I14" s="4"/>
      <c r="J14" s="4"/>
      <c r="K14" s="4"/>
      <c r="L14" s="4"/>
      <c r="M14" s="4"/>
      <c r="N14" s="4"/>
      <c r="O14" s="4"/>
      <c r="P14" s="4"/>
      <c r="Q14" s="4"/>
      <c r="R14" s="4"/>
      <c r="S14" s="4"/>
      <c r="T14" s="4"/>
      <c r="U14" s="4"/>
    </row>
    <row r="15" spans="2:21" x14ac:dyDescent="0.25">
      <c r="B15" s="4"/>
      <c r="C15" s="4"/>
      <c r="D15" s="4"/>
      <c r="E15" s="4"/>
      <c r="F15" s="4"/>
      <c r="G15" s="4"/>
      <c r="H15" s="4"/>
      <c r="I15" s="4"/>
      <c r="J15" s="4"/>
      <c r="K15" s="4"/>
      <c r="L15" s="4"/>
      <c r="M15" s="4"/>
      <c r="N15" s="4"/>
      <c r="O15" s="4"/>
      <c r="P15" s="4"/>
      <c r="Q15" s="4"/>
      <c r="R15" s="4"/>
      <c r="S15" s="4"/>
      <c r="T15" s="4"/>
      <c r="U15" s="4"/>
    </row>
    <row r="16" spans="2:21" x14ac:dyDescent="0.25">
      <c r="B16" s="4"/>
      <c r="C16" s="4"/>
      <c r="D16" s="4"/>
      <c r="E16" s="4"/>
      <c r="F16" s="4"/>
      <c r="G16" s="4"/>
      <c r="H16" s="4"/>
      <c r="I16" s="4"/>
      <c r="J16" s="4"/>
      <c r="K16" s="4"/>
      <c r="L16" s="4"/>
      <c r="M16" s="4"/>
      <c r="N16" s="4"/>
      <c r="O16" s="4"/>
      <c r="P16" s="4"/>
      <c r="Q16" s="4"/>
      <c r="R16" s="4"/>
      <c r="S16" s="4"/>
      <c r="T16" s="4"/>
      <c r="U16" s="4"/>
    </row>
    <row r="17" spans="2:21" x14ac:dyDescent="0.25">
      <c r="B17" s="4"/>
      <c r="C17" s="4"/>
      <c r="D17" s="4"/>
      <c r="E17" s="4"/>
      <c r="F17" s="4"/>
      <c r="G17" s="4"/>
      <c r="H17" s="4"/>
      <c r="I17" s="4"/>
      <c r="J17" s="4"/>
      <c r="K17" s="4"/>
      <c r="L17" s="4"/>
      <c r="M17" s="4"/>
      <c r="N17" s="4"/>
      <c r="O17" s="4"/>
      <c r="P17" s="4"/>
      <c r="Q17" s="4"/>
      <c r="R17" s="4"/>
      <c r="S17" s="4"/>
      <c r="T17" s="4"/>
      <c r="U17" s="4"/>
    </row>
    <row r="18" spans="2:21" x14ac:dyDescent="0.25">
      <c r="B18" s="4"/>
      <c r="C18" s="4"/>
      <c r="D18" s="4"/>
      <c r="E18" s="4"/>
      <c r="F18" s="4"/>
      <c r="G18" s="4"/>
      <c r="H18" s="4"/>
      <c r="I18" s="4"/>
      <c r="J18" s="4"/>
      <c r="K18" s="4"/>
      <c r="L18" s="4"/>
      <c r="M18" s="4"/>
      <c r="N18" s="4"/>
      <c r="O18" s="4"/>
      <c r="P18" s="4"/>
      <c r="Q18" s="4"/>
      <c r="R18" s="4"/>
      <c r="S18" s="4"/>
      <c r="T18" s="4"/>
      <c r="U18" s="4"/>
    </row>
    <row r="19" spans="2:21" x14ac:dyDescent="0.25">
      <c r="B19" s="4"/>
      <c r="C19" s="4"/>
      <c r="D19" s="4"/>
      <c r="E19" s="4"/>
      <c r="F19" s="4"/>
      <c r="G19" s="4"/>
      <c r="H19" s="4"/>
      <c r="I19" s="4"/>
      <c r="J19" s="4"/>
      <c r="K19" s="4"/>
      <c r="L19" s="4"/>
      <c r="M19" s="4"/>
      <c r="N19" s="4"/>
      <c r="O19" s="4"/>
      <c r="P19" s="4"/>
      <c r="Q19" s="4"/>
      <c r="R19" s="4"/>
      <c r="S19" s="4"/>
      <c r="T19" s="4"/>
      <c r="U19" s="4"/>
    </row>
    <row r="20" spans="2:21" x14ac:dyDescent="0.25">
      <c r="B20" s="4"/>
      <c r="C20" s="4"/>
      <c r="D20" s="4"/>
      <c r="E20" s="4"/>
      <c r="F20" s="4"/>
      <c r="G20" s="4"/>
      <c r="H20" s="4"/>
      <c r="I20" s="4"/>
      <c r="J20" s="4"/>
      <c r="K20" s="4"/>
      <c r="L20" s="4"/>
      <c r="M20" s="4"/>
      <c r="N20" s="4"/>
      <c r="O20" s="4"/>
      <c r="P20" s="4"/>
      <c r="Q20" s="4"/>
      <c r="R20" s="4"/>
      <c r="S20" s="4"/>
      <c r="T20" s="4"/>
      <c r="U20" s="4"/>
    </row>
    <row r="21" spans="2:21" x14ac:dyDescent="0.25">
      <c r="B21" s="4"/>
      <c r="C21" s="4"/>
      <c r="D21" s="4"/>
      <c r="E21" s="4"/>
      <c r="F21" s="4"/>
      <c r="G21" s="4"/>
      <c r="H21" s="4"/>
      <c r="I21" s="4"/>
      <c r="J21" s="4"/>
      <c r="K21" s="4"/>
      <c r="L21" s="4"/>
      <c r="M21" s="4"/>
      <c r="N21" s="4"/>
      <c r="O21" s="4"/>
      <c r="P21" s="4"/>
      <c r="Q21" s="4"/>
      <c r="R21" s="4"/>
      <c r="S21" s="4"/>
      <c r="T21" s="4"/>
      <c r="U21" s="4"/>
    </row>
    <row r="22" spans="2:21" x14ac:dyDescent="0.25">
      <c r="B22" s="4"/>
      <c r="C22" s="4"/>
      <c r="D22" s="4"/>
      <c r="E22" s="4"/>
      <c r="F22" s="4"/>
      <c r="G22" s="4"/>
      <c r="H22" s="4"/>
      <c r="I22" s="4"/>
      <c r="J22" s="4"/>
      <c r="K22" s="4"/>
      <c r="L22" s="4"/>
      <c r="M22" s="4"/>
      <c r="N22" s="4"/>
      <c r="O22" s="4"/>
      <c r="P22" s="4"/>
      <c r="Q22" s="4"/>
      <c r="R22" s="4"/>
      <c r="S22" s="4"/>
      <c r="T22" s="4"/>
      <c r="U22" s="4"/>
    </row>
    <row r="23" spans="2:21" x14ac:dyDescent="0.25">
      <c r="B23" s="4"/>
      <c r="C23" s="4"/>
      <c r="D23" s="4"/>
      <c r="E23" s="4"/>
      <c r="F23" s="4"/>
      <c r="G23" s="4"/>
      <c r="H23" s="4"/>
      <c r="I23" s="4"/>
      <c r="J23" s="4"/>
      <c r="K23" s="4"/>
      <c r="L23" s="4"/>
      <c r="M23" s="4"/>
      <c r="N23" s="4"/>
      <c r="O23" s="4"/>
      <c r="P23" s="4"/>
      <c r="Q23" s="4"/>
      <c r="R23" s="4"/>
      <c r="S23" s="4"/>
      <c r="T23" s="4"/>
      <c r="U23" s="4"/>
    </row>
    <row r="24" spans="2:21" x14ac:dyDescent="0.25">
      <c r="B24" s="4"/>
      <c r="C24" s="4"/>
      <c r="D24" s="4"/>
      <c r="E24" s="4"/>
      <c r="F24" s="4"/>
      <c r="G24" s="4"/>
      <c r="H24" s="4"/>
      <c r="I24" s="4"/>
      <c r="J24" s="4"/>
      <c r="K24" s="4"/>
      <c r="L24" s="4"/>
      <c r="M24" s="4"/>
      <c r="N24" s="4"/>
      <c r="O24" s="4"/>
      <c r="P24" s="4"/>
      <c r="Q24" s="4"/>
      <c r="R24" s="4"/>
      <c r="S24" s="4"/>
      <c r="T24" s="4"/>
      <c r="U24" s="4"/>
    </row>
    <row r="25" spans="2:21" x14ac:dyDescent="0.25">
      <c r="B25" s="4"/>
      <c r="C25" s="4"/>
      <c r="D25" s="4"/>
      <c r="E25" s="4"/>
      <c r="F25" s="4"/>
      <c r="G25" s="4"/>
      <c r="H25" s="4"/>
      <c r="I25" s="4"/>
      <c r="J25" s="4"/>
      <c r="K25" s="4"/>
      <c r="L25" s="4"/>
      <c r="M25" s="4"/>
      <c r="N25" s="4"/>
      <c r="O25" s="4"/>
      <c r="P25" s="4"/>
      <c r="Q25" s="4"/>
      <c r="R25" s="4"/>
      <c r="S25" s="4"/>
      <c r="T25" s="4"/>
      <c r="U25" s="4"/>
    </row>
    <row r="26" spans="2:21" x14ac:dyDescent="0.25">
      <c r="B26" s="4"/>
      <c r="C26" s="4"/>
      <c r="D26" s="4"/>
      <c r="E26" s="4"/>
      <c r="F26" s="4"/>
      <c r="G26" s="4"/>
      <c r="H26" s="4"/>
      <c r="I26" s="4"/>
      <c r="J26" s="4"/>
      <c r="K26" s="4"/>
      <c r="L26" s="4"/>
      <c r="M26" s="4"/>
      <c r="N26" s="4"/>
      <c r="O26" s="4"/>
      <c r="P26" s="4"/>
      <c r="Q26" s="4"/>
      <c r="R26" s="4"/>
      <c r="S26" s="4"/>
      <c r="T26" s="4"/>
      <c r="U26" s="4"/>
    </row>
    <row r="27" spans="2:21" x14ac:dyDescent="0.25">
      <c r="B27" s="4"/>
      <c r="C27" s="4"/>
      <c r="D27" s="4"/>
      <c r="E27" s="4"/>
      <c r="F27" s="4"/>
      <c r="G27" s="4"/>
      <c r="H27" s="4"/>
      <c r="I27" s="4"/>
      <c r="J27" s="4"/>
      <c r="K27" s="4"/>
      <c r="L27" s="4"/>
      <c r="M27" s="4"/>
      <c r="N27" s="4"/>
      <c r="O27" s="4"/>
      <c r="P27" s="4"/>
      <c r="Q27" s="4"/>
      <c r="R27" s="4"/>
      <c r="S27" s="4"/>
      <c r="T27" s="4"/>
      <c r="U27" s="4"/>
    </row>
    <row r="28" spans="2:21" x14ac:dyDescent="0.25">
      <c r="B28" s="4"/>
      <c r="C28" s="4"/>
      <c r="D28" s="4"/>
      <c r="E28" s="4"/>
      <c r="F28" s="4"/>
      <c r="G28" s="4"/>
      <c r="H28" s="4"/>
      <c r="I28" s="4"/>
      <c r="J28" s="4"/>
      <c r="K28" s="4"/>
      <c r="L28" s="4"/>
      <c r="M28" s="4"/>
      <c r="N28" s="4"/>
      <c r="O28" s="4"/>
      <c r="P28" s="4"/>
      <c r="Q28" s="4"/>
      <c r="R28" s="4"/>
      <c r="S28" s="4"/>
      <c r="T28" s="4"/>
      <c r="U28" s="4"/>
    </row>
    <row r="29" spans="2:21" x14ac:dyDescent="0.25">
      <c r="B29" s="4"/>
      <c r="C29" s="4"/>
      <c r="D29" s="4"/>
      <c r="E29" s="4"/>
      <c r="F29" s="4"/>
      <c r="G29" s="4"/>
      <c r="H29" s="4"/>
      <c r="I29" s="4"/>
      <c r="J29" s="4"/>
      <c r="K29" s="4"/>
      <c r="L29" s="4"/>
      <c r="M29" s="4"/>
      <c r="N29" s="4"/>
      <c r="O29" s="4"/>
      <c r="P29" s="4"/>
      <c r="Q29" s="4"/>
      <c r="R29" s="4"/>
      <c r="S29" s="4"/>
      <c r="T29" s="4"/>
      <c r="U29" s="4"/>
    </row>
    <row r="30" spans="2:21" x14ac:dyDescent="0.25">
      <c r="B30" s="4"/>
      <c r="C30" s="4"/>
      <c r="D30" s="4"/>
      <c r="E30" s="4"/>
      <c r="F30" s="4"/>
      <c r="G30" s="4"/>
      <c r="H30" s="4"/>
      <c r="I30" s="4"/>
      <c r="J30" s="4"/>
      <c r="K30" s="4"/>
      <c r="L30" s="4"/>
      <c r="M30" s="4"/>
      <c r="N30" s="4"/>
      <c r="O30" s="4"/>
      <c r="P30" s="4"/>
      <c r="Q30" s="4"/>
      <c r="R30" s="4"/>
      <c r="S30" s="4"/>
      <c r="T30" s="4"/>
      <c r="U30" s="4"/>
    </row>
    <row r="31" spans="2:21" x14ac:dyDescent="0.25">
      <c r="B31" s="4"/>
      <c r="C31" s="4"/>
      <c r="D31" s="4"/>
      <c r="E31" s="4"/>
      <c r="F31" s="4"/>
      <c r="G31" s="4"/>
      <c r="H31" s="4"/>
      <c r="I31" s="4"/>
      <c r="J31" s="4"/>
      <c r="K31" s="4"/>
      <c r="L31" s="4"/>
      <c r="M31" s="4"/>
      <c r="N31" s="4"/>
      <c r="O31" s="4"/>
      <c r="P31" s="4"/>
      <c r="Q31" s="4"/>
      <c r="R31" s="4"/>
      <c r="S31" s="4"/>
      <c r="T31" s="4"/>
      <c r="U31" s="4"/>
    </row>
    <row r="32" spans="2:21" x14ac:dyDescent="0.25">
      <c r="B32" s="4"/>
      <c r="C32" s="4"/>
      <c r="D32" s="4"/>
      <c r="E32" s="4"/>
      <c r="F32" s="4"/>
      <c r="G32" s="4"/>
      <c r="H32" s="4"/>
      <c r="I32" s="4"/>
      <c r="J32" s="4"/>
      <c r="K32" s="4"/>
      <c r="L32" s="4"/>
      <c r="M32" s="4"/>
      <c r="N32" s="4"/>
      <c r="O32" s="4"/>
      <c r="P32" s="4"/>
      <c r="Q32" s="4"/>
      <c r="R32" s="4"/>
      <c r="S32" s="4"/>
      <c r="T32" s="4"/>
      <c r="U32" s="4"/>
    </row>
    <row r="33" spans="2:21" x14ac:dyDescent="0.25">
      <c r="B33" s="4"/>
      <c r="C33" s="4"/>
      <c r="D33" s="4"/>
      <c r="E33" s="4"/>
      <c r="F33" s="4"/>
      <c r="G33" s="4"/>
      <c r="H33" s="4"/>
      <c r="I33" s="4"/>
      <c r="J33" s="4"/>
      <c r="K33" s="4"/>
      <c r="L33" s="4"/>
      <c r="M33" s="4"/>
      <c r="N33" s="4"/>
      <c r="O33" s="4"/>
      <c r="P33" s="4"/>
      <c r="Q33" s="4"/>
      <c r="R33" s="4"/>
      <c r="S33" s="4"/>
      <c r="T33" s="4"/>
      <c r="U33" s="4"/>
    </row>
    <row r="34" spans="2:21" x14ac:dyDescent="0.25">
      <c r="B34" s="4"/>
      <c r="C34" s="4"/>
      <c r="D34" s="4"/>
      <c r="E34" s="4"/>
      <c r="F34" s="4"/>
      <c r="G34" s="4"/>
      <c r="H34" s="4"/>
      <c r="I34" s="4"/>
      <c r="J34" s="4"/>
      <c r="K34" s="4"/>
      <c r="L34" s="4"/>
      <c r="M34" s="4"/>
      <c r="N34" s="4"/>
      <c r="O34" s="4"/>
      <c r="P34" s="4"/>
      <c r="Q34" s="4"/>
      <c r="R34" s="4"/>
      <c r="S34" s="4"/>
      <c r="T34" s="4"/>
      <c r="U34" s="4"/>
    </row>
    <row r="35" spans="2:21" x14ac:dyDescent="0.25">
      <c r="B35" s="4"/>
      <c r="C35" s="4"/>
      <c r="D35" s="4"/>
      <c r="E35" s="4"/>
      <c r="F35" s="4"/>
      <c r="G35" s="4"/>
      <c r="H35" s="4"/>
      <c r="I35" s="4"/>
      <c r="J35" s="4"/>
      <c r="K35" s="4"/>
      <c r="L35" s="4"/>
      <c r="M35" s="4"/>
      <c r="N35" s="4"/>
      <c r="O35" s="4"/>
      <c r="P35" s="4"/>
      <c r="Q35" s="4"/>
      <c r="R35" s="4"/>
      <c r="S35" s="4"/>
      <c r="T35" s="4"/>
      <c r="U35" s="4"/>
    </row>
    <row r="36" spans="2:21" x14ac:dyDescent="0.25">
      <c r="B36" s="4"/>
      <c r="C36" s="4"/>
      <c r="D36" s="4"/>
      <c r="E36" s="4"/>
      <c r="F36" s="4"/>
      <c r="G36" s="4"/>
      <c r="H36" s="4"/>
      <c r="I36" s="4"/>
      <c r="J36" s="4"/>
      <c r="K36" s="4"/>
      <c r="L36" s="4"/>
      <c r="M36" s="4"/>
      <c r="N36" s="4"/>
      <c r="O36" s="4"/>
      <c r="P36" s="4"/>
      <c r="Q36" s="4"/>
      <c r="R36" s="4"/>
      <c r="S36" s="4"/>
      <c r="T36" s="4"/>
      <c r="U36" s="4"/>
    </row>
    <row r="37" spans="2:21" x14ac:dyDescent="0.25">
      <c r="B37" s="4"/>
      <c r="C37" s="4"/>
      <c r="D37" s="4"/>
      <c r="E37" s="4"/>
      <c r="F37" s="4"/>
      <c r="G37" s="4"/>
      <c r="H37" s="4"/>
      <c r="I37" s="4"/>
      <c r="J37" s="4"/>
      <c r="K37" s="4"/>
      <c r="L37" s="4"/>
      <c r="M37" s="4"/>
      <c r="N37" s="4"/>
      <c r="O37" s="4"/>
      <c r="P37" s="4"/>
      <c r="Q37" s="4"/>
      <c r="R37" s="4"/>
      <c r="S37" s="4"/>
      <c r="T37" s="4"/>
      <c r="U37" s="4"/>
    </row>
  </sheetData>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8F410-1337-44D9-9078-A52FAB4AF1E0}">
  <sheetPr codeName="Sheet26"/>
  <dimension ref="B5:N31"/>
  <sheetViews>
    <sheetView zoomScale="70" zoomScaleNormal="70" workbookViewId="0">
      <selection activeCell="D8" sqref="D8:G14"/>
    </sheetView>
  </sheetViews>
  <sheetFormatPr defaultRowHeight="13.2" x14ac:dyDescent="0.25"/>
  <cols>
    <col min="1" max="1" width="3.21875" customWidth="1"/>
    <col min="2" max="2" width="13" bestFit="1" customWidth="1"/>
    <col min="3" max="3" width="36.88671875" customWidth="1"/>
    <col min="4" max="4" width="9" customWidth="1"/>
    <col min="5" max="5" width="9.109375" customWidth="1"/>
    <col min="6" max="6" width="12.109375" customWidth="1"/>
    <col min="7" max="7" width="11.88671875" customWidth="1"/>
    <col min="8" max="8" width="6.6640625" customWidth="1"/>
    <col min="10" max="10" width="23.21875" customWidth="1"/>
    <col min="11" max="11" width="37.44140625" customWidth="1"/>
  </cols>
  <sheetData>
    <row r="5" spans="2:14" ht="13.8" thickBot="1" x14ac:dyDescent="0.3"/>
    <row r="6" spans="2:14" ht="18" customHeight="1" thickBot="1" x14ac:dyDescent="0.3">
      <c r="B6" s="214" t="s">
        <v>320</v>
      </c>
      <c r="C6" s="215"/>
      <c r="D6" s="215"/>
      <c r="E6" s="215"/>
      <c r="F6" s="215"/>
      <c r="G6" s="216"/>
      <c r="J6" s="208" t="s">
        <v>114</v>
      </c>
      <c r="K6" s="209"/>
      <c r="L6" s="209"/>
      <c r="M6" s="209"/>
      <c r="N6" s="210"/>
    </row>
    <row r="7" spans="2:14" ht="18" customHeight="1" thickTop="1" x14ac:dyDescent="0.25">
      <c r="B7" s="132" t="s">
        <v>321</v>
      </c>
      <c r="C7" s="132" t="s">
        <v>322</v>
      </c>
      <c r="D7" s="132" t="s">
        <v>323</v>
      </c>
      <c r="E7" s="132" t="s">
        <v>324</v>
      </c>
      <c r="F7" s="132" t="s">
        <v>325</v>
      </c>
      <c r="G7" s="132" t="s">
        <v>326</v>
      </c>
      <c r="J7" s="145" t="s">
        <v>321</v>
      </c>
      <c r="K7" s="145" t="s">
        <v>322</v>
      </c>
      <c r="L7" s="145" t="s">
        <v>356</v>
      </c>
      <c r="M7" s="145" t="s">
        <v>357</v>
      </c>
      <c r="N7" s="145" t="s">
        <v>325</v>
      </c>
    </row>
    <row r="8" spans="2:14" ht="18" customHeight="1" x14ac:dyDescent="0.25">
      <c r="B8" s="133" t="s">
        <v>117</v>
      </c>
      <c r="C8" s="134" t="s">
        <v>327</v>
      </c>
      <c r="D8" s="135" t="s">
        <v>328</v>
      </c>
      <c r="E8" s="135" t="s">
        <v>328</v>
      </c>
      <c r="F8" s="136">
        <v>0.97819999999999996</v>
      </c>
      <c r="G8" s="136">
        <v>0.94</v>
      </c>
      <c r="J8" s="133" t="s">
        <v>117</v>
      </c>
      <c r="K8" s="134" t="s">
        <v>335</v>
      </c>
      <c r="L8" s="146" t="s">
        <v>336</v>
      </c>
      <c r="M8" s="146" t="s">
        <v>336</v>
      </c>
      <c r="N8" s="146">
        <v>260</v>
      </c>
    </row>
    <row r="9" spans="2:14" ht="18" customHeight="1" x14ac:dyDescent="0.25">
      <c r="B9" s="137" t="s">
        <v>116</v>
      </c>
      <c r="C9" s="138" t="s">
        <v>327</v>
      </c>
      <c r="D9" s="139">
        <v>0.98199999999999998</v>
      </c>
      <c r="E9" s="139">
        <v>1</v>
      </c>
      <c r="F9" s="139">
        <v>0.98409999999999997</v>
      </c>
      <c r="G9" s="139">
        <v>0.58699999999999997</v>
      </c>
      <c r="J9" s="137" t="s">
        <v>116</v>
      </c>
      <c r="K9" s="138" t="s">
        <v>335</v>
      </c>
      <c r="L9" s="147">
        <v>94</v>
      </c>
      <c r="M9" s="147">
        <v>57</v>
      </c>
      <c r="N9" s="147">
        <v>1851</v>
      </c>
    </row>
    <row r="10" spans="2:14" ht="18" customHeight="1" x14ac:dyDescent="0.25">
      <c r="B10" s="137" t="s">
        <v>119</v>
      </c>
      <c r="C10" s="138" t="s">
        <v>327</v>
      </c>
      <c r="D10" s="139">
        <v>0.98370000000000002</v>
      </c>
      <c r="E10" s="139">
        <v>1</v>
      </c>
      <c r="F10" s="139">
        <v>0.9919</v>
      </c>
      <c r="G10" s="139">
        <v>0.79200000000000004</v>
      </c>
      <c r="J10" s="137" t="s">
        <v>119</v>
      </c>
      <c r="K10" s="138" t="s">
        <v>335</v>
      </c>
      <c r="L10" s="147">
        <v>26</v>
      </c>
      <c r="M10" s="147">
        <v>11</v>
      </c>
      <c r="N10" s="147">
        <v>325</v>
      </c>
    </row>
    <row r="11" spans="2:14" ht="18" customHeight="1" x14ac:dyDescent="0.25">
      <c r="B11" s="137" t="s">
        <v>118</v>
      </c>
      <c r="C11" s="138" t="s">
        <v>327</v>
      </c>
      <c r="D11" s="139">
        <v>0.98360000000000003</v>
      </c>
      <c r="E11" s="139">
        <v>1</v>
      </c>
      <c r="F11" s="139">
        <v>0.98199999999999998</v>
      </c>
      <c r="G11" s="139">
        <v>0.73799999999999999</v>
      </c>
      <c r="J11" s="137" t="s">
        <v>118</v>
      </c>
      <c r="K11" s="138" t="s">
        <v>335</v>
      </c>
      <c r="L11" s="147">
        <v>4</v>
      </c>
      <c r="M11" s="147">
        <v>4</v>
      </c>
      <c r="N11" s="147">
        <v>278</v>
      </c>
    </row>
    <row r="12" spans="2:14" ht="18" customHeight="1" x14ac:dyDescent="0.25">
      <c r="B12" s="137" t="s">
        <v>329</v>
      </c>
      <c r="C12" s="138" t="s">
        <v>327</v>
      </c>
      <c r="D12" s="139">
        <v>1</v>
      </c>
      <c r="E12" s="139">
        <v>1</v>
      </c>
      <c r="F12" s="139">
        <v>1</v>
      </c>
      <c r="G12" s="139">
        <v>0.73899999999999999</v>
      </c>
      <c r="J12" s="137" t="s">
        <v>329</v>
      </c>
      <c r="K12" s="138" t="s">
        <v>335</v>
      </c>
      <c r="L12" s="147" t="s">
        <v>336</v>
      </c>
      <c r="M12" s="147">
        <v>1</v>
      </c>
      <c r="N12" s="147">
        <v>51</v>
      </c>
    </row>
    <row r="13" spans="2:14" ht="18" customHeight="1" x14ac:dyDescent="0.25">
      <c r="B13" s="137" t="s">
        <v>121</v>
      </c>
      <c r="C13" s="138" t="s">
        <v>327</v>
      </c>
      <c r="D13" s="139">
        <v>1</v>
      </c>
      <c r="E13" s="139">
        <v>1</v>
      </c>
      <c r="F13" s="139">
        <v>1</v>
      </c>
      <c r="G13" s="139">
        <v>1</v>
      </c>
      <c r="J13" s="137" t="s">
        <v>121</v>
      </c>
      <c r="K13" s="138" t="s">
        <v>335</v>
      </c>
      <c r="L13" s="147" t="s">
        <v>336</v>
      </c>
      <c r="M13" s="147" t="s">
        <v>336</v>
      </c>
      <c r="N13" s="147">
        <v>33</v>
      </c>
    </row>
    <row r="14" spans="2:14" ht="18" customHeight="1" x14ac:dyDescent="0.25">
      <c r="B14" s="137" t="s">
        <v>330</v>
      </c>
      <c r="C14" s="138" t="s">
        <v>327</v>
      </c>
      <c r="D14" s="140" t="s">
        <v>328</v>
      </c>
      <c r="E14" s="139">
        <v>1</v>
      </c>
      <c r="F14" s="139">
        <v>0.99970000000000003</v>
      </c>
      <c r="G14" s="139">
        <v>0.92700000000000005</v>
      </c>
      <c r="J14" s="211" t="s">
        <v>6</v>
      </c>
      <c r="K14" s="148" t="s">
        <v>337</v>
      </c>
      <c r="L14" s="149">
        <v>1</v>
      </c>
      <c r="M14" s="149">
        <v>4</v>
      </c>
      <c r="N14" s="149">
        <v>10</v>
      </c>
    </row>
    <row r="15" spans="2:14" ht="18" customHeight="1" x14ac:dyDescent="0.25">
      <c r="J15" s="212"/>
      <c r="K15" s="150" t="s">
        <v>338</v>
      </c>
      <c r="L15" s="151">
        <v>2</v>
      </c>
      <c r="M15" s="151">
        <v>1</v>
      </c>
      <c r="N15" s="151">
        <v>19</v>
      </c>
    </row>
    <row r="16" spans="2:14" ht="18" customHeight="1" x14ac:dyDescent="0.25">
      <c r="J16" s="212"/>
      <c r="K16" s="150" t="s">
        <v>339</v>
      </c>
      <c r="L16" s="151">
        <v>0</v>
      </c>
      <c r="M16" s="151">
        <v>1</v>
      </c>
      <c r="N16" s="151">
        <v>11</v>
      </c>
    </row>
    <row r="17" spans="2:14" ht="18" customHeight="1" thickBot="1" x14ac:dyDescent="0.3">
      <c r="B17" s="217" t="s">
        <v>331</v>
      </c>
      <c r="C17" s="218"/>
      <c r="D17" s="218"/>
      <c r="E17" s="218"/>
      <c r="F17" s="218"/>
      <c r="G17" s="218"/>
      <c r="J17" s="212"/>
      <c r="K17" s="150" t="s">
        <v>340</v>
      </c>
      <c r="L17" s="151">
        <v>0</v>
      </c>
      <c r="M17" s="151">
        <v>0</v>
      </c>
      <c r="N17" s="151">
        <v>0</v>
      </c>
    </row>
    <row r="18" spans="2:14" ht="18" customHeight="1" thickTop="1" x14ac:dyDescent="0.25">
      <c r="B18" s="141" t="s">
        <v>321</v>
      </c>
      <c r="C18" s="141" t="s">
        <v>322</v>
      </c>
      <c r="D18" s="141" t="s">
        <v>323</v>
      </c>
      <c r="E18" s="141" t="s">
        <v>332</v>
      </c>
      <c r="F18" s="141" t="s">
        <v>325</v>
      </c>
      <c r="G18" s="141" t="s">
        <v>325</v>
      </c>
      <c r="J18" s="212"/>
      <c r="K18" s="150" t="s">
        <v>341</v>
      </c>
      <c r="L18" s="151">
        <v>3</v>
      </c>
      <c r="M18" s="151">
        <v>1</v>
      </c>
      <c r="N18" s="151">
        <v>69</v>
      </c>
    </row>
    <row r="19" spans="2:14" ht="18" customHeight="1" x14ac:dyDescent="0.25">
      <c r="B19" s="133" t="s">
        <v>117</v>
      </c>
      <c r="C19" s="142" t="s">
        <v>333</v>
      </c>
      <c r="D19" s="136">
        <v>1</v>
      </c>
      <c r="E19" s="136">
        <v>1</v>
      </c>
      <c r="F19" s="136">
        <v>1</v>
      </c>
      <c r="G19" s="136">
        <v>1</v>
      </c>
      <c r="J19" s="212"/>
      <c r="K19" s="150" t="s">
        <v>342</v>
      </c>
      <c r="L19" s="151">
        <v>0</v>
      </c>
      <c r="M19" s="151">
        <v>1</v>
      </c>
      <c r="N19" s="151">
        <v>10</v>
      </c>
    </row>
    <row r="20" spans="2:14" ht="18" customHeight="1" x14ac:dyDescent="0.25">
      <c r="B20" s="137" t="s">
        <v>116</v>
      </c>
      <c r="C20" s="143" t="s">
        <v>333</v>
      </c>
      <c r="D20" s="139">
        <v>1</v>
      </c>
      <c r="E20" s="139">
        <v>1</v>
      </c>
      <c r="F20" s="139">
        <v>0.999</v>
      </c>
      <c r="G20" s="139">
        <v>0.999</v>
      </c>
      <c r="J20" s="212"/>
      <c r="K20" s="150" t="s">
        <v>343</v>
      </c>
      <c r="L20" s="151">
        <v>0</v>
      </c>
      <c r="M20" s="151">
        <v>5</v>
      </c>
      <c r="N20" s="151">
        <v>33</v>
      </c>
    </row>
    <row r="21" spans="2:14" ht="18" customHeight="1" x14ac:dyDescent="0.25">
      <c r="B21" s="137" t="s">
        <v>119</v>
      </c>
      <c r="C21" s="143" t="s">
        <v>333</v>
      </c>
      <c r="D21" s="139">
        <v>1</v>
      </c>
      <c r="E21" s="144">
        <v>1</v>
      </c>
      <c r="F21" s="139">
        <v>1</v>
      </c>
      <c r="G21" s="139">
        <v>1</v>
      </c>
      <c r="J21" s="212"/>
      <c r="K21" s="150" t="s">
        <v>344</v>
      </c>
      <c r="L21" s="151">
        <v>0</v>
      </c>
      <c r="M21" s="151">
        <v>7</v>
      </c>
      <c r="N21" s="151">
        <v>31</v>
      </c>
    </row>
    <row r="22" spans="2:14" ht="18" customHeight="1" x14ac:dyDescent="0.25">
      <c r="B22" s="137" t="s">
        <v>118</v>
      </c>
      <c r="C22" s="143" t="s">
        <v>333</v>
      </c>
      <c r="D22" s="139">
        <v>1</v>
      </c>
      <c r="E22" s="139">
        <v>1</v>
      </c>
      <c r="F22" s="139">
        <v>1</v>
      </c>
      <c r="G22" s="139">
        <v>1</v>
      </c>
      <c r="J22" s="212"/>
      <c r="K22" s="150" t="s">
        <v>345</v>
      </c>
      <c r="L22" s="151">
        <v>0</v>
      </c>
      <c r="M22" s="151">
        <v>2</v>
      </c>
      <c r="N22" s="151">
        <v>3</v>
      </c>
    </row>
    <row r="23" spans="2:14" ht="18" customHeight="1" x14ac:dyDescent="0.25">
      <c r="B23" s="137" t="s">
        <v>329</v>
      </c>
      <c r="C23" s="143" t="s">
        <v>333</v>
      </c>
      <c r="D23" s="139">
        <v>1</v>
      </c>
      <c r="E23" s="139">
        <v>1</v>
      </c>
      <c r="F23" s="139">
        <v>1</v>
      </c>
      <c r="G23" s="139">
        <v>1</v>
      </c>
      <c r="J23" s="212"/>
      <c r="K23" s="150" t="s">
        <v>346</v>
      </c>
      <c r="L23" s="151">
        <v>0</v>
      </c>
      <c r="M23" s="151">
        <v>2</v>
      </c>
      <c r="N23" s="151">
        <v>12</v>
      </c>
    </row>
    <row r="24" spans="2:14" ht="18" customHeight="1" x14ac:dyDescent="0.25">
      <c r="B24" s="137" t="s">
        <v>121</v>
      </c>
      <c r="C24" s="143" t="s">
        <v>333</v>
      </c>
      <c r="D24" s="139">
        <v>1</v>
      </c>
      <c r="E24" s="139">
        <v>1</v>
      </c>
      <c r="F24" s="139">
        <v>1</v>
      </c>
      <c r="G24" s="139">
        <v>1</v>
      </c>
      <c r="J24" s="212"/>
      <c r="K24" s="150" t="s">
        <v>347</v>
      </c>
      <c r="L24" s="151">
        <v>0</v>
      </c>
      <c r="M24" s="151">
        <v>21</v>
      </c>
      <c r="N24" s="151">
        <v>101</v>
      </c>
    </row>
    <row r="25" spans="2:14" ht="18" customHeight="1" x14ac:dyDescent="0.25">
      <c r="B25" s="137" t="s">
        <v>334</v>
      </c>
      <c r="C25" s="143" t="s">
        <v>333</v>
      </c>
      <c r="D25" s="140" t="s">
        <v>328</v>
      </c>
      <c r="E25" s="139">
        <v>1</v>
      </c>
      <c r="F25" s="139">
        <v>1</v>
      </c>
      <c r="G25" s="139">
        <v>1</v>
      </c>
      <c r="J25" s="213"/>
      <c r="K25" s="134" t="s">
        <v>348</v>
      </c>
      <c r="L25" s="146">
        <v>4</v>
      </c>
      <c r="M25" s="146">
        <v>2</v>
      </c>
      <c r="N25" s="146">
        <v>30</v>
      </c>
    </row>
    <row r="26" spans="2:14" ht="18" customHeight="1" x14ac:dyDescent="0.25">
      <c r="B26" s="137" t="s">
        <v>7</v>
      </c>
      <c r="C26" s="143" t="s">
        <v>333</v>
      </c>
      <c r="D26" s="140" t="s">
        <v>328</v>
      </c>
      <c r="E26" s="140" t="s">
        <v>328</v>
      </c>
      <c r="F26" s="140" t="s">
        <v>328</v>
      </c>
      <c r="G26" s="140" t="s">
        <v>328</v>
      </c>
      <c r="J26" s="137" t="s">
        <v>7</v>
      </c>
      <c r="K26" s="138" t="s">
        <v>349</v>
      </c>
      <c r="L26" s="147">
        <v>0</v>
      </c>
      <c r="M26" s="147">
        <v>5</v>
      </c>
      <c r="N26" s="147">
        <v>77</v>
      </c>
    </row>
    <row r="27" spans="2:14" ht="18" customHeight="1" x14ac:dyDescent="0.25">
      <c r="J27" s="211" t="s">
        <v>350</v>
      </c>
      <c r="K27" s="148" t="s">
        <v>351</v>
      </c>
      <c r="L27" s="149" t="s">
        <v>336</v>
      </c>
      <c r="M27" s="149" t="s">
        <v>336</v>
      </c>
      <c r="N27" s="149" t="s">
        <v>336</v>
      </c>
    </row>
    <row r="28" spans="2:14" ht="18" customHeight="1" x14ac:dyDescent="0.25">
      <c r="J28" s="213"/>
      <c r="K28" s="134" t="s">
        <v>352</v>
      </c>
      <c r="L28" s="146" t="s">
        <v>336</v>
      </c>
      <c r="M28" s="146" t="s">
        <v>336</v>
      </c>
      <c r="N28" s="146" t="s">
        <v>336</v>
      </c>
    </row>
    <row r="29" spans="2:14" ht="18" customHeight="1" x14ac:dyDescent="0.25">
      <c r="J29" s="211" t="s">
        <v>17</v>
      </c>
      <c r="K29" s="138" t="s">
        <v>353</v>
      </c>
      <c r="L29" s="147">
        <v>0</v>
      </c>
      <c r="M29" s="147">
        <v>0</v>
      </c>
      <c r="N29" s="147">
        <v>39</v>
      </c>
    </row>
    <row r="30" spans="2:14" ht="18" customHeight="1" x14ac:dyDescent="0.25">
      <c r="J30" s="212"/>
      <c r="K30" s="138" t="s">
        <v>354</v>
      </c>
      <c r="L30" s="147">
        <v>0</v>
      </c>
      <c r="M30" s="147">
        <v>0</v>
      </c>
      <c r="N30" s="147">
        <v>174</v>
      </c>
    </row>
    <row r="31" spans="2:14" ht="18" customHeight="1" x14ac:dyDescent="0.25">
      <c r="J31" s="212"/>
      <c r="K31" s="148" t="s">
        <v>355</v>
      </c>
      <c r="L31" s="149">
        <v>0</v>
      </c>
      <c r="M31" s="149">
        <v>0</v>
      </c>
      <c r="N31" s="149">
        <v>140</v>
      </c>
    </row>
  </sheetData>
  <mergeCells count="6">
    <mergeCell ref="J6:N6"/>
    <mergeCell ref="J14:J25"/>
    <mergeCell ref="J27:J28"/>
    <mergeCell ref="J29:J31"/>
    <mergeCell ref="B6:G6"/>
    <mergeCell ref="B17:G17"/>
  </mergeCells>
  <pageMargins left="0.7" right="0.7" top="0.75" bottom="0.75" header="0.3" footer="0.3"/>
  <pageSetup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BA96D-B070-478E-86C4-145912451DE3}">
  <sheetPr codeName="Sheet27"/>
  <dimension ref="B6:G19"/>
  <sheetViews>
    <sheetView topLeftCell="A4" zoomScale="70" zoomScaleNormal="70" workbookViewId="0">
      <selection activeCell="C9" sqref="C9"/>
    </sheetView>
  </sheetViews>
  <sheetFormatPr defaultRowHeight="13.2" x14ac:dyDescent="0.25"/>
  <cols>
    <col min="1" max="1" width="3" customWidth="1"/>
    <col min="2" max="2" width="45.21875" customWidth="1"/>
    <col min="3" max="3" width="51.21875" customWidth="1"/>
    <col min="6" max="6" width="49" customWidth="1"/>
    <col min="7" max="7" width="54.33203125" customWidth="1"/>
  </cols>
  <sheetData>
    <row r="6" spans="2:7" ht="13.8" thickBot="1" x14ac:dyDescent="0.3"/>
    <row r="7" spans="2:7" ht="18" thickBot="1" x14ac:dyDescent="0.3">
      <c r="B7" s="219" t="s">
        <v>358</v>
      </c>
      <c r="C7" s="220"/>
      <c r="F7" s="221" t="s">
        <v>375</v>
      </c>
      <c r="G7" s="222"/>
    </row>
    <row r="8" spans="2:7" ht="30" customHeight="1" thickTop="1" thickBot="1" x14ac:dyDescent="0.3">
      <c r="B8" s="152" t="s">
        <v>321</v>
      </c>
      <c r="C8" s="152" t="s">
        <v>359</v>
      </c>
      <c r="F8" s="155" t="s">
        <v>321</v>
      </c>
      <c r="G8" s="155" t="s">
        <v>359</v>
      </c>
    </row>
    <row r="9" spans="2:7" ht="30" customHeight="1" thickBot="1" x14ac:dyDescent="0.3">
      <c r="B9" s="153" t="s">
        <v>360</v>
      </c>
      <c r="C9" s="153" t="s">
        <v>361</v>
      </c>
      <c r="F9" s="156" t="s">
        <v>116</v>
      </c>
      <c r="G9" s="156" t="s">
        <v>376</v>
      </c>
    </row>
    <row r="10" spans="2:7" ht="30" customHeight="1" thickBot="1" x14ac:dyDescent="0.3">
      <c r="B10" s="154" t="s">
        <v>360</v>
      </c>
      <c r="C10" s="154" t="s">
        <v>362</v>
      </c>
      <c r="F10" s="157" t="s">
        <v>116</v>
      </c>
      <c r="G10" s="157" t="s">
        <v>377</v>
      </c>
    </row>
    <row r="11" spans="2:7" ht="30" customHeight="1" thickBot="1" x14ac:dyDescent="0.3">
      <c r="B11" s="153" t="s">
        <v>116</v>
      </c>
      <c r="C11" s="153" t="s">
        <v>363</v>
      </c>
      <c r="F11" s="156" t="s">
        <v>372</v>
      </c>
      <c r="G11" s="156" t="s">
        <v>378</v>
      </c>
    </row>
    <row r="12" spans="2:7" ht="30" customHeight="1" thickBot="1" x14ac:dyDescent="0.3">
      <c r="B12" s="154" t="s">
        <v>364</v>
      </c>
      <c r="C12" s="154" t="s">
        <v>365</v>
      </c>
      <c r="F12" s="157" t="s">
        <v>379</v>
      </c>
      <c r="G12" s="157" t="s">
        <v>380</v>
      </c>
    </row>
    <row r="13" spans="2:7" ht="30" customHeight="1" thickBot="1" x14ac:dyDescent="0.3">
      <c r="B13" s="153" t="s">
        <v>366</v>
      </c>
      <c r="C13" s="153" t="s">
        <v>191</v>
      </c>
      <c r="F13" s="156" t="s">
        <v>350</v>
      </c>
      <c r="G13" s="156" t="s">
        <v>381</v>
      </c>
    </row>
    <row r="14" spans="2:7" ht="30" customHeight="1" thickBot="1" x14ac:dyDescent="0.3">
      <c r="B14" s="154" t="s">
        <v>366</v>
      </c>
      <c r="C14" s="154" t="s">
        <v>367</v>
      </c>
      <c r="F14" s="157" t="s">
        <v>368</v>
      </c>
      <c r="G14" s="157" t="s">
        <v>382</v>
      </c>
    </row>
    <row r="15" spans="2:7" ht="30" customHeight="1" thickBot="1" x14ac:dyDescent="0.3">
      <c r="B15" s="153" t="s">
        <v>368</v>
      </c>
      <c r="C15" s="153" t="s">
        <v>369</v>
      </c>
      <c r="F15" s="156" t="s">
        <v>372</v>
      </c>
      <c r="G15" s="156" t="s">
        <v>383</v>
      </c>
    </row>
    <row r="16" spans="2:7" ht="30" customHeight="1" thickBot="1" x14ac:dyDescent="0.3">
      <c r="B16" s="154" t="s">
        <v>350</v>
      </c>
      <c r="C16" s="154" t="s">
        <v>370</v>
      </c>
      <c r="F16" s="157" t="s">
        <v>384</v>
      </c>
      <c r="G16" s="157" t="s">
        <v>385</v>
      </c>
    </row>
    <row r="17" spans="2:7" ht="30" customHeight="1" thickBot="1" x14ac:dyDescent="0.3">
      <c r="B17" s="153" t="s">
        <v>117</v>
      </c>
      <c r="C17" s="153" t="s">
        <v>371</v>
      </c>
      <c r="F17" s="156" t="s">
        <v>386</v>
      </c>
      <c r="G17" s="156" t="s">
        <v>387</v>
      </c>
    </row>
    <row r="18" spans="2:7" ht="30" customHeight="1" thickBot="1" x14ac:dyDescent="0.3">
      <c r="B18" s="154" t="s">
        <v>372</v>
      </c>
      <c r="C18" s="154" t="s">
        <v>373</v>
      </c>
    </row>
    <row r="19" spans="2:7" ht="30" customHeight="1" thickBot="1" x14ac:dyDescent="0.3">
      <c r="B19" s="153" t="s">
        <v>372</v>
      </c>
      <c r="C19" s="153" t="s">
        <v>374</v>
      </c>
    </row>
  </sheetData>
  <mergeCells count="2">
    <mergeCell ref="B7:C7"/>
    <mergeCell ref="F7:G7"/>
  </mergeCell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13ED0-790F-4414-9EE2-7F500D00BF6C}">
  <sheetPr codeName="Sheet28"/>
  <dimension ref="B6:G17"/>
  <sheetViews>
    <sheetView zoomScale="85" zoomScaleNormal="85" workbookViewId="0">
      <selection activeCell="F7" sqref="F7:G17"/>
    </sheetView>
  </sheetViews>
  <sheetFormatPr defaultRowHeight="13.2" x14ac:dyDescent="0.25"/>
  <cols>
    <col min="1" max="1" width="3.44140625" customWidth="1"/>
    <col min="2" max="3" width="50.77734375" customWidth="1"/>
    <col min="6" max="7" width="50.77734375" customWidth="1"/>
  </cols>
  <sheetData>
    <row r="6" spans="2:7" ht="13.8" thickBot="1" x14ac:dyDescent="0.3"/>
    <row r="7" spans="2:7" ht="30" customHeight="1" thickBot="1" x14ac:dyDescent="0.3">
      <c r="B7" s="223" t="s">
        <v>358</v>
      </c>
      <c r="C7" s="224"/>
      <c r="F7" s="221" t="s">
        <v>375</v>
      </c>
      <c r="G7" s="222"/>
    </row>
    <row r="8" spans="2:7" ht="30" customHeight="1" thickTop="1" thickBot="1" x14ac:dyDescent="0.3">
      <c r="B8" s="152" t="s">
        <v>321</v>
      </c>
      <c r="C8" s="152" t="s">
        <v>359</v>
      </c>
      <c r="F8" s="155" t="s">
        <v>321</v>
      </c>
      <c r="G8" s="155" t="s">
        <v>359</v>
      </c>
    </row>
    <row r="9" spans="2:7" ht="30" customHeight="1" thickBot="1" x14ac:dyDescent="0.3">
      <c r="B9" s="153" t="s">
        <v>388</v>
      </c>
      <c r="C9" s="153" t="s">
        <v>389</v>
      </c>
      <c r="F9" s="156" t="s">
        <v>116</v>
      </c>
      <c r="G9" s="156" t="s">
        <v>376</v>
      </c>
    </row>
    <row r="10" spans="2:7" ht="30" customHeight="1" thickBot="1" x14ac:dyDescent="0.3">
      <c r="B10" s="154" t="s">
        <v>388</v>
      </c>
      <c r="C10" s="154" t="s">
        <v>390</v>
      </c>
      <c r="F10" s="157" t="s">
        <v>116</v>
      </c>
      <c r="G10" s="157" t="s">
        <v>377</v>
      </c>
    </row>
    <row r="11" spans="2:7" ht="30" customHeight="1" thickBot="1" x14ac:dyDescent="0.3">
      <c r="B11" s="153" t="s">
        <v>388</v>
      </c>
      <c r="C11" s="153" t="s">
        <v>383</v>
      </c>
      <c r="F11" s="156" t="s">
        <v>372</v>
      </c>
      <c r="G11" s="156" t="s">
        <v>378</v>
      </c>
    </row>
    <row r="12" spans="2:7" ht="30" customHeight="1" thickBot="1" x14ac:dyDescent="0.3">
      <c r="B12" s="154" t="s">
        <v>350</v>
      </c>
      <c r="C12" s="154" t="s">
        <v>391</v>
      </c>
      <c r="F12" s="157" t="s">
        <v>379</v>
      </c>
      <c r="G12" s="157" t="s">
        <v>380</v>
      </c>
    </row>
    <row r="13" spans="2:7" ht="30" customHeight="1" thickBot="1" x14ac:dyDescent="0.3">
      <c r="B13" s="158"/>
      <c r="C13" s="158"/>
      <c r="F13" s="156" t="s">
        <v>368</v>
      </c>
      <c r="G13" s="156" t="s">
        <v>392</v>
      </c>
    </row>
    <row r="14" spans="2:7" ht="30" customHeight="1" thickBot="1" x14ac:dyDescent="0.3">
      <c r="F14" s="157" t="s">
        <v>384</v>
      </c>
      <c r="G14" s="157" t="s">
        <v>385</v>
      </c>
    </row>
    <row r="15" spans="2:7" ht="30" customHeight="1" thickBot="1" x14ac:dyDescent="0.3">
      <c r="F15" s="156" t="s">
        <v>386</v>
      </c>
      <c r="G15" s="156" t="s">
        <v>387</v>
      </c>
    </row>
    <row r="16" spans="2:7" ht="30" customHeight="1" thickBot="1" x14ac:dyDescent="0.3">
      <c r="F16" s="157" t="s">
        <v>393</v>
      </c>
      <c r="G16" s="157" t="s">
        <v>394</v>
      </c>
    </row>
    <row r="17" spans="6:7" ht="30" customHeight="1" thickBot="1" x14ac:dyDescent="0.3">
      <c r="F17" s="156" t="s">
        <v>395</v>
      </c>
      <c r="G17" s="156" t="s">
        <v>396</v>
      </c>
    </row>
  </sheetData>
  <mergeCells count="2">
    <mergeCell ref="B7:C7"/>
    <mergeCell ref="F7:G7"/>
  </mergeCell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2D5C4-3DA5-431F-B26B-362BB7EDE4B3}">
  <sheetPr codeName="Sheet29"/>
  <dimension ref="A1"/>
  <sheetViews>
    <sheetView workbookViewId="0"/>
  </sheetViews>
  <sheetFormatPr defaultRowHeight="13.2" x14ac:dyDescent="0.25"/>
  <cols>
    <col min="1" max="1" width="3.109375" customWidth="1"/>
  </cols>
  <sheetData/>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8F80E-1B37-4A58-9CBB-23826D2DB2AA}">
  <sheetPr codeName="Sheet30"/>
  <dimension ref="A1"/>
  <sheetViews>
    <sheetView workbookViewId="0">
      <selection activeCell="E12" sqref="E12"/>
    </sheetView>
  </sheetViews>
  <sheetFormatPr defaultRowHeight="13.2" x14ac:dyDescent="0.25"/>
  <cols>
    <col min="1" max="1" width="2.77734375" customWidth="1"/>
  </cols>
  <sheetData/>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6DB06-818E-47D6-9669-6C977F6569B3}">
  <sheetPr codeName="Sheet31"/>
  <dimension ref="A1"/>
  <sheetViews>
    <sheetView workbookViewId="0">
      <selection activeCell="B2" sqref="B2"/>
    </sheetView>
  </sheetViews>
  <sheetFormatPr defaultRowHeight="13.2" x14ac:dyDescent="0.25"/>
  <cols>
    <col min="1" max="1" width="2.5546875" customWidth="1"/>
  </cols>
  <sheetData/>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55DF5-3C80-46C9-97F3-991C3C14F58D}">
  <sheetPr codeName="Sheet32"/>
  <dimension ref="A1"/>
  <sheetViews>
    <sheetView topLeftCell="A4" workbookViewId="0">
      <selection activeCell="T13" sqref="T13"/>
    </sheetView>
  </sheetViews>
  <sheetFormatPr defaultRowHeight="13.2" x14ac:dyDescent="0.25"/>
  <cols>
    <col min="1" max="1" width="2.6640625" customWidth="1"/>
  </cols>
  <sheetData/>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710B9-667B-45B9-BFA1-AF55809BA85D}">
  <sheetPr codeName="Sheet34"/>
  <dimension ref="A1"/>
  <sheetViews>
    <sheetView topLeftCell="A7" workbookViewId="0">
      <selection activeCell="R12" sqref="R12"/>
    </sheetView>
  </sheetViews>
  <sheetFormatPr defaultRowHeight="13.2" x14ac:dyDescent="0.25"/>
  <cols>
    <col min="1" max="1" width="2.5546875" customWidth="1"/>
  </cols>
  <sheetData/>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C7B94-505D-4BFF-A85A-FACD6690B76E}">
  <sheetPr codeName="Sheet35"/>
  <dimension ref="B1:AE35"/>
  <sheetViews>
    <sheetView zoomScale="70" zoomScaleNormal="70" workbookViewId="0">
      <selection activeCell="B5" sqref="B5:R35"/>
    </sheetView>
  </sheetViews>
  <sheetFormatPr defaultRowHeight="13.2" x14ac:dyDescent="0.25"/>
  <cols>
    <col min="1" max="1" width="3.5546875" customWidth="1"/>
    <col min="20" max="25" width="0" hidden="1" customWidth="1"/>
    <col min="27" max="27" width="11.5546875" bestFit="1" customWidth="1"/>
    <col min="28" max="28" width="19.6640625" bestFit="1" customWidth="1"/>
    <col min="29" max="29" width="22.6640625" bestFit="1" customWidth="1"/>
    <col min="30" max="30" width="26.77734375" bestFit="1" customWidth="1"/>
    <col min="31" max="31" width="24.88671875" bestFit="1" customWidth="1"/>
  </cols>
  <sheetData>
    <row r="1" spans="2:31" x14ac:dyDescent="0.25">
      <c r="AA1" s="112" t="s">
        <v>304</v>
      </c>
      <c r="AB1" s="113" t="s">
        <v>305</v>
      </c>
      <c r="AC1" s="113" t="s">
        <v>306</v>
      </c>
      <c r="AD1" s="113" t="s">
        <v>307</v>
      </c>
      <c r="AE1" s="113" t="s">
        <v>308</v>
      </c>
    </row>
    <row r="2" spans="2:31" x14ac:dyDescent="0.25">
      <c r="AA2" s="114" t="s">
        <v>88</v>
      </c>
      <c r="AB2" s="116">
        <v>300</v>
      </c>
      <c r="AC2" s="116">
        <v>166</v>
      </c>
      <c r="AD2" s="116">
        <v>465</v>
      </c>
      <c r="AE2" s="117">
        <v>0.64301075268817209</v>
      </c>
    </row>
    <row r="3" spans="2:31" x14ac:dyDescent="0.25">
      <c r="AA3" s="114" t="s">
        <v>3</v>
      </c>
      <c r="AB3" s="116">
        <v>130</v>
      </c>
      <c r="AC3" s="116">
        <v>42</v>
      </c>
      <c r="AD3" s="116">
        <v>172</v>
      </c>
      <c r="AE3" s="117">
        <v>0.7558139534883721</v>
      </c>
    </row>
    <row r="4" spans="2:31" x14ac:dyDescent="0.25">
      <c r="AA4" s="115" t="s">
        <v>2</v>
      </c>
      <c r="AB4" s="118">
        <v>322</v>
      </c>
      <c r="AC4" s="118">
        <v>92</v>
      </c>
      <c r="AD4" s="118">
        <v>414</v>
      </c>
      <c r="AE4" s="119">
        <v>0.77777777777777779</v>
      </c>
    </row>
    <row r="5" spans="2:31" x14ac:dyDescent="0.25">
      <c r="B5" s="165"/>
      <c r="C5" s="165"/>
      <c r="D5" s="165"/>
      <c r="E5" s="165"/>
      <c r="F5" s="165"/>
      <c r="G5" s="165"/>
      <c r="H5" s="165"/>
      <c r="I5" s="165"/>
      <c r="J5" s="165"/>
      <c r="K5" s="165"/>
      <c r="L5" s="165"/>
      <c r="M5" s="165"/>
      <c r="N5" s="165"/>
      <c r="O5" s="165"/>
      <c r="P5" s="165"/>
      <c r="Q5" s="165"/>
      <c r="R5" s="165"/>
    </row>
    <row r="6" spans="2:31" x14ac:dyDescent="0.25">
      <c r="B6" s="165"/>
      <c r="C6" s="164"/>
      <c r="D6" s="164"/>
      <c r="E6" s="164"/>
      <c r="F6" s="164"/>
      <c r="G6" s="164"/>
      <c r="H6" s="164"/>
      <c r="I6" s="164"/>
      <c r="J6" s="164"/>
      <c r="K6" s="164"/>
      <c r="L6" s="164"/>
      <c r="M6" s="164"/>
      <c r="N6" s="164"/>
      <c r="O6" s="164"/>
      <c r="P6" s="164"/>
      <c r="Q6" s="164"/>
      <c r="R6" s="165"/>
    </row>
    <row r="7" spans="2:31" x14ac:dyDescent="0.25">
      <c r="B7" s="165"/>
      <c r="C7" s="164"/>
      <c r="D7" s="164"/>
      <c r="E7" s="164"/>
      <c r="F7" s="164"/>
      <c r="G7" s="164"/>
      <c r="H7" s="164"/>
      <c r="I7" s="164"/>
      <c r="J7" s="164"/>
      <c r="K7" s="164"/>
      <c r="L7" s="164"/>
      <c r="M7" s="164"/>
      <c r="N7" s="164"/>
      <c r="O7" s="164"/>
      <c r="P7" s="164"/>
      <c r="Q7" s="164"/>
      <c r="R7" s="165"/>
    </row>
    <row r="8" spans="2:31" x14ac:dyDescent="0.25">
      <c r="B8" s="165"/>
      <c r="C8" s="164"/>
      <c r="D8" s="164"/>
      <c r="E8" s="164"/>
      <c r="F8" s="164"/>
      <c r="G8" s="164"/>
      <c r="H8" s="164"/>
      <c r="I8" s="164"/>
      <c r="J8" s="164"/>
      <c r="K8" s="164"/>
      <c r="L8" s="164"/>
      <c r="M8" s="164"/>
      <c r="N8" s="164"/>
      <c r="O8" s="164"/>
      <c r="P8" s="164"/>
      <c r="Q8" s="164"/>
      <c r="R8" s="165"/>
      <c r="AC8" s="61"/>
      <c r="AD8" s="61"/>
      <c r="AE8" s="61"/>
    </row>
    <row r="9" spans="2:31" x14ac:dyDescent="0.25">
      <c r="B9" s="165"/>
      <c r="C9" s="164"/>
      <c r="D9" s="164"/>
      <c r="E9" s="164"/>
      <c r="F9" s="164"/>
      <c r="G9" s="164"/>
      <c r="H9" s="164"/>
      <c r="I9" s="164"/>
      <c r="J9" s="164"/>
      <c r="K9" s="164"/>
      <c r="L9" s="164"/>
      <c r="M9" s="164"/>
      <c r="N9" s="164"/>
      <c r="O9" s="164"/>
      <c r="P9" s="164"/>
      <c r="Q9" s="164"/>
      <c r="R9" s="165"/>
    </row>
    <row r="10" spans="2:31" x14ac:dyDescent="0.25">
      <c r="B10" s="165"/>
      <c r="C10" s="164"/>
      <c r="D10" s="164"/>
      <c r="E10" s="164"/>
      <c r="F10" s="164"/>
      <c r="G10" s="164"/>
      <c r="H10" s="164"/>
      <c r="I10" s="164"/>
      <c r="J10" s="164"/>
      <c r="K10" s="164"/>
      <c r="L10" s="164"/>
      <c r="M10" s="164"/>
      <c r="N10" s="164"/>
      <c r="O10" s="164"/>
      <c r="P10" s="164"/>
      <c r="Q10" s="164"/>
      <c r="R10" s="165"/>
    </row>
    <row r="11" spans="2:31" x14ac:dyDescent="0.25">
      <c r="B11" s="165"/>
      <c r="C11" s="164"/>
      <c r="D11" s="164"/>
      <c r="E11" s="164"/>
      <c r="F11" s="164"/>
      <c r="G11" s="164"/>
      <c r="H11" s="164"/>
      <c r="I11" s="164"/>
      <c r="J11" s="164"/>
      <c r="K11" s="164"/>
      <c r="L11" s="164"/>
      <c r="M11" s="164"/>
      <c r="N11" s="164"/>
      <c r="O11" s="164"/>
      <c r="P11" s="164"/>
      <c r="Q11" s="164"/>
      <c r="R11" s="165"/>
    </row>
    <row r="12" spans="2:31" x14ac:dyDescent="0.25">
      <c r="B12" s="165"/>
      <c r="C12" s="164"/>
      <c r="D12" s="164"/>
      <c r="E12" s="164"/>
      <c r="F12" s="164"/>
      <c r="G12" s="164"/>
      <c r="H12" s="164"/>
      <c r="I12" s="164"/>
      <c r="J12" s="164"/>
      <c r="K12" s="164"/>
      <c r="L12" s="164"/>
      <c r="M12" s="164"/>
      <c r="N12" s="164"/>
      <c r="O12" s="164"/>
      <c r="P12" s="164"/>
      <c r="Q12" s="164"/>
      <c r="R12" s="165"/>
    </row>
    <row r="13" spans="2:31" x14ac:dyDescent="0.25">
      <c r="B13" s="165"/>
      <c r="C13" s="164"/>
      <c r="D13" s="164"/>
      <c r="E13" s="164"/>
      <c r="F13" s="164"/>
      <c r="G13" s="164"/>
      <c r="H13" s="164"/>
      <c r="I13" s="164"/>
      <c r="J13" s="164"/>
      <c r="K13" s="164"/>
      <c r="L13" s="164"/>
      <c r="M13" s="164"/>
      <c r="N13" s="164"/>
      <c r="O13" s="164"/>
      <c r="P13" s="164"/>
      <c r="Q13" s="164"/>
      <c r="R13" s="165"/>
    </row>
    <row r="14" spans="2:31" x14ac:dyDescent="0.25">
      <c r="B14" s="165"/>
      <c r="C14" s="164"/>
      <c r="D14" s="164"/>
      <c r="E14" s="164"/>
      <c r="F14" s="164"/>
      <c r="G14" s="164"/>
      <c r="H14" s="164"/>
      <c r="I14" s="164"/>
      <c r="J14" s="164"/>
      <c r="K14" s="164"/>
      <c r="L14" s="164"/>
      <c r="M14" s="164"/>
      <c r="N14" s="164"/>
      <c r="O14" s="164"/>
      <c r="P14" s="164"/>
      <c r="Q14" s="164"/>
      <c r="R14" s="165"/>
    </row>
    <row r="15" spans="2:31" x14ac:dyDescent="0.25">
      <c r="B15" s="165"/>
      <c r="C15" s="164"/>
      <c r="D15" s="164"/>
      <c r="E15" s="164"/>
      <c r="F15" s="164"/>
      <c r="G15" s="164"/>
      <c r="H15" s="164"/>
      <c r="I15" s="164"/>
      <c r="J15" s="164"/>
      <c r="K15" s="164"/>
      <c r="L15" s="164"/>
      <c r="M15" s="164"/>
      <c r="N15" s="164"/>
      <c r="O15" s="164"/>
      <c r="P15" s="164"/>
      <c r="Q15" s="164"/>
      <c r="R15" s="165"/>
    </row>
    <row r="16" spans="2:31" x14ac:dyDescent="0.25">
      <c r="B16" s="165"/>
      <c r="C16" s="164"/>
      <c r="D16" s="164"/>
      <c r="E16" s="164"/>
      <c r="F16" s="164"/>
      <c r="G16" s="164"/>
      <c r="H16" s="164"/>
      <c r="I16" s="164"/>
      <c r="J16" s="164"/>
      <c r="K16" s="164"/>
      <c r="L16" s="164"/>
      <c r="M16" s="164"/>
      <c r="N16" s="164"/>
      <c r="O16" s="164"/>
      <c r="P16" s="164"/>
      <c r="Q16" s="164"/>
      <c r="R16" s="165"/>
    </row>
    <row r="17" spans="2:18" x14ac:dyDescent="0.25">
      <c r="B17" s="165"/>
      <c r="C17" s="164"/>
      <c r="D17" s="164"/>
      <c r="E17" s="164"/>
      <c r="F17" s="164"/>
      <c r="G17" s="164"/>
      <c r="H17" s="164"/>
      <c r="I17" s="164"/>
      <c r="J17" s="164"/>
      <c r="K17" s="164"/>
      <c r="L17" s="164"/>
      <c r="M17" s="164"/>
      <c r="N17" s="164"/>
      <c r="O17" s="164"/>
      <c r="P17" s="164"/>
      <c r="Q17" s="164"/>
      <c r="R17" s="165"/>
    </row>
    <row r="18" spans="2:18" ht="21" customHeight="1" x14ac:dyDescent="0.25">
      <c r="B18" s="165"/>
      <c r="C18" s="164"/>
      <c r="D18" s="164"/>
      <c r="E18" s="164"/>
      <c r="F18" s="164"/>
      <c r="G18" s="164"/>
      <c r="H18" s="164"/>
      <c r="I18" s="164"/>
      <c r="J18" s="164"/>
      <c r="K18" s="164"/>
      <c r="L18" s="164"/>
      <c r="M18" s="164"/>
      <c r="N18" s="164"/>
      <c r="O18" s="164"/>
      <c r="P18" s="164"/>
      <c r="Q18" s="164"/>
      <c r="R18" s="165"/>
    </row>
    <row r="19" spans="2:18" x14ac:dyDescent="0.25">
      <c r="B19" s="165"/>
      <c r="C19" s="164"/>
      <c r="D19" s="164"/>
      <c r="E19" s="164"/>
      <c r="F19" s="164"/>
      <c r="G19" s="164"/>
      <c r="H19" s="164"/>
      <c r="I19" s="164"/>
      <c r="J19" s="164"/>
      <c r="K19" s="164"/>
      <c r="L19" s="164"/>
      <c r="M19" s="164"/>
      <c r="N19" s="164"/>
      <c r="O19" s="164"/>
      <c r="P19" s="164"/>
      <c r="Q19" s="164"/>
      <c r="R19" s="165"/>
    </row>
    <row r="20" spans="2:18" x14ac:dyDescent="0.25">
      <c r="B20" s="165"/>
      <c r="C20" s="164"/>
      <c r="D20" s="164"/>
      <c r="E20" s="164"/>
      <c r="F20" s="164"/>
      <c r="G20" s="164"/>
      <c r="H20" s="164"/>
      <c r="I20" s="164"/>
      <c r="J20" s="164"/>
      <c r="K20" s="164"/>
      <c r="L20" s="164"/>
      <c r="M20" s="164"/>
      <c r="N20" s="164"/>
      <c r="O20" s="164"/>
      <c r="P20" s="164"/>
      <c r="Q20" s="164"/>
      <c r="R20" s="165"/>
    </row>
    <row r="21" spans="2:18" x14ac:dyDescent="0.25">
      <c r="B21" s="165"/>
      <c r="C21" s="164"/>
      <c r="D21" s="164"/>
      <c r="E21" s="164"/>
      <c r="F21" s="164"/>
      <c r="G21" s="164"/>
      <c r="H21" s="164"/>
      <c r="I21" s="164"/>
      <c r="J21" s="164"/>
      <c r="K21" s="164"/>
      <c r="L21" s="164"/>
      <c r="M21" s="164"/>
      <c r="N21" s="164"/>
      <c r="O21" s="164"/>
      <c r="P21" s="164"/>
      <c r="Q21" s="164"/>
      <c r="R21" s="165"/>
    </row>
    <row r="22" spans="2:18" x14ac:dyDescent="0.25">
      <c r="B22" s="165"/>
      <c r="C22" s="164"/>
      <c r="D22" s="164"/>
      <c r="E22" s="164"/>
      <c r="F22" s="164"/>
      <c r="G22" s="164"/>
      <c r="H22" s="164"/>
      <c r="I22" s="164"/>
      <c r="J22" s="164"/>
      <c r="K22" s="164"/>
      <c r="L22" s="164"/>
      <c r="M22" s="164"/>
      <c r="N22" s="164"/>
      <c r="O22" s="164"/>
      <c r="P22" s="164"/>
      <c r="Q22" s="164"/>
      <c r="R22" s="165"/>
    </row>
    <row r="23" spans="2:18" x14ac:dyDescent="0.25">
      <c r="B23" s="165"/>
      <c r="C23" s="164"/>
      <c r="D23" s="164"/>
      <c r="E23" s="164"/>
      <c r="F23" s="164"/>
      <c r="G23" s="164"/>
      <c r="H23" s="164"/>
      <c r="I23" s="164"/>
      <c r="J23" s="164"/>
      <c r="K23" s="164"/>
      <c r="L23" s="164"/>
      <c r="M23" s="164"/>
      <c r="N23" s="164"/>
      <c r="O23" s="164"/>
      <c r="P23" s="164"/>
      <c r="Q23" s="164"/>
      <c r="R23" s="165"/>
    </row>
    <row r="24" spans="2:18" x14ac:dyDescent="0.25">
      <c r="B24" s="165"/>
      <c r="C24" s="164"/>
      <c r="D24" s="164"/>
      <c r="E24" s="164"/>
      <c r="F24" s="164"/>
      <c r="G24" s="164"/>
      <c r="H24" s="164"/>
      <c r="I24" s="164"/>
      <c r="J24" s="164"/>
      <c r="K24" s="164"/>
      <c r="L24" s="164"/>
      <c r="M24" s="164"/>
      <c r="N24" s="164"/>
      <c r="O24" s="164"/>
      <c r="P24" s="164"/>
      <c r="Q24" s="164"/>
      <c r="R24" s="165"/>
    </row>
    <row r="25" spans="2:18" x14ac:dyDescent="0.25">
      <c r="B25" s="165"/>
      <c r="C25" s="164"/>
      <c r="D25" s="164"/>
      <c r="E25" s="164"/>
      <c r="F25" s="164"/>
      <c r="G25" s="164"/>
      <c r="H25" s="164"/>
      <c r="I25" s="164"/>
      <c r="J25" s="164"/>
      <c r="K25" s="164"/>
      <c r="L25" s="164"/>
      <c r="M25" s="164"/>
      <c r="N25" s="164"/>
      <c r="O25" s="164"/>
      <c r="P25" s="164"/>
      <c r="Q25" s="164"/>
      <c r="R25" s="165"/>
    </row>
    <row r="26" spans="2:18" x14ac:dyDescent="0.25">
      <c r="B26" s="165"/>
      <c r="C26" s="164"/>
      <c r="D26" s="164"/>
      <c r="E26" s="164"/>
      <c r="F26" s="164"/>
      <c r="G26" s="164"/>
      <c r="H26" s="164"/>
      <c r="I26" s="164"/>
      <c r="J26" s="164"/>
      <c r="K26" s="164"/>
      <c r="L26" s="164"/>
      <c r="M26" s="164"/>
      <c r="N26" s="164"/>
      <c r="O26" s="164"/>
      <c r="P26" s="164"/>
      <c r="Q26" s="164"/>
      <c r="R26" s="165"/>
    </row>
    <row r="27" spans="2:18" x14ac:dyDescent="0.25">
      <c r="B27" s="165"/>
      <c r="C27" s="164"/>
      <c r="D27" s="164"/>
      <c r="E27" s="164"/>
      <c r="F27" s="164"/>
      <c r="G27" s="164"/>
      <c r="H27" s="164"/>
      <c r="I27" s="164"/>
      <c r="J27" s="164"/>
      <c r="K27" s="164"/>
      <c r="L27" s="164"/>
      <c r="M27" s="164"/>
      <c r="N27" s="164"/>
      <c r="O27" s="164"/>
      <c r="P27" s="164"/>
      <c r="Q27" s="164"/>
      <c r="R27" s="165"/>
    </row>
    <row r="28" spans="2:18" x14ac:dyDescent="0.25">
      <c r="B28" s="165"/>
      <c r="C28" s="164"/>
      <c r="D28" s="164"/>
      <c r="E28" s="164"/>
      <c r="F28" s="164"/>
      <c r="G28" s="164"/>
      <c r="H28" s="164"/>
      <c r="I28" s="164"/>
      <c r="J28" s="164"/>
      <c r="K28" s="164"/>
      <c r="L28" s="164"/>
      <c r="M28" s="164"/>
      <c r="N28" s="164"/>
      <c r="O28" s="164"/>
      <c r="P28" s="164"/>
      <c r="Q28" s="164"/>
      <c r="R28" s="165"/>
    </row>
    <row r="29" spans="2:18" x14ac:dyDescent="0.25">
      <c r="B29" s="165"/>
      <c r="C29" s="164"/>
      <c r="D29" s="164"/>
      <c r="E29" s="164"/>
      <c r="F29" s="164"/>
      <c r="G29" s="164"/>
      <c r="H29" s="164"/>
      <c r="I29" s="164"/>
      <c r="J29" s="164"/>
      <c r="K29" s="164"/>
      <c r="L29" s="164"/>
      <c r="M29" s="164"/>
      <c r="N29" s="164"/>
      <c r="O29" s="164"/>
      <c r="P29" s="164"/>
      <c r="Q29" s="164"/>
      <c r="R29" s="165"/>
    </row>
    <row r="30" spans="2:18" x14ac:dyDescent="0.25">
      <c r="B30" s="165"/>
      <c r="C30" s="164"/>
      <c r="D30" s="164"/>
      <c r="E30" s="164"/>
      <c r="F30" s="164"/>
      <c r="G30" s="164"/>
      <c r="H30" s="164"/>
      <c r="I30" s="164"/>
      <c r="J30" s="164"/>
      <c r="K30" s="164"/>
      <c r="L30" s="164"/>
      <c r="M30" s="164"/>
      <c r="N30" s="164"/>
      <c r="O30" s="164"/>
      <c r="P30" s="164"/>
      <c r="Q30" s="164"/>
      <c r="R30" s="165"/>
    </row>
    <row r="31" spans="2:18" x14ac:dyDescent="0.25">
      <c r="B31" s="165"/>
      <c r="C31" s="164"/>
      <c r="D31" s="164"/>
      <c r="E31" s="164"/>
      <c r="F31" s="164"/>
      <c r="G31" s="164"/>
      <c r="H31" s="164"/>
      <c r="I31" s="164"/>
      <c r="J31" s="164"/>
      <c r="K31" s="164"/>
      <c r="L31" s="164"/>
      <c r="M31" s="164"/>
      <c r="N31" s="164"/>
      <c r="O31" s="164"/>
      <c r="P31" s="164"/>
      <c r="Q31" s="164"/>
      <c r="R31" s="165"/>
    </row>
    <row r="32" spans="2:18" x14ac:dyDescent="0.25">
      <c r="B32" s="165"/>
      <c r="C32" s="164"/>
      <c r="D32" s="164"/>
      <c r="E32" s="164"/>
      <c r="F32" s="164"/>
      <c r="G32" s="164"/>
      <c r="H32" s="164"/>
      <c r="I32" s="164"/>
      <c r="J32" s="164"/>
      <c r="K32" s="164"/>
      <c r="L32" s="164"/>
      <c r="M32" s="164"/>
      <c r="N32" s="164"/>
      <c r="O32" s="164"/>
      <c r="P32" s="164"/>
      <c r="Q32" s="164"/>
      <c r="R32" s="165"/>
    </row>
    <row r="33" spans="2:18" x14ac:dyDescent="0.25">
      <c r="B33" s="165"/>
      <c r="C33" s="164"/>
      <c r="D33" s="164"/>
      <c r="E33" s="164"/>
      <c r="F33" s="164"/>
      <c r="G33" s="164"/>
      <c r="H33" s="164"/>
      <c r="I33" s="164"/>
      <c r="J33" s="164"/>
      <c r="K33" s="164"/>
      <c r="L33" s="164"/>
      <c r="M33" s="164"/>
      <c r="N33" s="164"/>
      <c r="O33" s="164"/>
      <c r="P33" s="164"/>
      <c r="Q33" s="164"/>
      <c r="R33" s="165"/>
    </row>
    <row r="34" spans="2:18" x14ac:dyDescent="0.25">
      <c r="B34" s="165"/>
      <c r="C34" s="164"/>
      <c r="D34" s="164"/>
      <c r="E34" s="164"/>
      <c r="F34" s="164"/>
      <c r="G34" s="164"/>
      <c r="H34" s="164"/>
      <c r="I34" s="164"/>
      <c r="J34" s="164"/>
      <c r="K34" s="164"/>
      <c r="L34" s="164"/>
      <c r="M34" s="164"/>
      <c r="N34" s="164"/>
      <c r="O34" s="164"/>
      <c r="P34" s="164"/>
      <c r="Q34" s="164"/>
      <c r="R34" s="165"/>
    </row>
    <row r="35" spans="2:18" ht="9" customHeight="1" x14ac:dyDescent="0.25">
      <c r="B35" s="165"/>
      <c r="C35" s="165"/>
      <c r="D35" s="165"/>
      <c r="E35" s="165"/>
      <c r="F35" s="165"/>
      <c r="G35" s="165"/>
      <c r="H35" s="165"/>
      <c r="I35" s="165"/>
      <c r="J35" s="165"/>
      <c r="K35" s="165"/>
      <c r="L35" s="165"/>
      <c r="M35" s="165"/>
      <c r="N35" s="165"/>
      <c r="O35" s="165"/>
      <c r="P35" s="165"/>
      <c r="Q35" s="165"/>
      <c r="R35" s="165"/>
    </row>
  </sheetData>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D7DD5-AEB9-419B-8459-0F9039F78C97}">
  <sheetPr codeName="Sheet36"/>
  <dimension ref="B1:BC49"/>
  <sheetViews>
    <sheetView zoomScale="55" zoomScaleNormal="55" workbookViewId="0">
      <selection activeCell="B5" sqref="B5:AA49"/>
    </sheetView>
  </sheetViews>
  <sheetFormatPr defaultRowHeight="13.2" x14ac:dyDescent="0.25"/>
  <cols>
    <col min="1" max="1" width="3.5546875" style="162" customWidth="1"/>
    <col min="2" max="19" width="8.88671875" style="162"/>
    <col min="20" max="25" width="8.88671875" style="162" customWidth="1"/>
    <col min="26" max="30" width="8.88671875" style="162"/>
    <col min="31" max="32" width="10.77734375" style="162" customWidth="1"/>
    <col min="33" max="33" width="20.109375" style="162" customWidth="1"/>
    <col min="34" max="37" width="10.77734375" style="162" customWidth="1"/>
    <col min="38" max="39" width="3.33203125" style="162" customWidth="1"/>
    <col min="40" max="41" width="10.77734375" style="162" customWidth="1"/>
    <col min="42" max="42" width="18.44140625" style="162" customWidth="1"/>
    <col min="43" max="46" width="10.77734375" style="162" customWidth="1"/>
    <col min="47" max="47" width="3.88671875" style="162" customWidth="1"/>
    <col min="48" max="48" width="3.5546875" style="162" customWidth="1"/>
    <col min="49" max="50" width="10.77734375" style="162" customWidth="1"/>
    <col min="51" max="51" width="17.44140625" style="162" customWidth="1"/>
    <col min="52" max="55" width="10.77734375" style="162" customWidth="1"/>
    <col min="56" max="16384" width="8.88671875" style="162"/>
  </cols>
  <sheetData>
    <row r="1" spans="2:55" x14ac:dyDescent="0.25">
      <c r="AA1" s="123"/>
      <c r="AB1" s="123"/>
      <c r="AC1" s="123"/>
      <c r="AD1" s="123"/>
    </row>
    <row r="2" spans="2:55" x14ac:dyDescent="0.25">
      <c r="AA2" s="123"/>
      <c r="AB2" s="123"/>
      <c r="AC2" s="123"/>
      <c r="AD2" s="123"/>
    </row>
    <row r="3" spans="2:55" x14ac:dyDescent="0.25">
      <c r="AA3" s="123"/>
      <c r="AB3" s="123"/>
      <c r="AC3" s="123"/>
      <c r="AD3" s="123"/>
      <c r="AE3" s="123" t="s">
        <v>406</v>
      </c>
      <c r="AN3" s="170" t="s">
        <v>3</v>
      </c>
      <c r="AO3" s="115"/>
      <c r="AP3" s="114"/>
      <c r="AQ3" s="114"/>
      <c r="AR3" s="114"/>
      <c r="AS3" s="114"/>
      <c r="AT3" s="167"/>
      <c r="AW3" s="170" t="s">
        <v>2</v>
      </c>
      <c r="AX3" s="115"/>
      <c r="AY3" s="114"/>
      <c r="AZ3" s="114"/>
      <c r="BA3" s="114"/>
      <c r="BB3" s="114"/>
      <c r="BC3" s="167"/>
    </row>
    <row r="4" spans="2:55" ht="40.049999999999997" customHeight="1" x14ac:dyDescent="0.25">
      <c r="AA4" s="123"/>
      <c r="AB4" s="123"/>
      <c r="AC4" s="123"/>
      <c r="AD4" s="123"/>
      <c r="AE4" s="174" t="s">
        <v>304</v>
      </c>
      <c r="AF4" s="174" t="s">
        <v>309</v>
      </c>
      <c r="AG4" s="174" t="s">
        <v>129</v>
      </c>
      <c r="AH4" s="175" t="s">
        <v>305</v>
      </c>
      <c r="AI4" s="175" t="s">
        <v>306</v>
      </c>
      <c r="AJ4" s="175" t="s">
        <v>307</v>
      </c>
      <c r="AK4" s="175" t="s">
        <v>308</v>
      </c>
      <c r="AL4" s="176"/>
      <c r="AM4" s="176"/>
      <c r="AN4" s="174" t="s">
        <v>304</v>
      </c>
      <c r="AO4" s="174" t="s">
        <v>309</v>
      </c>
      <c r="AP4" s="174" t="s">
        <v>129</v>
      </c>
      <c r="AQ4" s="175" t="s">
        <v>305</v>
      </c>
      <c r="AR4" s="175" t="s">
        <v>306</v>
      </c>
      <c r="AS4" s="175" t="s">
        <v>307</v>
      </c>
      <c r="AT4" s="175" t="s">
        <v>308</v>
      </c>
      <c r="AU4" s="176"/>
      <c r="AV4" s="176"/>
      <c r="AW4" s="174" t="s">
        <v>304</v>
      </c>
      <c r="AX4" s="174" t="s">
        <v>309</v>
      </c>
      <c r="AY4" s="174" t="s">
        <v>129</v>
      </c>
      <c r="AZ4" s="175" t="s">
        <v>305</v>
      </c>
      <c r="BA4" s="175" t="s">
        <v>306</v>
      </c>
      <c r="BB4" s="175" t="s">
        <v>307</v>
      </c>
      <c r="BC4" s="175" t="s">
        <v>308</v>
      </c>
    </row>
    <row r="5" spans="2:55" x14ac:dyDescent="0.25">
      <c r="B5" s="165"/>
      <c r="C5" s="165"/>
      <c r="D5" s="165"/>
      <c r="E5" s="165"/>
      <c r="F5" s="165"/>
      <c r="G5" s="165"/>
      <c r="H5" s="165"/>
      <c r="I5" s="165"/>
      <c r="J5" s="165"/>
      <c r="K5" s="165"/>
      <c r="L5" s="165"/>
      <c r="M5" s="165"/>
      <c r="N5" s="165"/>
      <c r="O5" s="165"/>
      <c r="P5" s="165"/>
      <c r="Q5" s="165"/>
      <c r="R5" s="165"/>
      <c r="S5" s="165"/>
      <c r="T5" s="165"/>
      <c r="U5" s="165"/>
      <c r="V5" s="165"/>
      <c r="W5" s="165"/>
      <c r="X5" s="165"/>
      <c r="Y5" s="165"/>
      <c r="Z5" s="165"/>
      <c r="AA5" s="173"/>
      <c r="AB5" s="123"/>
      <c r="AC5" s="123"/>
      <c r="AD5" s="123"/>
      <c r="AE5" s="120"/>
      <c r="AF5" s="166" t="s">
        <v>62</v>
      </c>
      <c r="AG5" s="114" t="s">
        <v>135</v>
      </c>
      <c r="AH5" s="114">
        <v>69</v>
      </c>
      <c r="AI5" s="114">
        <v>21</v>
      </c>
      <c r="AJ5" s="114">
        <v>84</v>
      </c>
      <c r="AK5" s="167">
        <v>0.75</v>
      </c>
      <c r="AN5" s="120"/>
      <c r="AO5" s="166" t="s">
        <v>62</v>
      </c>
      <c r="AP5" s="114" t="s">
        <v>158</v>
      </c>
      <c r="AQ5" s="114">
        <v>30</v>
      </c>
      <c r="AR5" s="114">
        <v>12</v>
      </c>
      <c r="AS5" s="114">
        <v>42</v>
      </c>
      <c r="AT5" s="167">
        <v>0.7142857142857143</v>
      </c>
      <c r="AW5" s="120"/>
      <c r="AX5" s="166" t="s">
        <v>62</v>
      </c>
      <c r="AY5" s="114" t="s">
        <v>175</v>
      </c>
      <c r="AZ5" s="114">
        <v>70</v>
      </c>
      <c r="BA5" s="114">
        <v>22</v>
      </c>
      <c r="BB5" s="114">
        <v>92</v>
      </c>
      <c r="BC5" s="167">
        <v>0.76086956521739135</v>
      </c>
    </row>
    <row r="6" spans="2:55" x14ac:dyDescent="0.25">
      <c r="B6" s="165"/>
      <c r="C6" s="164"/>
      <c r="D6" s="164"/>
      <c r="E6" s="164"/>
      <c r="F6" s="164"/>
      <c r="G6" s="164"/>
      <c r="H6" s="164"/>
      <c r="I6" s="164"/>
      <c r="J6" s="164"/>
      <c r="K6" s="164"/>
      <c r="L6" s="164"/>
      <c r="M6" s="164"/>
      <c r="N6" s="164"/>
      <c r="O6" s="164"/>
      <c r="P6" s="164"/>
      <c r="Q6" s="164"/>
      <c r="R6" s="165"/>
      <c r="S6" s="165"/>
      <c r="T6" s="165"/>
      <c r="U6" s="165"/>
      <c r="V6" s="165"/>
      <c r="W6" s="165"/>
      <c r="X6" s="165"/>
      <c r="Y6" s="165"/>
      <c r="Z6" s="165"/>
      <c r="AA6" s="173"/>
      <c r="AB6" s="123"/>
      <c r="AC6" s="123"/>
      <c r="AD6" s="123"/>
      <c r="AE6" s="121"/>
      <c r="AF6" s="166"/>
      <c r="AG6" s="114" t="s">
        <v>137</v>
      </c>
      <c r="AH6" s="114">
        <v>13</v>
      </c>
      <c r="AI6" s="114">
        <v>6</v>
      </c>
      <c r="AJ6" s="114">
        <v>19</v>
      </c>
      <c r="AK6" s="167">
        <v>0.68421052631578949</v>
      </c>
      <c r="AN6" s="121"/>
      <c r="AO6" s="166"/>
      <c r="AP6" s="114" t="s">
        <v>159</v>
      </c>
      <c r="AQ6" s="114">
        <v>24</v>
      </c>
      <c r="AR6" s="114">
        <v>3</v>
      </c>
      <c r="AS6" s="114">
        <v>27</v>
      </c>
      <c r="AT6" s="167">
        <v>0.88888888888888884</v>
      </c>
      <c r="AW6" s="121"/>
      <c r="AX6" s="166"/>
      <c r="AY6" s="114" t="s">
        <v>176</v>
      </c>
      <c r="AZ6" s="114">
        <v>62</v>
      </c>
      <c r="BA6" s="114">
        <v>18</v>
      </c>
      <c r="BB6" s="114">
        <v>80</v>
      </c>
      <c r="BC6" s="167">
        <v>0.77500000000000002</v>
      </c>
    </row>
    <row r="7" spans="2:55" x14ac:dyDescent="0.25">
      <c r="B7" s="165"/>
      <c r="C7" s="164"/>
      <c r="D7" s="164"/>
      <c r="E7" s="164"/>
      <c r="F7" s="164"/>
      <c r="G7" s="164"/>
      <c r="H7" s="164"/>
      <c r="I7" s="164"/>
      <c r="J7" s="164"/>
      <c r="K7" s="164"/>
      <c r="L7" s="164"/>
      <c r="M7" s="164"/>
      <c r="N7" s="164"/>
      <c r="O7" s="164"/>
      <c r="P7" s="164"/>
      <c r="Q7" s="164"/>
      <c r="R7" s="165"/>
      <c r="S7" s="165"/>
      <c r="T7" s="165"/>
      <c r="U7" s="165"/>
      <c r="V7" s="165"/>
      <c r="W7" s="165"/>
      <c r="X7" s="165"/>
      <c r="Y7" s="165"/>
      <c r="Z7" s="165"/>
      <c r="AA7" s="173"/>
      <c r="AB7" s="123"/>
      <c r="AC7" s="123"/>
      <c r="AD7" s="123"/>
      <c r="AE7" s="121"/>
      <c r="AF7" s="166"/>
      <c r="AG7" s="114" t="s">
        <v>138</v>
      </c>
      <c r="AH7" s="114">
        <v>12</v>
      </c>
      <c r="AI7" s="114">
        <v>36</v>
      </c>
      <c r="AJ7" s="114">
        <v>48</v>
      </c>
      <c r="AK7" s="167">
        <v>0.25</v>
      </c>
      <c r="AN7" s="121"/>
      <c r="AO7" s="166"/>
      <c r="AP7" s="114" t="s">
        <v>160</v>
      </c>
      <c r="AQ7" s="114">
        <v>2</v>
      </c>
      <c r="AR7" s="114">
        <v>3</v>
      </c>
      <c r="AS7" s="114">
        <v>5</v>
      </c>
      <c r="AT7" s="167">
        <v>0.4</v>
      </c>
      <c r="AW7" s="121"/>
      <c r="AX7" s="166"/>
      <c r="AY7" s="114" t="s">
        <v>177</v>
      </c>
      <c r="AZ7" s="114">
        <v>97</v>
      </c>
      <c r="BA7" s="114">
        <v>11</v>
      </c>
      <c r="BB7" s="114">
        <v>108</v>
      </c>
      <c r="BC7" s="167">
        <v>0.89814814814814814</v>
      </c>
    </row>
    <row r="8" spans="2:55" x14ac:dyDescent="0.25">
      <c r="B8" s="165"/>
      <c r="C8" s="164"/>
      <c r="D8" s="164"/>
      <c r="E8" s="164"/>
      <c r="F8" s="164"/>
      <c r="G8" s="164"/>
      <c r="H8" s="164"/>
      <c r="I8" s="164"/>
      <c r="J8" s="164"/>
      <c r="K8" s="164"/>
      <c r="L8" s="164"/>
      <c r="M8" s="164"/>
      <c r="N8" s="164"/>
      <c r="O8" s="164"/>
      <c r="P8" s="164"/>
      <c r="Q8" s="164"/>
      <c r="R8" s="165"/>
      <c r="S8" s="165"/>
      <c r="T8" s="165"/>
      <c r="U8" s="165"/>
      <c r="V8" s="165"/>
      <c r="W8" s="165"/>
      <c r="X8" s="165"/>
      <c r="Y8" s="165"/>
      <c r="Z8" s="165"/>
      <c r="AA8" s="173"/>
      <c r="AB8" s="123"/>
      <c r="AC8" s="123"/>
      <c r="AD8" s="123"/>
      <c r="AE8" s="121"/>
      <c r="AF8" s="166"/>
      <c r="AG8" s="114" t="s">
        <v>139</v>
      </c>
      <c r="AH8" s="114">
        <v>5</v>
      </c>
      <c r="AI8" s="114">
        <v>11</v>
      </c>
      <c r="AJ8" s="114">
        <v>16</v>
      </c>
      <c r="AK8" s="167">
        <v>0.3125</v>
      </c>
      <c r="AN8" s="121"/>
      <c r="AO8" s="166"/>
      <c r="AP8" s="114" t="s">
        <v>161</v>
      </c>
      <c r="AQ8" s="114">
        <v>22</v>
      </c>
      <c r="AR8" s="114">
        <v>10</v>
      </c>
      <c r="AS8" s="114">
        <v>32</v>
      </c>
      <c r="AT8" s="167">
        <v>0.6875</v>
      </c>
      <c r="AW8" s="121"/>
      <c r="AX8" s="166"/>
      <c r="AY8" s="114" t="s">
        <v>178</v>
      </c>
      <c r="AZ8" s="114">
        <v>34</v>
      </c>
      <c r="BA8" s="114">
        <v>20</v>
      </c>
      <c r="BB8" s="114">
        <v>54</v>
      </c>
      <c r="BC8" s="167">
        <v>0.62962962962962965</v>
      </c>
    </row>
    <row r="9" spans="2:55" x14ac:dyDescent="0.25">
      <c r="B9" s="165"/>
      <c r="C9" s="164"/>
      <c r="D9" s="164"/>
      <c r="E9" s="164"/>
      <c r="F9" s="164"/>
      <c r="G9" s="164"/>
      <c r="H9" s="164"/>
      <c r="I9" s="164"/>
      <c r="J9" s="164"/>
      <c r="K9" s="164"/>
      <c r="L9" s="164"/>
      <c r="M9" s="164"/>
      <c r="N9" s="164"/>
      <c r="O9" s="164"/>
      <c r="P9" s="164"/>
      <c r="Q9" s="164"/>
      <c r="R9" s="165"/>
      <c r="S9" s="165"/>
      <c r="T9" s="165"/>
      <c r="U9" s="165"/>
      <c r="V9" s="165"/>
      <c r="W9" s="165"/>
      <c r="X9" s="165"/>
      <c r="Y9" s="165"/>
      <c r="Z9" s="165"/>
      <c r="AA9" s="173"/>
      <c r="AB9" s="123"/>
      <c r="AC9" s="123"/>
      <c r="AD9" s="123"/>
      <c r="AE9" s="121"/>
      <c r="AF9" s="166"/>
      <c r="AG9" s="114" t="s">
        <v>140</v>
      </c>
      <c r="AH9" s="114">
        <v>13</v>
      </c>
      <c r="AI9" s="114">
        <v>19</v>
      </c>
      <c r="AJ9" s="114">
        <v>32</v>
      </c>
      <c r="AK9" s="167">
        <v>0.40625</v>
      </c>
      <c r="AN9" s="121"/>
      <c r="AO9" s="166"/>
      <c r="AP9" s="114" t="s">
        <v>162</v>
      </c>
      <c r="AQ9" s="114">
        <v>1</v>
      </c>
      <c r="AR9" s="114">
        <v>2</v>
      </c>
      <c r="AS9" s="114">
        <v>3</v>
      </c>
      <c r="AT9" s="167">
        <v>0.33333333333333331</v>
      </c>
      <c r="AW9" s="121"/>
      <c r="AX9" s="166"/>
      <c r="AY9" s="114" t="s">
        <v>179</v>
      </c>
      <c r="AZ9" s="114">
        <v>11</v>
      </c>
      <c r="BA9" s="114">
        <v>2</v>
      </c>
      <c r="BB9" s="114">
        <v>13</v>
      </c>
      <c r="BC9" s="167">
        <v>0.84615384615384615</v>
      </c>
    </row>
    <row r="10" spans="2:55" x14ac:dyDescent="0.25">
      <c r="B10" s="165"/>
      <c r="C10" s="164"/>
      <c r="D10" s="164"/>
      <c r="E10" s="164"/>
      <c r="F10" s="164"/>
      <c r="G10" s="164"/>
      <c r="H10" s="164"/>
      <c r="I10" s="164"/>
      <c r="J10" s="164"/>
      <c r="K10" s="164"/>
      <c r="L10" s="164"/>
      <c r="M10" s="164"/>
      <c r="N10" s="164"/>
      <c r="O10" s="164"/>
      <c r="P10" s="164"/>
      <c r="Q10" s="164"/>
      <c r="R10" s="165"/>
      <c r="S10" s="165"/>
      <c r="T10" s="165"/>
      <c r="U10" s="165"/>
      <c r="V10" s="165"/>
      <c r="W10" s="165"/>
      <c r="X10" s="165"/>
      <c r="Y10" s="165"/>
      <c r="Z10" s="165"/>
      <c r="AA10" s="173"/>
      <c r="AB10" s="123"/>
      <c r="AC10" s="123"/>
      <c r="AD10" s="123"/>
      <c r="AE10" s="121"/>
      <c r="AF10" s="166"/>
      <c r="AG10" s="114" t="s">
        <v>141</v>
      </c>
      <c r="AH10" s="114">
        <v>115</v>
      </c>
      <c r="AI10" s="114">
        <v>41</v>
      </c>
      <c r="AJ10" s="114">
        <v>156</v>
      </c>
      <c r="AK10" s="167">
        <v>0.73717948717948723</v>
      </c>
      <c r="AN10" s="121"/>
      <c r="AO10" s="166"/>
      <c r="AP10" s="114" t="s">
        <v>163</v>
      </c>
      <c r="AQ10" s="114">
        <v>45</v>
      </c>
      <c r="AR10" s="114">
        <v>10</v>
      </c>
      <c r="AS10" s="114">
        <v>55</v>
      </c>
      <c r="AT10" s="167">
        <v>0.81818181818181823</v>
      </c>
      <c r="AW10" s="121"/>
      <c r="AX10" s="168"/>
      <c r="AY10" s="114" t="s">
        <v>180</v>
      </c>
      <c r="AZ10" s="114">
        <v>23</v>
      </c>
      <c r="BA10" s="114">
        <v>11</v>
      </c>
      <c r="BB10" s="114">
        <v>34</v>
      </c>
      <c r="BC10" s="167">
        <v>0.67647058823529416</v>
      </c>
    </row>
    <row r="11" spans="2:55" x14ac:dyDescent="0.25">
      <c r="B11" s="165"/>
      <c r="C11" s="164"/>
      <c r="D11" s="164"/>
      <c r="E11" s="164"/>
      <c r="F11" s="164"/>
      <c r="G11" s="164"/>
      <c r="H11" s="164"/>
      <c r="I11" s="164"/>
      <c r="J11" s="164"/>
      <c r="K11" s="164"/>
      <c r="L11" s="164"/>
      <c r="M11" s="164"/>
      <c r="N11" s="164"/>
      <c r="O11" s="164"/>
      <c r="P11" s="164"/>
      <c r="Q11" s="164"/>
      <c r="R11" s="165"/>
      <c r="S11" s="165"/>
      <c r="T11" s="165"/>
      <c r="U11" s="165"/>
      <c r="V11" s="165"/>
      <c r="W11" s="165"/>
      <c r="X11" s="165"/>
      <c r="Y11" s="165"/>
      <c r="Z11" s="165"/>
      <c r="AA11" s="173"/>
      <c r="AB11" s="123"/>
      <c r="AC11" s="123"/>
      <c r="AD11" s="123"/>
      <c r="AE11" s="121"/>
      <c r="AF11" s="168"/>
      <c r="AG11" s="114" t="s">
        <v>142</v>
      </c>
      <c r="AH11" s="114">
        <v>23</v>
      </c>
      <c r="AI11" s="114">
        <v>12</v>
      </c>
      <c r="AJ11" s="114">
        <v>35</v>
      </c>
      <c r="AK11" s="167">
        <v>0.65714285714285714</v>
      </c>
      <c r="AN11" s="121"/>
      <c r="AO11" s="168"/>
      <c r="AP11" s="114" t="s">
        <v>164</v>
      </c>
      <c r="AQ11" s="114">
        <v>1</v>
      </c>
      <c r="AR11" s="114">
        <v>0</v>
      </c>
      <c r="AS11" s="114">
        <v>1</v>
      </c>
      <c r="AT11" s="167">
        <v>1</v>
      </c>
      <c r="AW11" s="121"/>
      <c r="AX11" s="169"/>
      <c r="AY11" s="114"/>
      <c r="AZ11" s="114"/>
      <c r="BA11" s="114"/>
      <c r="BB11" s="114">
        <v>100</v>
      </c>
      <c r="BC11" s="167"/>
    </row>
    <row r="12" spans="2:55" x14ac:dyDescent="0.25">
      <c r="B12" s="165"/>
      <c r="C12" s="164"/>
      <c r="D12" s="164"/>
      <c r="E12" s="164"/>
      <c r="F12" s="164"/>
      <c r="G12" s="164"/>
      <c r="H12" s="164"/>
      <c r="I12" s="164"/>
      <c r="J12" s="164"/>
      <c r="K12" s="164"/>
      <c r="L12" s="164"/>
      <c r="M12" s="164"/>
      <c r="N12" s="164"/>
      <c r="O12" s="164"/>
      <c r="P12" s="164"/>
      <c r="Q12" s="164"/>
      <c r="R12" s="165"/>
      <c r="S12" s="165"/>
      <c r="T12" s="165"/>
      <c r="U12" s="165"/>
      <c r="V12" s="165"/>
      <c r="W12" s="165"/>
      <c r="X12" s="165"/>
      <c r="Y12" s="165"/>
      <c r="Z12" s="165"/>
      <c r="AA12" s="173"/>
      <c r="AB12" s="123"/>
      <c r="AC12" s="123"/>
      <c r="AD12" s="123"/>
      <c r="AE12" s="121"/>
      <c r="AF12" s="169"/>
      <c r="AG12" s="114"/>
      <c r="AH12" s="114"/>
      <c r="AI12" s="114"/>
      <c r="AJ12" s="114">
        <v>100</v>
      </c>
      <c r="AK12" s="167"/>
      <c r="AN12" s="121"/>
      <c r="AO12" s="169"/>
      <c r="AP12" s="114"/>
      <c r="AQ12" s="114"/>
      <c r="AR12" s="114"/>
      <c r="AS12" s="114">
        <v>100</v>
      </c>
      <c r="AT12" s="167"/>
      <c r="AW12" s="121"/>
      <c r="AX12" s="166" t="s">
        <v>63</v>
      </c>
      <c r="AY12" s="114" t="s">
        <v>175</v>
      </c>
      <c r="AZ12" s="114">
        <v>2</v>
      </c>
      <c r="BA12" s="114">
        <v>3</v>
      </c>
      <c r="BB12" s="114">
        <v>5</v>
      </c>
      <c r="BC12" s="167">
        <v>0.4</v>
      </c>
    </row>
    <row r="13" spans="2:55" x14ac:dyDescent="0.25">
      <c r="B13" s="165"/>
      <c r="C13" s="164"/>
      <c r="D13" s="164"/>
      <c r="E13" s="164"/>
      <c r="F13" s="164"/>
      <c r="G13" s="164"/>
      <c r="H13" s="164"/>
      <c r="I13" s="164"/>
      <c r="J13" s="164"/>
      <c r="K13" s="164"/>
      <c r="L13" s="164"/>
      <c r="M13" s="164"/>
      <c r="N13" s="164"/>
      <c r="O13" s="164"/>
      <c r="P13" s="164"/>
      <c r="Q13" s="164"/>
      <c r="R13" s="165"/>
      <c r="S13" s="165"/>
      <c r="T13" s="165"/>
      <c r="U13" s="165"/>
      <c r="V13" s="165"/>
      <c r="W13" s="165"/>
      <c r="X13" s="165"/>
      <c r="Y13" s="165"/>
      <c r="Z13" s="165"/>
      <c r="AA13" s="173"/>
      <c r="AB13" s="123"/>
      <c r="AC13" s="123"/>
      <c r="AD13" s="123"/>
      <c r="AE13" s="121"/>
      <c r="AF13" s="166" t="s">
        <v>63</v>
      </c>
      <c r="AG13" s="114" t="s">
        <v>135</v>
      </c>
      <c r="AH13" s="114">
        <v>32</v>
      </c>
      <c r="AI13" s="114">
        <v>0</v>
      </c>
      <c r="AJ13" s="114">
        <v>32</v>
      </c>
      <c r="AK13" s="167">
        <v>1</v>
      </c>
      <c r="AN13" s="121"/>
      <c r="AO13" s="166" t="s">
        <v>63</v>
      </c>
      <c r="AP13" s="114" t="s">
        <v>158</v>
      </c>
      <c r="AQ13" s="114">
        <v>1</v>
      </c>
      <c r="AR13" s="114">
        <v>0</v>
      </c>
      <c r="AS13" s="114">
        <v>1</v>
      </c>
      <c r="AT13" s="167">
        <v>1</v>
      </c>
      <c r="AW13" s="121"/>
      <c r="AX13" s="166"/>
      <c r="AY13" s="114" t="s">
        <v>176</v>
      </c>
      <c r="AZ13" s="114">
        <v>17</v>
      </c>
      <c r="BA13" s="114">
        <v>3</v>
      </c>
      <c r="BB13" s="114">
        <v>20</v>
      </c>
      <c r="BC13" s="167">
        <v>0.85</v>
      </c>
    </row>
    <row r="14" spans="2:55" x14ac:dyDescent="0.25">
      <c r="B14" s="165"/>
      <c r="C14" s="164"/>
      <c r="D14" s="164"/>
      <c r="E14" s="164"/>
      <c r="F14" s="164"/>
      <c r="G14" s="164"/>
      <c r="H14" s="164"/>
      <c r="I14" s="164"/>
      <c r="J14" s="164"/>
      <c r="K14" s="164"/>
      <c r="L14" s="164"/>
      <c r="M14" s="164"/>
      <c r="N14" s="164"/>
      <c r="O14" s="164"/>
      <c r="P14" s="164"/>
      <c r="Q14" s="164"/>
      <c r="R14" s="165"/>
      <c r="S14" s="165"/>
      <c r="T14" s="165"/>
      <c r="U14" s="165"/>
      <c r="V14" s="165"/>
      <c r="W14" s="165"/>
      <c r="X14" s="165"/>
      <c r="Y14" s="165"/>
      <c r="Z14" s="165"/>
      <c r="AA14" s="173"/>
      <c r="AB14" s="123"/>
      <c r="AC14" s="123"/>
      <c r="AD14" s="123"/>
      <c r="AE14" s="121"/>
      <c r="AF14" s="166"/>
      <c r="AG14" s="114" t="s">
        <v>137</v>
      </c>
      <c r="AH14" s="114">
        <v>2</v>
      </c>
      <c r="AI14" s="114">
        <v>0</v>
      </c>
      <c r="AJ14" s="114">
        <v>2</v>
      </c>
      <c r="AK14" s="167">
        <v>1</v>
      </c>
      <c r="AN14" s="121"/>
      <c r="AO14" s="166"/>
      <c r="AP14" s="114" t="s">
        <v>161</v>
      </c>
      <c r="AQ14" s="114">
        <v>3</v>
      </c>
      <c r="AR14" s="114">
        <v>2</v>
      </c>
      <c r="AS14" s="114">
        <v>5</v>
      </c>
      <c r="AT14" s="167">
        <v>0.6</v>
      </c>
      <c r="AW14" s="121"/>
      <c r="AX14" s="166"/>
      <c r="AY14" s="114" t="s">
        <v>177</v>
      </c>
      <c r="AZ14" s="114">
        <v>4</v>
      </c>
      <c r="BA14" s="114">
        <v>2</v>
      </c>
      <c r="BB14" s="114">
        <v>6</v>
      </c>
      <c r="BC14" s="167">
        <v>0.66666666666666663</v>
      </c>
    </row>
    <row r="15" spans="2:55" x14ac:dyDescent="0.25">
      <c r="B15" s="165"/>
      <c r="C15" s="164"/>
      <c r="D15" s="164"/>
      <c r="E15" s="164"/>
      <c r="F15" s="164"/>
      <c r="G15" s="164"/>
      <c r="H15" s="164"/>
      <c r="I15" s="164"/>
      <c r="J15" s="164"/>
      <c r="K15" s="164"/>
      <c r="L15" s="164"/>
      <c r="M15" s="164"/>
      <c r="N15" s="164"/>
      <c r="O15" s="164"/>
      <c r="P15" s="164"/>
      <c r="Q15" s="164"/>
      <c r="R15" s="165"/>
      <c r="S15" s="165"/>
      <c r="T15" s="165"/>
      <c r="U15" s="165"/>
      <c r="V15" s="165"/>
      <c r="W15" s="165"/>
      <c r="X15" s="165"/>
      <c r="Y15" s="165"/>
      <c r="Z15" s="165"/>
      <c r="AA15" s="173"/>
      <c r="AB15" s="123"/>
      <c r="AC15" s="123"/>
      <c r="AD15" s="123"/>
      <c r="AE15" s="121"/>
      <c r="AF15" s="166"/>
      <c r="AG15" s="114" t="s">
        <v>138</v>
      </c>
      <c r="AH15" s="114">
        <v>0</v>
      </c>
      <c r="AI15" s="114">
        <v>9</v>
      </c>
      <c r="AJ15" s="114">
        <v>9</v>
      </c>
      <c r="AK15" s="167">
        <v>0</v>
      </c>
      <c r="AN15" s="122"/>
      <c r="AO15" s="168"/>
      <c r="AP15" s="114" t="s">
        <v>163</v>
      </c>
      <c r="AQ15" s="114">
        <v>1</v>
      </c>
      <c r="AR15" s="114">
        <v>0</v>
      </c>
      <c r="AS15" s="114">
        <v>1</v>
      </c>
      <c r="AT15" s="167">
        <v>1</v>
      </c>
      <c r="AW15" s="121"/>
      <c r="AX15" s="166"/>
      <c r="AY15" s="114" t="s">
        <v>178</v>
      </c>
      <c r="AZ15" s="114">
        <v>1</v>
      </c>
      <c r="BA15" s="114">
        <v>0</v>
      </c>
      <c r="BB15" s="114">
        <v>1</v>
      </c>
      <c r="BC15" s="167">
        <v>1</v>
      </c>
    </row>
    <row r="16" spans="2:55" x14ac:dyDescent="0.25">
      <c r="B16" s="165"/>
      <c r="C16" s="164"/>
      <c r="D16" s="164"/>
      <c r="E16" s="164"/>
      <c r="F16" s="164"/>
      <c r="G16" s="164"/>
      <c r="H16" s="164"/>
      <c r="I16" s="164"/>
      <c r="J16" s="164"/>
      <c r="K16" s="164"/>
      <c r="L16" s="164"/>
      <c r="M16" s="164"/>
      <c r="N16" s="164"/>
      <c r="O16" s="164"/>
      <c r="P16" s="164"/>
      <c r="Q16" s="164"/>
      <c r="R16" s="165"/>
      <c r="S16" s="165"/>
      <c r="T16" s="165"/>
      <c r="U16" s="165"/>
      <c r="V16" s="165"/>
      <c r="W16" s="165"/>
      <c r="X16" s="165"/>
      <c r="Y16" s="165"/>
      <c r="Z16" s="165"/>
      <c r="AA16" s="173"/>
      <c r="AB16" s="123"/>
      <c r="AC16" s="123"/>
      <c r="AD16" s="123"/>
      <c r="AE16" s="121"/>
      <c r="AF16" s="166"/>
      <c r="AG16" s="114" t="s">
        <v>140</v>
      </c>
      <c r="AH16" s="114">
        <v>3</v>
      </c>
      <c r="AI16" s="114">
        <v>5</v>
      </c>
      <c r="AJ16" s="114">
        <v>8</v>
      </c>
      <c r="AK16" s="167">
        <v>0.375</v>
      </c>
      <c r="AW16" s="171"/>
      <c r="AX16" s="169"/>
      <c r="AY16" s="115" t="s">
        <v>180</v>
      </c>
      <c r="AZ16" s="115">
        <v>1</v>
      </c>
      <c r="BA16" s="115">
        <v>0</v>
      </c>
      <c r="BB16" s="115">
        <v>1</v>
      </c>
      <c r="BC16" s="172">
        <v>1</v>
      </c>
    </row>
    <row r="17" spans="2:37" x14ac:dyDescent="0.25">
      <c r="B17" s="165"/>
      <c r="C17" s="164"/>
      <c r="D17" s="164"/>
      <c r="E17" s="164"/>
      <c r="F17" s="164"/>
      <c r="G17" s="164"/>
      <c r="H17" s="164"/>
      <c r="I17" s="164"/>
      <c r="J17" s="164"/>
      <c r="K17" s="164"/>
      <c r="L17" s="164"/>
      <c r="M17" s="164"/>
      <c r="N17" s="164"/>
      <c r="O17" s="164"/>
      <c r="P17" s="164"/>
      <c r="Q17" s="164"/>
      <c r="R17" s="165"/>
      <c r="S17" s="165"/>
      <c r="T17" s="165"/>
      <c r="U17" s="165"/>
      <c r="V17" s="165"/>
      <c r="W17" s="165"/>
      <c r="X17" s="165"/>
      <c r="Y17" s="165"/>
      <c r="Z17" s="165"/>
      <c r="AA17" s="173"/>
      <c r="AB17" s="123"/>
      <c r="AC17" s="123"/>
      <c r="AD17" s="123"/>
      <c r="AE17" s="121"/>
      <c r="AF17" s="166"/>
      <c r="AG17" s="114" t="s">
        <v>148</v>
      </c>
      <c r="AH17" s="114">
        <v>0</v>
      </c>
      <c r="AI17" s="114">
        <v>2</v>
      </c>
      <c r="AJ17" s="114">
        <v>2</v>
      </c>
      <c r="AK17" s="167">
        <v>0</v>
      </c>
    </row>
    <row r="18" spans="2:37" ht="21" customHeight="1" x14ac:dyDescent="0.25">
      <c r="B18" s="165"/>
      <c r="C18" s="164"/>
      <c r="D18" s="164"/>
      <c r="E18" s="164"/>
      <c r="F18" s="164"/>
      <c r="G18" s="164"/>
      <c r="H18" s="164"/>
      <c r="I18" s="164"/>
      <c r="J18" s="164"/>
      <c r="K18" s="164"/>
      <c r="L18" s="164"/>
      <c r="M18" s="164"/>
      <c r="N18" s="164"/>
      <c r="O18" s="164"/>
      <c r="P18" s="164"/>
      <c r="Q18" s="164"/>
      <c r="R18" s="165"/>
      <c r="S18" s="165"/>
      <c r="T18" s="165"/>
      <c r="U18" s="165"/>
      <c r="V18" s="165"/>
      <c r="W18" s="165"/>
      <c r="X18" s="165"/>
      <c r="Y18" s="165"/>
      <c r="Z18" s="165"/>
      <c r="AA18" s="173"/>
      <c r="AB18" s="123"/>
      <c r="AC18" s="123"/>
      <c r="AD18" s="123"/>
      <c r="AE18" s="121"/>
      <c r="AF18" s="166"/>
      <c r="AG18" s="114" t="s">
        <v>141</v>
      </c>
      <c r="AH18" s="114">
        <v>10</v>
      </c>
      <c r="AI18" s="114">
        <v>1</v>
      </c>
      <c r="AJ18" s="114">
        <v>11</v>
      </c>
      <c r="AK18" s="167">
        <v>0.90909090909090906</v>
      </c>
    </row>
    <row r="19" spans="2:37" x14ac:dyDescent="0.25">
      <c r="B19" s="165"/>
      <c r="C19" s="164"/>
      <c r="D19" s="164"/>
      <c r="E19" s="164"/>
      <c r="F19" s="164"/>
      <c r="G19" s="164"/>
      <c r="H19" s="164"/>
      <c r="I19" s="164"/>
      <c r="J19" s="164"/>
      <c r="K19" s="164"/>
      <c r="L19" s="164"/>
      <c r="M19" s="164"/>
      <c r="N19" s="164"/>
      <c r="O19" s="164"/>
      <c r="P19" s="164"/>
      <c r="Q19" s="164"/>
      <c r="R19" s="165"/>
      <c r="S19" s="165"/>
      <c r="T19" s="165"/>
      <c r="U19" s="165"/>
      <c r="V19" s="165"/>
      <c r="W19" s="165"/>
      <c r="X19" s="165"/>
      <c r="Y19" s="165"/>
      <c r="Z19" s="165"/>
      <c r="AA19" s="173"/>
      <c r="AB19" s="123"/>
      <c r="AC19" s="123"/>
      <c r="AD19" s="123"/>
      <c r="AE19" s="121"/>
      <c r="AF19" s="166"/>
      <c r="AG19" s="114" t="s">
        <v>142</v>
      </c>
      <c r="AH19" s="114">
        <v>2</v>
      </c>
      <c r="AI19" s="114">
        <v>3</v>
      </c>
      <c r="AJ19" s="114">
        <v>5</v>
      </c>
      <c r="AK19" s="167">
        <v>0.4</v>
      </c>
    </row>
    <row r="20" spans="2:37" x14ac:dyDescent="0.25">
      <c r="B20" s="165"/>
      <c r="C20" s="164"/>
      <c r="D20" s="164"/>
      <c r="E20" s="164"/>
      <c r="F20" s="164"/>
      <c r="G20" s="164"/>
      <c r="H20" s="164"/>
      <c r="I20" s="164"/>
      <c r="J20" s="164"/>
      <c r="K20" s="164"/>
      <c r="L20" s="164"/>
      <c r="M20" s="164"/>
      <c r="N20" s="164"/>
      <c r="O20" s="164"/>
      <c r="P20" s="164"/>
      <c r="Q20" s="164"/>
      <c r="R20" s="165"/>
      <c r="S20" s="165"/>
      <c r="T20" s="165"/>
      <c r="U20" s="165"/>
      <c r="V20" s="165"/>
      <c r="W20" s="165"/>
      <c r="X20" s="165"/>
      <c r="Y20" s="165"/>
      <c r="Z20" s="165"/>
      <c r="AA20" s="173"/>
      <c r="AB20" s="123"/>
      <c r="AC20" s="123"/>
      <c r="AD20" s="123"/>
      <c r="AE20" s="121"/>
      <c r="AF20" s="166"/>
      <c r="AG20" s="114" t="s">
        <v>146</v>
      </c>
      <c r="AH20" s="114">
        <v>1</v>
      </c>
      <c r="AI20" s="114">
        <v>0</v>
      </c>
      <c r="AJ20" s="114">
        <v>1</v>
      </c>
      <c r="AK20" s="167">
        <v>1</v>
      </c>
    </row>
    <row r="21" spans="2:37" x14ac:dyDescent="0.25">
      <c r="B21" s="165"/>
      <c r="C21" s="164"/>
      <c r="D21" s="164"/>
      <c r="E21" s="164"/>
      <c r="F21" s="164"/>
      <c r="G21" s="164"/>
      <c r="H21" s="164"/>
      <c r="I21" s="164"/>
      <c r="J21" s="164"/>
      <c r="K21" s="164"/>
      <c r="L21" s="164"/>
      <c r="M21" s="164"/>
      <c r="N21" s="164"/>
      <c r="O21" s="164"/>
      <c r="P21" s="164"/>
      <c r="Q21" s="164"/>
      <c r="R21" s="165"/>
      <c r="S21" s="165"/>
      <c r="T21" s="165"/>
      <c r="U21" s="165"/>
      <c r="V21" s="165"/>
      <c r="W21" s="165"/>
      <c r="X21" s="165"/>
      <c r="Y21" s="165"/>
      <c r="Z21" s="165"/>
      <c r="AA21" s="173"/>
      <c r="AB21" s="123"/>
      <c r="AC21" s="123"/>
      <c r="AD21" s="123"/>
      <c r="AE21" s="122"/>
      <c r="AF21" s="168"/>
      <c r="AG21" s="114" t="s">
        <v>147</v>
      </c>
      <c r="AH21" s="114">
        <v>5</v>
      </c>
      <c r="AI21" s="114">
        <v>0</v>
      </c>
      <c r="AJ21" s="114">
        <v>5</v>
      </c>
      <c r="AK21" s="167">
        <v>1</v>
      </c>
    </row>
    <row r="22" spans="2:37" x14ac:dyDescent="0.25">
      <c r="B22" s="165"/>
      <c r="C22" s="164"/>
      <c r="D22" s="164"/>
      <c r="E22" s="164"/>
      <c r="F22" s="164"/>
      <c r="G22" s="164"/>
      <c r="H22" s="164"/>
      <c r="I22" s="164"/>
      <c r="J22" s="164"/>
      <c r="K22" s="164"/>
      <c r="L22" s="164"/>
      <c r="M22" s="164"/>
      <c r="N22" s="164"/>
      <c r="O22" s="164"/>
      <c r="P22" s="164"/>
      <c r="Q22" s="164"/>
      <c r="R22" s="165"/>
      <c r="S22" s="165"/>
      <c r="T22" s="165"/>
      <c r="U22" s="165"/>
      <c r="V22" s="165"/>
      <c r="W22" s="165"/>
      <c r="X22" s="165"/>
      <c r="Y22" s="165"/>
      <c r="Z22" s="165"/>
      <c r="AA22" s="173"/>
      <c r="AB22" s="123"/>
      <c r="AC22" s="123"/>
      <c r="AD22" s="123"/>
    </row>
    <row r="23" spans="2:37" x14ac:dyDescent="0.25">
      <c r="B23" s="165"/>
      <c r="C23" s="164"/>
      <c r="D23" s="164"/>
      <c r="E23" s="164"/>
      <c r="F23" s="164"/>
      <c r="G23" s="164"/>
      <c r="H23" s="164"/>
      <c r="I23" s="164"/>
      <c r="J23" s="164"/>
      <c r="K23" s="164"/>
      <c r="L23" s="164"/>
      <c r="M23" s="164"/>
      <c r="N23" s="164"/>
      <c r="O23" s="164"/>
      <c r="P23" s="164"/>
      <c r="Q23" s="164"/>
      <c r="R23" s="165"/>
      <c r="S23" s="165"/>
      <c r="T23" s="165"/>
      <c r="U23" s="165"/>
      <c r="V23" s="165"/>
      <c r="W23" s="165"/>
      <c r="X23" s="165"/>
      <c r="Y23" s="165"/>
      <c r="Z23" s="165"/>
      <c r="AA23" s="173"/>
      <c r="AB23" s="123"/>
      <c r="AC23" s="123"/>
      <c r="AD23" s="123"/>
    </row>
    <row r="24" spans="2:37" x14ac:dyDescent="0.25">
      <c r="B24" s="165"/>
      <c r="C24" s="164"/>
      <c r="D24" s="164"/>
      <c r="E24" s="164"/>
      <c r="F24" s="164"/>
      <c r="G24" s="164"/>
      <c r="H24" s="164"/>
      <c r="I24" s="164"/>
      <c r="J24" s="164"/>
      <c r="K24" s="164"/>
      <c r="L24" s="164"/>
      <c r="M24" s="164"/>
      <c r="N24" s="164"/>
      <c r="O24" s="164"/>
      <c r="P24" s="164"/>
      <c r="Q24" s="164"/>
      <c r="R24" s="165"/>
      <c r="S24" s="165"/>
      <c r="T24" s="165"/>
      <c r="U24" s="165"/>
      <c r="V24" s="165"/>
      <c r="W24" s="165"/>
      <c r="X24" s="165"/>
      <c r="Y24" s="165"/>
      <c r="Z24" s="165"/>
      <c r="AA24" s="173"/>
      <c r="AB24" s="123"/>
      <c r="AC24" s="123"/>
      <c r="AD24" s="123"/>
    </row>
    <row r="25" spans="2:37" x14ac:dyDescent="0.25">
      <c r="B25" s="165"/>
      <c r="C25" s="164"/>
      <c r="D25" s="164"/>
      <c r="E25" s="164"/>
      <c r="F25" s="164"/>
      <c r="G25" s="164"/>
      <c r="H25" s="164"/>
      <c r="I25" s="164"/>
      <c r="J25" s="164"/>
      <c r="K25" s="164"/>
      <c r="L25" s="164"/>
      <c r="M25" s="164"/>
      <c r="N25" s="164"/>
      <c r="O25" s="164"/>
      <c r="P25" s="164"/>
      <c r="Q25" s="164"/>
      <c r="R25" s="165"/>
      <c r="S25" s="165"/>
      <c r="T25" s="165"/>
      <c r="U25" s="165"/>
      <c r="V25" s="165"/>
      <c r="W25" s="165"/>
      <c r="X25" s="165"/>
      <c r="Y25" s="165"/>
      <c r="Z25" s="165"/>
      <c r="AA25" s="173"/>
      <c r="AB25" s="123"/>
      <c r="AC25" s="123"/>
      <c r="AD25" s="123"/>
    </row>
    <row r="26" spans="2:37" x14ac:dyDescent="0.25">
      <c r="B26" s="165"/>
      <c r="C26" s="164"/>
      <c r="D26" s="164"/>
      <c r="E26" s="164"/>
      <c r="F26" s="164"/>
      <c r="G26" s="164"/>
      <c r="H26" s="164"/>
      <c r="I26" s="164"/>
      <c r="J26" s="164"/>
      <c r="K26" s="164"/>
      <c r="L26" s="164"/>
      <c r="M26" s="164"/>
      <c r="N26" s="164"/>
      <c r="O26" s="164"/>
      <c r="P26" s="164"/>
      <c r="Q26" s="164"/>
      <c r="R26" s="165"/>
      <c r="S26" s="165"/>
      <c r="T26" s="165"/>
      <c r="U26" s="165"/>
      <c r="V26" s="165"/>
      <c r="W26" s="165"/>
      <c r="X26" s="165"/>
      <c r="Y26" s="165"/>
      <c r="Z26" s="165"/>
      <c r="AA26" s="173"/>
      <c r="AB26" s="123"/>
      <c r="AC26" s="123"/>
      <c r="AD26" s="123"/>
    </row>
    <row r="27" spans="2:37" x14ac:dyDescent="0.25">
      <c r="B27" s="165"/>
      <c r="C27" s="164"/>
      <c r="D27" s="164"/>
      <c r="E27" s="164"/>
      <c r="F27" s="164"/>
      <c r="G27" s="164"/>
      <c r="H27" s="164"/>
      <c r="I27" s="164"/>
      <c r="J27" s="164"/>
      <c r="K27" s="164"/>
      <c r="L27" s="164"/>
      <c r="M27" s="164"/>
      <c r="N27" s="164"/>
      <c r="O27" s="164"/>
      <c r="P27" s="164"/>
      <c r="Q27" s="164"/>
      <c r="R27" s="165"/>
      <c r="S27" s="165"/>
      <c r="T27" s="165"/>
      <c r="U27" s="165"/>
      <c r="V27" s="165"/>
      <c r="W27" s="165"/>
      <c r="X27" s="165"/>
      <c r="Y27" s="165"/>
      <c r="Z27" s="165"/>
      <c r="AA27" s="173"/>
      <c r="AB27" s="123"/>
      <c r="AC27" s="123"/>
      <c r="AD27" s="123"/>
    </row>
    <row r="28" spans="2:37" x14ac:dyDescent="0.25">
      <c r="B28" s="165"/>
      <c r="C28" s="164"/>
      <c r="D28" s="164"/>
      <c r="E28" s="164"/>
      <c r="F28" s="164"/>
      <c r="G28" s="164"/>
      <c r="H28" s="164"/>
      <c r="I28" s="164"/>
      <c r="J28" s="164"/>
      <c r="K28" s="164"/>
      <c r="L28" s="164"/>
      <c r="M28" s="164"/>
      <c r="N28" s="164"/>
      <c r="O28" s="164"/>
      <c r="P28" s="164"/>
      <c r="Q28" s="164"/>
      <c r="R28" s="165"/>
      <c r="S28" s="165"/>
      <c r="T28" s="165"/>
      <c r="U28" s="165"/>
      <c r="V28" s="165"/>
      <c r="W28" s="165"/>
      <c r="X28" s="165"/>
      <c r="Y28" s="165"/>
      <c r="Z28" s="165"/>
      <c r="AA28" s="173"/>
      <c r="AB28" s="123"/>
      <c r="AC28" s="123"/>
      <c r="AD28" s="123"/>
    </row>
    <row r="29" spans="2:37" x14ac:dyDescent="0.25">
      <c r="B29" s="165"/>
      <c r="C29" s="164"/>
      <c r="D29" s="164"/>
      <c r="E29" s="164"/>
      <c r="F29" s="164"/>
      <c r="G29" s="164"/>
      <c r="H29" s="164"/>
      <c r="I29" s="164"/>
      <c r="J29" s="164"/>
      <c r="K29" s="164"/>
      <c r="L29" s="164"/>
      <c r="M29" s="164"/>
      <c r="N29" s="164"/>
      <c r="O29" s="164"/>
      <c r="P29" s="164"/>
      <c r="Q29" s="164"/>
      <c r="R29" s="165"/>
      <c r="S29" s="165"/>
      <c r="T29" s="165"/>
      <c r="U29" s="165"/>
      <c r="V29" s="165"/>
      <c r="W29" s="165"/>
      <c r="X29" s="165"/>
      <c r="Y29" s="165"/>
      <c r="Z29" s="165"/>
      <c r="AA29" s="173"/>
      <c r="AB29" s="123"/>
      <c r="AC29" s="123"/>
      <c r="AD29" s="123"/>
    </row>
    <row r="30" spans="2:37" x14ac:dyDescent="0.25">
      <c r="B30" s="165"/>
      <c r="C30" s="164"/>
      <c r="D30" s="164"/>
      <c r="E30" s="164"/>
      <c r="F30" s="164"/>
      <c r="G30" s="164"/>
      <c r="H30" s="164"/>
      <c r="I30" s="164"/>
      <c r="J30" s="164"/>
      <c r="K30" s="164"/>
      <c r="L30" s="164"/>
      <c r="M30" s="164"/>
      <c r="N30" s="164"/>
      <c r="O30" s="164"/>
      <c r="P30" s="164"/>
      <c r="Q30" s="164"/>
      <c r="R30" s="165"/>
      <c r="S30" s="165"/>
      <c r="T30" s="165"/>
      <c r="U30" s="165"/>
      <c r="V30" s="165"/>
      <c r="W30" s="165"/>
      <c r="X30" s="165"/>
      <c r="Y30" s="165"/>
      <c r="Z30" s="165"/>
      <c r="AA30" s="173"/>
      <c r="AB30" s="123"/>
      <c r="AC30" s="123"/>
      <c r="AD30" s="123"/>
    </row>
    <row r="31" spans="2:37" x14ac:dyDescent="0.25">
      <c r="B31" s="165"/>
      <c r="C31" s="164"/>
      <c r="D31" s="164"/>
      <c r="E31" s="164"/>
      <c r="F31" s="164"/>
      <c r="G31" s="164"/>
      <c r="H31" s="164"/>
      <c r="I31" s="164"/>
      <c r="J31" s="164"/>
      <c r="K31" s="164"/>
      <c r="L31" s="164"/>
      <c r="M31" s="164"/>
      <c r="N31" s="164"/>
      <c r="O31" s="164"/>
      <c r="P31" s="164"/>
      <c r="Q31" s="164"/>
      <c r="R31" s="165"/>
      <c r="S31" s="165"/>
      <c r="T31" s="165"/>
      <c r="U31" s="165"/>
      <c r="V31" s="165"/>
      <c r="W31" s="165"/>
      <c r="X31" s="165"/>
      <c r="Y31" s="165"/>
      <c r="Z31" s="165"/>
      <c r="AA31" s="173"/>
      <c r="AB31" s="123"/>
      <c r="AC31" s="123"/>
      <c r="AD31" s="123"/>
    </row>
    <row r="32" spans="2:37" x14ac:dyDescent="0.25">
      <c r="B32" s="165"/>
      <c r="C32" s="164"/>
      <c r="D32" s="164"/>
      <c r="E32" s="164"/>
      <c r="F32" s="164"/>
      <c r="G32" s="164"/>
      <c r="H32" s="164"/>
      <c r="I32" s="164"/>
      <c r="J32" s="164"/>
      <c r="K32" s="164"/>
      <c r="L32" s="164"/>
      <c r="M32" s="164"/>
      <c r="N32" s="164"/>
      <c r="O32" s="164"/>
      <c r="P32" s="164"/>
      <c r="Q32" s="164"/>
      <c r="R32" s="165"/>
      <c r="S32" s="165"/>
      <c r="T32" s="165"/>
      <c r="U32" s="165"/>
      <c r="V32" s="165"/>
      <c r="W32" s="165"/>
      <c r="X32" s="165"/>
      <c r="Y32" s="165"/>
      <c r="Z32" s="165"/>
      <c r="AA32" s="173"/>
      <c r="AB32" s="123"/>
      <c r="AC32" s="123"/>
      <c r="AD32" s="123"/>
    </row>
    <row r="33" spans="2:30" x14ac:dyDescent="0.25">
      <c r="B33" s="165"/>
      <c r="C33" s="164"/>
      <c r="D33" s="164"/>
      <c r="E33" s="164"/>
      <c r="F33" s="164"/>
      <c r="G33" s="164"/>
      <c r="H33" s="164"/>
      <c r="I33" s="164"/>
      <c r="J33" s="164"/>
      <c r="K33" s="164"/>
      <c r="L33" s="164"/>
      <c r="M33" s="164"/>
      <c r="N33" s="164"/>
      <c r="O33" s="164"/>
      <c r="P33" s="164"/>
      <c r="Q33" s="164"/>
      <c r="R33" s="165"/>
      <c r="S33" s="165"/>
      <c r="T33" s="165"/>
      <c r="U33" s="165"/>
      <c r="V33" s="165"/>
      <c r="W33" s="165"/>
      <c r="X33" s="165"/>
      <c r="Y33" s="165"/>
      <c r="Z33" s="165"/>
      <c r="AA33" s="173"/>
      <c r="AB33" s="123"/>
      <c r="AC33" s="123"/>
      <c r="AD33" s="123"/>
    </row>
    <row r="34" spans="2:30" x14ac:dyDescent="0.25">
      <c r="B34" s="165"/>
      <c r="C34" s="164"/>
      <c r="D34" s="164"/>
      <c r="E34" s="164"/>
      <c r="F34" s="164"/>
      <c r="G34" s="164"/>
      <c r="H34" s="164"/>
      <c r="I34" s="164"/>
      <c r="J34" s="164"/>
      <c r="K34" s="164"/>
      <c r="L34" s="164"/>
      <c r="M34" s="164"/>
      <c r="N34" s="164"/>
      <c r="O34" s="164"/>
      <c r="P34" s="164"/>
      <c r="Q34" s="164"/>
      <c r="R34" s="165"/>
      <c r="S34" s="165"/>
      <c r="T34" s="165"/>
      <c r="U34" s="165"/>
      <c r="V34" s="165"/>
      <c r="W34" s="165"/>
      <c r="X34" s="165"/>
      <c r="Y34" s="165"/>
      <c r="Z34" s="165"/>
      <c r="AA34" s="173"/>
      <c r="AB34" s="123"/>
      <c r="AC34" s="123"/>
      <c r="AD34" s="123"/>
    </row>
    <row r="35" spans="2:30" ht="9" customHeight="1" x14ac:dyDescent="0.25">
      <c r="B35" s="165"/>
      <c r="C35" s="16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73"/>
      <c r="AB35" s="123"/>
      <c r="AC35" s="123"/>
      <c r="AD35" s="123"/>
    </row>
    <row r="36" spans="2:30" x14ac:dyDescent="0.25">
      <c r="B36" s="165"/>
      <c r="C36" s="16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73"/>
      <c r="AB36" s="123"/>
      <c r="AC36" s="123"/>
      <c r="AD36" s="123"/>
    </row>
    <row r="37" spans="2:30" x14ac:dyDescent="0.25">
      <c r="B37" s="165"/>
      <c r="C37" s="16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73"/>
      <c r="AB37" s="123"/>
      <c r="AC37" s="123"/>
      <c r="AD37" s="123"/>
    </row>
    <row r="38" spans="2:30" x14ac:dyDescent="0.25">
      <c r="B38" s="165"/>
      <c r="C38" s="165"/>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73"/>
      <c r="AB38" s="123"/>
      <c r="AC38" s="123"/>
      <c r="AD38" s="123"/>
    </row>
    <row r="39" spans="2:30" x14ac:dyDescent="0.25">
      <c r="B39" s="165"/>
      <c r="C39" s="16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73"/>
      <c r="AB39" s="123"/>
      <c r="AC39" s="123"/>
      <c r="AD39" s="123"/>
    </row>
    <row r="40" spans="2:30" x14ac:dyDescent="0.25">
      <c r="B40" s="165"/>
      <c r="C40" s="16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73"/>
      <c r="AB40" s="123"/>
      <c r="AC40" s="123"/>
      <c r="AD40" s="123"/>
    </row>
    <row r="41" spans="2:30" x14ac:dyDescent="0.25">
      <c r="B41" s="165"/>
      <c r="C41" s="16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73"/>
      <c r="AB41" s="123"/>
      <c r="AC41" s="123"/>
      <c r="AD41" s="123"/>
    </row>
    <row r="42" spans="2:30" x14ac:dyDescent="0.25">
      <c r="B42" s="165"/>
      <c r="C42" s="165"/>
      <c r="D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73"/>
      <c r="AB42" s="123"/>
      <c r="AC42" s="123"/>
      <c r="AD42" s="123"/>
    </row>
    <row r="43" spans="2:30" x14ac:dyDescent="0.25">
      <c r="B43" s="165"/>
      <c r="C43" s="165"/>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73"/>
      <c r="AB43" s="123"/>
      <c r="AC43" s="123"/>
      <c r="AD43" s="123"/>
    </row>
    <row r="44" spans="2:30" x14ac:dyDescent="0.25">
      <c r="B44" s="165"/>
      <c r="C44" s="165"/>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73"/>
      <c r="AB44" s="123"/>
      <c r="AC44" s="123"/>
      <c r="AD44" s="123"/>
    </row>
    <row r="45" spans="2:30" x14ac:dyDescent="0.25">
      <c r="B45" s="165"/>
      <c r="C45" s="165"/>
      <c r="D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73"/>
      <c r="AB45" s="123"/>
      <c r="AC45" s="123"/>
      <c r="AD45" s="123"/>
    </row>
    <row r="46" spans="2:30" x14ac:dyDescent="0.25">
      <c r="B46" s="165"/>
      <c r="C46" s="16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73"/>
      <c r="AB46" s="123"/>
      <c r="AC46" s="123"/>
      <c r="AD46" s="123"/>
    </row>
    <row r="47" spans="2:30" x14ac:dyDescent="0.25">
      <c r="B47" s="165"/>
      <c r="C47" s="16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73"/>
      <c r="AB47" s="123"/>
      <c r="AC47" s="123"/>
      <c r="AD47" s="123"/>
    </row>
    <row r="48" spans="2:30" x14ac:dyDescent="0.25">
      <c r="B48" s="165"/>
      <c r="C48" s="16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73"/>
      <c r="AB48" s="123"/>
      <c r="AC48" s="123"/>
      <c r="AD48" s="123"/>
    </row>
    <row r="49" spans="2:30" x14ac:dyDescent="0.25">
      <c r="B49" s="165"/>
      <c r="C49" s="16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73"/>
      <c r="AB49" s="123"/>
      <c r="AC49" s="123"/>
      <c r="AD49" s="123"/>
    </row>
  </sheetData>
  <pageMargins left="0.7" right="0.7" top="0.75" bottom="0.75" header="0.3" footer="0.3"/>
  <pageSetup orientation="portrait" r:id="rId1"/>
  <drawing r:id="rId2"/>
  <tableParts count="3">
    <tablePart r:id="rId3"/>
    <tablePart r:id="rId4"/>
    <tablePart r:id="rId5"/>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26AEF-AE64-482C-A1C1-34C5C3DAAB07}">
  <sheetPr codeName="Sheet43"/>
  <dimension ref="B1:BC49"/>
  <sheetViews>
    <sheetView zoomScale="55" zoomScaleNormal="55" workbookViewId="0">
      <selection activeCell="B5" sqref="B5:AA49"/>
    </sheetView>
  </sheetViews>
  <sheetFormatPr defaultRowHeight="13.2" x14ac:dyDescent="0.25"/>
  <cols>
    <col min="1" max="1" width="3.5546875" style="162" customWidth="1"/>
    <col min="2" max="19" width="8.88671875" style="162"/>
    <col min="20" max="25" width="8.88671875" style="162" customWidth="1"/>
    <col min="26" max="30" width="8.88671875" style="162"/>
    <col min="31" max="32" width="10.77734375" style="162" customWidth="1"/>
    <col min="33" max="33" width="20.109375" style="162" customWidth="1"/>
    <col min="34" max="37" width="10.77734375" style="162" customWidth="1"/>
    <col min="38" max="39" width="3.33203125" style="162" customWidth="1"/>
    <col min="40" max="41" width="10.77734375" style="162" customWidth="1"/>
    <col min="42" max="42" width="18.44140625" style="162" customWidth="1"/>
    <col min="43" max="46" width="10.77734375" style="162" customWidth="1"/>
    <col min="47" max="47" width="3.88671875" style="162" customWidth="1"/>
    <col min="48" max="48" width="3.5546875" style="162" customWidth="1"/>
    <col min="49" max="50" width="10.77734375" style="162" customWidth="1"/>
    <col min="51" max="51" width="17.44140625" style="162" customWidth="1"/>
    <col min="52" max="55" width="10.77734375" style="162" customWidth="1"/>
    <col min="56" max="16384" width="8.88671875" style="162"/>
  </cols>
  <sheetData>
    <row r="1" spans="2:55" x14ac:dyDescent="0.25">
      <c r="AA1" s="123"/>
      <c r="AB1" s="123"/>
      <c r="AC1" s="123"/>
      <c r="AD1" s="123"/>
    </row>
    <row r="2" spans="2:55" x14ac:dyDescent="0.25">
      <c r="AA2" s="123"/>
      <c r="AB2" s="123"/>
      <c r="AC2" s="123"/>
      <c r="AD2" s="123"/>
    </row>
    <row r="3" spans="2:55" x14ac:dyDescent="0.25">
      <c r="AA3" s="123"/>
      <c r="AB3" s="123"/>
      <c r="AC3" s="123"/>
      <c r="AD3" s="123"/>
      <c r="AE3" s="123" t="s">
        <v>406</v>
      </c>
      <c r="AN3" s="170" t="s">
        <v>3</v>
      </c>
      <c r="AO3" s="115"/>
      <c r="AP3" s="114"/>
      <c r="AQ3" s="114"/>
      <c r="AR3" s="114"/>
      <c r="AS3" s="114"/>
      <c r="AT3" s="167"/>
      <c r="AW3" s="170" t="s">
        <v>2</v>
      </c>
      <c r="AX3" s="115"/>
      <c r="AY3" s="114"/>
      <c r="AZ3" s="114"/>
      <c r="BA3" s="114"/>
      <c r="BB3" s="114"/>
      <c r="BC3" s="167"/>
    </row>
    <row r="4" spans="2:55" ht="40.049999999999997" customHeight="1" x14ac:dyDescent="0.25">
      <c r="AA4" s="123"/>
      <c r="AB4" s="123"/>
      <c r="AC4" s="123"/>
      <c r="AD4" s="123"/>
      <c r="AE4" s="112" t="s">
        <v>304</v>
      </c>
      <c r="AF4" s="112" t="s">
        <v>309</v>
      </c>
      <c r="AG4" s="112" t="s">
        <v>129</v>
      </c>
      <c r="AH4" s="113" t="s">
        <v>305</v>
      </c>
      <c r="AI4" s="113" t="s">
        <v>306</v>
      </c>
      <c r="AJ4" s="113" t="s">
        <v>307</v>
      </c>
      <c r="AK4" s="113" t="s">
        <v>308</v>
      </c>
      <c r="AL4" s="176"/>
      <c r="AM4" s="176"/>
      <c r="AN4" s="174" t="s">
        <v>304</v>
      </c>
      <c r="AO4" s="174" t="s">
        <v>309</v>
      </c>
      <c r="AP4" s="174" t="s">
        <v>129</v>
      </c>
      <c r="AQ4" s="175" t="s">
        <v>305</v>
      </c>
      <c r="AR4" s="175" t="s">
        <v>306</v>
      </c>
      <c r="AS4" s="175" t="s">
        <v>307</v>
      </c>
      <c r="AT4" s="175" t="s">
        <v>308</v>
      </c>
      <c r="AU4" s="176"/>
      <c r="AV4" s="176"/>
      <c r="AW4" s="174" t="s">
        <v>304</v>
      </c>
      <c r="AX4" s="174" t="s">
        <v>309</v>
      </c>
      <c r="AY4" s="174" t="s">
        <v>129</v>
      </c>
      <c r="AZ4" s="175" t="s">
        <v>305</v>
      </c>
      <c r="BA4" s="175" t="s">
        <v>306</v>
      </c>
      <c r="BB4" s="175" t="s">
        <v>307</v>
      </c>
      <c r="BC4" s="175" t="s">
        <v>308</v>
      </c>
    </row>
    <row r="5" spans="2:55" x14ac:dyDescent="0.25">
      <c r="B5" s="165"/>
      <c r="C5" s="165"/>
      <c r="D5" s="165"/>
      <c r="E5" s="165"/>
      <c r="F5" s="165"/>
      <c r="G5" s="165"/>
      <c r="H5" s="165"/>
      <c r="I5" s="165"/>
      <c r="J5" s="165"/>
      <c r="K5" s="165"/>
      <c r="L5" s="165"/>
      <c r="M5" s="165"/>
      <c r="N5" s="165"/>
      <c r="O5" s="165"/>
      <c r="P5" s="165"/>
      <c r="Q5" s="165"/>
      <c r="R5" s="165"/>
      <c r="S5" s="165"/>
      <c r="T5" s="165"/>
      <c r="U5" s="165"/>
      <c r="V5" s="165"/>
      <c r="W5" s="165"/>
      <c r="X5" s="165"/>
      <c r="Y5" s="165"/>
      <c r="Z5" s="165"/>
      <c r="AA5" s="173"/>
      <c r="AB5" s="123"/>
      <c r="AC5" s="123"/>
      <c r="AD5" s="123"/>
      <c r="AE5" s="120"/>
      <c r="AF5" s="166" t="s">
        <v>62</v>
      </c>
      <c r="AG5" s="114" t="s">
        <v>135</v>
      </c>
      <c r="AH5" s="114">
        <v>30</v>
      </c>
      <c r="AI5" s="114">
        <v>15</v>
      </c>
      <c r="AJ5" s="114">
        <v>45</v>
      </c>
      <c r="AK5" s="167">
        <v>0.66666666666666663</v>
      </c>
      <c r="AN5" s="120"/>
      <c r="AO5" s="166" t="s">
        <v>62</v>
      </c>
      <c r="AP5" s="114" t="s">
        <v>158</v>
      </c>
      <c r="AQ5" s="114">
        <v>8</v>
      </c>
      <c r="AR5" s="114">
        <v>12</v>
      </c>
      <c r="AS5" s="114">
        <v>20</v>
      </c>
      <c r="AT5" s="167">
        <v>0.4</v>
      </c>
      <c r="AW5" s="120"/>
      <c r="AX5" s="166" t="s">
        <v>62</v>
      </c>
      <c r="AY5" s="114" t="s">
        <v>175</v>
      </c>
      <c r="AZ5" s="114">
        <v>29</v>
      </c>
      <c r="BA5" s="114">
        <v>17</v>
      </c>
      <c r="BB5" s="114">
        <v>46</v>
      </c>
      <c r="BC5" s="167">
        <v>0.63043478260869568</v>
      </c>
    </row>
    <row r="6" spans="2:55" x14ac:dyDescent="0.25">
      <c r="B6" s="165"/>
      <c r="C6" s="164"/>
      <c r="D6" s="164"/>
      <c r="E6" s="164"/>
      <c r="F6" s="164"/>
      <c r="G6" s="164"/>
      <c r="H6" s="164"/>
      <c r="I6" s="164"/>
      <c r="J6" s="164"/>
      <c r="K6" s="164"/>
      <c r="L6" s="164"/>
      <c r="M6" s="164"/>
      <c r="N6" s="164"/>
      <c r="O6" s="164"/>
      <c r="P6" s="164"/>
      <c r="Q6" s="164"/>
      <c r="R6" s="165"/>
      <c r="S6" s="165"/>
      <c r="T6" s="165"/>
      <c r="U6" s="165"/>
      <c r="V6" s="165"/>
      <c r="W6" s="165"/>
      <c r="X6" s="165"/>
      <c r="Y6" s="165"/>
      <c r="Z6" s="165"/>
      <c r="AA6" s="173"/>
      <c r="AB6" s="123"/>
      <c r="AC6" s="123"/>
      <c r="AD6" s="123"/>
      <c r="AE6" s="121"/>
      <c r="AF6" s="166"/>
      <c r="AG6" s="114" t="s">
        <v>137</v>
      </c>
      <c r="AH6" s="114">
        <v>6</v>
      </c>
      <c r="AI6" s="114">
        <v>3</v>
      </c>
      <c r="AJ6" s="114">
        <v>9</v>
      </c>
      <c r="AK6" s="167">
        <v>0.66666666666666663</v>
      </c>
      <c r="AN6" s="121"/>
      <c r="AO6" s="166"/>
      <c r="AP6" s="114" t="s">
        <v>159</v>
      </c>
      <c r="AQ6" s="114">
        <v>9</v>
      </c>
      <c r="AR6" s="114">
        <v>3</v>
      </c>
      <c r="AS6" s="114">
        <v>12</v>
      </c>
      <c r="AT6" s="167">
        <v>0.75</v>
      </c>
      <c r="AW6" s="121"/>
      <c r="AX6" s="166"/>
      <c r="AY6" s="114" t="s">
        <v>176</v>
      </c>
      <c r="AZ6" s="114">
        <v>28</v>
      </c>
      <c r="BA6" s="114">
        <v>17</v>
      </c>
      <c r="BB6" s="114">
        <v>45</v>
      </c>
      <c r="BC6" s="167">
        <v>0.62222222222222223</v>
      </c>
    </row>
    <row r="7" spans="2:55" x14ac:dyDescent="0.25">
      <c r="B7" s="165"/>
      <c r="C7" s="164"/>
      <c r="D7" s="164"/>
      <c r="E7" s="164"/>
      <c r="F7" s="164"/>
      <c r="G7" s="164"/>
      <c r="H7" s="164"/>
      <c r="I7" s="164"/>
      <c r="J7" s="164"/>
      <c r="K7" s="164"/>
      <c r="L7" s="164"/>
      <c r="M7" s="164"/>
      <c r="N7" s="164"/>
      <c r="O7" s="164"/>
      <c r="P7" s="164"/>
      <c r="Q7" s="164"/>
      <c r="R7" s="165"/>
      <c r="S7" s="165"/>
      <c r="T7" s="165"/>
      <c r="U7" s="165"/>
      <c r="V7" s="165"/>
      <c r="W7" s="165"/>
      <c r="X7" s="165"/>
      <c r="Y7" s="165"/>
      <c r="Z7" s="165"/>
      <c r="AA7" s="173"/>
      <c r="AB7" s="123"/>
      <c r="AC7" s="123"/>
      <c r="AD7" s="123"/>
      <c r="AE7" s="121"/>
      <c r="AF7" s="166"/>
      <c r="AG7" s="114" t="s">
        <v>138</v>
      </c>
      <c r="AH7" s="114">
        <v>5</v>
      </c>
      <c r="AI7" s="114">
        <v>30</v>
      </c>
      <c r="AJ7" s="114">
        <v>35</v>
      </c>
      <c r="AK7" s="167">
        <v>0.14285714285714285</v>
      </c>
      <c r="AN7" s="121"/>
      <c r="AO7" s="166"/>
      <c r="AP7" s="114" t="s">
        <v>160</v>
      </c>
      <c r="AQ7" s="114">
        <v>1</v>
      </c>
      <c r="AR7" s="114">
        <v>3</v>
      </c>
      <c r="AS7" s="114">
        <v>4</v>
      </c>
      <c r="AT7" s="167">
        <v>0.25</v>
      </c>
      <c r="AW7" s="121"/>
      <c r="AX7" s="166"/>
      <c r="AY7" s="114" t="s">
        <v>177</v>
      </c>
      <c r="AZ7" s="114">
        <v>44</v>
      </c>
      <c r="BA7" s="114">
        <v>8</v>
      </c>
      <c r="BB7" s="114">
        <v>52</v>
      </c>
      <c r="BC7" s="167">
        <v>0.84615384615384615</v>
      </c>
    </row>
    <row r="8" spans="2:55" x14ac:dyDescent="0.25">
      <c r="B8" s="165"/>
      <c r="C8" s="164"/>
      <c r="D8" s="164"/>
      <c r="E8" s="164"/>
      <c r="F8" s="164"/>
      <c r="G8" s="164"/>
      <c r="H8" s="164"/>
      <c r="I8" s="164"/>
      <c r="J8" s="164"/>
      <c r="K8" s="164"/>
      <c r="L8" s="164"/>
      <c r="M8" s="164"/>
      <c r="N8" s="164"/>
      <c r="O8" s="164"/>
      <c r="P8" s="164"/>
      <c r="Q8" s="164"/>
      <c r="R8" s="165"/>
      <c r="S8" s="165"/>
      <c r="T8" s="165"/>
      <c r="U8" s="165"/>
      <c r="V8" s="165"/>
      <c r="W8" s="165"/>
      <c r="X8" s="165"/>
      <c r="Y8" s="165"/>
      <c r="Z8" s="165"/>
      <c r="AA8" s="173"/>
      <c r="AB8" s="123"/>
      <c r="AC8" s="123"/>
      <c r="AD8" s="123"/>
      <c r="AE8" s="121"/>
      <c r="AF8" s="166"/>
      <c r="AG8" s="114" t="s">
        <v>139</v>
      </c>
      <c r="AH8" s="114">
        <v>1</v>
      </c>
      <c r="AI8" s="114">
        <v>9</v>
      </c>
      <c r="AJ8" s="114">
        <v>10</v>
      </c>
      <c r="AK8" s="167">
        <v>0.1</v>
      </c>
      <c r="AN8" s="121"/>
      <c r="AO8" s="166"/>
      <c r="AP8" s="114" t="s">
        <v>161</v>
      </c>
      <c r="AQ8" s="114">
        <v>11</v>
      </c>
      <c r="AR8" s="114">
        <v>9</v>
      </c>
      <c r="AS8" s="114">
        <v>20</v>
      </c>
      <c r="AT8" s="167">
        <v>0.55000000000000004</v>
      </c>
      <c r="AW8" s="121"/>
      <c r="AX8" s="166"/>
      <c r="AY8" s="114" t="s">
        <v>178</v>
      </c>
      <c r="AZ8" s="114">
        <v>9</v>
      </c>
      <c r="BA8" s="114">
        <v>13</v>
      </c>
      <c r="BB8" s="114">
        <v>22</v>
      </c>
      <c r="BC8" s="167">
        <v>0.40909090909090912</v>
      </c>
    </row>
    <row r="9" spans="2:55" x14ac:dyDescent="0.25">
      <c r="B9" s="165"/>
      <c r="C9" s="164"/>
      <c r="D9" s="164"/>
      <c r="E9" s="164"/>
      <c r="F9" s="164"/>
      <c r="G9" s="164"/>
      <c r="H9" s="164"/>
      <c r="I9" s="164"/>
      <c r="J9" s="164"/>
      <c r="K9" s="164"/>
      <c r="L9" s="164"/>
      <c r="M9" s="164"/>
      <c r="N9" s="164"/>
      <c r="O9" s="164"/>
      <c r="P9" s="164"/>
      <c r="Q9" s="164"/>
      <c r="R9" s="165"/>
      <c r="S9" s="165"/>
      <c r="T9" s="165"/>
      <c r="U9" s="165"/>
      <c r="V9" s="165"/>
      <c r="W9" s="165"/>
      <c r="X9" s="165"/>
      <c r="Y9" s="165"/>
      <c r="Z9" s="165"/>
      <c r="AA9" s="173"/>
      <c r="AB9" s="123"/>
      <c r="AC9" s="123"/>
      <c r="AD9" s="123"/>
      <c r="AE9" s="121"/>
      <c r="AF9" s="166"/>
      <c r="AG9" s="114" t="s">
        <v>140</v>
      </c>
      <c r="AH9" s="114">
        <v>6</v>
      </c>
      <c r="AI9" s="114">
        <v>18</v>
      </c>
      <c r="AJ9" s="114">
        <v>24</v>
      </c>
      <c r="AK9" s="167">
        <v>0.25</v>
      </c>
      <c r="AN9" s="121"/>
      <c r="AO9" s="166"/>
      <c r="AP9" s="114" t="s">
        <v>162</v>
      </c>
      <c r="AQ9" s="114">
        <v>0</v>
      </c>
      <c r="AR9" s="114">
        <v>2</v>
      </c>
      <c r="AS9" s="114">
        <v>2</v>
      </c>
      <c r="AT9" s="167">
        <v>0</v>
      </c>
      <c r="AW9" s="121"/>
      <c r="AX9" s="166"/>
      <c r="AY9" s="114" t="s">
        <v>179</v>
      </c>
      <c r="AZ9" s="114">
        <v>6</v>
      </c>
      <c r="BA9" s="114">
        <v>2</v>
      </c>
      <c r="BB9" s="114">
        <v>8</v>
      </c>
      <c r="BC9" s="167">
        <v>0.75</v>
      </c>
    </row>
    <row r="10" spans="2:55" x14ac:dyDescent="0.25">
      <c r="B10" s="165"/>
      <c r="C10" s="164"/>
      <c r="D10" s="164"/>
      <c r="E10" s="164"/>
      <c r="F10" s="164"/>
      <c r="G10" s="164"/>
      <c r="H10" s="164"/>
      <c r="I10" s="164"/>
      <c r="J10" s="164"/>
      <c r="K10" s="164"/>
      <c r="L10" s="164"/>
      <c r="M10" s="164"/>
      <c r="N10" s="164"/>
      <c r="O10" s="164"/>
      <c r="P10" s="164"/>
      <c r="Q10" s="164"/>
      <c r="R10" s="165"/>
      <c r="S10" s="165"/>
      <c r="T10" s="165"/>
      <c r="U10" s="165"/>
      <c r="V10" s="165"/>
      <c r="W10" s="165"/>
      <c r="X10" s="165"/>
      <c r="Y10" s="165"/>
      <c r="Z10" s="165"/>
      <c r="AA10" s="173"/>
      <c r="AB10" s="123"/>
      <c r="AC10" s="123"/>
      <c r="AD10" s="123"/>
      <c r="AE10" s="121"/>
      <c r="AF10" s="166"/>
      <c r="AG10" s="114" t="s">
        <v>141</v>
      </c>
      <c r="AH10" s="114">
        <v>47</v>
      </c>
      <c r="AI10" s="114">
        <v>27</v>
      </c>
      <c r="AJ10" s="114">
        <v>74</v>
      </c>
      <c r="AK10" s="167">
        <v>0.63513513513513509</v>
      </c>
      <c r="AN10" s="121"/>
      <c r="AO10" s="166"/>
      <c r="AP10" s="114" t="s">
        <v>163</v>
      </c>
      <c r="AQ10" s="114">
        <v>23</v>
      </c>
      <c r="AR10" s="114">
        <v>9</v>
      </c>
      <c r="AS10" s="114">
        <v>32</v>
      </c>
      <c r="AT10" s="167">
        <v>0.71875</v>
      </c>
      <c r="AW10" s="121"/>
      <c r="AX10" s="168"/>
      <c r="AY10" s="114" t="s">
        <v>180</v>
      </c>
      <c r="AZ10" s="114">
        <v>10</v>
      </c>
      <c r="BA10" s="114">
        <v>9</v>
      </c>
      <c r="BB10" s="114">
        <v>19</v>
      </c>
      <c r="BC10" s="167">
        <v>0.52631578947368418</v>
      </c>
    </row>
    <row r="11" spans="2:55" x14ac:dyDescent="0.25">
      <c r="B11" s="165"/>
      <c r="C11" s="164"/>
      <c r="D11" s="164"/>
      <c r="E11" s="164"/>
      <c r="F11" s="164"/>
      <c r="G11" s="164"/>
      <c r="H11" s="164"/>
      <c r="I11" s="164"/>
      <c r="J11" s="164"/>
      <c r="K11" s="164"/>
      <c r="L11" s="164"/>
      <c r="M11" s="164"/>
      <c r="N11" s="164"/>
      <c r="O11" s="164"/>
      <c r="P11" s="164"/>
      <c r="Q11" s="164"/>
      <c r="R11" s="165"/>
      <c r="S11" s="165"/>
      <c r="T11" s="165"/>
      <c r="U11" s="165"/>
      <c r="V11" s="165"/>
      <c r="W11" s="165"/>
      <c r="X11" s="165"/>
      <c r="Y11" s="165"/>
      <c r="Z11" s="165"/>
      <c r="AA11" s="173"/>
      <c r="AB11" s="123"/>
      <c r="AC11" s="123"/>
      <c r="AD11" s="123"/>
      <c r="AE11" s="121"/>
      <c r="AF11" s="168"/>
      <c r="AG11" s="114" t="s">
        <v>142</v>
      </c>
      <c r="AH11" s="114">
        <v>11</v>
      </c>
      <c r="AI11" s="114">
        <v>8</v>
      </c>
      <c r="AJ11" s="114">
        <v>19</v>
      </c>
      <c r="AK11" s="167">
        <v>0.57894736842105265</v>
      </c>
      <c r="AN11" s="121"/>
      <c r="AO11" s="168"/>
      <c r="AP11" s="114"/>
      <c r="AQ11" s="114"/>
      <c r="AR11" s="114"/>
      <c r="AS11" s="114">
        <v>100</v>
      </c>
      <c r="AT11" s="167"/>
      <c r="AW11" s="121"/>
      <c r="AX11" s="169"/>
      <c r="AY11" s="114"/>
      <c r="AZ11" s="114"/>
      <c r="BA11" s="114"/>
      <c r="BB11" s="114">
        <v>100</v>
      </c>
      <c r="BC11" s="167"/>
    </row>
    <row r="12" spans="2:55" x14ac:dyDescent="0.25">
      <c r="B12" s="165"/>
      <c r="C12" s="164"/>
      <c r="D12" s="164"/>
      <c r="E12" s="164"/>
      <c r="F12" s="164"/>
      <c r="G12" s="164"/>
      <c r="H12" s="164"/>
      <c r="I12" s="164"/>
      <c r="J12" s="164"/>
      <c r="K12" s="164"/>
      <c r="L12" s="164"/>
      <c r="M12" s="164"/>
      <c r="N12" s="164"/>
      <c r="O12" s="164"/>
      <c r="P12" s="164"/>
      <c r="Q12" s="164"/>
      <c r="R12" s="165"/>
      <c r="S12" s="165"/>
      <c r="T12" s="165"/>
      <c r="U12" s="165"/>
      <c r="V12" s="165"/>
      <c r="W12" s="165"/>
      <c r="X12" s="165"/>
      <c r="Y12" s="165"/>
      <c r="Z12" s="165"/>
      <c r="AA12" s="173"/>
      <c r="AB12" s="123"/>
      <c r="AC12" s="123"/>
      <c r="AD12" s="123"/>
      <c r="AE12" s="121"/>
      <c r="AF12" s="169"/>
      <c r="AG12" s="114"/>
      <c r="AH12" s="114"/>
      <c r="AI12" s="114"/>
      <c r="AJ12" s="114">
        <v>100</v>
      </c>
      <c r="AK12" s="167"/>
      <c r="AN12" s="121"/>
      <c r="AO12" s="169" t="s">
        <v>63</v>
      </c>
      <c r="AP12" s="114" t="s">
        <v>158</v>
      </c>
      <c r="AQ12" s="114">
        <v>1</v>
      </c>
      <c r="AR12" s="114">
        <v>0</v>
      </c>
      <c r="AS12" s="114">
        <v>1</v>
      </c>
      <c r="AT12" s="167">
        <v>1</v>
      </c>
      <c r="AW12" s="121"/>
      <c r="AX12" s="166" t="s">
        <v>63</v>
      </c>
      <c r="AY12" s="114" t="s">
        <v>175</v>
      </c>
      <c r="AZ12" s="114">
        <v>2</v>
      </c>
      <c r="BA12" s="114">
        <v>3</v>
      </c>
      <c r="BB12" s="114">
        <v>5</v>
      </c>
      <c r="BC12" s="167">
        <v>0.4</v>
      </c>
    </row>
    <row r="13" spans="2:55" x14ac:dyDescent="0.25">
      <c r="B13" s="165"/>
      <c r="C13" s="164"/>
      <c r="D13" s="164"/>
      <c r="E13" s="164"/>
      <c r="F13" s="164"/>
      <c r="G13" s="164"/>
      <c r="H13" s="164"/>
      <c r="I13" s="164"/>
      <c r="J13" s="164"/>
      <c r="K13" s="164"/>
      <c r="L13" s="164"/>
      <c r="M13" s="164"/>
      <c r="N13" s="164"/>
      <c r="O13" s="164"/>
      <c r="P13" s="164"/>
      <c r="Q13" s="164"/>
      <c r="R13" s="165"/>
      <c r="S13" s="165"/>
      <c r="T13" s="165"/>
      <c r="U13" s="165"/>
      <c r="V13" s="165"/>
      <c r="W13" s="165"/>
      <c r="X13" s="165"/>
      <c r="Y13" s="165"/>
      <c r="Z13" s="165"/>
      <c r="AA13" s="173"/>
      <c r="AB13" s="123"/>
      <c r="AC13" s="123"/>
      <c r="AD13" s="123"/>
      <c r="AE13" s="121"/>
      <c r="AF13" s="166" t="s">
        <v>63</v>
      </c>
      <c r="AG13" s="114" t="s">
        <v>135</v>
      </c>
      <c r="AH13" s="114">
        <v>18</v>
      </c>
      <c r="AI13" s="114">
        <v>0</v>
      </c>
      <c r="AJ13" s="114">
        <v>18</v>
      </c>
      <c r="AK13" s="167">
        <v>1</v>
      </c>
      <c r="AN13" s="121"/>
      <c r="AO13" s="166"/>
      <c r="AP13" s="114" t="s">
        <v>161</v>
      </c>
      <c r="AQ13" s="114">
        <v>1</v>
      </c>
      <c r="AR13" s="114">
        <v>2</v>
      </c>
      <c r="AS13" s="114">
        <v>3</v>
      </c>
      <c r="AT13" s="167">
        <v>0.33333333333333331</v>
      </c>
      <c r="AW13" s="121"/>
      <c r="AX13" s="166"/>
      <c r="AY13" s="114" t="s">
        <v>176</v>
      </c>
      <c r="AZ13" s="114">
        <v>2</v>
      </c>
      <c r="BA13" s="114">
        <v>3</v>
      </c>
      <c r="BB13" s="114">
        <v>5</v>
      </c>
      <c r="BC13" s="167">
        <v>0.4</v>
      </c>
    </row>
    <row r="14" spans="2:55" x14ac:dyDescent="0.25">
      <c r="B14" s="165"/>
      <c r="C14" s="164"/>
      <c r="D14" s="164"/>
      <c r="E14" s="164"/>
      <c r="F14" s="164"/>
      <c r="G14" s="164"/>
      <c r="H14" s="164"/>
      <c r="I14" s="164"/>
      <c r="J14" s="164"/>
      <c r="K14" s="164"/>
      <c r="L14" s="164"/>
      <c r="M14" s="164"/>
      <c r="N14" s="164"/>
      <c r="O14" s="164"/>
      <c r="P14" s="164"/>
      <c r="Q14" s="164"/>
      <c r="R14" s="165"/>
      <c r="S14" s="165"/>
      <c r="T14" s="165"/>
      <c r="U14" s="165"/>
      <c r="V14" s="165"/>
      <c r="W14" s="165"/>
      <c r="X14" s="165"/>
      <c r="Y14" s="165"/>
      <c r="Z14" s="165"/>
      <c r="AA14" s="173"/>
      <c r="AB14" s="123"/>
      <c r="AC14" s="123"/>
      <c r="AD14" s="123"/>
      <c r="AE14" s="121"/>
      <c r="AF14" s="166"/>
      <c r="AG14" s="114" t="s">
        <v>138</v>
      </c>
      <c r="AH14" s="114">
        <v>0</v>
      </c>
      <c r="AI14" s="114">
        <v>6</v>
      </c>
      <c r="AJ14" s="114">
        <v>6</v>
      </c>
      <c r="AK14" s="167">
        <v>0</v>
      </c>
      <c r="AN14" s="121"/>
      <c r="AO14" s="166"/>
      <c r="AP14" s="114" t="s">
        <v>163</v>
      </c>
      <c r="AQ14" s="114">
        <v>1</v>
      </c>
      <c r="AR14" s="114">
        <v>0</v>
      </c>
      <c r="AS14" s="114">
        <v>1</v>
      </c>
      <c r="AT14" s="167">
        <v>1</v>
      </c>
      <c r="AW14" s="121"/>
      <c r="AX14" s="166"/>
      <c r="AY14" s="114" t="s">
        <v>177</v>
      </c>
      <c r="AZ14" s="114">
        <v>3</v>
      </c>
      <c r="BA14" s="114">
        <v>2</v>
      </c>
      <c r="BB14" s="114">
        <v>5</v>
      </c>
      <c r="BC14" s="167">
        <v>0.6</v>
      </c>
    </row>
    <row r="15" spans="2:55" x14ac:dyDescent="0.25">
      <c r="B15" s="165"/>
      <c r="C15" s="164"/>
      <c r="D15" s="164"/>
      <c r="E15" s="164"/>
      <c r="F15" s="164"/>
      <c r="G15" s="164"/>
      <c r="H15" s="164"/>
      <c r="I15" s="164"/>
      <c r="J15" s="164"/>
      <c r="K15" s="164"/>
      <c r="L15" s="164"/>
      <c r="M15" s="164"/>
      <c r="N15" s="164"/>
      <c r="O15" s="164"/>
      <c r="P15" s="164"/>
      <c r="Q15" s="164"/>
      <c r="R15" s="165"/>
      <c r="S15" s="165"/>
      <c r="T15" s="165"/>
      <c r="U15" s="165"/>
      <c r="V15" s="165"/>
      <c r="W15" s="165"/>
      <c r="X15" s="165"/>
      <c r="Y15" s="165"/>
      <c r="Z15" s="165"/>
      <c r="AA15" s="173"/>
      <c r="AB15" s="123"/>
      <c r="AC15" s="123"/>
      <c r="AD15" s="123"/>
      <c r="AE15" s="121"/>
      <c r="AF15" s="166"/>
      <c r="AG15" s="114" t="s">
        <v>140</v>
      </c>
      <c r="AH15" s="114">
        <v>2</v>
      </c>
      <c r="AI15" s="114">
        <v>5</v>
      </c>
      <c r="AJ15" s="114">
        <v>7</v>
      </c>
      <c r="AK15" s="167">
        <v>0.2857142857142857</v>
      </c>
      <c r="AW15" s="121"/>
      <c r="AX15" s="166"/>
      <c r="AY15" s="114" t="s">
        <v>178</v>
      </c>
      <c r="AZ15" s="114">
        <v>1</v>
      </c>
      <c r="BA15" s="114">
        <v>0</v>
      </c>
      <c r="BB15" s="114">
        <v>1</v>
      </c>
      <c r="BC15" s="167">
        <v>1</v>
      </c>
    </row>
    <row r="16" spans="2:55" x14ac:dyDescent="0.25">
      <c r="B16" s="165"/>
      <c r="C16" s="164"/>
      <c r="D16" s="164"/>
      <c r="E16" s="164"/>
      <c r="F16" s="164"/>
      <c r="G16" s="164"/>
      <c r="H16" s="164"/>
      <c r="I16" s="164"/>
      <c r="J16" s="164"/>
      <c r="K16" s="164"/>
      <c r="L16" s="164"/>
      <c r="M16" s="164"/>
      <c r="N16" s="164"/>
      <c r="O16" s="164"/>
      <c r="P16" s="164"/>
      <c r="Q16" s="164"/>
      <c r="R16" s="165"/>
      <c r="S16" s="165"/>
      <c r="T16" s="165"/>
      <c r="U16" s="165"/>
      <c r="V16" s="165"/>
      <c r="W16" s="165"/>
      <c r="X16" s="165"/>
      <c r="Y16" s="165"/>
      <c r="Z16" s="165"/>
      <c r="AA16" s="173"/>
      <c r="AB16" s="123"/>
      <c r="AC16" s="123"/>
      <c r="AD16" s="123"/>
      <c r="AE16" s="121"/>
      <c r="AF16" s="166"/>
      <c r="AG16" s="114" t="s">
        <v>148</v>
      </c>
      <c r="AH16" s="114">
        <v>0</v>
      </c>
      <c r="AI16" s="114">
        <v>1</v>
      </c>
      <c r="AJ16" s="114">
        <v>1</v>
      </c>
      <c r="AK16" s="167">
        <v>0</v>
      </c>
    </row>
    <row r="17" spans="2:37" x14ac:dyDescent="0.25">
      <c r="B17" s="165"/>
      <c r="C17" s="164"/>
      <c r="D17" s="164"/>
      <c r="E17" s="164"/>
      <c r="F17" s="164"/>
      <c r="G17" s="164"/>
      <c r="H17" s="164"/>
      <c r="I17" s="164"/>
      <c r="J17" s="164"/>
      <c r="K17" s="164"/>
      <c r="L17" s="164"/>
      <c r="M17" s="164"/>
      <c r="N17" s="164"/>
      <c r="O17" s="164"/>
      <c r="P17" s="164"/>
      <c r="Q17" s="164"/>
      <c r="R17" s="165"/>
      <c r="S17" s="165"/>
      <c r="T17" s="165"/>
      <c r="U17" s="165"/>
      <c r="V17" s="165"/>
      <c r="W17" s="165"/>
      <c r="X17" s="165"/>
      <c r="Y17" s="165"/>
      <c r="Z17" s="165"/>
      <c r="AA17" s="173"/>
      <c r="AB17" s="123"/>
      <c r="AC17" s="123"/>
      <c r="AD17" s="123"/>
      <c r="AE17" s="121"/>
      <c r="AF17" s="166"/>
      <c r="AG17" s="114" t="s">
        <v>141</v>
      </c>
      <c r="AH17" s="114">
        <v>8</v>
      </c>
      <c r="AI17" s="114">
        <v>0</v>
      </c>
      <c r="AJ17" s="114">
        <v>8</v>
      </c>
      <c r="AK17" s="167">
        <v>1</v>
      </c>
    </row>
    <row r="18" spans="2:37" ht="21" customHeight="1" x14ac:dyDescent="0.25">
      <c r="B18" s="165"/>
      <c r="C18" s="164"/>
      <c r="D18" s="164"/>
      <c r="E18" s="164"/>
      <c r="F18" s="164"/>
      <c r="G18" s="164"/>
      <c r="H18" s="164"/>
      <c r="I18" s="164"/>
      <c r="J18" s="164"/>
      <c r="K18" s="164"/>
      <c r="L18" s="164"/>
      <c r="M18" s="164"/>
      <c r="N18" s="164"/>
      <c r="O18" s="164"/>
      <c r="P18" s="164"/>
      <c r="Q18" s="164"/>
      <c r="R18" s="165"/>
      <c r="S18" s="165"/>
      <c r="T18" s="165"/>
      <c r="U18" s="165"/>
      <c r="V18" s="165"/>
      <c r="W18" s="165"/>
      <c r="X18" s="165"/>
      <c r="Y18" s="165"/>
      <c r="Z18" s="165"/>
      <c r="AA18" s="173"/>
      <c r="AB18" s="123"/>
      <c r="AC18" s="123"/>
      <c r="AD18" s="123"/>
      <c r="AE18" s="121"/>
      <c r="AF18" s="166"/>
      <c r="AG18" s="114" t="s">
        <v>142</v>
      </c>
      <c r="AH18" s="114">
        <v>2</v>
      </c>
      <c r="AI18" s="114">
        <v>2</v>
      </c>
      <c r="AJ18" s="114">
        <v>4</v>
      </c>
      <c r="AK18" s="167">
        <v>0.5</v>
      </c>
    </row>
    <row r="19" spans="2:37" x14ac:dyDescent="0.25">
      <c r="B19" s="165"/>
      <c r="C19" s="164"/>
      <c r="D19" s="164"/>
      <c r="E19" s="164"/>
      <c r="F19" s="164"/>
      <c r="G19" s="164"/>
      <c r="H19" s="164"/>
      <c r="I19" s="164"/>
      <c r="J19" s="164"/>
      <c r="K19" s="164"/>
      <c r="L19" s="164"/>
      <c r="M19" s="164"/>
      <c r="N19" s="164"/>
      <c r="O19" s="164"/>
      <c r="P19" s="164"/>
      <c r="Q19" s="164"/>
      <c r="R19" s="165"/>
      <c r="S19" s="165"/>
      <c r="T19" s="165"/>
      <c r="U19" s="165"/>
      <c r="V19" s="165"/>
      <c r="W19" s="165"/>
      <c r="X19" s="165"/>
      <c r="Y19" s="165"/>
      <c r="Z19" s="165"/>
      <c r="AA19" s="173"/>
      <c r="AB19" s="123"/>
      <c r="AC19" s="123"/>
      <c r="AD19" s="123"/>
      <c r="AE19" s="121"/>
      <c r="AF19" s="166"/>
      <c r="AG19" s="114" t="s">
        <v>146</v>
      </c>
      <c r="AH19" s="114">
        <v>1</v>
      </c>
      <c r="AI19" s="114">
        <v>0</v>
      </c>
      <c r="AJ19" s="114">
        <v>1</v>
      </c>
      <c r="AK19" s="167">
        <v>1</v>
      </c>
    </row>
    <row r="20" spans="2:37" x14ac:dyDescent="0.25">
      <c r="B20" s="165"/>
      <c r="C20" s="164"/>
      <c r="D20" s="164"/>
      <c r="E20" s="164"/>
      <c r="F20" s="164"/>
      <c r="G20" s="164"/>
      <c r="H20" s="164"/>
      <c r="I20" s="164"/>
      <c r="J20" s="164"/>
      <c r="K20" s="164"/>
      <c r="L20" s="164"/>
      <c r="M20" s="164"/>
      <c r="N20" s="164"/>
      <c r="O20" s="164"/>
      <c r="P20" s="164"/>
      <c r="Q20" s="164"/>
      <c r="R20" s="165"/>
      <c r="S20" s="165"/>
      <c r="T20" s="165"/>
      <c r="U20" s="165"/>
      <c r="V20" s="165"/>
      <c r="W20" s="165"/>
      <c r="X20" s="165"/>
      <c r="Y20" s="165"/>
      <c r="Z20" s="165"/>
      <c r="AA20" s="173"/>
      <c r="AB20" s="123"/>
      <c r="AC20" s="123"/>
      <c r="AD20" s="123"/>
      <c r="AE20" s="122"/>
      <c r="AF20" s="168"/>
      <c r="AG20" s="114" t="s">
        <v>147</v>
      </c>
      <c r="AH20" s="114">
        <v>3</v>
      </c>
      <c r="AI20" s="114">
        <v>0</v>
      </c>
      <c r="AJ20" s="114">
        <v>3</v>
      </c>
      <c r="AK20" s="167">
        <v>1</v>
      </c>
    </row>
    <row r="21" spans="2:37" x14ac:dyDescent="0.25">
      <c r="B21" s="165"/>
      <c r="C21" s="164"/>
      <c r="D21" s="164"/>
      <c r="E21" s="164"/>
      <c r="F21" s="164"/>
      <c r="G21" s="164"/>
      <c r="H21" s="164"/>
      <c r="I21" s="164"/>
      <c r="J21" s="164"/>
      <c r="K21" s="164"/>
      <c r="L21" s="164"/>
      <c r="M21" s="164"/>
      <c r="N21" s="164"/>
      <c r="O21" s="164"/>
      <c r="P21" s="164"/>
      <c r="Q21" s="164"/>
      <c r="R21" s="165"/>
      <c r="S21" s="165"/>
      <c r="T21" s="165"/>
      <c r="U21" s="165"/>
      <c r="V21" s="165"/>
      <c r="W21" s="165"/>
      <c r="X21" s="165"/>
      <c r="Y21" s="165"/>
      <c r="Z21" s="165"/>
      <c r="AA21" s="173"/>
      <c r="AB21" s="123"/>
      <c r="AC21" s="123"/>
      <c r="AD21" s="123"/>
    </row>
    <row r="22" spans="2:37" x14ac:dyDescent="0.25">
      <c r="B22" s="165"/>
      <c r="C22" s="164"/>
      <c r="D22" s="164"/>
      <c r="E22" s="164"/>
      <c r="F22" s="164"/>
      <c r="G22" s="164"/>
      <c r="H22" s="164"/>
      <c r="I22" s="164"/>
      <c r="J22" s="164"/>
      <c r="K22" s="164"/>
      <c r="L22" s="164"/>
      <c r="M22" s="164"/>
      <c r="N22" s="164"/>
      <c r="O22" s="164"/>
      <c r="P22" s="164"/>
      <c r="Q22" s="164"/>
      <c r="R22" s="165"/>
      <c r="S22" s="165"/>
      <c r="T22" s="165"/>
      <c r="U22" s="165"/>
      <c r="V22" s="165"/>
      <c r="W22" s="165"/>
      <c r="X22" s="165"/>
      <c r="Y22" s="165"/>
      <c r="Z22" s="165"/>
      <c r="AA22" s="173"/>
      <c r="AB22" s="123"/>
      <c r="AC22" s="123"/>
      <c r="AD22" s="123"/>
    </row>
    <row r="23" spans="2:37" x14ac:dyDescent="0.25">
      <c r="B23" s="165"/>
      <c r="C23" s="164"/>
      <c r="D23" s="164"/>
      <c r="E23" s="164"/>
      <c r="F23" s="164"/>
      <c r="G23" s="164"/>
      <c r="H23" s="164"/>
      <c r="I23" s="164"/>
      <c r="J23" s="164"/>
      <c r="K23" s="164"/>
      <c r="L23" s="164"/>
      <c r="M23" s="164"/>
      <c r="N23" s="164"/>
      <c r="O23" s="164"/>
      <c r="P23" s="164"/>
      <c r="Q23" s="164"/>
      <c r="R23" s="165"/>
      <c r="S23" s="165"/>
      <c r="T23" s="165"/>
      <c r="U23" s="165"/>
      <c r="V23" s="165"/>
      <c r="W23" s="165"/>
      <c r="X23" s="165"/>
      <c r="Y23" s="165"/>
      <c r="Z23" s="165"/>
      <c r="AA23" s="173"/>
      <c r="AB23" s="123"/>
      <c r="AC23" s="123"/>
      <c r="AD23" s="123"/>
    </row>
    <row r="24" spans="2:37" x14ac:dyDescent="0.25">
      <c r="B24" s="165"/>
      <c r="C24" s="164"/>
      <c r="D24" s="164"/>
      <c r="E24" s="164"/>
      <c r="F24" s="164"/>
      <c r="G24" s="164"/>
      <c r="H24" s="164"/>
      <c r="I24" s="164"/>
      <c r="J24" s="164"/>
      <c r="K24" s="164"/>
      <c r="L24" s="164"/>
      <c r="M24" s="164"/>
      <c r="N24" s="164"/>
      <c r="O24" s="164"/>
      <c r="P24" s="164"/>
      <c r="Q24" s="164"/>
      <c r="R24" s="165"/>
      <c r="S24" s="165"/>
      <c r="T24" s="165"/>
      <c r="U24" s="165"/>
      <c r="V24" s="165"/>
      <c r="W24" s="165"/>
      <c r="X24" s="165"/>
      <c r="Y24" s="165"/>
      <c r="Z24" s="165"/>
      <c r="AA24" s="173"/>
      <c r="AB24" s="123"/>
      <c r="AC24" s="123"/>
      <c r="AD24" s="123"/>
    </row>
    <row r="25" spans="2:37" x14ac:dyDescent="0.25">
      <c r="B25" s="165"/>
      <c r="C25" s="164"/>
      <c r="D25" s="164"/>
      <c r="E25" s="164"/>
      <c r="F25" s="164"/>
      <c r="G25" s="164"/>
      <c r="H25" s="164"/>
      <c r="I25" s="164"/>
      <c r="J25" s="164"/>
      <c r="K25" s="164"/>
      <c r="L25" s="164"/>
      <c r="M25" s="164"/>
      <c r="N25" s="164"/>
      <c r="O25" s="164"/>
      <c r="P25" s="164"/>
      <c r="Q25" s="164"/>
      <c r="R25" s="165"/>
      <c r="S25" s="165"/>
      <c r="T25" s="165"/>
      <c r="U25" s="165"/>
      <c r="V25" s="165"/>
      <c r="W25" s="165"/>
      <c r="X25" s="165"/>
      <c r="Y25" s="165"/>
      <c r="Z25" s="165"/>
      <c r="AA25" s="173"/>
      <c r="AB25" s="123"/>
      <c r="AC25" s="123"/>
      <c r="AD25" s="123"/>
    </row>
    <row r="26" spans="2:37" x14ac:dyDescent="0.25">
      <c r="B26" s="165"/>
      <c r="C26" s="164"/>
      <c r="D26" s="164"/>
      <c r="E26" s="164"/>
      <c r="F26" s="164"/>
      <c r="G26" s="164"/>
      <c r="H26" s="164"/>
      <c r="I26" s="164"/>
      <c r="J26" s="164"/>
      <c r="K26" s="164"/>
      <c r="L26" s="164"/>
      <c r="M26" s="164"/>
      <c r="N26" s="164"/>
      <c r="O26" s="164"/>
      <c r="P26" s="164"/>
      <c r="Q26" s="164"/>
      <c r="R26" s="165"/>
      <c r="S26" s="165"/>
      <c r="T26" s="165"/>
      <c r="U26" s="165"/>
      <c r="V26" s="165"/>
      <c r="W26" s="165"/>
      <c r="X26" s="165"/>
      <c r="Y26" s="165"/>
      <c r="Z26" s="165"/>
      <c r="AA26" s="173"/>
      <c r="AB26" s="123"/>
      <c r="AC26" s="123"/>
      <c r="AD26" s="123"/>
    </row>
    <row r="27" spans="2:37" x14ac:dyDescent="0.25">
      <c r="B27" s="165"/>
      <c r="C27" s="164"/>
      <c r="D27" s="164"/>
      <c r="E27" s="164"/>
      <c r="F27" s="164"/>
      <c r="G27" s="164"/>
      <c r="H27" s="164"/>
      <c r="I27" s="164"/>
      <c r="J27" s="164"/>
      <c r="K27" s="164"/>
      <c r="L27" s="164"/>
      <c r="M27" s="164"/>
      <c r="N27" s="164"/>
      <c r="O27" s="164"/>
      <c r="P27" s="164"/>
      <c r="Q27" s="164"/>
      <c r="R27" s="165"/>
      <c r="S27" s="165"/>
      <c r="T27" s="165"/>
      <c r="U27" s="165"/>
      <c r="V27" s="165"/>
      <c r="W27" s="165"/>
      <c r="X27" s="165"/>
      <c r="Y27" s="165"/>
      <c r="Z27" s="165"/>
      <c r="AA27" s="173"/>
      <c r="AB27" s="123"/>
      <c r="AC27" s="123"/>
      <c r="AD27" s="123"/>
    </row>
    <row r="28" spans="2:37" x14ac:dyDescent="0.25">
      <c r="B28" s="165"/>
      <c r="C28" s="164"/>
      <c r="D28" s="164"/>
      <c r="E28" s="164"/>
      <c r="F28" s="164"/>
      <c r="G28" s="164"/>
      <c r="H28" s="164"/>
      <c r="I28" s="164"/>
      <c r="J28" s="164"/>
      <c r="K28" s="164"/>
      <c r="L28" s="164"/>
      <c r="M28" s="164"/>
      <c r="N28" s="164"/>
      <c r="O28" s="164"/>
      <c r="P28" s="164"/>
      <c r="Q28" s="164"/>
      <c r="R28" s="165"/>
      <c r="S28" s="165"/>
      <c r="T28" s="165"/>
      <c r="U28" s="165"/>
      <c r="V28" s="165"/>
      <c r="W28" s="165"/>
      <c r="X28" s="165"/>
      <c r="Y28" s="165"/>
      <c r="Z28" s="165"/>
      <c r="AA28" s="173"/>
      <c r="AB28" s="123"/>
      <c r="AC28" s="123"/>
      <c r="AD28" s="123"/>
    </row>
    <row r="29" spans="2:37" x14ac:dyDescent="0.25">
      <c r="B29" s="165"/>
      <c r="C29" s="164"/>
      <c r="D29" s="164"/>
      <c r="E29" s="164"/>
      <c r="F29" s="164"/>
      <c r="G29" s="164"/>
      <c r="H29" s="164"/>
      <c r="I29" s="164"/>
      <c r="J29" s="164"/>
      <c r="K29" s="164"/>
      <c r="L29" s="164"/>
      <c r="M29" s="164"/>
      <c r="N29" s="164"/>
      <c r="O29" s="164"/>
      <c r="P29" s="164"/>
      <c r="Q29" s="164"/>
      <c r="R29" s="165"/>
      <c r="S29" s="165"/>
      <c r="T29" s="165"/>
      <c r="U29" s="165"/>
      <c r="V29" s="165"/>
      <c r="W29" s="165"/>
      <c r="X29" s="165"/>
      <c r="Y29" s="165"/>
      <c r="Z29" s="165"/>
      <c r="AA29" s="173"/>
      <c r="AB29" s="123"/>
      <c r="AC29" s="123"/>
      <c r="AD29" s="123"/>
    </row>
    <row r="30" spans="2:37" x14ac:dyDescent="0.25">
      <c r="B30" s="165"/>
      <c r="C30" s="164"/>
      <c r="D30" s="164"/>
      <c r="E30" s="164"/>
      <c r="F30" s="164"/>
      <c r="G30" s="164"/>
      <c r="H30" s="164"/>
      <c r="I30" s="164"/>
      <c r="J30" s="164"/>
      <c r="K30" s="164"/>
      <c r="L30" s="164"/>
      <c r="M30" s="164"/>
      <c r="N30" s="164"/>
      <c r="O30" s="164"/>
      <c r="P30" s="164"/>
      <c r="Q30" s="164"/>
      <c r="R30" s="165"/>
      <c r="S30" s="165"/>
      <c r="T30" s="165"/>
      <c r="U30" s="165"/>
      <c r="V30" s="165"/>
      <c r="W30" s="165"/>
      <c r="X30" s="165"/>
      <c r="Y30" s="165"/>
      <c r="Z30" s="165"/>
      <c r="AA30" s="173"/>
      <c r="AB30" s="123"/>
      <c r="AC30" s="123"/>
      <c r="AD30" s="123"/>
    </row>
    <row r="31" spans="2:37" x14ac:dyDescent="0.25">
      <c r="B31" s="165"/>
      <c r="C31" s="164"/>
      <c r="D31" s="164"/>
      <c r="E31" s="164"/>
      <c r="F31" s="164"/>
      <c r="G31" s="164"/>
      <c r="H31" s="164"/>
      <c r="I31" s="164"/>
      <c r="J31" s="164"/>
      <c r="K31" s="164"/>
      <c r="L31" s="164"/>
      <c r="M31" s="164"/>
      <c r="N31" s="164"/>
      <c r="O31" s="164"/>
      <c r="P31" s="164"/>
      <c r="Q31" s="164"/>
      <c r="R31" s="165"/>
      <c r="S31" s="165"/>
      <c r="T31" s="165"/>
      <c r="U31" s="165"/>
      <c r="V31" s="165"/>
      <c r="W31" s="165"/>
      <c r="X31" s="165"/>
      <c r="Y31" s="165"/>
      <c r="Z31" s="165"/>
      <c r="AA31" s="173"/>
      <c r="AB31" s="123"/>
      <c r="AC31" s="123"/>
      <c r="AD31" s="123"/>
    </row>
    <row r="32" spans="2:37" x14ac:dyDescent="0.25">
      <c r="B32" s="165"/>
      <c r="C32" s="164"/>
      <c r="D32" s="164"/>
      <c r="E32" s="164"/>
      <c r="F32" s="164"/>
      <c r="G32" s="164"/>
      <c r="H32" s="164"/>
      <c r="I32" s="164"/>
      <c r="J32" s="164"/>
      <c r="K32" s="164"/>
      <c r="L32" s="164"/>
      <c r="M32" s="164"/>
      <c r="N32" s="164"/>
      <c r="O32" s="164"/>
      <c r="P32" s="164"/>
      <c r="Q32" s="164"/>
      <c r="R32" s="165"/>
      <c r="S32" s="165"/>
      <c r="T32" s="165"/>
      <c r="U32" s="165"/>
      <c r="V32" s="165"/>
      <c r="W32" s="165"/>
      <c r="X32" s="165"/>
      <c r="Y32" s="165"/>
      <c r="Z32" s="165"/>
      <c r="AA32" s="173"/>
      <c r="AB32" s="123"/>
      <c r="AC32" s="123"/>
      <c r="AD32" s="123"/>
    </row>
    <row r="33" spans="2:30" x14ac:dyDescent="0.25">
      <c r="B33" s="165"/>
      <c r="C33" s="164"/>
      <c r="D33" s="164"/>
      <c r="E33" s="164"/>
      <c r="F33" s="164"/>
      <c r="G33" s="164"/>
      <c r="H33" s="164"/>
      <c r="I33" s="164"/>
      <c r="J33" s="164"/>
      <c r="K33" s="164"/>
      <c r="L33" s="164"/>
      <c r="M33" s="164"/>
      <c r="N33" s="164"/>
      <c r="O33" s="164"/>
      <c r="P33" s="164"/>
      <c r="Q33" s="164"/>
      <c r="R33" s="165"/>
      <c r="S33" s="165"/>
      <c r="T33" s="165"/>
      <c r="U33" s="165"/>
      <c r="V33" s="165"/>
      <c r="W33" s="165"/>
      <c r="X33" s="165"/>
      <c r="Y33" s="165"/>
      <c r="Z33" s="165"/>
      <c r="AA33" s="173"/>
      <c r="AB33" s="123"/>
      <c r="AC33" s="123"/>
      <c r="AD33" s="123"/>
    </row>
    <row r="34" spans="2:30" x14ac:dyDescent="0.25">
      <c r="B34" s="165"/>
      <c r="C34" s="164"/>
      <c r="D34" s="164"/>
      <c r="E34" s="164"/>
      <c r="F34" s="164"/>
      <c r="G34" s="164"/>
      <c r="H34" s="164"/>
      <c r="I34" s="164"/>
      <c r="J34" s="164"/>
      <c r="K34" s="164"/>
      <c r="L34" s="164"/>
      <c r="M34" s="164"/>
      <c r="N34" s="164"/>
      <c r="O34" s="164"/>
      <c r="P34" s="164"/>
      <c r="Q34" s="164"/>
      <c r="R34" s="165"/>
      <c r="S34" s="165"/>
      <c r="T34" s="165"/>
      <c r="U34" s="165"/>
      <c r="V34" s="165"/>
      <c r="W34" s="165"/>
      <c r="X34" s="165"/>
      <c r="Y34" s="165"/>
      <c r="Z34" s="165"/>
      <c r="AA34" s="173"/>
      <c r="AB34" s="123"/>
      <c r="AC34" s="123"/>
      <c r="AD34" s="123"/>
    </row>
    <row r="35" spans="2:30" ht="9" customHeight="1" x14ac:dyDescent="0.25">
      <c r="B35" s="165"/>
      <c r="C35" s="16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73"/>
      <c r="AB35" s="123"/>
      <c r="AC35" s="123"/>
      <c r="AD35" s="123"/>
    </row>
    <row r="36" spans="2:30" x14ac:dyDescent="0.25">
      <c r="B36" s="165"/>
      <c r="C36" s="16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73"/>
      <c r="AB36" s="123"/>
      <c r="AC36" s="123"/>
      <c r="AD36" s="123"/>
    </row>
    <row r="37" spans="2:30" x14ac:dyDescent="0.25">
      <c r="B37" s="165"/>
      <c r="C37" s="16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73"/>
      <c r="AB37" s="123"/>
      <c r="AC37" s="123"/>
      <c r="AD37" s="123"/>
    </row>
    <row r="38" spans="2:30" x14ac:dyDescent="0.25">
      <c r="B38" s="165"/>
      <c r="C38" s="165"/>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73"/>
      <c r="AB38" s="123"/>
      <c r="AC38" s="123"/>
      <c r="AD38" s="123"/>
    </row>
    <row r="39" spans="2:30" x14ac:dyDescent="0.25">
      <c r="B39" s="165"/>
      <c r="C39" s="16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73"/>
      <c r="AB39" s="123"/>
      <c r="AC39" s="123"/>
      <c r="AD39" s="123"/>
    </row>
    <row r="40" spans="2:30" x14ac:dyDescent="0.25">
      <c r="B40" s="165"/>
      <c r="C40" s="16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73"/>
      <c r="AB40" s="123"/>
      <c r="AC40" s="123"/>
      <c r="AD40" s="123"/>
    </row>
    <row r="41" spans="2:30" x14ac:dyDescent="0.25">
      <c r="B41" s="165"/>
      <c r="C41" s="16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73"/>
      <c r="AB41" s="123"/>
      <c r="AC41" s="123"/>
      <c r="AD41" s="123"/>
    </row>
    <row r="42" spans="2:30" x14ac:dyDescent="0.25">
      <c r="B42" s="165"/>
      <c r="C42" s="165"/>
      <c r="D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73"/>
      <c r="AB42" s="123"/>
      <c r="AC42" s="123"/>
      <c r="AD42" s="123"/>
    </row>
    <row r="43" spans="2:30" x14ac:dyDescent="0.25">
      <c r="B43" s="165"/>
      <c r="C43" s="165"/>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73"/>
      <c r="AB43" s="123"/>
      <c r="AC43" s="123"/>
      <c r="AD43" s="123"/>
    </row>
    <row r="44" spans="2:30" x14ac:dyDescent="0.25">
      <c r="B44" s="165"/>
      <c r="C44" s="165"/>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73"/>
      <c r="AB44" s="123"/>
      <c r="AC44" s="123"/>
      <c r="AD44" s="123"/>
    </row>
    <row r="45" spans="2:30" x14ac:dyDescent="0.25">
      <c r="B45" s="165"/>
      <c r="C45" s="165"/>
      <c r="D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73"/>
      <c r="AB45" s="123"/>
      <c r="AC45" s="123"/>
      <c r="AD45" s="123"/>
    </row>
    <row r="46" spans="2:30" x14ac:dyDescent="0.25">
      <c r="B46" s="165"/>
      <c r="C46" s="16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73"/>
      <c r="AB46" s="123"/>
      <c r="AC46" s="123"/>
      <c r="AD46" s="123"/>
    </row>
    <row r="47" spans="2:30" x14ac:dyDescent="0.25">
      <c r="B47" s="165"/>
      <c r="C47" s="16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73"/>
      <c r="AB47" s="123"/>
      <c r="AC47" s="123"/>
      <c r="AD47" s="123"/>
    </row>
    <row r="48" spans="2:30" x14ac:dyDescent="0.25">
      <c r="B48" s="165"/>
      <c r="C48" s="16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73"/>
      <c r="AB48" s="123"/>
      <c r="AC48" s="123"/>
      <c r="AD48" s="123"/>
    </row>
    <row r="49" spans="2:30" x14ac:dyDescent="0.25">
      <c r="B49" s="165"/>
      <c r="C49" s="16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73"/>
      <c r="AB49" s="123"/>
      <c r="AC49" s="123"/>
      <c r="AD49" s="123"/>
    </row>
  </sheetData>
  <pageMargins left="0.7" right="0.7" top="0.75" bottom="0.75" header="0.3" footer="0.3"/>
  <pageSetup orientation="portrait" r:id="rId1"/>
  <drawing r:id="rId2"/>
  <tableParts count="3">
    <tablePart r:id="rId3"/>
    <tablePart r:id="rId4"/>
    <tablePart r:id="rId5"/>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90A7F-AB83-4507-844D-38BDB259DFF8}">
  <sheetPr codeName="Sheet44"/>
  <dimension ref="B1:BC49"/>
  <sheetViews>
    <sheetView zoomScale="40" zoomScaleNormal="40" workbookViewId="0">
      <selection activeCell="B5" sqref="B5:AA49"/>
    </sheetView>
  </sheetViews>
  <sheetFormatPr defaultRowHeight="13.2" x14ac:dyDescent="0.25"/>
  <cols>
    <col min="1" max="1" width="3.5546875" style="162" customWidth="1"/>
    <col min="2" max="19" width="8.88671875" style="162"/>
    <col min="20" max="25" width="8.88671875" style="162" customWidth="1"/>
    <col min="26" max="30" width="8.88671875" style="162"/>
    <col min="31" max="32" width="10.77734375" style="162" customWidth="1"/>
    <col min="33" max="33" width="20.109375" style="162" customWidth="1"/>
    <col min="34" max="37" width="10.77734375" style="162" customWidth="1"/>
    <col min="38" max="39" width="3.33203125" style="162" customWidth="1"/>
    <col min="40" max="41" width="10.77734375" style="162" customWidth="1"/>
    <col min="42" max="42" width="18.44140625" style="162" customWidth="1"/>
    <col min="43" max="46" width="10.77734375" style="162" customWidth="1"/>
    <col min="47" max="47" width="3.88671875" style="162" customWidth="1"/>
    <col min="48" max="48" width="3.5546875" style="162" customWidth="1"/>
    <col min="49" max="50" width="10.77734375" style="162" customWidth="1"/>
    <col min="51" max="51" width="17.44140625" style="162" customWidth="1"/>
    <col min="52" max="55" width="10.77734375" style="162" customWidth="1"/>
    <col min="56" max="16384" width="8.88671875" style="162"/>
  </cols>
  <sheetData>
    <row r="1" spans="2:55" x14ac:dyDescent="0.25">
      <c r="AA1" s="123"/>
      <c r="AB1" s="123"/>
      <c r="AC1" s="123"/>
      <c r="AD1" s="123"/>
    </row>
    <row r="2" spans="2:55" x14ac:dyDescent="0.25">
      <c r="AA2" s="123"/>
      <c r="AB2" s="123"/>
      <c r="AC2" s="123"/>
      <c r="AD2" s="123"/>
    </row>
    <row r="3" spans="2:55" x14ac:dyDescent="0.25">
      <c r="AA3" s="123"/>
      <c r="AB3" s="123"/>
      <c r="AC3" s="123"/>
      <c r="AD3" s="123"/>
      <c r="AE3" s="123" t="s">
        <v>406</v>
      </c>
      <c r="AN3" s="170" t="s">
        <v>3</v>
      </c>
      <c r="AO3" s="115"/>
      <c r="AP3" s="114"/>
      <c r="AQ3" s="114"/>
      <c r="AR3" s="114"/>
      <c r="AS3" s="114"/>
      <c r="AT3" s="167"/>
      <c r="AW3" s="170" t="s">
        <v>2</v>
      </c>
      <c r="AX3" s="115"/>
      <c r="AY3" s="114"/>
      <c r="AZ3" s="114"/>
      <c r="BA3" s="114"/>
      <c r="BB3" s="114"/>
      <c r="BC3" s="167"/>
    </row>
    <row r="4" spans="2:55" ht="40.049999999999997" customHeight="1" x14ac:dyDescent="0.25">
      <c r="AA4" s="123"/>
      <c r="AB4" s="123"/>
      <c r="AC4" s="123"/>
      <c r="AD4" s="123"/>
      <c r="AE4" s="112" t="s">
        <v>304</v>
      </c>
      <c r="AF4" s="112" t="s">
        <v>309</v>
      </c>
      <c r="AG4" s="112" t="s">
        <v>129</v>
      </c>
      <c r="AH4" s="113" t="s">
        <v>305</v>
      </c>
      <c r="AI4" s="113" t="s">
        <v>306</v>
      </c>
      <c r="AJ4" s="113" t="s">
        <v>307</v>
      </c>
      <c r="AK4" s="113" t="s">
        <v>308</v>
      </c>
      <c r="AL4" s="176"/>
      <c r="AM4" s="176"/>
      <c r="AN4" s="112" t="s">
        <v>304</v>
      </c>
      <c r="AO4" s="112" t="s">
        <v>309</v>
      </c>
      <c r="AP4" s="112" t="s">
        <v>129</v>
      </c>
      <c r="AQ4" s="113" t="s">
        <v>305</v>
      </c>
      <c r="AR4" s="113" t="s">
        <v>306</v>
      </c>
      <c r="AS4" s="113" t="s">
        <v>307</v>
      </c>
      <c r="AT4" s="113" t="s">
        <v>308</v>
      </c>
      <c r="AU4" s="176"/>
      <c r="AV4" s="176"/>
      <c r="AW4" s="112" t="s">
        <v>304</v>
      </c>
      <c r="AX4" s="112" t="s">
        <v>309</v>
      </c>
      <c r="AY4" s="112" t="s">
        <v>129</v>
      </c>
      <c r="AZ4" s="113" t="s">
        <v>305</v>
      </c>
      <c r="BA4" s="113" t="s">
        <v>306</v>
      </c>
      <c r="BB4" s="113" t="s">
        <v>307</v>
      </c>
      <c r="BC4" s="113" t="s">
        <v>308</v>
      </c>
    </row>
    <row r="5" spans="2:55" x14ac:dyDescent="0.25">
      <c r="B5" s="165"/>
      <c r="C5" s="165"/>
      <c r="D5" s="165"/>
      <c r="E5" s="165"/>
      <c r="F5" s="165"/>
      <c r="G5" s="165"/>
      <c r="H5" s="165"/>
      <c r="I5" s="165"/>
      <c r="J5" s="165"/>
      <c r="K5" s="165"/>
      <c r="L5" s="165"/>
      <c r="M5" s="165"/>
      <c r="N5" s="165"/>
      <c r="O5" s="165"/>
      <c r="P5" s="165"/>
      <c r="Q5" s="165"/>
      <c r="R5" s="165"/>
      <c r="S5" s="165"/>
      <c r="T5" s="165"/>
      <c r="U5" s="165"/>
      <c r="V5" s="165"/>
      <c r="W5" s="165"/>
      <c r="X5" s="165"/>
      <c r="Y5" s="165"/>
      <c r="Z5" s="165"/>
      <c r="AA5" s="173"/>
      <c r="AB5" s="123"/>
      <c r="AC5" s="123"/>
      <c r="AD5" s="123"/>
      <c r="AE5" s="120"/>
      <c r="AF5" s="166" t="s">
        <v>62</v>
      </c>
      <c r="AG5" s="114" t="s">
        <v>135</v>
      </c>
      <c r="AH5" s="114">
        <v>3</v>
      </c>
      <c r="AI5" s="114">
        <v>2</v>
      </c>
      <c r="AJ5" s="114">
        <v>6</v>
      </c>
      <c r="AK5" s="167">
        <v>0.66666666666666663</v>
      </c>
      <c r="AN5" s="120"/>
      <c r="AO5" s="166" t="s">
        <v>62</v>
      </c>
      <c r="AP5" s="114" t="s">
        <v>158</v>
      </c>
      <c r="AQ5" s="114">
        <v>1</v>
      </c>
      <c r="AR5" s="114">
        <v>0</v>
      </c>
      <c r="AS5" s="114">
        <v>1</v>
      </c>
      <c r="AT5" s="167">
        <v>1</v>
      </c>
      <c r="AW5" s="120"/>
      <c r="AX5" s="166" t="s">
        <v>62</v>
      </c>
      <c r="AY5" s="114" t="s">
        <v>175</v>
      </c>
      <c r="AZ5" s="114">
        <v>3</v>
      </c>
      <c r="BA5" s="114">
        <v>0</v>
      </c>
      <c r="BB5" s="114">
        <v>3</v>
      </c>
      <c r="BC5" s="167">
        <v>1</v>
      </c>
    </row>
    <row r="6" spans="2:55" x14ac:dyDescent="0.25">
      <c r="B6" s="165"/>
      <c r="C6" s="164"/>
      <c r="D6" s="164"/>
      <c r="E6" s="164"/>
      <c r="F6" s="164"/>
      <c r="G6" s="164"/>
      <c r="H6" s="164"/>
      <c r="I6" s="164"/>
      <c r="J6" s="164"/>
      <c r="K6" s="164"/>
      <c r="L6" s="164"/>
      <c r="M6" s="164"/>
      <c r="N6" s="164"/>
      <c r="O6" s="164"/>
      <c r="P6" s="164"/>
      <c r="Q6" s="164"/>
      <c r="R6" s="165"/>
      <c r="S6" s="165"/>
      <c r="T6" s="165"/>
      <c r="U6" s="165"/>
      <c r="V6" s="165"/>
      <c r="W6" s="165"/>
      <c r="X6" s="165"/>
      <c r="Y6" s="165"/>
      <c r="Z6" s="165"/>
      <c r="AA6" s="173"/>
      <c r="AB6" s="123"/>
      <c r="AC6" s="123"/>
      <c r="AD6" s="123"/>
      <c r="AE6" s="121"/>
      <c r="AF6" s="166"/>
      <c r="AG6" s="114" t="s">
        <v>137</v>
      </c>
      <c r="AH6" s="114">
        <v>0</v>
      </c>
      <c r="AI6" s="114">
        <v>2</v>
      </c>
      <c r="AJ6" s="114">
        <v>2</v>
      </c>
      <c r="AK6" s="167">
        <v>0</v>
      </c>
      <c r="AN6" s="121"/>
      <c r="AO6" s="166"/>
      <c r="AP6" s="114" t="s">
        <v>159</v>
      </c>
      <c r="AQ6" s="114">
        <v>1</v>
      </c>
      <c r="AR6" s="114">
        <v>0</v>
      </c>
      <c r="AS6" s="114">
        <v>1</v>
      </c>
      <c r="AT6" s="167">
        <v>1</v>
      </c>
      <c r="AW6" s="121"/>
      <c r="AX6" s="166"/>
      <c r="AY6" s="114" t="s">
        <v>176</v>
      </c>
      <c r="AZ6" s="114">
        <v>2</v>
      </c>
      <c r="BA6" s="114">
        <v>0</v>
      </c>
      <c r="BB6" s="114">
        <v>2</v>
      </c>
      <c r="BC6" s="167">
        <v>1</v>
      </c>
    </row>
    <row r="7" spans="2:55" x14ac:dyDescent="0.25">
      <c r="B7" s="165"/>
      <c r="C7" s="164"/>
      <c r="D7" s="164"/>
      <c r="E7" s="164"/>
      <c r="F7" s="164"/>
      <c r="G7" s="164"/>
      <c r="H7" s="164"/>
      <c r="I7" s="164"/>
      <c r="J7" s="164"/>
      <c r="K7" s="164"/>
      <c r="L7" s="164"/>
      <c r="M7" s="164"/>
      <c r="N7" s="164"/>
      <c r="O7" s="164"/>
      <c r="P7" s="164"/>
      <c r="Q7" s="164"/>
      <c r="R7" s="165"/>
      <c r="S7" s="165"/>
      <c r="T7" s="165"/>
      <c r="U7" s="165"/>
      <c r="V7" s="165"/>
      <c r="W7" s="165"/>
      <c r="X7" s="165"/>
      <c r="Y7" s="165"/>
      <c r="Z7" s="165"/>
      <c r="AA7" s="173"/>
      <c r="AB7" s="123"/>
      <c r="AC7" s="123"/>
      <c r="AD7" s="123"/>
      <c r="AE7" s="121"/>
      <c r="AF7" s="166"/>
      <c r="AG7" s="114" t="s">
        <v>141</v>
      </c>
      <c r="AH7" s="114">
        <v>10</v>
      </c>
      <c r="AI7" s="114">
        <v>4</v>
      </c>
      <c r="AJ7" s="114">
        <v>14</v>
      </c>
      <c r="AK7" s="167">
        <v>0.7142857142857143</v>
      </c>
      <c r="AN7" s="121"/>
      <c r="AO7" s="166"/>
      <c r="AP7" s="114" t="s">
        <v>161</v>
      </c>
      <c r="AQ7" s="114">
        <v>0</v>
      </c>
      <c r="AR7" s="114">
        <v>1</v>
      </c>
      <c r="AS7" s="114">
        <v>1</v>
      </c>
      <c r="AT7" s="167">
        <v>0</v>
      </c>
      <c r="AW7" s="121"/>
      <c r="AX7" s="166"/>
      <c r="AY7" s="114" t="s">
        <v>177</v>
      </c>
      <c r="AZ7" s="114">
        <v>7</v>
      </c>
      <c r="BA7" s="114">
        <v>1</v>
      </c>
      <c r="BB7" s="114">
        <v>8</v>
      </c>
      <c r="BC7" s="167">
        <v>0.875</v>
      </c>
    </row>
    <row r="8" spans="2:55" x14ac:dyDescent="0.25">
      <c r="B8" s="165"/>
      <c r="C8" s="164"/>
      <c r="D8" s="164"/>
      <c r="E8" s="164"/>
      <c r="F8" s="164"/>
      <c r="G8" s="164"/>
      <c r="H8" s="164"/>
      <c r="I8" s="164"/>
      <c r="J8" s="164"/>
      <c r="K8" s="164"/>
      <c r="L8" s="164"/>
      <c r="M8" s="164"/>
      <c r="N8" s="164"/>
      <c r="O8" s="164"/>
      <c r="P8" s="164"/>
      <c r="Q8" s="164"/>
      <c r="R8" s="165"/>
      <c r="S8" s="165"/>
      <c r="T8" s="165"/>
      <c r="U8" s="165"/>
      <c r="V8" s="165"/>
      <c r="W8" s="165"/>
      <c r="X8" s="165"/>
      <c r="Y8" s="165"/>
      <c r="Z8" s="165"/>
      <c r="AA8" s="173"/>
      <c r="AB8" s="123"/>
      <c r="AC8" s="123"/>
      <c r="AD8" s="123"/>
      <c r="AE8" s="121"/>
      <c r="AF8" s="168"/>
      <c r="AG8" s="114" t="s">
        <v>142</v>
      </c>
      <c r="AH8" s="114">
        <v>1</v>
      </c>
      <c r="AI8" s="114">
        <v>2</v>
      </c>
      <c r="AJ8" s="114">
        <v>3</v>
      </c>
      <c r="AK8" s="167">
        <v>0.33333333333333331</v>
      </c>
      <c r="AN8" s="121"/>
      <c r="AO8" s="168"/>
      <c r="AP8" s="114" t="s">
        <v>163</v>
      </c>
      <c r="AQ8" s="114">
        <v>1</v>
      </c>
      <c r="AR8" s="114">
        <v>0</v>
      </c>
      <c r="AS8" s="114">
        <v>1</v>
      </c>
      <c r="AT8" s="167">
        <v>1</v>
      </c>
      <c r="AW8" s="121"/>
      <c r="AX8" s="168"/>
      <c r="AY8" s="114" t="s">
        <v>178</v>
      </c>
      <c r="AZ8" s="114">
        <v>0</v>
      </c>
      <c r="BA8" s="114">
        <v>2</v>
      </c>
      <c r="BB8" s="114">
        <v>2</v>
      </c>
      <c r="BC8" s="167">
        <v>0</v>
      </c>
    </row>
    <row r="9" spans="2:55" x14ac:dyDescent="0.25">
      <c r="B9" s="165"/>
      <c r="C9" s="164"/>
      <c r="D9" s="164"/>
      <c r="E9" s="164"/>
      <c r="F9" s="164"/>
      <c r="G9" s="164"/>
      <c r="H9" s="164"/>
      <c r="I9" s="164"/>
      <c r="J9" s="164"/>
      <c r="K9" s="164"/>
      <c r="L9" s="164"/>
      <c r="M9" s="164"/>
      <c r="N9" s="164"/>
      <c r="O9" s="164"/>
      <c r="P9" s="164"/>
      <c r="Q9" s="164"/>
      <c r="R9" s="165"/>
      <c r="S9" s="165"/>
      <c r="T9" s="165"/>
      <c r="U9" s="165"/>
      <c r="V9" s="165"/>
      <c r="W9" s="165"/>
      <c r="X9" s="165"/>
      <c r="Y9" s="165"/>
      <c r="Z9" s="165"/>
      <c r="AA9" s="173"/>
      <c r="AB9" s="123"/>
      <c r="AC9" s="123"/>
      <c r="AD9" s="123"/>
      <c r="AE9" s="121"/>
      <c r="AF9" s="169"/>
      <c r="AG9" s="114"/>
      <c r="AH9" s="114"/>
      <c r="AI9" s="114"/>
      <c r="AJ9" s="114">
        <v>100</v>
      </c>
      <c r="AK9" s="167"/>
      <c r="AN9" s="171"/>
      <c r="AO9" s="168"/>
      <c r="AP9" s="114"/>
      <c r="AQ9" s="114"/>
      <c r="AR9" s="114"/>
      <c r="AS9" s="114">
        <v>100</v>
      </c>
      <c r="AT9" s="167"/>
      <c r="AW9" s="121"/>
      <c r="AX9" s="169"/>
      <c r="AY9" s="114"/>
      <c r="AZ9" s="114"/>
      <c r="BA9" s="114"/>
      <c r="BB9" s="114">
        <v>100</v>
      </c>
      <c r="BC9" s="167"/>
    </row>
    <row r="10" spans="2:55" x14ac:dyDescent="0.25">
      <c r="B10" s="165"/>
      <c r="C10" s="164"/>
      <c r="D10" s="164"/>
      <c r="E10" s="164"/>
      <c r="F10" s="164"/>
      <c r="G10" s="164"/>
      <c r="H10" s="164"/>
      <c r="I10" s="164"/>
      <c r="J10" s="164"/>
      <c r="K10" s="164"/>
      <c r="L10" s="164"/>
      <c r="M10" s="164"/>
      <c r="N10" s="164"/>
      <c r="O10" s="164"/>
      <c r="P10" s="164"/>
      <c r="Q10" s="164"/>
      <c r="R10" s="165"/>
      <c r="S10" s="165"/>
      <c r="T10" s="165"/>
      <c r="U10" s="165"/>
      <c r="V10" s="165"/>
      <c r="W10" s="165"/>
      <c r="X10" s="165"/>
      <c r="Y10" s="165"/>
      <c r="Z10" s="165"/>
      <c r="AA10" s="173"/>
      <c r="AB10" s="123"/>
      <c r="AC10" s="123"/>
      <c r="AD10" s="123"/>
      <c r="AE10" s="121"/>
      <c r="AF10" s="166" t="s">
        <v>63</v>
      </c>
      <c r="AG10" s="114" t="s">
        <v>135</v>
      </c>
      <c r="AH10" s="114">
        <v>6</v>
      </c>
      <c r="AI10" s="114">
        <v>0</v>
      </c>
      <c r="AJ10" s="114">
        <v>6</v>
      </c>
      <c r="AK10" s="167">
        <v>1</v>
      </c>
      <c r="AN10" s="122"/>
      <c r="AO10" s="168" t="s">
        <v>63</v>
      </c>
      <c r="AP10" s="114" t="s">
        <v>161</v>
      </c>
      <c r="AQ10" s="114">
        <v>1</v>
      </c>
      <c r="AR10" s="114">
        <v>0</v>
      </c>
      <c r="AS10" s="114">
        <v>1</v>
      </c>
      <c r="AT10" s="167">
        <v>1</v>
      </c>
      <c r="AW10" s="121"/>
      <c r="AX10" s="166" t="s">
        <v>63</v>
      </c>
      <c r="AY10" s="114" t="s">
        <v>176</v>
      </c>
      <c r="AZ10" s="114">
        <v>6</v>
      </c>
      <c r="BA10" s="114">
        <v>0</v>
      </c>
      <c r="BB10" s="114">
        <v>6</v>
      </c>
      <c r="BC10" s="167">
        <v>1</v>
      </c>
    </row>
    <row r="11" spans="2:55" x14ac:dyDescent="0.25">
      <c r="B11" s="165"/>
      <c r="C11" s="164"/>
      <c r="D11" s="164"/>
      <c r="E11" s="164"/>
      <c r="F11" s="164"/>
      <c r="G11" s="164"/>
      <c r="H11" s="164"/>
      <c r="I11" s="164"/>
      <c r="J11" s="164"/>
      <c r="K11" s="164"/>
      <c r="L11" s="164"/>
      <c r="M11" s="164"/>
      <c r="N11" s="164"/>
      <c r="O11" s="164"/>
      <c r="P11" s="164"/>
      <c r="Q11" s="164"/>
      <c r="R11" s="165"/>
      <c r="S11" s="165"/>
      <c r="T11" s="165"/>
      <c r="U11" s="165"/>
      <c r="V11" s="165"/>
      <c r="W11" s="165"/>
      <c r="X11" s="165"/>
      <c r="Y11" s="165"/>
      <c r="Z11" s="165"/>
      <c r="AA11" s="173"/>
      <c r="AB11" s="123"/>
      <c r="AC11" s="123"/>
      <c r="AD11" s="123"/>
      <c r="AE11" s="121"/>
      <c r="AF11" s="166"/>
      <c r="AG11" s="114" t="s">
        <v>137</v>
      </c>
      <c r="AH11" s="114">
        <v>1</v>
      </c>
      <c r="AI11" s="114">
        <v>0</v>
      </c>
      <c r="AJ11" s="114">
        <v>1</v>
      </c>
      <c r="AK11" s="167">
        <v>1</v>
      </c>
      <c r="AW11" s="122"/>
      <c r="AX11" s="168"/>
      <c r="AY11" s="115" t="s">
        <v>177</v>
      </c>
      <c r="AZ11" s="115">
        <v>1</v>
      </c>
      <c r="BA11" s="115">
        <v>0</v>
      </c>
      <c r="BB11" s="115">
        <v>1</v>
      </c>
      <c r="BC11" s="172">
        <v>1</v>
      </c>
    </row>
    <row r="12" spans="2:55" x14ac:dyDescent="0.25">
      <c r="B12" s="165"/>
      <c r="C12" s="164"/>
      <c r="D12" s="164"/>
      <c r="E12" s="164"/>
      <c r="F12" s="164"/>
      <c r="G12" s="164"/>
      <c r="H12" s="164"/>
      <c r="I12" s="164"/>
      <c r="J12" s="164"/>
      <c r="K12" s="164"/>
      <c r="L12" s="164"/>
      <c r="M12" s="164"/>
      <c r="N12" s="164"/>
      <c r="O12" s="164"/>
      <c r="P12" s="164"/>
      <c r="Q12" s="164"/>
      <c r="R12" s="165"/>
      <c r="S12" s="165"/>
      <c r="T12" s="165"/>
      <c r="U12" s="165"/>
      <c r="V12" s="165"/>
      <c r="W12" s="165"/>
      <c r="X12" s="165"/>
      <c r="Y12" s="165"/>
      <c r="Z12" s="165"/>
      <c r="AA12" s="173"/>
      <c r="AB12" s="123"/>
      <c r="AC12" s="123"/>
      <c r="AD12" s="123"/>
      <c r="AE12" s="121"/>
      <c r="AF12" s="166"/>
      <c r="AG12" s="114" t="s">
        <v>138</v>
      </c>
      <c r="AH12" s="114">
        <v>0</v>
      </c>
      <c r="AI12" s="114">
        <v>1</v>
      </c>
      <c r="AJ12" s="114">
        <v>1</v>
      </c>
      <c r="AK12" s="167">
        <v>0</v>
      </c>
    </row>
    <row r="13" spans="2:55" x14ac:dyDescent="0.25">
      <c r="B13" s="165"/>
      <c r="C13" s="164"/>
      <c r="D13" s="164"/>
      <c r="E13" s="164"/>
      <c r="F13" s="164"/>
      <c r="G13" s="164"/>
      <c r="H13" s="164"/>
      <c r="I13" s="164"/>
      <c r="J13" s="164"/>
      <c r="K13" s="164"/>
      <c r="L13" s="164"/>
      <c r="M13" s="164"/>
      <c r="N13" s="164"/>
      <c r="O13" s="164"/>
      <c r="P13" s="164"/>
      <c r="Q13" s="164"/>
      <c r="R13" s="165"/>
      <c r="S13" s="165"/>
      <c r="T13" s="165"/>
      <c r="U13" s="165"/>
      <c r="V13" s="165"/>
      <c r="W13" s="165"/>
      <c r="X13" s="165"/>
      <c r="Y13" s="165"/>
      <c r="Z13" s="165"/>
      <c r="AA13" s="173"/>
      <c r="AB13" s="123"/>
      <c r="AC13" s="123"/>
      <c r="AD13" s="123"/>
      <c r="AE13" s="121"/>
      <c r="AF13" s="166"/>
      <c r="AG13" s="114" t="s">
        <v>140</v>
      </c>
      <c r="AH13" s="114">
        <v>1</v>
      </c>
      <c r="AI13" s="114">
        <v>0</v>
      </c>
      <c r="AJ13" s="114">
        <v>1</v>
      </c>
      <c r="AK13" s="167">
        <v>1</v>
      </c>
    </row>
    <row r="14" spans="2:55" x14ac:dyDescent="0.25">
      <c r="B14" s="165"/>
      <c r="C14" s="164"/>
      <c r="D14" s="164"/>
      <c r="E14" s="164"/>
      <c r="F14" s="164"/>
      <c r="G14" s="164"/>
      <c r="H14" s="164"/>
      <c r="I14" s="164"/>
      <c r="J14" s="164"/>
      <c r="K14" s="164"/>
      <c r="L14" s="164"/>
      <c r="M14" s="164"/>
      <c r="N14" s="164"/>
      <c r="O14" s="164"/>
      <c r="P14" s="164"/>
      <c r="Q14" s="164"/>
      <c r="R14" s="165"/>
      <c r="S14" s="165"/>
      <c r="T14" s="165"/>
      <c r="U14" s="165"/>
      <c r="V14" s="165"/>
      <c r="W14" s="165"/>
      <c r="X14" s="165"/>
      <c r="Y14" s="165"/>
      <c r="Z14" s="165"/>
      <c r="AA14" s="173"/>
      <c r="AB14" s="123"/>
      <c r="AC14" s="123"/>
      <c r="AD14" s="123"/>
      <c r="AE14" s="121"/>
      <c r="AF14" s="166"/>
      <c r="AG14" s="114" t="s">
        <v>141</v>
      </c>
      <c r="AH14" s="114">
        <v>2</v>
      </c>
      <c r="AI14" s="114">
        <v>1</v>
      </c>
      <c r="AJ14" s="114">
        <v>3</v>
      </c>
      <c r="AK14" s="167">
        <v>0.66666666666666663</v>
      </c>
    </row>
    <row r="15" spans="2:55" x14ac:dyDescent="0.25">
      <c r="B15" s="165"/>
      <c r="C15" s="164"/>
      <c r="D15" s="164"/>
      <c r="E15" s="164"/>
      <c r="F15" s="164"/>
      <c r="G15" s="164"/>
      <c r="H15" s="164"/>
      <c r="I15" s="164"/>
      <c r="J15" s="164"/>
      <c r="K15" s="164"/>
      <c r="L15" s="164"/>
      <c r="M15" s="164"/>
      <c r="N15" s="164"/>
      <c r="O15" s="164"/>
      <c r="P15" s="164"/>
      <c r="Q15" s="164"/>
      <c r="R15" s="165"/>
      <c r="S15" s="165"/>
      <c r="T15" s="165"/>
      <c r="U15" s="165"/>
      <c r="V15" s="165"/>
      <c r="W15" s="165"/>
      <c r="X15" s="165"/>
      <c r="Y15" s="165"/>
      <c r="Z15" s="165"/>
      <c r="AA15" s="173"/>
      <c r="AB15" s="123"/>
      <c r="AC15" s="123"/>
      <c r="AD15" s="123"/>
      <c r="AE15" s="122"/>
      <c r="AF15" s="168"/>
      <c r="AG15" s="114" t="s">
        <v>142</v>
      </c>
      <c r="AH15" s="114">
        <v>0</v>
      </c>
      <c r="AI15" s="114">
        <v>1</v>
      </c>
      <c r="AJ15" s="114">
        <v>1</v>
      </c>
      <c r="AK15" s="167">
        <v>0</v>
      </c>
    </row>
    <row r="16" spans="2:55" x14ac:dyDescent="0.25">
      <c r="B16" s="165"/>
      <c r="C16" s="164"/>
      <c r="D16" s="164"/>
      <c r="E16" s="164"/>
      <c r="F16" s="164"/>
      <c r="G16" s="164"/>
      <c r="H16" s="164"/>
      <c r="I16" s="164"/>
      <c r="J16" s="164"/>
      <c r="K16" s="164"/>
      <c r="L16" s="164"/>
      <c r="M16" s="164"/>
      <c r="N16" s="164"/>
      <c r="O16" s="164"/>
      <c r="P16" s="164"/>
      <c r="Q16" s="164"/>
      <c r="R16" s="165"/>
      <c r="S16" s="165"/>
      <c r="T16" s="165"/>
      <c r="U16" s="165"/>
      <c r="V16" s="165"/>
      <c r="W16" s="165"/>
      <c r="X16" s="165"/>
      <c r="Y16" s="165"/>
      <c r="Z16" s="165"/>
      <c r="AA16" s="173"/>
      <c r="AB16" s="123"/>
      <c r="AC16" s="123"/>
      <c r="AD16" s="123"/>
      <c r="AE16" s="123"/>
    </row>
    <row r="17" spans="2:31" x14ac:dyDescent="0.25">
      <c r="B17" s="165"/>
      <c r="C17" s="164"/>
      <c r="D17" s="164"/>
      <c r="E17" s="164"/>
      <c r="F17" s="164"/>
      <c r="G17" s="164"/>
      <c r="H17" s="164"/>
      <c r="I17" s="164"/>
      <c r="J17" s="164"/>
      <c r="K17" s="164"/>
      <c r="L17" s="164"/>
      <c r="M17" s="164"/>
      <c r="N17" s="164"/>
      <c r="O17" s="164"/>
      <c r="P17" s="164"/>
      <c r="Q17" s="164"/>
      <c r="R17" s="165"/>
      <c r="S17" s="165"/>
      <c r="T17" s="165"/>
      <c r="U17" s="165"/>
      <c r="V17" s="165"/>
      <c r="W17" s="165"/>
      <c r="X17" s="165"/>
      <c r="Y17" s="165"/>
      <c r="Z17" s="165"/>
      <c r="AA17" s="173"/>
      <c r="AB17" s="123"/>
      <c r="AC17" s="123"/>
      <c r="AD17" s="123"/>
      <c r="AE17" s="123"/>
    </row>
    <row r="18" spans="2:31" ht="21" customHeight="1" x14ac:dyDescent="0.25">
      <c r="B18" s="165"/>
      <c r="C18" s="164"/>
      <c r="D18" s="164"/>
      <c r="E18" s="164"/>
      <c r="F18" s="164"/>
      <c r="G18" s="164"/>
      <c r="H18" s="164"/>
      <c r="I18" s="164"/>
      <c r="J18" s="164"/>
      <c r="K18" s="164"/>
      <c r="L18" s="164"/>
      <c r="M18" s="164"/>
      <c r="N18" s="164"/>
      <c r="O18" s="164"/>
      <c r="P18" s="164"/>
      <c r="Q18" s="164"/>
      <c r="R18" s="165"/>
      <c r="S18" s="165"/>
      <c r="T18" s="165"/>
      <c r="U18" s="165"/>
      <c r="V18" s="165"/>
      <c r="W18" s="165"/>
      <c r="X18" s="165"/>
      <c r="Y18" s="165"/>
      <c r="Z18" s="165"/>
      <c r="AA18" s="173"/>
      <c r="AB18" s="123"/>
      <c r="AC18" s="123"/>
      <c r="AD18" s="123"/>
      <c r="AE18" s="123"/>
    </row>
    <row r="19" spans="2:31" x14ac:dyDescent="0.25">
      <c r="B19" s="165"/>
      <c r="C19" s="164"/>
      <c r="D19" s="164"/>
      <c r="E19" s="164"/>
      <c r="F19" s="164"/>
      <c r="G19" s="164"/>
      <c r="H19" s="164"/>
      <c r="I19" s="164"/>
      <c r="J19" s="164"/>
      <c r="K19" s="164"/>
      <c r="L19" s="164"/>
      <c r="M19" s="164"/>
      <c r="N19" s="164"/>
      <c r="O19" s="164"/>
      <c r="P19" s="164"/>
      <c r="Q19" s="164"/>
      <c r="R19" s="165"/>
      <c r="S19" s="165"/>
      <c r="T19" s="165"/>
      <c r="U19" s="165"/>
      <c r="V19" s="165"/>
      <c r="W19" s="165"/>
      <c r="X19" s="165"/>
      <c r="Y19" s="165"/>
      <c r="Z19" s="165"/>
      <c r="AA19" s="173"/>
      <c r="AB19" s="123"/>
      <c r="AC19" s="123"/>
      <c r="AD19" s="123"/>
      <c r="AE19" s="123"/>
    </row>
    <row r="20" spans="2:31" x14ac:dyDescent="0.25">
      <c r="B20" s="165"/>
      <c r="C20" s="164"/>
      <c r="D20" s="164"/>
      <c r="E20" s="164"/>
      <c r="F20" s="164"/>
      <c r="G20" s="164"/>
      <c r="H20" s="164"/>
      <c r="I20" s="164"/>
      <c r="J20" s="164"/>
      <c r="K20" s="164"/>
      <c r="L20" s="164"/>
      <c r="M20" s="164"/>
      <c r="N20" s="164"/>
      <c r="O20" s="164"/>
      <c r="P20" s="164"/>
      <c r="Q20" s="164"/>
      <c r="R20" s="165"/>
      <c r="S20" s="165"/>
      <c r="T20" s="165"/>
      <c r="U20" s="165"/>
      <c r="V20" s="165"/>
      <c r="W20" s="165"/>
      <c r="X20" s="165"/>
      <c r="Y20" s="165"/>
      <c r="Z20" s="165"/>
      <c r="AA20" s="173"/>
      <c r="AB20" s="123"/>
      <c r="AC20" s="123"/>
      <c r="AD20" s="123"/>
      <c r="AE20" s="123"/>
    </row>
    <row r="21" spans="2:31" x14ac:dyDescent="0.25">
      <c r="B21" s="165"/>
      <c r="C21" s="164"/>
      <c r="D21" s="164"/>
      <c r="E21" s="164"/>
      <c r="F21" s="164"/>
      <c r="G21" s="164"/>
      <c r="H21" s="164"/>
      <c r="I21" s="164"/>
      <c r="J21" s="164"/>
      <c r="K21" s="164"/>
      <c r="L21" s="164"/>
      <c r="M21" s="164"/>
      <c r="N21" s="164"/>
      <c r="O21" s="164"/>
      <c r="P21" s="164"/>
      <c r="Q21" s="164"/>
      <c r="R21" s="165"/>
      <c r="S21" s="165"/>
      <c r="T21" s="165"/>
      <c r="U21" s="165"/>
      <c r="V21" s="165"/>
      <c r="W21" s="165"/>
      <c r="X21" s="165"/>
      <c r="Y21" s="165"/>
      <c r="Z21" s="165"/>
      <c r="AA21" s="173"/>
      <c r="AB21" s="123"/>
      <c r="AC21" s="123"/>
      <c r="AD21" s="123"/>
      <c r="AE21" s="123"/>
    </row>
    <row r="22" spans="2:31" x14ac:dyDescent="0.25">
      <c r="B22" s="165"/>
      <c r="C22" s="164"/>
      <c r="D22" s="164"/>
      <c r="E22" s="164"/>
      <c r="F22" s="164"/>
      <c r="G22" s="164"/>
      <c r="H22" s="164"/>
      <c r="I22" s="164"/>
      <c r="J22" s="164"/>
      <c r="K22" s="164"/>
      <c r="L22" s="164"/>
      <c r="M22" s="164"/>
      <c r="N22" s="164"/>
      <c r="O22" s="164"/>
      <c r="P22" s="164"/>
      <c r="Q22" s="164"/>
      <c r="R22" s="165"/>
      <c r="S22" s="165"/>
      <c r="T22" s="165"/>
      <c r="U22" s="165"/>
      <c r="V22" s="165"/>
      <c r="W22" s="165"/>
      <c r="X22" s="165"/>
      <c r="Y22" s="165"/>
      <c r="Z22" s="165"/>
      <c r="AA22" s="173"/>
      <c r="AB22" s="123"/>
      <c r="AC22" s="123"/>
      <c r="AD22" s="123"/>
      <c r="AE22" s="123"/>
    </row>
    <row r="23" spans="2:31" x14ac:dyDescent="0.25">
      <c r="B23" s="165"/>
      <c r="C23" s="164"/>
      <c r="D23" s="164"/>
      <c r="E23" s="164"/>
      <c r="F23" s="164"/>
      <c r="G23" s="164"/>
      <c r="H23" s="164"/>
      <c r="I23" s="164"/>
      <c r="J23" s="164"/>
      <c r="K23" s="164"/>
      <c r="L23" s="164"/>
      <c r="M23" s="164"/>
      <c r="N23" s="164"/>
      <c r="O23" s="164"/>
      <c r="P23" s="164"/>
      <c r="Q23" s="164"/>
      <c r="R23" s="165"/>
      <c r="S23" s="165"/>
      <c r="T23" s="165"/>
      <c r="U23" s="165"/>
      <c r="V23" s="165"/>
      <c r="W23" s="165"/>
      <c r="X23" s="165"/>
      <c r="Y23" s="165"/>
      <c r="Z23" s="165"/>
      <c r="AA23" s="173"/>
      <c r="AB23" s="123"/>
      <c r="AC23" s="123"/>
      <c r="AD23" s="123"/>
      <c r="AE23" s="123"/>
    </row>
    <row r="24" spans="2:31" x14ac:dyDescent="0.25">
      <c r="B24" s="165"/>
      <c r="C24" s="164"/>
      <c r="D24" s="164"/>
      <c r="E24" s="164"/>
      <c r="F24" s="164"/>
      <c r="G24" s="164"/>
      <c r="H24" s="164"/>
      <c r="I24" s="164"/>
      <c r="J24" s="164"/>
      <c r="K24" s="164"/>
      <c r="L24" s="164"/>
      <c r="M24" s="164"/>
      <c r="N24" s="164"/>
      <c r="O24" s="164"/>
      <c r="P24" s="164"/>
      <c r="Q24" s="164"/>
      <c r="R24" s="165"/>
      <c r="S24" s="165"/>
      <c r="T24" s="165"/>
      <c r="U24" s="165"/>
      <c r="V24" s="165"/>
      <c r="W24" s="165"/>
      <c r="X24" s="165"/>
      <c r="Y24" s="165"/>
      <c r="Z24" s="165"/>
      <c r="AA24" s="173"/>
      <c r="AB24" s="123"/>
      <c r="AC24" s="123"/>
      <c r="AD24" s="123"/>
      <c r="AE24" s="123"/>
    </row>
    <row r="25" spans="2:31" x14ac:dyDescent="0.25">
      <c r="B25" s="165"/>
      <c r="C25" s="164"/>
      <c r="D25" s="164"/>
      <c r="E25" s="164"/>
      <c r="F25" s="164"/>
      <c r="G25" s="164"/>
      <c r="H25" s="164"/>
      <c r="I25" s="164"/>
      <c r="J25" s="164"/>
      <c r="K25" s="164"/>
      <c r="L25" s="164"/>
      <c r="M25" s="164"/>
      <c r="N25" s="164"/>
      <c r="O25" s="164"/>
      <c r="P25" s="164"/>
      <c r="Q25" s="164"/>
      <c r="R25" s="165"/>
      <c r="S25" s="165"/>
      <c r="T25" s="165"/>
      <c r="U25" s="165"/>
      <c r="V25" s="165"/>
      <c r="W25" s="165"/>
      <c r="X25" s="165"/>
      <c r="Y25" s="165"/>
      <c r="Z25" s="165"/>
      <c r="AA25" s="173"/>
      <c r="AB25" s="123"/>
      <c r="AC25" s="123"/>
      <c r="AD25" s="123"/>
      <c r="AE25" s="123"/>
    </row>
    <row r="26" spans="2:31" x14ac:dyDescent="0.25">
      <c r="B26" s="165"/>
      <c r="C26" s="164"/>
      <c r="D26" s="164"/>
      <c r="E26" s="164"/>
      <c r="F26" s="164"/>
      <c r="G26" s="164"/>
      <c r="H26" s="164"/>
      <c r="I26" s="164"/>
      <c r="J26" s="164"/>
      <c r="K26" s="164"/>
      <c r="L26" s="164"/>
      <c r="M26" s="164"/>
      <c r="N26" s="164"/>
      <c r="O26" s="164"/>
      <c r="P26" s="164"/>
      <c r="Q26" s="164"/>
      <c r="R26" s="165"/>
      <c r="S26" s="165"/>
      <c r="T26" s="165"/>
      <c r="U26" s="165"/>
      <c r="V26" s="165"/>
      <c r="W26" s="165"/>
      <c r="X26" s="165"/>
      <c r="Y26" s="165"/>
      <c r="Z26" s="165"/>
      <c r="AA26" s="173"/>
      <c r="AB26" s="123"/>
      <c r="AC26" s="123"/>
      <c r="AD26" s="123"/>
      <c r="AE26" s="123"/>
    </row>
    <row r="27" spans="2:31" x14ac:dyDescent="0.25">
      <c r="B27" s="165"/>
      <c r="C27" s="164"/>
      <c r="D27" s="164"/>
      <c r="E27" s="164"/>
      <c r="F27" s="164"/>
      <c r="G27" s="164"/>
      <c r="H27" s="164"/>
      <c r="I27" s="164"/>
      <c r="J27" s="164"/>
      <c r="K27" s="164"/>
      <c r="L27" s="164"/>
      <c r="M27" s="164"/>
      <c r="N27" s="164"/>
      <c r="O27" s="164"/>
      <c r="P27" s="164"/>
      <c r="Q27" s="164"/>
      <c r="R27" s="165"/>
      <c r="S27" s="165"/>
      <c r="T27" s="165"/>
      <c r="U27" s="165"/>
      <c r="V27" s="165"/>
      <c r="W27" s="165"/>
      <c r="X27" s="165"/>
      <c r="Y27" s="165"/>
      <c r="Z27" s="165"/>
      <c r="AA27" s="173"/>
      <c r="AB27" s="123"/>
      <c r="AC27" s="123"/>
      <c r="AD27" s="123"/>
      <c r="AE27" s="123"/>
    </row>
    <row r="28" spans="2:31" x14ac:dyDescent="0.25">
      <c r="B28" s="165"/>
      <c r="C28" s="164"/>
      <c r="D28" s="164"/>
      <c r="E28" s="164"/>
      <c r="F28" s="164"/>
      <c r="G28" s="164"/>
      <c r="H28" s="164"/>
      <c r="I28" s="164"/>
      <c r="J28" s="164"/>
      <c r="K28" s="164"/>
      <c r="L28" s="164"/>
      <c r="M28" s="164"/>
      <c r="N28" s="164"/>
      <c r="O28" s="164"/>
      <c r="P28" s="164"/>
      <c r="Q28" s="164"/>
      <c r="R28" s="165"/>
      <c r="S28" s="165"/>
      <c r="T28" s="165"/>
      <c r="U28" s="165"/>
      <c r="V28" s="165"/>
      <c r="W28" s="165"/>
      <c r="X28" s="165"/>
      <c r="Y28" s="165"/>
      <c r="Z28" s="165"/>
      <c r="AA28" s="173"/>
      <c r="AB28" s="123"/>
      <c r="AC28" s="123"/>
      <c r="AD28" s="123"/>
      <c r="AE28" s="123"/>
    </row>
    <row r="29" spans="2:31" x14ac:dyDescent="0.25">
      <c r="B29" s="165"/>
      <c r="C29" s="164"/>
      <c r="D29" s="164"/>
      <c r="E29" s="164"/>
      <c r="F29" s="164"/>
      <c r="G29" s="164"/>
      <c r="H29" s="164"/>
      <c r="I29" s="164"/>
      <c r="J29" s="164"/>
      <c r="K29" s="164"/>
      <c r="L29" s="164"/>
      <c r="M29" s="164"/>
      <c r="N29" s="164"/>
      <c r="O29" s="164"/>
      <c r="P29" s="164"/>
      <c r="Q29" s="164"/>
      <c r="R29" s="165"/>
      <c r="S29" s="165"/>
      <c r="T29" s="165"/>
      <c r="U29" s="165"/>
      <c r="V29" s="165"/>
      <c r="W29" s="165"/>
      <c r="X29" s="165"/>
      <c r="Y29" s="165"/>
      <c r="Z29" s="165"/>
      <c r="AA29" s="173"/>
      <c r="AB29" s="123"/>
      <c r="AC29" s="123"/>
      <c r="AD29" s="123"/>
      <c r="AE29" s="123"/>
    </row>
    <row r="30" spans="2:31" x14ac:dyDescent="0.25">
      <c r="B30" s="165"/>
      <c r="C30" s="164"/>
      <c r="D30" s="164"/>
      <c r="E30" s="164"/>
      <c r="F30" s="164"/>
      <c r="G30" s="164"/>
      <c r="H30" s="164"/>
      <c r="I30" s="164"/>
      <c r="J30" s="164"/>
      <c r="K30" s="164"/>
      <c r="L30" s="164"/>
      <c r="M30" s="164"/>
      <c r="N30" s="164"/>
      <c r="O30" s="164"/>
      <c r="P30" s="164"/>
      <c r="Q30" s="164"/>
      <c r="R30" s="165"/>
      <c r="S30" s="165"/>
      <c r="T30" s="165"/>
      <c r="U30" s="165"/>
      <c r="V30" s="165"/>
      <c r="W30" s="165"/>
      <c r="X30" s="165"/>
      <c r="Y30" s="165"/>
      <c r="Z30" s="165"/>
      <c r="AA30" s="173"/>
      <c r="AB30" s="123"/>
      <c r="AC30" s="123"/>
      <c r="AD30" s="123"/>
      <c r="AE30" s="123"/>
    </row>
    <row r="31" spans="2:31" x14ac:dyDescent="0.25">
      <c r="B31" s="165"/>
      <c r="C31" s="164"/>
      <c r="D31" s="164"/>
      <c r="E31" s="164"/>
      <c r="F31" s="164"/>
      <c r="G31" s="164"/>
      <c r="H31" s="164"/>
      <c r="I31" s="164"/>
      <c r="J31" s="164"/>
      <c r="K31" s="164"/>
      <c r="L31" s="164"/>
      <c r="M31" s="164"/>
      <c r="N31" s="164"/>
      <c r="O31" s="164"/>
      <c r="P31" s="164"/>
      <c r="Q31" s="164"/>
      <c r="R31" s="165"/>
      <c r="S31" s="165"/>
      <c r="T31" s="165"/>
      <c r="U31" s="165"/>
      <c r="V31" s="165"/>
      <c r="W31" s="165"/>
      <c r="X31" s="165"/>
      <c r="Y31" s="165"/>
      <c r="Z31" s="165"/>
      <c r="AA31" s="173"/>
      <c r="AB31" s="123"/>
      <c r="AC31" s="123"/>
      <c r="AD31" s="123"/>
    </row>
    <row r="32" spans="2:31" x14ac:dyDescent="0.25">
      <c r="B32" s="165"/>
      <c r="C32" s="164"/>
      <c r="D32" s="164"/>
      <c r="E32" s="164"/>
      <c r="F32" s="164"/>
      <c r="G32" s="164"/>
      <c r="H32" s="164"/>
      <c r="I32" s="164"/>
      <c r="J32" s="164"/>
      <c r="K32" s="164"/>
      <c r="L32" s="164"/>
      <c r="M32" s="164"/>
      <c r="N32" s="164"/>
      <c r="O32" s="164"/>
      <c r="P32" s="164"/>
      <c r="Q32" s="164"/>
      <c r="R32" s="165"/>
      <c r="S32" s="165"/>
      <c r="T32" s="165"/>
      <c r="U32" s="165"/>
      <c r="V32" s="165"/>
      <c r="W32" s="165"/>
      <c r="X32" s="165"/>
      <c r="Y32" s="165"/>
      <c r="Z32" s="165"/>
      <c r="AA32" s="173"/>
      <c r="AB32" s="123"/>
      <c r="AC32" s="123"/>
      <c r="AD32" s="123"/>
    </row>
    <row r="33" spans="2:30" x14ac:dyDescent="0.25">
      <c r="B33" s="165"/>
      <c r="C33" s="164"/>
      <c r="D33" s="164"/>
      <c r="E33" s="164"/>
      <c r="F33" s="164"/>
      <c r="G33" s="164"/>
      <c r="H33" s="164"/>
      <c r="I33" s="164"/>
      <c r="J33" s="164"/>
      <c r="K33" s="164"/>
      <c r="L33" s="164"/>
      <c r="M33" s="164"/>
      <c r="N33" s="164"/>
      <c r="O33" s="164"/>
      <c r="P33" s="164"/>
      <c r="Q33" s="164"/>
      <c r="R33" s="165"/>
      <c r="S33" s="165"/>
      <c r="T33" s="165"/>
      <c r="U33" s="165"/>
      <c r="V33" s="165"/>
      <c r="W33" s="165"/>
      <c r="X33" s="165"/>
      <c r="Y33" s="165"/>
      <c r="Z33" s="165"/>
      <c r="AA33" s="173"/>
      <c r="AB33" s="123"/>
      <c r="AC33" s="123"/>
      <c r="AD33" s="123"/>
    </row>
    <row r="34" spans="2:30" x14ac:dyDescent="0.25">
      <c r="B34" s="165"/>
      <c r="C34" s="164"/>
      <c r="D34" s="164"/>
      <c r="E34" s="164"/>
      <c r="F34" s="164"/>
      <c r="G34" s="164"/>
      <c r="H34" s="164"/>
      <c r="I34" s="164"/>
      <c r="J34" s="164"/>
      <c r="K34" s="164"/>
      <c r="L34" s="164"/>
      <c r="M34" s="164"/>
      <c r="N34" s="164"/>
      <c r="O34" s="164"/>
      <c r="P34" s="164"/>
      <c r="Q34" s="164"/>
      <c r="R34" s="165"/>
      <c r="S34" s="165"/>
      <c r="T34" s="165"/>
      <c r="U34" s="165"/>
      <c r="V34" s="165"/>
      <c r="W34" s="165"/>
      <c r="X34" s="165"/>
      <c r="Y34" s="165"/>
      <c r="Z34" s="165"/>
      <c r="AA34" s="173"/>
      <c r="AB34" s="123"/>
      <c r="AC34" s="123"/>
      <c r="AD34" s="123"/>
    </row>
    <row r="35" spans="2:30" ht="9" customHeight="1" x14ac:dyDescent="0.25">
      <c r="B35" s="165"/>
      <c r="C35" s="16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73"/>
      <c r="AB35" s="123"/>
      <c r="AC35" s="123"/>
      <c r="AD35" s="123"/>
    </row>
    <row r="36" spans="2:30" x14ac:dyDescent="0.25">
      <c r="B36" s="165"/>
      <c r="C36" s="16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73"/>
      <c r="AB36" s="123"/>
      <c r="AC36" s="123"/>
      <c r="AD36" s="123"/>
    </row>
    <row r="37" spans="2:30" x14ac:dyDescent="0.25">
      <c r="B37" s="165"/>
      <c r="C37" s="16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73"/>
      <c r="AB37" s="123"/>
      <c r="AC37" s="123"/>
      <c r="AD37" s="123"/>
    </row>
    <row r="38" spans="2:30" x14ac:dyDescent="0.25">
      <c r="B38" s="165"/>
      <c r="C38" s="165"/>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73"/>
      <c r="AB38" s="123"/>
      <c r="AC38" s="123"/>
      <c r="AD38" s="123"/>
    </row>
    <row r="39" spans="2:30" x14ac:dyDescent="0.25">
      <c r="B39" s="165"/>
      <c r="C39" s="16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73"/>
      <c r="AB39" s="123"/>
      <c r="AC39" s="123"/>
      <c r="AD39" s="123"/>
    </row>
    <row r="40" spans="2:30" x14ac:dyDescent="0.25">
      <c r="B40" s="165"/>
      <c r="C40" s="16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73"/>
      <c r="AB40" s="123"/>
      <c r="AC40" s="123"/>
      <c r="AD40" s="123"/>
    </row>
    <row r="41" spans="2:30" x14ac:dyDescent="0.25">
      <c r="B41" s="165"/>
      <c r="C41" s="16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73"/>
      <c r="AB41" s="123"/>
      <c r="AC41" s="123"/>
      <c r="AD41" s="123"/>
    </row>
    <row r="42" spans="2:30" x14ac:dyDescent="0.25">
      <c r="B42" s="165"/>
      <c r="C42" s="165"/>
      <c r="D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73"/>
      <c r="AB42" s="123"/>
      <c r="AC42" s="123"/>
      <c r="AD42" s="123"/>
    </row>
    <row r="43" spans="2:30" x14ac:dyDescent="0.25">
      <c r="B43" s="165"/>
      <c r="C43" s="165"/>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73"/>
      <c r="AB43" s="123"/>
      <c r="AC43" s="123"/>
      <c r="AD43" s="123"/>
    </row>
    <row r="44" spans="2:30" x14ac:dyDescent="0.25">
      <c r="B44" s="165"/>
      <c r="C44" s="165"/>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73"/>
      <c r="AB44" s="123"/>
      <c r="AC44" s="123"/>
      <c r="AD44" s="123"/>
    </row>
    <row r="45" spans="2:30" x14ac:dyDescent="0.25">
      <c r="B45" s="165"/>
      <c r="C45" s="165"/>
      <c r="D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73"/>
      <c r="AB45" s="123"/>
      <c r="AC45" s="123"/>
      <c r="AD45" s="123"/>
    </row>
    <row r="46" spans="2:30" x14ac:dyDescent="0.25">
      <c r="B46" s="165"/>
      <c r="C46" s="16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73"/>
      <c r="AB46" s="123"/>
      <c r="AC46" s="123"/>
      <c r="AD46" s="123"/>
    </row>
    <row r="47" spans="2:30" x14ac:dyDescent="0.25">
      <c r="B47" s="165"/>
      <c r="C47" s="16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73"/>
      <c r="AB47" s="123"/>
      <c r="AC47" s="123"/>
      <c r="AD47" s="123"/>
    </row>
    <row r="48" spans="2:30" x14ac:dyDescent="0.25">
      <c r="B48" s="165"/>
      <c r="C48" s="16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73"/>
      <c r="AB48" s="123"/>
      <c r="AC48" s="123"/>
      <c r="AD48" s="123"/>
    </row>
    <row r="49" spans="2:30" x14ac:dyDescent="0.25">
      <c r="B49" s="165"/>
      <c r="C49" s="16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73"/>
      <c r="AB49" s="123"/>
      <c r="AC49" s="123"/>
      <c r="AD49" s="123"/>
    </row>
  </sheetData>
  <pageMargins left="0.7" right="0.7" top="0.75" bottom="0.75" header="0.3" footer="0.3"/>
  <pageSetup orientation="portrait" r:id="rId1"/>
  <drawing r:id="rId2"/>
  <tableParts count="3">
    <tablePart r:id="rId3"/>
    <tablePart r:id="rId4"/>
    <tablePart r:id="rId5"/>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B2A14-FDF4-44B1-A0F3-F3C45BEF0920}">
  <sheetPr codeName="Sheet45"/>
  <dimension ref="B1:BC49"/>
  <sheetViews>
    <sheetView zoomScale="40" zoomScaleNormal="40" workbookViewId="0">
      <selection activeCell="B5" sqref="B5:AA49"/>
    </sheetView>
  </sheetViews>
  <sheetFormatPr defaultRowHeight="13.2" x14ac:dyDescent="0.25"/>
  <cols>
    <col min="1" max="1" width="3.5546875" style="162" customWidth="1"/>
    <col min="2" max="19" width="8.88671875" style="162"/>
    <col min="20" max="25" width="8.88671875" style="162" customWidth="1"/>
    <col min="26" max="30" width="8.88671875" style="162"/>
    <col min="31" max="32" width="10.77734375" style="162" customWidth="1"/>
    <col min="33" max="33" width="20.109375" style="162" customWidth="1"/>
    <col min="34" max="37" width="10.77734375" style="162" customWidth="1"/>
    <col min="38" max="39" width="3.33203125" style="162" customWidth="1"/>
    <col min="40" max="41" width="10.77734375" style="162" customWidth="1"/>
    <col min="42" max="42" width="18.44140625" style="162" customWidth="1"/>
    <col min="43" max="46" width="10.77734375" style="162" customWidth="1"/>
    <col min="47" max="47" width="3.88671875" style="162" customWidth="1"/>
    <col min="48" max="48" width="3.5546875" style="162" customWidth="1"/>
    <col min="49" max="50" width="10.77734375" style="162" customWidth="1"/>
    <col min="51" max="51" width="17.44140625" style="162" customWidth="1"/>
    <col min="52" max="55" width="10.77734375" style="162" customWidth="1"/>
    <col min="56" max="16384" width="8.88671875" style="162"/>
  </cols>
  <sheetData>
    <row r="1" spans="2:55" x14ac:dyDescent="0.25">
      <c r="AA1" s="123"/>
      <c r="AB1" s="123"/>
      <c r="AC1" s="123"/>
      <c r="AD1" s="123"/>
    </row>
    <row r="2" spans="2:55" x14ac:dyDescent="0.25">
      <c r="AA2" s="123"/>
      <c r="AB2" s="123"/>
      <c r="AC2" s="123"/>
      <c r="AD2" s="123"/>
    </row>
    <row r="3" spans="2:55" x14ac:dyDescent="0.25">
      <c r="AA3" s="123"/>
      <c r="AB3" s="123"/>
      <c r="AC3" s="123"/>
      <c r="AD3" s="123"/>
      <c r="AE3" s="123" t="s">
        <v>406</v>
      </c>
      <c r="AN3" s="170" t="s">
        <v>3</v>
      </c>
      <c r="AO3" s="115"/>
      <c r="AP3" s="114"/>
      <c r="AQ3" s="114"/>
      <c r="AR3" s="114"/>
      <c r="AS3" s="114"/>
      <c r="AT3" s="167"/>
      <c r="AW3" s="170" t="s">
        <v>2</v>
      </c>
      <c r="AX3" s="115"/>
      <c r="AY3" s="114"/>
      <c r="AZ3" s="114"/>
      <c r="BA3" s="114"/>
      <c r="BB3" s="114"/>
      <c r="BC3" s="167"/>
    </row>
    <row r="4" spans="2:55" ht="40.049999999999997" customHeight="1" x14ac:dyDescent="0.25">
      <c r="AA4" s="123"/>
      <c r="AB4" s="123"/>
      <c r="AC4" s="123"/>
      <c r="AD4" s="123"/>
      <c r="AE4" s="112" t="s">
        <v>304</v>
      </c>
      <c r="AF4" s="112" t="s">
        <v>309</v>
      </c>
      <c r="AG4" s="112" t="s">
        <v>129</v>
      </c>
      <c r="AH4" s="113" t="s">
        <v>305</v>
      </c>
      <c r="AI4" s="113" t="s">
        <v>306</v>
      </c>
      <c r="AJ4" s="113" t="s">
        <v>307</v>
      </c>
      <c r="AK4" s="113" t="s">
        <v>308</v>
      </c>
      <c r="AL4" s="176"/>
      <c r="AM4" s="176"/>
      <c r="AN4" s="112" t="s">
        <v>304</v>
      </c>
      <c r="AO4" s="112" t="s">
        <v>309</v>
      </c>
      <c r="AP4" s="112" t="s">
        <v>129</v>
      </c>
      <c r="AQ4" s="113" t="s">
        <v>305</v>
      </c>
      <c r="AR4" s="113" t="s">
        <v>306</v>
      </c>
      <c r="AS4" s="113" t="s">
        <v>307</v>
      </c>
      <c r="AT4" s="113" t="s">
        <v>308</v>
      </c>
      <c r="AU4" s="176"/>
      <c r="AV4" s="176"/>
      <c r="AW4" s="112" t="s">
        <v>304</v>
      </c>
      <c r="AX4" s="112" t="s">
        <v>309</v>
      </c>
      <c r="AY4" s="112" t="s">
        <v>129</v>
      </c>
      <c r="AZ4" s="113" t="s">
        <v>305</v>
      </c>
      <c r="BA4" s="113" t="s">
        <v>306</v>
      </c>
      <c r="BB4" s="113" t="s">
        <v>307</v>
      </c>
      <c r="BC4" s="113" t="s">
        <v>308</v>
      </c>
    </row>
    <row r="5" spans="2:55" x14ac:dyDescent="0.25">
      <c r="B5" s="165"/>
      <c r="C5" s="165"/>
      <c r="D5" s="165"/>
      <c r="E5" s="165"/>
      <c r="F5" s="165"/>
      <c r="G5" s="165"/>
      <c r="H5" s="165"/>
      <c r="I5" s="165"/>
      <c r="J5" s="165"/>
      <c r="K5" s="165"/>
      <c r="L5" s="165"/>
      <c r="M5" s="165"/>
      <c r="N5" s="165"/>
      <c r="O5" s="165"/>
      <c r="P5" s="165"/>
      <c r="Q5" s="165"/>
      <c r="R5" s="165"/>
      <c r="S5" s="165"/>
      <c r="T5" s="165"/>
      <c r="U5" s="165"/>
      <c r="V5" s="165"/>
      <c r="W5" s="165"/>
      <c r="X5" s="165"/>
      <c r="Y5" s="165"/>
      <c r="Z5" s="165"/>
      <c r="AA5" s="173"/>
      <c r="AB5" s="123"/>
      <c r="AC5" s="123"/>
      <c r="AD5" s="123"/>
      <c r="AE5" s="120"/>
      <c r="AF5" s="166" t="s">
        <v>62</v>
      </c>
      <c r="AG5" s="114" t="s">
        <v>135</v>
      </c>
      <c r="AH5" s="114">
        <v>5</v>
      </c>
      <c r="AI5" s="114">
        <v>2</v>
      </c>
      <c r="AJ5" s="114">
        <v>7</v>
      </c>
      <c r="AK5" s="167">
        <v>0.7142857142857143</v>
      </c>
      <c r="AN5" s="177"/>
      <c r="AO5" s="178" t="s">
        <v>62</v>
      </c>
      <c r="AP5" s="179" t="s">
        <v>158</v>
      </c>
      <c r="AQ5" s="179">
        <v>2</v>
      </c>
      <c r="AR5" s="179">
        <v>0</v>
      </c>
      <c r="AS5" s="179">
        <v>2</v>
      </c>
      <c r="AT5" s="180">
        <v>1</v>
      </c>
      <c r="AW5" s="177"/>
      <c r="AX5" s="178" t="s">
        <v>62</v>
      </c>
      <c r="AY5" s="179" t="s">
        <v>175</v>
      </c>
      <c r="AZ5" s="179">
        <v>15</v>
      </c>
      <c r="BA5" s="179">
        <v>1</v>
      </c>
      <c r="BB5" s="179">
        <v>16</v>
      </c>
      <c r="BC5" s="180">
        <v>0.9375</v>
      </c>
    </row>
    <row r="6" spans="2:55" x14ac:dyDescent="0.25">
      <c r="B6" s="165"/>
      <c r="C6" s="164"/>
      <c r="D6" s="164"/>
      <c r="E6" s="164"/>
      <c r="F6" s="164"/>
      <c r="G6" s="164"/>
      <c r="H6" s="164"/>
      <c r="I6" s="164"/>
      <c r="J6" s="164"/>
      <c r="K6" s="164"/>
      <c r="L6" s="164"/>
      <c r="M6" s="164"/>
      <c r="N6" s="164"/>
      <c r="O6" s="164"/>
      <c r="P6" s="164"/>
      <c r="Q6" s="164"/>
      <c r="R6" s="165"/>
      <c r="S6" s="165"/>
      <c r="T6" s="165"/>
      <c r="U6" s="165"/>
      <c r="V6" s="165"/>
      <c r="W6" s="165"/>
      <c r="X6" s="165"/>
      <c r="Y6" s="165"/>
      <c r="Z6" s="165"/>
      <c r="AA6" s="173"/>
      <c r="AB6" s="123"/>
      <c r="AC6" s="123"/>
      <c r="AD6" s="123"/>
      <c r="AE6" s="121"/>
      <c r="AF6" s="166"/>
      <c r="AG6" s="114" t="s">
        <v>137</v>
      </c>
      <c r="AH6" s="114">
        <v>1</v>
      </c>
      <c r="AI6" s="114">
        <v>0</v>
      </c>
      <c r="AJ6" s="114">
        <v>1</v>
      </c>
      <c r="AK6" s="167">
        <v>1</v>
      </c>
      <c r="AN6" s="121"/>
      <c r="AO6" s="166"/>
      <c r="AP6" s="114" t="s">
        <v>159</v>
      </c>
      <c r="AQ6" s="114">
        <v>1</v>
      </c>
      <c r="AR6" s="114">
        <v>0</v>
      </c>
      <c r="AS6" s="114">
        <v>1</v>
      </c>
      <c r="AT6" s="167">
        <v>1</v>
      </c>
      <c r="AW6" s="121"/>
      <c r="AX6" s="166"/>
      <c r="AY6" s="114" t="s">
        <v>176</v>
      </c>
      <c r="AZ6" s="114">
        <v>12</v>
      </c>
      <c r="BA6" s="114">
        <v>1</v>
      </c>
      <c r="BB6" s="114">
        <v>13</v>
      </c>
      <c r="BC6" s="167">
        <v>0.92307692307692313</v>
      </c>
    </row>
    <row r="7" spans="2:55" x14ac:dyDescent="0.25">
      <c r="B7" s="165"/>
      <c r="C7" s="164"/>
      <c r="D7" s="164"/>
      <c r="E7" s="164"/>
      <c r="F7" s="164"/>
      <c r="G7" s="164"/>
      <c r="H7" s="164"/>
      <c r="I7" s="164"/>
      <c r="J7" s="164"/>
      <c r="K7" s="164"/>
      <c r="L7" s="164"/>
      <c r="M7" s="164"/>
      <c r="N7" s="164"/>
      <c r="O7" s="164"/>
      <c r="P7" s="164"/>
      <c r="Q7" s="164"/>
      <c r="R7" s="165"/>
      <c r="S7" s="165"/>
      <c r="T7" s="165"/>
      <c r="U7" s="165"/>
      <c r="V7" s="165"/>
      <c r="W7" s="165"/>
      <c r="X7" s="165"/>
      <c r="Y7" s="165"/>
      <c r="Z7" s="165"/>
      <c r="AA7" s="173"/>
      <c r="AB7" s="123"/>
      <c r="AC7" s="123"/>
      <c r="AD7" s="123"/>
      <c r="AE7" s="121"/>
      <c r="AF7" s="166"/>
      <c r="AG7" s="114" t="s">
        <v>138</v>
      </c>
      <c r="AH7" s="114">
        <v>1</v>
      </c>
      <c r="AI7" s="114">
        <v>3</v>
      </c>
      <c r="AJ7" s="114">
        <v>4</v>
      </c>
      <c r="AK7" s="167">
        <v>0.25</v>
      </c>
      <c r="AN7" s="121"/>
      <c r="AO7" s="166"/>
      <c r="AP7" s="114" t="s">
        <v>161</v>
      </c>
      <c r="AQ7" s="114">
        <v>1</v>
      </c>
      <c r="AR7" s="114">
        <v>0</v>
      </c>
      <c r="AS7" s="114">
        <v>1</v>
      </c>
      <c r="AT7" s="167">
        <v>1</v>
      </c>
      <c r="AW7" s="121"/>
      <c r="AX7" s="166"/>
      <c r="AY7" s="114" t="s">
        <v>177</v>
      </c>
      <c r="AZ7" s="114">
        <v>15</v>
      </c>
      <c r="BA7" s="114">
        <v>1</v>
      </c>
      <c r="BB7" s="114">
        <v>16</v>
      </c>
      <c r="BC7" s="167">
        <v>0.9375</v>
      </c>
    </row>
    <row r="8" spans="2:55" x14ac:dyDescent="0.25">
      <c r="B8" s="165"/>
      <c r="C8" s="164"/>
      <c r="D8" s="164"/>
      <c r="E8" s="164"/>
      <c r="F8" s="164"/>
      <c r="G8" s="164"/>
      <c r="H8" s="164"/>
      <c r="I8" s="164"/>
      <c r="J8" s="164"/>
      <c r="K8" s="164"/>
      <c r="L8" s="164"/>
      <c r="M8" s="164"/>
      <c r="N8" s="164"/>
      <c r="O8" s="164"/>
      <c r="P8" s="164"/>
      <c r="Q8" s="164"/>
      <c r="R8" s="165"/>
      <c r="S8" s="165"/>
      <c r="T8" s="165"/>
      <c r="U8" s="165"/>
      <c r="V8" s="165"/>
      <c r="W8" s="165"/>
      <c r="X8" s="165"/>
      <c r="Y8" s="165"/>
      <c r="Z8" s="165"/>
      <c r="AA8" s="173"/>
      <c r="AB8" s="123"/>
      <c r="AC8" s="123"/>
      <c r="AD8" s="123"/>
      <c r="AE8" s="121"/>
      <c r="AF8" s="166"/>
      <c r="AG8" s="114" t="s">
        <v>139</v>
      </c>
      <c r="AH8" s="114">
        <v>0</v>
      </c>
      <c r="AI8" s="114">
        <v>2</v>
      </c>
      <c r="AJ8" s="114">
        <v>2</v>
      </c>
      <c r="AK8" s="167">
        <v>0</v>
      </c>
      <c r="AN8" s="121"/>
      <c r="AO8" s="168"/>
      <c r="AP8" s="114" t="s">
        <v>163</v>
      </c>
      <c r="AQ8" s="114">
        <v>1</v>
      </c>
      <c r="AR8" s="114">
        <v>0</v>
      </c>
      <c r="AS8" s="114">
        <v>1</v>
      </c>
      <c r="AT8" s="167">
        <v>1</v>
      </c>
      <c r="AW8" s="121"/>
      <c r="AX8" s="166"/>
      <c r="AY8" s="114" t="s">
        <v>178</v>
      </c>
      <c r="AZ8" s="114">
        <v>5</v>
      </c>
      <c r="BA8" s="114">
        <v>1</v>
      </c>
      <c r="BB8" s="114">
        <v>6</v>
      </c>
      <c r="BC8" s="167">
        <v>0.83333333333333337</v>
      </c>
    </row>
    <row r="9" spans="2:55" x14ac:dyDescent="0.25">
      <c r="B9" s="165"/>
      <c r="C9" s="164"/>
      <c r="D9" s="164"/>
      <c r="E9" s="164"/>
      <c r="F9" s="164"/>
      <c r="G9" s="164"/>
      <c r="H9" s="164"/>
      <c r="I9" s="164"/>
      <c r="J9" s="164"/>
      <c r="K9" s="164"/>
      <c r="L9" s="164"/>
      <c r="M9" s="164"/>
      <c r="N9" s="164"/>
      <c r="O9" s="164"/>
      <c r="P9" s="164"/>
      <c r="Q9" s="164"/>
      <c r="R9" s="165"/>
      <c r="S9" s="165"/>
      <c r="T9" s="165"/>
      <c r="U9" s="165"/>
      <c r="V9" s="165"/>
      <c r="W9" s="165"/>
      <c r="X9" s="165"/>
      <c r="Y9" s="165"/>
      <c r="Z9" s="165"/>
      <c r="AA9" s="173"/>
      <c r="AB9" s="123"/>
      <c r="AC9" s="123"/>
      <c r="AD9" s="123"/>
      <c r="AE9" s="121"/>
      <c r="AF9" s="166"/>
      <c r="AG9" s="114" t="s">
        <v>140</v>
      </c>
      <c r="AH9" s="114">
        <v>1</v>
      </c>
      <c r="AI9" s="114">
        <v>1</v>
      </c>
      <c r="AJ9" s="114">
        <v>2</v>
      </c>
      <c r="AK9" s="167">
        <v>0.5</v>
      </c>
      <c r="AN9" s="171"/>
      <c r="AO9" s="169"/>
      <c r="AP9" s="115"/>
      <c r="AQ9" s="115"/>
      <c r="AR9" s="115"/>
      <c r="AS9" s="115">
        <v>100</v>
      </c>
      <c r="AT9" s="172"/>
      <c r="AW9" s="121"/>
      <c r="AX9" s="166"/>
      <c r="AY9" s="114" t="s">
        <v>179</v>
      </c>
      <c r="AZ9" s="114">
        <v>2</v>
      </c>
      <c r="BA9" s="114">
        <v>0</v>
      </c>
      <c r="BB9" s="114">
        <v>2</v>
      </c>
      <c r="BC9" s="167">
        <v>1</v>
      </c>
    </row>
    <row r="10" spans="2:55" x14ac:dyDescent="0.25">
      <c r="B10" s="165"/>
      <c r="C10" s="164"/>
      <c r="D10" s="164"/>
      <c r="E10" s="164"/>
      <c r="F10" s="164"/>
      <c r="G10" s="164"/>
      <c r="H10" s="164"/>
      <c r="I10" s="164"/>
      <c r="J10" s="164"/>
      <c r="K10" s="164"/>
      <c r="L10" s="164"/>
      <c r="M10" s="164"/>
      <c r="N10" s="164"/>
      <c r="O10" s="164"/>
      <c r="P10" s="164"/>
      <c r="Q10" s="164"/>
      <c r="R10" s="165"/>
      <c r="S10" s="165"/>
      <c r="T10" s="165"/>
      <c r="U10" s="165"/>
      <c r="V10" s="165"/>
      <c r="W10" s="165"/>
      <c r="X10" s="165"/>
      <c r="Y10" s="165"/>
      <c r="Z10" s="165"/>
      <c r="AA10" s="173"/>
      <c r="AB10" s="123"/>
      <c r="AC10" s="123"/>
      <c r="AD10" s="123"/>
      <c r="AE10" s="121"/>
      <c r="AF10" s="166"/>
      <c r="AG10" s="114" t="s">
        <v>141</v>
      </c>
      <c r="AH10" s="114">
        <v>10</v>
      </c>
      <c r="AI10" s="114">
        <v>8</v>
      </c>
      <c r="AJ10" s="114">
        <v>18</v>
      </c>
      <c r="AK10" s="167">
        <v>0.55555555555555558</v>
      </c>
      <c r="AN10" s="171"/>
      <c r="AO10" s="169" t="s">
        <v>63</v>
      </c>
      <c r="AP10" s="115" t="s">
        <v>161</v>
      </c>
      <c r="AQ10" s="115">
        <v>1</v>
      </c>
      <c r="AR10" s="115">
        <v>0</v>
      </c>
      <c r="AS10" s="115">
        <v>1</v>
      </c>
      <c r="AT10" s="172">
        <v>1</v>
      </c>
      <c r="AW10" s="121"/>
      <c r="AX10" s="168"/>
      <c r="AY10" s="114" t="s">
        <v>180</v>
      </c>
      <c r="AZ10" s="114">
        <v>2</v>
      </c>
      <c r="BA10" s="114">
        <v>1</v>
      </c>
      <c r="BB10" s="114">
        <v>3</v>
      </c>
      <c r="BC10" s="167">
        <v>0.66666666666666663</v>
      </c>
    </row>
    <row r="11" spans="2:55" x14ac:dyDescent="0.25">
      <c r="B11" s="165"/>
      <c r="C11" s="164"/>
      <c r="D11" s="164"/>
      <c r="E11" s="164"/>
      <c r="F11" s="164"/>
      <c r="G11" s="164"/>
      <c r="H11" s="164"/>
      <c r="I11" s="164"/>
      <c r="J11" s="164"/>
      <c r="K11" s="164"/>
      <c r="L11" s="164"/>
      <c r="M11" s="164"/>
      <c r="N11" s="164"/>
      <c r="O11" s="164"/>
      <c r="P11" s="164"/>
      <c r="Q11" s="164"/>
      <c r="R11" s="165"/>
      <c r="S11" s="165"/>
      <c r="T11" s="165"/>
      <c r="U11" s="165"/>
      <c r="V11" s="165"/>
      <c r="W11" s="165"/>
      <c r="X11" s="165"/>
      <c r="Y11" s="165"/>
      <c r="Z11" s="165"/>
      <c r="AA11" s="173"/>
      <c r="AB11" s="123"/>
      <c r="AC11" s="123"/>
      <c r="AD11" s="123"/>
      <c r="AE11" s="121"/>
      <c r="AF11" s="168"/>
      <c r="AG11" s="114" t="s">
        <v>142</v>
      </c>
      <c r="AH11" s="114">
        <v>2</v>
      </c>
      <c r="AI11" s="114">
        <v>0</v>
      </c>
      <c r="AJ11" s="114">
        <v>2</v>
      </c>
      <c r="AK11" s="167">
        <v>1</v>
      </c>
      <c r="AW11" s="171"/>
      <c r="AX11" s="169"/>
      <c r="AY11" s="115"/>
      <c r="AZ11" s="115"/>
      <c r="BA11" s="115"/>
      <c r="BB11" s="115">
        <v>100</v>
      </c>
      <c r="BC11" s="172"/>
    </row>
    <row r="12" spans="2:55" x14ac:dyDescent="0.25">
      <c r="B12" s="165"/>
      <c r="C12" s="164"/>
      <c r="D12" s="164"/>
      <c r="E12" s="164"/>
      <c r="F12" s="164"/>
      <c r="G12" s="164"/>
      <c r="H12" s="164"/>
      <c r="I12" s="164"/>
      <c r="J12" s="164"/>
      <c r="K12" s="164"/>
      <c r="L12" s="164"/>
      <c r="M12" s="164"/>
      <c r="N12" s="164"/>
      <c r="O12" s="164"/>
      <c r="P12" s="164"/>
      <c r="Q12" s="164"/>
      <c r="R12" s="165"/>
      <c r="S12" s="165"/>
      <c r="T12" s="165"/>
      <c r="U12" s="165"/>
      <c r="V12" s="165"/>
      <c r="W12" s="165"/>
      <c r="X12" s="165"/>
      <c r="Y12" s="165"/>
      <c r="Z12" s="165"/>
      <c r="AA12" s="173"/>
      <c r="AB12" s="123"/>
      <c r="AC12" s="123"/>
      <c r="AD12" s="123"/>
      <c r="AE12" s="121"/>
      <c r="AF12" s="169"/>
      <c r="AG12" s="114"/>
      <c r="AH12" s="114"/>
      <c r="AI12" s="114"/>
      <c r="AJ12" s="114">
        <v>100</v>
      </c>
      <c r="AK12" s="167"/>
      <c r="AW12" s="171"/>
      <c r="AX12" s="169" t="s">
        <v>63</v>
      </c>
      <c r="AY12" s="115" t="s">
        <v>176</v>
      </c>
      <c r="AZ12" s="115">
        <v>3</v>
      </c>
      <c r="BA12" s="115">
        <v>0</v>
      </c>
      <c r="BB12" s="115">
        <v>3</v>
      </c>
      <c r="BC12" s="172">
        <v>1</v>
      </c>
    </row>
    <row r="13" spans="2:55" x14ac:dyDescent="0.25">
      <c r="B13" s="165"/>
      <c r="C13" s="164"/>
      <c r="D13" s="164"/>
      <c r="E13" s="164"/>
      <c r="F13" s="164"/>
      <c r="G13" s="164"/>
      <c r="H13" s="164"/>
      <c r="I13" s="164"/>
      <c r="J13" s="164"/>
      <c r="K13" s="164"/>
      <c r="L13" s="164"/>
      <c r="M13" s="164"/>
      <c r="N13" s="164"/>
      <c r="O13" s="164"/>
      <c r="P13" s="164"/>
      <c r="Q13" s="164"/>
      <c r="R13" s="165"/>
      <c r="S13" s="165"/>
      <c r="T13" s="165"/>
      <c r="U13" s="165"/>
      <c r="V13" s="165"/>
      <c r="W13" s="165"/>
      <c r="X13" s="165"/>
      <c r="Y13" s="165"/>
      <c r="Z13" s="165"/>
      <c r="AA13" s="173"/>
      <c r="AB13" s="123"/>
      <c r="AC13" s="123"/>
      <c r="AD13" s="123"/>
      <c r="AE13" s="121"/>
      <c r="AF13" s="166" t="s">
        <v>63</v>
      </c>
      <c r="AG13" s="114" t="s">
        <v>135</v>
      </c>
      <c r="AH13" s="114">
        <v>2</v>
      </c>
      <c r="AI13" s="114">
        <v>0</v>
      </c>
      <c r="AJ13" s="114">
        <v>2</v>
      </c>
      <c r="AK13" s="167">
        <v>1</v>
      </c>
    </row>
    <row r="14" spans="2:55" x14ac:dyDescent="0.25">
      <c r="B14" s="165"/>
      <c r="C14" s="164"/>
      <c r="D14" s="164"/>
      <c r="E14" s="164"/>
      <c r="F14" s="164"/>
      <c r="G14" s="164"/>
      <c r="H14" s="164"/>
      <c r="I14" s="164"/>
      <c r="J14" s="164"/>
      <c r="K14" s="164"/>
      <c r="L14" s="164"/>
      <c r="M14" s="164"/>
      <c r="N14" s="164"/>
      <c r="O14" s="164"/>
      <c r="P14" s="164"/>
      <c r="Q14" s="164"/>
      <c r="R14" s="165"/>
      <c r="S14" s="165"/>
      <c r="T14" s="165"/>
      <c r="U14" s="165"/>
      <c r="V14" s="165"/>
      <c r="W14" s="165"/>
      <c r="X14" s="165"/>
      <c r="Y14" s="165"/>
      <c r="Z14" s="165"/>
      <c r="AA14" s="173"/>
      <c r="AB14" s="123"/>
      <c r="AC14" s="123"/>
      <c r="AD14" s="123"/>
      <c r="AE14" s="121"/>
      <c r="AF14" s="166"/>
      <c r="AG14" s="114" t="s">
        <v>137</v>
      </c>
      <c r="AH14" s="114">
        <v>1</v>
      </c>
      <c r="AI14" s="114">
        <v>0</v>
      </c>
      <c r="AJ14" s="114">
        <v>1</v>
      </c>
      <c r="AK14" s="167">
        <v>1</v>
      </c>
    </row>
    <row r="15" spans="2:55" x14ac:dyDescent="0.25">
      <c r="B15" s="165"/>
      <c r="C15" s="164"/>
      <c r="D15" s="164"/>
      <c r="E15" s="164"/>
      <c r="F15" s="164"/>
      <c r="G15" s="164"/>
      <c r="H15" s="164"/>
      <c r="I15" s="164"/>
      <c r="J15" s="164"/>
      <c r="K15" s="164"/>
      <c r="L15" s="164"/>
      <c r="M15" s="164"/>
      <c r="N15" s="164"/>
      <c r="O15" s="164"/>
      <c r="P15" s="164"/>
      <c r="Q15" s="164"/>
      <c r="R15" s="165"/>
      <c r="S15" s="165"/>
      <c r="T15" s="165"/>
      <c r="U15" s="165"/>
      <c r="V15" s="165"/>
      <c r="W15" s="165"/>
      <c r="X15" s="165"/>
      <c r="Y15" s="165"/>
      <c r="Z15" s="165"/>
      <c r="AA15" s="173"/>
      <c r="AB15" s="123"/>
      <c r="AC15" s="123"/>
      <c r="AD15" s="123"/>
      <c r="AE15" s="121"/>
      <c r="AF15" s="166"/>
      <c r="AG15" s="114" t="s">
        <v>148</v>
      </c>
      <c r="AH15" s="114">
        <v>0</v>
      </c>
      <c r="AI15" s="114">
        <v>1</v>
      </c>
      <c r="AJ15" s="114">
        <v>1</v>
      </c>
      <c r="AK15" s="167">
        <v>0</v>
      </c>
    </row>
    <row r="16" spans="2:55" x14ac:dyDescent="0.25">
      <c r="B16" s="165"/>
      <c r="C16" s="164"/>
      <c r="D16" s="164"/>
      <c r="E16" s="164"/>
      <c r="F16" s="164"/>
      <c r="G16" s="164"/>
      <c r="H16" s="164"/>
      <c r="I16" s="164"/>
      <c r="J16" s="164"/>
      <c r="K16" s="164"/>
      <c r="L16" s="164"/>
      <c r="M16" s="164"/>
      <c r="N16" s="164"/>
      <c r="O16" s="164"/>
      <c r="P16" s="164"/>
      <c r="Q16" s="164"/>
      <c r="R16" s="165"/>
      <c r="S16" s="165"/>
      <c r="T16" s="165"/>
      <c r="U16" s="165"/>
      <c r="V16" s="165"/>
      <c r="W16" s="165"/>
      <c r="X16" s="165"/>
      <c r="Y16" s="165"/>
      <c r="Z16" s="165"/>
      <c r="AA16" s="173"/>
      <c r="AB16" s="123"/>
      <c r="AC16" s="123"/>
      <c r="AD16" s="123"/>
      <c r="AE16" s="171"/>
      <c r="AF16" s="169"/>
      <c r="AG16" s="115" t="s">
        <v>147</v>
      </c>
      <c r="AH16" s="115">
        <v>1</v>
      </c>
      <c r="AI16" s="115">
        <v>0</v>
      </c>
      <c r="AJ16" s="115">
        <v>1</v>
      </c>
      <c r="AK16" s="172">
        <v>1</v>
      </c>
    </row>
    <row r="17" spans="2:31" x14ac:dyDescent="0.25">
      <c r="B17" s="165"/>
      <c r="C17" s="164"/>
      <c r="D17" s="164"/>
      <c r="E17" s="164"/>
      <c r="F17" s="164"/>
      <c r="G17" s="164"/>
      <c r="H17" s="164"/>
      <c r="I17" s="164"/>
      <c r="J17" s="164"/>
      <c r="K17" s="164"/>
      <c r="L17" s="164"/>
      <c r="M17" s="164"/>
      <c r="N17" s="164"/>
      <c r="O17" s="164"/>
      <c r="P17" s="164"/>
      <c r="Q17" s="164"/>
      <c r="R17" s="165"/>
      <c r="S17" s="165"/>
      <c r="T17" s="165"/>
      <c r="U17" s="165"/>
      <c r="V17" s="165"/>
      <c r="W17" s="165"/>
      <c r="X17" s="165"/>
      <c r="Y17" s="165"/>
      <c r="Z17" s="165"/>
      <c r="AA17" s="173"/>
      <c r="AB17" s="123"/>
      <c r="AC17" s="123"/>
      <c r="AD17" s="123"/>
      <c r="AE17" s="123"/>
    </row>
    <row r="18" spans="2:31" ht="21" customHeight="1" x14ac:dyDescent="0.25">
      <c r="B18" s="165"/>
      <c r="C18" s="164"/>
      <c r="D18" s="164"/>
      <c r="E18" s="164"/>
      <c r="F18" s="164"/>
      <c r="G18" s="164"/>
      <c r="H18" s="164"/>
      <c r="I18" s="164"/>
      <c r="J18" s="164"/>
      <c r="K18" s="164"/>
      <c r="L18" s="164"/>
      <c r="M18" s="164"/>
      <c r="N18" s="164"/>
      <c r="O18" s="164"/>
      <c r="P18" s="164"/>
      <c r="Q18" s="164"/>
      <c r="R18" s="165"/>
      <c r="S18" s="165"/>
      <c r="T18" s="165"/>
      <c r="U18" s="165"/>
      <c r="V18" s="165"/>
      <c r="W18" s="165"/>
      <c r="X18" s="165"/>
      <c r="Y18" s="165"/>
      <c r="Z18" s="165"/>
      <c r="AA18" s="173"/>
      <c r="AB18" s="123"/>
      <c r="AC18" s="123"/>
      <c r="AD18" s="123"/>
      <c r="AE18" s="123"/>
    </row>
    <row r="19" spans="2:31" x14ac:dyDescent="0.25">
      <c r="B19" s="165"/>
      <c r="C19" s="164"/>
      <c r="D19" s="164"/>
      <c r="E19" s="164"/>
      <c r="F19" s="164"/>
      <c r="G19" s="164"/>
      <c r="H19" s="164"/>
      <c r="I19" s="164"/>
      <c r="J19" s="164"/>
      <c r="K19" s="164"/>
      <c r="L19" s="164"/>
      <c r="M19" s="164"/>
      <c r="N19" s="164"/>
      <c r="O19" s="164"/>
      <c r="P19" s="164"/>
      <c r="Q19" s="164"/>
      <c r="R19" s="165"/>
      <c r="S19" s="165"/>
      <c r="T19" s="165"/>
      <c r="U19" s="165"/>
      <c r="V19" s="165"/>
      <c r="W19" s="165"/>
      <c r="X19" s="165"/>
      <c r="Y19" s="165"/>
      <c r="Z19" s="165"/>
      <c r="AA19" s="173"/>
      <c r="AB19" s="123"/>
      <c r="AC19" s="123"/>
      <c r="AD19" s="123"/>
      <c r="AE19" s="123"/>
    </row>
    <row r="20" spans="2:31" x14ac:dyDescent="0.25">
      <c r="B20" s="165"/>
      <c r="C20" s="164"/>
      <c r="D20" s="164"/>
      <c r="E20" s="164"/>
      <c r="F20" s="164"/>
      <c r="G20" s="164"/>
      <c r="H20" s="164"/>
      <c r="I20" s="164"/>
      <c r="J20" s="164"/>
      <c r="K20" s="164"/>
      <c r="L20" s="164"/>
      <c r="M20" s="164"/>
      <c r="N20" s="164"/>
      <c r="O20" s="164"/>
      <c r="P20" s="164"/>
      <c r="Q20" s="164"/>
      <c r="R20" s="165"/>
      <c r="S20" s="165"/>
      <c r="T20" s="165"/>
      <c r="U20" s="165"/>
      <c r="V20" s="165"/>
      <c r="W20" s="165"/>
      <c r="X20" s="165"/>
      <c r="Y20" s="165"/>
      <c r="Z20" s="165"/>
      <c r="AA20" s="173"/>
      <c r="AB20" s="123"/>
      <c r="AC20" s="123"/>
      <c r="AD20" s="123"/>
      <c r="AE20" s="123"/>
    </row>
    <row r="21" spans="2:31" x14ac:dyDescent="0.25">
      <c r="B21" s="165"/>
      <c r="C21" s="164"/>
      <c r="D21" s="164"/>
      <c r="E21" s="164"/>
      <c r="F21" s="164"/>
      <c r="G21" s="164"/>
      <c r="H21" s="164"/>
      <c r="I21" s="164"/>
      <c r="J21" s="164"/>
      <c r="K21" s="164"/>
      <c r="L21" s="164"/>
      <c r="M21" s="164"/>
      <c r="N21" s="164"/>
      <c r="O21" s="164"/>
      <c r="P21" s="164"/>
      <c r="Q21" s="164"/>
      <c r="R21" s="165"/>
      <c r="S21" s="165"/>
      <c r="T21" s="165"/>
      <c r="U21" s="165"/>
      <c r="V21" s="165"/>
      <c r="W21" s="165"/>
      <c r="X21" s="165"/>
      <c r="Y21" s="165"/>
      <c r="Z21" s="165"/>
      <c r="AA21" s="173"/>
      <c r="AB21" s="123"/>
      <c r="AC21" s="123"/>
      <c r="AD21" s="123"/>
      <c r="AE21" s="123"/>
    </row>
    <row r="22" spans="2:31" x14ac:dyDescent="0.25">
      <c r="B22" s="165"/>
      <c r="C22" s="164"/>
      <c r="D22" s="164"/>
      <c r="E22" s="164"/>
      <c r="F22" s="164"/>
      <c r="G22" s="164"/>
      <c r="H22" s="164"/>
      <c r="I22" s="164"/>
      <c r="J22" s="164"/>
      <c r="K22" s="164"/>
      <c r="L22" s="164"/>
      <c r="M22" s="164"/>
      <c r="N22" s="164"/>
      <c r="O22" s="164"/>
      <c r="P22" s="164"/>
      <c r="Q22" s="164"/>
      <c r="R22" s="165"/>
      <c r="S22" s="165"/>
      <c r="T22" s="165"/>
      <c r="U22" s="165"/>
      <c r="V22" s="165"/>
      <c r="W22" s="165"/>
      <c r="X22" s="165"/>
      <c r="Y22" s="165"/>
      <c r="Z22" s="165"/>
      <c r="AA22" s="173"/>
      <c r="AB22" s="123"/>
      <c r="AC22" s="123"/>
      <c r="AD22" s="123"/>
      <c r="AE22" s="123"/>
    </row>
    <row r="23" spans="2:31" x14ac:dyDescent="0.25">
      <c r="B23" s="165"/>
      <c r="C23" s="164"/>
      <c r="D23" s="164"/>
      <c r="E23" s="164"/>
      <c r="F23" s="164"/>
      <c r="G23" s="164"/>
      <c r="H23" s="164"/>
      <c r="I23" s="164"/>
      <c r="J23" s="164"/>
      <c r="K23" s="164"/>
      <c r="L23" s="164"/>
      <c r="M23" s="164"/>
      <c r="N23" s="164"/>
      <c r="O23" s="164"/>
      <c r="P23" s="164"/>
      <c r="Q23" s="164"/>
      <c r="R23" s="165"/>
      <c r="S23" s="165"/>
      <c r="T23" s="165"/>
      <c r="U23" s="165"/>
      <c r="V23" s="165"/>
      <c r="W23" s="165"/>
      <c r="X23" s="165"/>
      <c r="Y23" s="165"/>
      <c r="Z23" s="165"/>
      <c r="AA23" s="173"/>
      <c r="AB23" s="123"/>
      <c r="AC23" s="123"/>
      <c r="AD23" s="123"/>
      <c r="AE23" s="123"/>
    </row>
    <row r="24" spans="2:31" x14ac:dyDescent="0.25">
      <c r="B24" s="165"/>
      <c r="C24" s="164"/>
      <c r="D24" s="164"/>
      <c r="E24" s="164"/>
      <c r="F24" s="164"/>
      <c r="G24" s="164"/>
      <c r="H24" s="164"/>
      <c r="I24" s="164"/>
      <c r="J24" s="164"/>
      <c r="K24" s="164"/>
      <c r="L24" s="164"/>
      <c r="M24" s="164"/>
      <c r="N24" s="164"/>
      <c r="O24" s="164"/>
      <c r="P24" s="164"/>
      <c r="Q24" s="164"/>
      <c r="R24" s="165"/>
      <c r="S24" s="165"/>
      <c r="T24" s="165"/>
      <c r="U24" s="165"/>
      <c r="V24" s="165"/>
      <c r="W24" s="165"/>
      <c r="X24" s="165"/>
      <c r="Y24" s="165"/>
      <c r="Z24" s="165"/>
      <c r="AA24" s="173"/>
      <c r="AB24" s="123"/>
      <c r="AC24" s="123"/>
      <c r="AD24" s="123"/>
      <c r="AE24" s="123"/>
    </row>
    <row r="25" spans="2:31" x14ac:dyDescent="0.25">
      <c r="B25" s="165"/>
      <c r="C25" s="164"/>
      <c r="D25" s="164"/>
      <c r="E25" s="164"/>
      <c r="F25" s="164"/>
      <c r="G25" s="164"/>
      <c r="H25" s="164"/>
      <c r="I25" s="164"/>
      <c r="J25" s="164"/>
      <c r="K25" s="164"/>
      <c r="L25" s="164"/>
      <c r="M25" s="164"/>
      <c r="N25" s="164"/>
      <c r="O25" s="164"/>
      <c r="P25" s="164"/>
      <c r="Q25" s="164"/>
      <c r="R25" s="165"/>
      <c r="S25" s="165"/>
      <c r="T25" s="165"/>
      <c r="U25" s="165"/>
      <c r="V25" s="165"/>
      <c r="W25" s="165"/>
      <c r="X25" s="165"/>
      <c r="Y25" s="165"/>
      <c r="Z25" s="165"/>
      <c r="AA25" s="173"/>
      <c r="AB25" s="123"/>
      <c r="AC25" s="123"/>
      <c r="AD25" s="123"/>
      <c r="AE25" s="123"/>
    </row>
    <row r="26" spans="2:31" x14ac:dyDescent="0.25">
      <c r="B26" s="165"/>
      <c r="C26" s="164"/>
      <c r="D26" s="164"/>
      <c r="E26" s="164"/>
      <c r="F26" s="164"/>
      <c r="G26" s="164"/>
      <c r="H26" s="164"/>
      <c r="I26" s="164"/>
      <c r="J26" s="164"/>
      <c r="K26" s="164"/>
      <c r="L26" s="164"/>
      <c r="M26" s="164"/>
      <c r="N26" s="164"/>
      <c r="O26" s="164"/>
      <c r="P26" s="164"/>
      <c r="Q26" s="164"/>
      <c r="R26" s="165"/>
      <c r="S26" s="165"/>
      <c r="T26" s="165"/>
      <c r="U26" s="165"/>
      <c r="V26" s="165"/>
      <c r="W26" s="165"/>
      <c r="X26" s="165"/>
      <c r="Y26" s="165"/>
      <c r="Z26" s="165"/>
      <c r="AA26" s="173"/>
      <c r="AB26" s="123"/>
      <c r="AC26" s="123"/>
      <c r="AD26" s="123"/>
      <c r="AE26" s="123"/>
    </row>
    <row r="27" spans="2:31" x14ac:dyDescent="0.25">
      <c r="B27" s="165"/>
      <c r="C27" s="164"/>
      <c r="D27" s="164"/>
      <c r="E27" s="164"/>
      <c r="F27" s="164"/>
      <c r="G27" s="164"/>
      <c r="H27" s="164"/>
      <c r="I27" s="164"/>
      <c r="J27" s="164"/>
      <c r="K27" s="164"/>
      <c r="L27" s="164"/>
      <c r="M27" s="164"/>
      <c r="N27" s="164"/>
      <c r="O27" s="164"/>
      <c r="P27" s="164"/>
      <c r="Q27" s="164"/>
      <c r="R27" s="165"/>
      <c r="S27" s="165"/>
      <c r="T27" s="165"/>
      <c r="U27" s="165"/>
      <c r="V27" s="165"/>
      <c r="W27" s="165"/>
      <c r="X27" s="165"/>
      <c r="Y27" s="165"/>
      <c r="Z27" s="165"/>
      <c r="AA27" s="173"/>
      <c r="AB27" s="123"/>
      <c r="AC27" s="123"/>
      <c r="AD27" s="123"/>
      <c r="AE27" s="123"/>
    </row>
    <row r="28" spans="2:31" x14ac:dyDescent="0.25">
      <c r="B28" s="165"/>
      <c r="C28" s="164"/>
      <c r="D28" s="164"/>
      <c r="E28" s="164"/>
      <c r="F28" s="164"/>
      <c r="G28" s="164"/>
      <c r="H28" s="164"/>
      <c r="I28" s="164"/>
      <c r="J28" s="164"/>
      <c r="K28" s="164"/>
      <c r="L28" s="164"/>
      <c r="M28" s="164"/>
      <c r="N28" s="164"/>
      <c r="O28" s="164"/>
      <c r="P28" s="164"/>
      <c r="Q28" s="164"/>
      <c r="R28" s="165"/>
      <c r="S28" s="165"/>
      <c r="T28" s="165"/>
      <c r="U28" s="165"/>
      <c r="V28" s="165"/>
      <c r="W28" s="165"/>
      <c r="X28" s="165"/>
      <c r="Y28" s="165"/>
      <c r="Z28" s="165"/>
      <c r="AA28" s="173"/>
      <c r="AB28" s="123"/>
      <c r="AC28" s="123"/>
      <c r="AD28" s="123"/>
      <c r="AE28" s="123"/>
    </row>
    <row r="29" spans="2:31" x14ac:dyDescent="0.25">
      <c r="B29" s="165"/>
      <c r="C29" s="164"/>
      <c r="D29" s="164"/>
      <c r="E29" s="164"/>
      <c r="F29" s="164"/>
      <c r="G29" s="164"/>
      <c r="H29" s="164"/>
      <c r="I29" s="164"/>
      <c r="J29" s="164"/>
      <c r="K29" s="164"/>
      <c r="L29" s="164"/>
      <c r="M29" s="164"/>
      <c r="N29" s="164"/>
      <c r="O29" s="164"/>
      <c r="P29" s="164"/>
      <c r="Q29" s="164"/>
      <c r="R29" s="165"/>
      <c r="S29" s="165"/>
      <c r="T29" s="165"/>
      <c r="U29" s="165"/>
      <c r="V29" s="165"/>
      <c r="W29" s="165"/>
      <c r="X29" s="165"/>
      <c r="Y29" s="165"/>
      <c r="Z29" s="165"/>
      <c r="AA29" s="173"/>
      <c r="AB29" s="123"/>
      <c r="AC29" s="123"/>
      <c r="AD29" s="123"/>
      <c r="AE29" s="123"/>
    </row>
    <row r="30" spans="2:31" x14ac:dyDescent="0.25">
      <c r="B30" s="165"/>
      <c r="C30" s="164"/>
      <c r="D30" s="164"/>
      <c r="E30" s="164"/>
      <c r="F30" s="164"/>
      <c r="G30" s="164"/>
      <c r="H30" s="164"/>
      <c r="I30" s="164"/>
      <c r="J30" s="164"/>
      <c r="K30" s="164"/>
      <c r="L30" s="164"/>
      <c r="M30" s="164"/>
      <c r="N30" s="164"/>
      <c r="O30" s="164"/>
      <c r="P30" s="164"/>
      <c r="Q30" s="164"/>
      <c r="R30" s="165"/>
      <c r="S30" s="165"/>
      <c r="T30" s="165"/>
      <c r="U30" s="165"/>
      <c r="V30" s="165"/>
      <c r="W30" s="165"/>
      <c r="X30" s="165"/>
      <c r="Y30" s="165"/>
      <c r="Z30" s="165"/>
      <c r="AA30" s="173"/>
      <c r="AB30" s="123"/>
      <c r="AC30" s="123"/>
      <c r="AD30" s="123"/>
      <c r="AE30" s="123"/>
    </row>
    <row r="31" spans="2:31" x14ac:dyDescent="0.25">
      <c r="B31" s="165"/>
      <c r="C31" s="164"/>
      <c r="D31" s="164"/>
      <c r="E31" s="164"/>
      <c r="F31" s="164"/>
      <c r="G31" s="164"/>
      <c r="H31" s="164"/>
      <c r="I31" s="164"/>
      <c r="J31" s="164"/>
      <c r="K31" s="164"/>
      <c r="L31" s="164"/>
      <c r="M31" s="164"/>
      <c r="N31" s="164"/>
      <c r="O31" s="164"/>
      <c r="P31" s="164"/>
      <c r="Q31" s="164"/>
      <c r="R31" s="165"/>
      <c r="S31" s="165"/>
      <c r="T31" s="165"/>
      <c r="U31" s="165"/>
      <c r="V31" s="165"/>
      <c r="W31" s="165"/>
      <c r="X31" s="165"/>
      <c r="Y31" s="165"/>
      <c r="Z31" s="165"/>
      <c r="AA31" s="173"/>
      <c r="AB31" s="123"/>
      <c r="AC31" s="123"/>
      <c r="AD31" s="123"/>
    </row>
    <row r="32" spans="2:31" x14ac:dyDescent="0.25">
      <c r="B32" s="165"/>
      <c r="C32" s="164"/>
      <c r="D32" s="164"/>
      <c r="E32" s="164"/>
      <c r="F32" s="164"/>
      <c r="G32" s="164"/>
      <c r="H32" s="164"/>
      <c r="I32" s="164"/>
      <c r="J32" s="164"/>
      <c r="K32" s="164"/>
      <c r="L32" s="164"/>
      <c r="M32" s="164"/>
      <c r="N32" s="164"/>
      <c r="O32" s="164"/>
      <c r="P32" s="164"/>
      <c r="Q32" s="164"/>
      <c r="R32" s="165"/>
      <c r="S32" s="165"/>
      <c r="T32" s="165"/>
      <c r="U32" s="165"/>
      <c r="V32" s="165"/>
      <c r="W32" s="165"/>
      <c r="X32" s="165"/>
      <c r="Y32" s="165"/>
      <c r="Z32" s="165"/>
      <c r="AA32" s="173"/>
      <c r="AB32" s="123"/>
      <c r="AC32" s="123"/>
      <c r="AD32" s="123"/>
    </row>
    <row r="33" spans="2:30" x14ac:dyDescent="0.25">
      <c r="B33" s="165"/>
      <c r="C33" s="164"/>
      <c r="D33" s="164"/>
      <c r="E33" s="164"/>
      <c r="F33" s="164"/>
      <c r="G33" s="164"/>
      <c r="H33" s="164"/>
      <c r="I33" s="164"/>
      <c r="J33" s="164"/>
      <c r="K33" s="164"/>
      <c r="L33" s="164"/>
      <c r="M33" s="164"/>
      <c r="N33" s="164"/>
      <c r="O33" s="164"/>
      <c r="P33" s="164"/>
      <c r="Q33" s="164"/>
      <c r="R33" s="165"/>
      <c r="S33" s="165"/>
      <c r="T33" s="165"/>
      <c r="U33" s="165"/>
      <c r="V33" s="165"/>
      <c r="W33" s="165"/>
      <c r="X33" s="165"/>
      <c r="Y33" s="165"/>
      <c r="Z33" s="165"/>
      <c r="AA33" s="173"/>
      <c r="AB33" s="123"/>
      <c r="AC33" s="123"/>
      <c r="AD33" s="123"/>
    </row>
    <row r="34" spans="2:30" x14ac:dyDescent="0.25">
      <c r="B34" s="165"/>
      <c r="C34" s="164"/>
      <c r="D34" s="164"/>
      <c r="E34" s="164"/>
      <c r="F34" s="164"/>
      <c r="G34" s="164"/>
      <c r="H34" s="164"/>
      <c r="I34" s="164"/>
      <c r="J34" s="164"/>
      <c r="K34" s="164"/>
      <c r="L34" s="164"/>
      <c r="M34" s="164"/>
      <c r="N34" s="164"/>
      <c r="O34" s="164"/>
      <c r="P34" s="164"/>
      <c r="Q34" s="164"/>
      <c r="R34" s="165"/>
      <c r="S34" s="165"/>
      <c r="T34" s="165"/>
      <c r="U34" s="165"/>
      <c r="V34" s="165"/>
      <c r="W34" s="165"/>
      <c r="X34" s="165"/>
      <c r="Y34" s="165"/>
      <c r="Z34" s="165"/>
      <c r="AA34" s="173"/>
      <c r="AB34" s="123"/>
      <c r="AC34" s="123"/>
      <c r="AD34" s="123"/>
    </row>
    <row r="35" spans="2:30" ht="9" customHeight="1" x14ac:dyDescent="0.25">
      <c r="B35" s="165"/>
      <c r="C35" s="16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73"/>
      <c r="AB35" s="123"/>
      <c r="AC35" s="123"/>
      <c r="AD35" s="123"/>
    </row>
    <row r="36" spans="2:30" x14ac:dyDescent="0.25">
      <c r="B36" s="165"/>
      <c r="C36" s="16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73"/>
      <c r="AB36" s="123"/>
      <c r="AC36" s="123"/>
      <c r="AD36" s="123"/>
    </row>
    <row r="37" spans="2:30" x14ac:dyDescent="0.25">
      <c r="B37" s="165"/>
      <c r="C37" s="16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73"/>
      <c r="AB37" s="123"/>
      <c r="AC37" s="123"/>
      <c r="AD37" s="123"/>
    </row>
    <row r="38" spans="2:30" x14ac:dyDescent="0.25">
      <c r="B38" s="165"/>
      <c r="C38" s="165"/>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73"/>
      <c r="AB38" s="123"/>
      <c r="AC38" s="123"/>
      <c r="AD38" s="123"/>
    </row>
    <row r="39" spans="2:30" x14ac:dyDescent="0.25">
      <c r="B39" s="165"/>
      <c r="C39" s="16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73"/>
      <c r="AB39" s="123"/>
      <c r="AC39" s="123"/>
      <c r="AD39" s="123"/>
    </row>
    <row r="40" spans="2:30" x14ac:dyDescent="0.25">
      <c r="B40" s="165"/>
      <c r="C40" s="16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73"/>
      <c r="AB40" s="123"/>
      <c r="AC40" s="123"/>
      <c r="AD40" s="123"/>
    </row>
    <row r="41" spans="2:30" x14ac:dyDescent="0.25">
      <c r="B41" s="165"/>
      <c r="C41" s="16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73"/>
      <c r="AB41" s="123"/>
      <c r="AC41" s="123"/>
      <c r="AD41" s="123"/>
    </row>
    <row r="42" spans="2:30" x14ac:dyDescent="0.25">
      <c r="B42" s="165"/>
      <c r="C42" s="165"/>
      <c r="D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73"/>
      <c r="AB42" s="123"/>
      <c r="AC42" s="123"/>
      <c r="AD42" s="123"/>
    </row>
    <row r="43" spans="2:30" x14ac:dyDescent="0.25">
      <c r="B43" s="165"/>
      <c r="C43" s="165"/>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73"/>
      <c r="AB43" s="123"/>
      <c r="AC43" s="123"/>
      <c r="AD43" s="123"/>
    </row>
    <row r="44" spans="2:30" x14ac:dyDescent="0.25">
      <c r="B44" s="165"/>
      <c r="C44" s="165"/>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73"/>
      <c r="AB44" s="123"/>
      <c r="AC44" s="123"/>
      <c r="AD44" s="123"/>
    </row>
    <row r="45" spans="2:30" x14ac:dyDescent="0.25">
      <c r="B45" s="165"/>
      <c r="C45" s="165"/>
      <c r="D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73"/>
      <c r="AB45" s="123"/>
      <c r="AC45" s="123"/>
      <c r="AD45" s="123"/>
    </row>
    <row r="46" spans="2:30" x14ac:dyDescent="0.25">
      <c r="B46" s="165"/>
      <c r="C46" s="16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73"/>
      <c r="AB46" s="123"/>
      <c r="AC46" s="123"/>
      <c r="AD46" s="123"/>
    </row>
    <row r="47" spans="2:30" x14ac:dyDescent="0.25">
      <c r="B47" s="165"/>
      <c r="C47" s="16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73"/>
      <c r="AB47" s="123"/>
      <c r="AC47" s="123"/>
      <c r="AD47" s="123"/>
    </row>
    <row r="48" spans="2:30" x14ac:dyDescent="0.25">
      <c r="B48" s="165"/>
      <c r="C48" s="16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73"/>
      <c r="AB48" s="123"/>
      <c r="AC48" s="123"/>
      <c r="AD48" s="123"/>
    </row>
    <row r="49" spans="2:30" x14ac:dyDescent="0.25">
      <c r="B49" s="165"/>
      <c r="C49" s="16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73"/>
      <c r="AB49" s="123"/>
      <c r="AC49" s="123"/>
      <c r="AD49" s="123"/>
    </row>
  </sheetData>
  <phoneticPr fontId="51" type="noConversion"/>
  <pageMargins left="0.7" right="0.7" top="0.75" bottom="0.75" header="0.3" footer="0.3"/>
  <pageSetup orientation="portrait" r:id="rId1"/>
  <drawing r:id="rId2"/>
  <tableParts count="3">
    <tablePart r:id="rId3"/>
    <tablePart r:id="rId4"/>
    <tablePart r:id="rId5"/>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659AA-3D4C-4A7B-BAB4-9A7155FBD879}">
  <sheetPr codeName="Sheet46"/>
  <dimension ref="B1:BC49"/>
  <sheetViews>
    <sheetView topLeftCell="C1" zoomScale="40" zoomScaleNormal="40" workbookViewId="0">
      <selection activeCell="B5" sqref="B5:AA49"/>
    </sheetView>
  </sheetViews>
  <sheetFormatPr defaultRowHeight="13.2" x14ac:dyDescent="0.25"/>
  <cols>
    <col min="1" max="1" width="3.5546875" style="162" customWidth="1"/>
    <col min="2" max="19" width="8.88671875" style="162"/>
    <col min="20" max="25" width="8.88671875" style="162" customWidth="1"/>
    <col min="26" max="30" width="8.88671875" style="162"/>
    <col min="31" max="32" width="10.77734375" style="162" customWidth="1"/>
    <col min="33" max="33" width="20.109375" style="162" customWidth="1"/>
    <col min="34" max="37" width="10.77734375" style="162" customWidth="1"/>
    <col min="38" max="39" width="3.33203125" style="162" customWidth="1"/>
    <col min="40" max="41" width="10.77734375" style="162" customWidth="1"/>
    <col min="42" max="42" width="18.44140625" style="162" customWidth="1"/>
    <col min="43" max="46" width="10.77734375" style="162" customWidth="1"/>
    <col min="47" max="47" width="3.88671875" style="162" customWidth="1"/>
    <col min="48" max="48" width="3.5546875" style="162" customWidth="1"/>
    <col min="49" max="50" width="10.77734375" style="162" customWidth="1"/>
    <col min="51" max="51" width="17.44140625" style="162" customWidth="1"/>
    <col min="52" max="55" width="10.77734375" style="162" customWidth="1"/>
    <col min="56" max="16384" width="8.88671875" style="162"/>
  </cols>
  <sheetData>
    <row r="1" spans="2:55" x14ac:dyDescent="0.25">
      <c r="AA1" s="123"/>
      <c r="AB1" s="123"/>
      <c r="AC1" s="123"/>
      <c r="AD1" s="123"/>
    </row>
    <row r="2" spans="2:55" x14ac:dyDescent="0.25">
      <c r="AA2" s="123"/>
      <c r="AB2" s="123"/>
      <c r="AC2" s="123"/>
      <c r="AD2" s="123"/>
    </row>
    <row r="3" spans="2:55" x14ac:dyDescent="0.25">
      <c r="AA3" s="123"/>
      <c r="AB3" s="123"/>
      <c r="AC3" s="123"/>
      <c r="AD3" s="123"/>
      <c r="AE3" s="123" t="s">
        <v>406</v>
      </c>
      <c r="AN3" s="170" t="s">
        <v>3</v>
      </c>
      <c r="AO3" s="115"/>
      <c r="AP3" s="114"/>
      <c r="AQ3" s="114"/>
      <c r="AR3" s="114"/>
      <c r="AS3" s="114"/>
      <c r="AT3" s="167"/>
      <c r="AW3" s="170" t="s">
        <v>2</v>
      </c>
      <c r="AX3" s="115"/>
      <c r="AY3" s="114"/>
      <c r="AZ3" s="114"/>
      <c r="BA3" s="114"/>
      <c r="BB3" s="114"/>
      <c r="BC3" s="167"/>
    </row>
    <row r="4" spans="2:55" ht="40.049999999999997" customHeight="1" x14ac:dyDescent="0.25">
      <c r="AA4" s="123"/>
      <c r="AB4" s="123"/>
      <c r="AC4" s="123"/>
      <c r="AD4" s="123"/>
      <c r="AE4" s="112" t="s">
        <v>304</v>
      </c>
      <c r="AF4" s="112" t="s">
        <v>309</v>
      </c>
      <c r="AG4" s="112" t="s">
        <v>129</v>
      </c>
      <c r="AH4" s="113" t="s">
        <v>305</v>
      </c>
      <c r="AI4" s="113" t="s">
        <v>306</v>
      </c>
      <c r="AJ4" s="113" t="s">
        <v>307</v>
      </c>
      <c r="AK4" s="113" t="s">
        <v>308</v>
      </c>
      <c r="AL4" s="176"/>
      <c r="AM4" s="176"/>
      <c r="AN4" s="112" t="s">
        <v>304</v>
      </c>
      <c r="AO4" s="112" t="s">
        <v>309</v>
      </c>
      <c r="AP4" s="112" t="s">
        <v>129</v>
      </c>
      <c r="AQ4" s="113" t="s">
        <v>305</v>
      </c>
      <c r="AR4" s="113" t="s">
        <v>306</v>
      </c>
      <c r="AS4" s="113" t="s">
        <v>307</v>
      </c>
      <c r="AT4" s="113" t="s">
        <v>308</v>
      </c>
      <c r="AU4" s="176"/>
      <c r="AV4" s="176"/>
      <c r="AW4" s="112" t="s">
        <v>304</v>
      </c>
      <c r="AX4" s="112" t="s">
        <v>309</v>
      </c>
      <c r="AY4" s="112" t="s">
        <v>129</v>
      </c>
      <c r="AZ4" s="113" t="s">
        <v>305</v>
      </c>
      <c r="BA4" s="113" t="s">
        <v>306</v>
      </c>
      <c r="BB4" s="113" t="s">
        <v>307</v>
      </c>
      <c r="BC4" s="113" t="s">
        <v>308</v>
      </c>
    </row>
    <row r="5" spans="2:55" x14ac:dyDescent="0.25">
      <c r="B5" s="165"/>
      <c r="C5" s="165"/>
      <c r="D5" s="165"/>
      <c r="E5" s="165"/>
      <c r="F5" s="165"/>
      <c r="G5" s="165"/>
      <c r="H5" s="165"/>
      <c r="I5" s="165"/>
      <c r="J5" s="165"/>
      <c r="K5" s="165"/>
      <c r="L5" s="165"/>
      <c r="M5" s="165"/>
      <c r="N5" s="165"/>
      <c r="O5" s="165"/>
      <c r="P5" s="165"/>
      <c r="Q5" s="165"/>
      <c r="R5" s="165"/>
      <c r="S5" s="165"/>
      <c r="T5" s="165"/>
      <c r="U5" s="165"/>
      <c r="V5" s="165"/>
      <c r="W5" s="165"/>
      <c r="X5" s="165"/>
      <c r="Y5" s="165"/>
      <c r="Z5" s="165"/>
      <c r="AA5" s="173"/>
      <c r="AB5" s="123"/>
      <c r="AC5" s="123"/>
      <c r="AD5" s="123"/>
      <c r="AE5" s="120"/>
      <c r="AF5" s="166" t="s">
        <v>62</v>
      </c>
      <c r="AG5" s="114" t="s">
        <v>135</v>
      </c>
      <c r="AH5" s="114">
        <v>23</v>
      </c>
      <c r="AI5" s="114">
        <v>1</v>
      </c>
      <c r="AJ5" s="114">
        <v>24</v>
      </c>
      <c r="AK5" s="167">
        <v>0.95833333333333337</v>
      </c>
      <c r="AN5" s="120"/>
      <c r="AO5" s="166" t="s">
        <v>62</v>
      </c>
      <c r="AP5" s="114" t="s">
        <v>158</v>
      </c>
      <c r="AQ5" s="114">
        <v>19</v>
      </c>
      <c r="AR5" s="114">
        <v>0</v>
      </c>
      <c r="AS5" s="114">
        <v>19</v>
      </c>
      <c r="AT5" s="167">
        <v>1</v>
      </c>
      <c r="AW5" s="121"/>
      <c r="AX5" s="166" t="s">
        <v>62</v>
      </c>
      <c r="AY5" s="114" t="s">
        <v>175</v>
      </c>
      <c r="AZ5" s="114">
        <v>20</v>
      </c>
      <c r="BA5" s="114">
        <v>2</v>
      </c>
      <c r="BB5" s="114">
        <v>22</v>
      </c>
      <c r="BC5" s="167">
        <v>0.90909090909090906</v>
      </c>
    </row>
    <row r="6" spans="2:55" x14ac:dyDescent="0.25">
      <c r="B6" s="165"/>
      <c r="C6" s="164"/>
      <c r="D6" s="164"/>
      <c r="E6" s="164"/>
      <c r="F6" s="164"/>
      <c r="G6" s="164"/>
      <c r="H6" s="164"/>
      <c r="I6" s="164"/>
      <c r="J6" s="164"/>
      <c r="K6" s="164"/>
      <c r="L6" s="164"/>
      <c r="M6" s="164"/>
      <c r="N6" s="164"/>
      <c r="O6" s="164"/>
      <c r="P6" s="164"/>
      <c r="Q6" s="164"/>
      <c r="R6" s="165"/>
      <c r="S6" s="165"/>
      <c r="T6" s="165"/>
      <c r="U6" s="165"/>
      <c r="V6" s="165"/>
      <c r="W6" s="165"/>
      <c r="X6" s="165"/>
      <c r="Y6" s="165"/>
      <c r="Z6" s="165"/>
      <c r="AA6" s="173"/>
      <c r="AB6" s="123"/>
      <c r="AC6" s="123"/>
      <c r="AD6" s="123"/>
      <c r="AE6" s="121"/>
      <c r="AF6" s="166"/>
      <c r="AG6" s="114" t="s">
        <v>137</v>
      </c>
      <c r="AH6" s="114">
        <v>6</v>
      </c>
      <c r="AI6" s="114">
        <v>0</v>
      </c>
      <c r="AJ6" s="114">
        <v>6</v>
      </c>
      <c r="AK6" s="167">
        <v>1</v>
      </c>
      <c r="AN6" s="121"/>
      <c r="AO6" s="166"/>
      <c r="AP6" s="114" t="s">
        <v>159</v>
      </c>
      <c r="AQ6" s="114">
        <v>13</v>
      </c>
      <c r="AR6" s="114">
        <v>0</v>
      </c>
      <c r="AS6" s="114">
        <v>13</v>
      </c>
      <c r="AT6" s="167">
        <v>1</v>
      </c>
      <c r="AW6" s="121"/>
      <c r="AX6" s="166"/>
      <c r="AY6" s="114" t="s">
        <v>176</v>
      </c>
      <c r="AZ6" s="114">
        <v>19</v>
      </c>
      <c r="BA6" s="114">
        <v>0</v>
      </c>
      <c r="BB6" s="114">
        <v>19</v>
      </c>
      <c r="BC6" s="167">
        <v>1</v>
      </c>
    </row>
    <row r="7" spans="2:55" x14ac:dyDescent="0.25">
      <c r="B7" s="165"/>
      <c r="C7" s="164"/>
      <c r="D7" s="164"/>
      <c r="E7" s="164"/>
      <c r="F7" s="164"/>
      <c r="G7" s="164"/>
      <c r="H7" s="164"/>
      <c r="I7" s="164"/>
      <c r="J7" s="164"/>
      <c r="K7" s="164"/>
      <c r="L7" s="164"/>
      <c r="M7" s="164"/>
      <c r="N7" s="164"/>
      <c r="O7" s="164"/>
      <c r="P7" s="164"/>
      <c r="Q7" s="164"/>
      <c r="R7" s="165"/>
      <c r="S7" s="165"/>
      <c r="T7" s="165"/>
      <c r="U7" s="165"/>
      <c r="V7" s="165"/>
      <c r="W7" s="165"/>
      <c r="X7" s="165"/>
      <c r="Y7" s="165"/>
      <c r="Z7" s="165"/>
      <c r="AA7" s="173"/>
      <c r="AB7" s="123"/>
      <c r="AC7" s="123"/>
      <c r="AD7" s="123"/>
      <c r="AE7" s="121"/>
      <c r="AF7" s="166"/>
      <c r="AG7" s="114" t="s">
        <v>138</v>
      </c>
      <c r="AH7" s="114">
        <v>6</v>
      </c>
      <c r="AI7" s="114">
        <v>3</v>
      </c>
      <c r="AJ7" s="114">
        <v>9</v>
      </c>
      <c r="AK7" s="167">
        <v>0.66666666666666663</v>
      </c>
      <c r="AN7" s="121"/>
      <c r="AO7" s="166"/>
      <c r="AP7" s="114" t="s">
        <v>160</v>
      </c>
      <c r="AQ7" s="114">
        <v>1</v>
      </c>
      <c r="AR7" s="114">
        <v>0</v>
      </c>
      <c r="AS7" s="114">
        <v>1</v>
      </c>
      <c r="AT7" s="167">
        <v>1</v>
      </c>
      <c r="AW7" s="121"/>
      <c r="AX7" s="166"/>
      <c r="AY7" s="114" t="s">
        <v>177</v>
      </c>
      <c r="AZ7" s="114">
        <v>31</v>
      </c>
      <c r="BA7" s="114">
        <v>1</v>
      </c>
      <c r="BB7" s="114">
        <v>32</v>
      </c>
      <c r="BC7" s="167">
        <v>0.96875</v>
      </c>
    </row>
    <row r="8" spans="2:55" x14ac:dyDescent="0.25">
      <c r="B8" s="165"/>
      <c r="C8" s="164"/>
      <c r="D8" s="164"/>
      <c r="E8" s="164"/>
      <c r="F8" s="164"/>
      <c r="G8" s="164"/>
      <c r="H8" s="164"/>
      <c r="I8" s="164"/>
      <c r="J8" s="164"/>
      <c r="K8" s="164"/>
      <c r="L8" s="164"/>
      <c r="M8" s="164"/>
      <c r="N8" s="164"/>
      <c r="O8" s="164"/>
      <c r="P8" s="164"/>
      <c r="Q8" s="164"/>
      <c r="R8" s="165"/>
      <c r="S8" s="165"/>
      <c r="T8" s="165"/>
      <c r="U8" s="165"/>
      <c r="V8" s="165"/>
      <c r="W8" s="165"/>
      <c r="X8" s="165"/>
      <c r="Y8" s="165"/>
      <c r="Z8" s="165"/>
      <c r="AA8" s="173"/>
      <c r="AB8" s="123"/>
      <c r="AC8" s="123"/>
      <c r="AD8" s="123"/>
      <c r="AE8" s="121"/>
      <c r="AF8" s="166"/>
      <c r="AG8" s="114" t="s">
        <v>139</v>
      </c>
      <c r="AH8" s="114">
        <v>4</v>
      </c>
      <c r="AI8" s="114">
        <v>0</v>
      </c>
      <c r="AJ8" s="114">
        <v>4</v>
      </c>
      <c r="AK8" s="167">
        <v>1</v>
      </c>
      <c r="AN8" s="121"/>
      <c r="AO8" s="166"/>
      <c r="AP8" s="114" t="s">
        <v>161</v>
      </c>
      <c r="AQ8" s="114">
        <v>10</v>
      </c>
      <c r="AR8" s="114">
        <v>0</v>
      </c>
      <c r="AS8" s="114">
        <v>10</v>
      </c>
      <c r="AT8" s="167">
        <v>1</v>
      </c>
      <c r="AW8" s="121"/>
      <c r="AX8" s="166"/>
      <c r="AY8" s="114" t="s">
        <v>178</v>
      </c>
      <c r="AZ8" s="114">
        <v>20</v>
      </c>
      <c r="BA8" s="114">
        <v>4</v>
      </c>
      <c r="BB8" s="114">
        <v>24</v>
      </c>
      <c r="BC8" s="167">
        <v>0.83333333333333337</v>
      </c>
    </row>
    <row r="9" spans="2:55" x14ac:dyDescent="0.25">
      <c r="B9" s="165"/>
      <c r="C9" s="164"/>
      <c r="D9" s="164"/>
      <c r="E9" s="164"/>
      <c r="F9" s="164"/>
      <c r="G9" s="164"/>
      <c r="H9" s="164"/>
      <c r="I9" s="164"/>
      <c r="J9" s="164"/>
      <c r="K9" s="164"/>
      <c r="L9" s="164"/>
      <c r="M9" s="164"/>
      <c r="N9" s="164"/>
      <c r="O9" s="164"/>
      <c r="P9" s="164"/>
      <c r="Q9" s="164"/>
      <c r="R9" s="165"/>
      <c r="S9" s="165"/>
      <c r="T9" s="165"/>
      <c r="U9" s="165"/>
      <c r="V9" s="165"/>
      <c r="W9" s="165"/>
      <c r="X9" s="165"/>
      <c r="Y9" s="165"/>
      <c r="Z9" s="165"/>
      <c r="AA9" s="173"/>
      <c r="AB9" s="123"/>
      <c r="AC9" s="123"/>
      <c r="AD9" s="123"/>
      <c r="AE9" s="121"/>
      <c r="AF9" s="166"/>
      <c r="AG9" s="114" t="s">
        <v>140</v>
      </c>
      <c r="AH9" s="114">
        <v>6</v>
      </c>
      <c r="AI9" s="114">
        <v>0</v>
      </c>
      <c r="AJ9" s="114">
        <v>6</v>
      </c>
      <c r="AK9" s="167">
        <v>1</v>
      </c>
      <c r="AN9" s="121"/>
      <c r="AO9" s="166"/>
      <c r="AP9" s="114" t="s">
        <v>162</v>
      </c>
      <c r="AQ9" s="114">
        <v>1</v>
      </c>
      <c r="AR9" s="114">
        <v>0</v>
      </c>
      <c r="AS9" s="114">
        <v>1</v>
      </c>
      <c r="AT9" s="167">
        <v>1</v>
      </c>
      <c r="AW9" s="121"/>
      <c r="AX9" s="166"/>
      <c r="AY9" s="114" t="s">
        <v>179</v>
      </c>
      <c r="AZ9" s="114">
        <v>3</v>
      </c>
      <c r="BA9" s="114">
        <v>0</v>
      </c>
      <c r="BB9" s="114">
        <v>3</v>
      </c>
      <c r="BC9" s="167">
        <v>1</v>
      </c>
    </row>
    <row r="10" spans="2:55" x14ac:dyDescent="0.25">
      <c r="B10" s="165"/>
      <c r="C10" s="164"/>
      <c r="D10" s="164"/>
      <c r="E10" s="164"/>
      <c r="F10" s="164"/>
      <c r="G10" s="164"/>
      <c r="H10" s="164"/>
      <c r="I10" s="164"/>
      <c r="J10" s="164"/>
      <c r="K10" s="164"/>
      <c r="L10" s="164"/>
      <c r="M10" s="164"/>
      <c r="N10" s="164"/>
      <c r="O10" s="164"/>
      <c r="P10" s="164"/>
      <c r="Q10" s="164"/>
      <c r="R10" s="165"/>
      <c r="S10" s="165"/>
      <c r="T10" s="165"/>
      <c r="U10" s="165"/>
      <c r="V10" s="165"/>
      <c r="W10" s="165"/>
      <c r="X10" s="165"/>
      <c r="Y10" s="165"/>
      <c r="Z10" s="165"/>
      <c r="AA10" s="173"/>
      <c r="AB10" s="123"/>
      <c r="AC10" s="123"/>
      <c r="AD10" s="123"/>
      <c r="AE10" s="121"/>
      <c r="AF10" s="166"/>
      <c r="AG10" s="114" t="s">
        <v>141</v>
      </c>
      <c r="AH10" s="114">
        <v>42</v>
      </c>
      <c r="AI10" s="114">
        <v>1</v>
      </c>
      <c r="AJ10" s="114">
        <v>43</v>
      </c>
      <c r="AK10" s="167">
        <v>0.97674418604651159</v>
      </c>
      <c r="AN10" s="121"/>
      <c r="AO10" s="166"/>
      <c r="AP10" s="114" t="s">
        <v>163</v>
      </c>
      <c r="AQ10" s="114">
        <v>19</v>
      </c>
      <c r="AR10" s="114">
        <v>1</v>
      </c>
      <c r="AS10" s="114">
        <v>20</v>
      </c>
      <c r="AT10" s="167">
        <v>0.95</v>
      </c>
      <c r="AW10" s="171"/>
      <c r="AX10" s="168"/>
      <c r="AY10" s="114" t="s">
        <v>180</v>
      </c>
      <c r="AZ10" s="114">
        <v>11</v>
      </c>
      <c r="BA10" s="114">
        <v>1</v>
      </c>
      <c r="BB10" s="114">
        <v>12</v>
      </c>
      <c r="BC10" s="167">
        <v>0.91666666666666663</v>
      </c>
    </row>
    <row r="11" spans="2:55" x14ac:dyDescent="0.25">
      <c r="B11" s="165"/>
      <c r="C11" s="164"/>
      <c r="D11" s="164"/>
      <c r="E11" s="164"/>
      <c r="F11" s="164"/>
      <c r="G11" s="164"/>
      <c r="H11" s="164"/>
      <c r="I11" s="164"/>
      <c r="J11" s="164"/>
      <c r="K11" s="164"/>
      <c r="L11" s="164"/>
      <c r="M11" s="164"/>
      <c r="N11" s="164"/>
      <c r="O11" s="164"/>
      <c r="P11" s="164"/>
      <c r="Q11" s="164"/>
      <c r="R11" s="165"/>
      <c r="S11" s="165"/>
      <c r="T11" s="165"/>
      <c r="U11" s="165"/>
      <c r="V11" s="165"/>
      <c r="W11" s="165"/>
      <c r="X11" s="165"/>
      <c r="Y11" s="165"/>
      <c r="Z11" s="165"/>
      <c r="AA11" s="173"/>
      <c r="AB11" s="123"/>
      <c r="AC11" s="123"/>
      <c r="AD11" s="123"/>
      <c r="AE11" s="121"/>
      <c r="AF11" s="168"/>
      <c r="AG11" s="114" t="s">
        <v>142</v>
      </c>
      <c r="AH11" s="114">
        <v>9</v>
      </c>
      <c r="AI11" s="114">
        <v>2</v>
      </c>
      <c r="AJ11" s="114">
        <v>11</v>
      </c>
      <c r="AK11" s="167">
        <v>0.81818181818181823</v>
      </c>
      <c r="AN11" s="122"/>
      <c r="AO11" s="166"/>
      <c r="AP11" s="114" t="s">
        <v>164</v>
      </c>
      <c r="AQ11" s="114">
        <v>1</v>
      </c>
      <c r="AR11" s="114">
        <v>0</v>
      </c>
      <c r="AS11" s="114">
        <v>1</v>
      </c>
      <c r="AT11" s="167">
        <v>1</v>
      </c>
      <c r="AW11" s="122"/>
      <c r="AX11" s="168"/>
      <c r="AY11" s="115"/>
      <c r="AZ11" s="115"/>
      <c r="BA11" s="115"/>
      <c r="BB11" s="114">
        <v>100</v>
      </c>
      <c r="BC11" s="172"/>
    </row>
    <row r="12" spans="2:55" x14ac:dyDescent="0.25">
      <c r="B12" s="165"/>
      <c r="C12" s="164"/>
      <c r="D12" s="164"/>
      <c r="E12" s="164"/>
      <c r="F12" s="164"/>
      <c r="G12" s="164"/>
      <c r="H12" s="164"/>
      <c r="I12" s="164"/>
      <c r="J12" s="164"/>
      <c r="K12" s="164"/>
      <c r="L12" s="164"/>
      <c r="M12" s="164"/>
      <c r="N12" s="164"/>
      <c r="O12" s="164"/>
      <c r="P12" s="164"/>
      <c r="Q12" s="164"/>
      <c r="R12" s="165"/>
      <c r="S12" s="165"/>
      <c r="T12" s="165"/>
      <c r="U12" s="165"/>
      <c r="V12" s="165"/>
      <c r="W12" s="165"/>
      <c r="X12" s="165"/>
      <c r="Y12" s="165"/>
      <c r="Z12" s="165"/>
      <c r="AA12" s="173"/>
      <c r="AB12" s="123"/>
      <c r="AC12" s="123"/>
      <c r="AD12" s="123"/>
      <c r="AE12" s="121"/>
      <c r="AF12" s="169"/>
      <c r="AG12" s="114"/>
      <c r="AH12" s="114"/>
      <c r="AI12" s="114"/>
      <c r="AJ12" s="114">
        <v>100</v>
      </c>
      <c r="AK12" s="167"/>
      <c r="AW12" s="122"/>
      <c r="AX12" s="168" t="s">
        <v>63</v>
      </c>
      <c r="AY12" s="115" t="s">
        <v>180</v>
      </c>
      <c r="AZ12" s="115">
        <v>1</v>
      </c>
      <c r="BA12" s="115">
        <v>0</v>
      </c>
      <c r="BB12" s="115">
        <v>1</v>
      </c>
      <c r="BC12" s="172">
        <v>1</v>
      </c>
    </row>
    <row r="13" spans="2:55" x14ac:dyDescent="0.25">
      <c r="B13" s="165"/>
      <c r="C13" s="164"/>
      <c r="D13" s="164"/>
      <c r="E13" s="164"/>
      <c r="F13" s="164"/>
      <c r="G13" s="164"/>
      <c r="H13" s="164"/>
      <c r="I13" s="164"/>
      <c r="J13" s="164"/>
      <c r="K13" s="164"/>
      <c r="L13" s="164"/>
      <c r="M13" s="164"/>
      <c r="N13" s="164"/>
      <c r="O13" s="164"/>
      <c r="P13" s="164"/>
      <c r="Q13" s="164"/>
      <c r="R13" s="165"/>
      <c r="S13" s="165"/>
      <c r="T13" s="165"/>
      <c r="U13" s="165"/>
      <c r="V13" s="165"/>
      <c r="W13" s="165"/>
      <c r="X13" s="165"/>
      <c r="Y13" s="165"/>
      <c r="Z13" s="165"/>
      <c r="AA13" s="173"/>
      <c r="AB13" s="123"/>
      <c r="AC13" s="123"/>
      <c r="AD13" s="123"/>
      <c r="AE13" s="121"/>
      <c r="AF13" s="166" t="s">
        <v>63</v>
      </c>
      <c r="AG13" s="114" t="s">
        <v>138</v>
      </c>
      <c r="AH13" s="114">
        <v>0</v>
      </c>
      <c r="AI13" s="114">
        <v>1</v>
      </c>
      <c r="AJ13" s="114">
        <v>1</v>
      </c>
      <c r="AK13" s="167">
        <v>0</v>
      </c>
    </row>
    <row r="14" spans="2:55" x14ac:dyDescent="0.25">
      <c r="B14" s="165"/>
      <c r="C14" s="164"/>
      <c r="D14" s="164"/>
      <c r="E14" s="164"/>
      <c r="F14" s="164"/>
      <c r="G14" s="164"/>
      <c r="H14" s="164"/>
      <c r="I14" s="164"/>
      <c r="J14" s="164"/>
      <c r="K14" s="164"/>
      <c r="L14" s="164"/>
      <c r="M14" s="164"/>
      <c r="N14" s="164"/>
      <c r="O14" s="164"/>
      <c r="P14" s="164"/>
      <c r="Q14" s="164"/>
      <c r="R14" s="165"/>
      <c r="S14" s="165"/>
      <c r="T14" s="165"/>
      <c r="U14" s="165"/>
      <c r="V14" s="165"/>
      <c r="W14" s="165"/>
      <c r="X14" s="165"/>
      <c r="Y14" s="165"/>
      <c r="Z14" s="165"/>
      <c r="AA14" s="173"/>
      <c r="AB14" s="123"/>
      <c r="AC14" s="123"/>
      <c r="AD14" s="123"/>
      <c r="AE14" s="123"/>
    </row>
    <row r="15" spans="2:55" x14ac:dyDescent="0.25">
      <c r="B15" s="165"/>
      <c r="C15" s="164"/>
      <c r="D15" s="164"/>
      <c r="E15" s="164"/>
      <c r="F15" s="164"/>
      <c r="G15" s="164"/>
      <c r="H15" s="164"/>
      <c r="I15" s="164"/>
      <c r="J15" s="164"/>
      <c r="K15" s="164"/>
      <c r="L15" s="164"/>
      <c r="M15" s="164"/>
      <c r="N15" s="164"/>
      <c r="O15" s="164"/>
      <c r="P15" s="164"/>
      <c r="Q15" s="164"/>
      <c r="R15" s="165"/>
      <c r="S15" s="165"/>
      <c r="T15" s="165"/>
      <c r="U15" s="165"/>
      <c r="V15" s="165"/>
      <c r="W15" s="165"/>
      <c r="X15" s="165"/>
      <c r="Y15" s="165"/>
      <c r="Z15" s="165"/>
      <c r="AA15" s="173"/>
      <c r="AB15" s="123"/>
      <c r="AC15" s="123"/>
      <c r="AD15" s="123"/>
      <c r="AE15" s="123"/>
    </row>
    <row r="16" spans="2:55" x14ac:dyDescent="0.25">
      <c r="B16" s="165"/>
      <c r="C16" s="164"/>
      <c r="D16" s="164"/>
      <c r="E16" s="164"/>
      <c r="F16" s="164"/>
      <c r="G16" s="164"/>
      <c r="H16" s="164"/>
      <c r="I16" s="164"/>
      <c r="J16" s="164"/>
      <c r="K16" s="164"/>
      <c r="L16" s="164"/>
      <c r="M16" s="164"/>
      <c r="N16" s="164"/>
      <c r="O16" s="164"/>
      <c r="P16" s="164"/>
      <c r="Q16" s="164"/>
      <c r="R16" s="165"/>
      <c r="S16" s="165"/>
      <c r="T16" s="165"/>
      <c r="U16" s="165"/>
      <c r="V16" s="165"/>
      <c r="W16" s="165"/>
      <c r="X16" s="165"/>
      <c r="Y16" s="165"/>
      <c r="Z16" s="165"/>
      <c r="AA16" s="173"/>
      <c r="AB16" s="123"/>
      <c r="AC16" s="123"/>
      <c r="AD16" s="123"/>
      <c r="AE16" s="123"/>
    </row>
    <row r="17" spans="2:31" x14ac:dyDescent="0.25">
      <c r="B17" s="165"/>
      <c r="C17" s="164"/>
      <c r="D17" s="164"/>
      <c r="E17" s="164"/>
      <c r="F17" s="164"/>
      <c r="G17" s="164"/>
      <c r="H17" s="164"/>
      <c r="I17" s="164"/>
      <c r="J17" s="164"/>
      <c r="K17" s="164"/>
      <c r="L17" s="164"/>
      <c r="M17" s="164"/>
      <c r="N17" s="164"/>
      <c r="O17" s="164"/>
      <c r="P17" s="164"/>
      <c r="Q17" s="164"/>
      <c r="R17" s="165"/>
      <c r="S17" s="165"/>
      <c r="T17" s="165"/>
      <c r="U17" s="165"/>
      <c r="V17" s="165"/>
      <c r="W17" s="165"/>
      <c r="X17" s="165"/>
      <c r="Y17" s="165"/>
      <c r="Z17" s="165"/>
      <c r="AA17" s="173"/>
      <c r="AB17" s="123"/>
      <c r="AC17" s="123"/>
      <c r="AD17" s="123"/>
      <c r="AE17" s="123"/>
    </row>
    <row r="18" spans="2:31" ht="21" customHeight="1" x14ac:dyDescent="0.25">
      <c r="B18" s="165"/>
      <c r="C18" s="164"/>
      <c r="D18" s="164"/>
      <c r="E18" s="164"/>
      <c r="F18" s="164"/>
      <c r="G18" s="164"/>
      <c r="H18" s="164"/>
      <c r="I18" s="164"/>
      <c r="J18" s="164"/>
      <c r="K18" s="164"/>
      <c r="L18" s="164"/>
      <c r="M18" s="164"/>
      <c r="N18" s="164"/>
      <c r="O18" s="164"/>
      <c r="P18" s="164"/>
      <c r="Q18" s="164"/>
      <c r="R18" s="165"/>
      <c r="S18" s="165"/>
      <c r="T18" s="165"/>
      <c r="U18" s="165"/>
      <c r="V18" s="165"/>
      <c r="W18" s="165"/>
      <c r="X18" s="165"/>
      <c r="Y18" s="165"/>
      <c r="Z18" s="165"/>
      <c r="AA18" s="173"/>
      <c r="AB18" s="123"/>
      <c r="AC18" s="123"/>
      <c r="AD18" s="123"/>
      <c r="AE18" s="123"/>
    </row>
    <row r="19" spans="2:31" x14ac:dyDescent="0.25">
      <c r="B19" s="165"/>
      <c r="C19" s="164"/>
      <c r="D19" s="164"/>
      <c r="E19" s="164"/>
      <c r="F19" s="164"/>
      <c r="G19" s="164"/>
      <c r="H19" s="164"/>
      <c r="I19" s="164"/>
      <c r="J19" s="164"/>
      <c r="K19" s="164"/>
      <c r="L19" s="164"/>
      <c r="M19" s="164"/>
      <c r="N19" s="164"/>
      <c r="O19" s="164"/>
      <c r="P19" s="164"/>
      <c r="Q19" s="164"/>
      <c r="R19" s="165"/>
      <c r="S19" s="165"/>
      <c r="T19" s="165"/>
      <c r="U19" s="165"/>
      <c r="V19" s="165"/>
      <c r="W19" s="165"/>
      <c r="X19" s="165"/>
      <c r="Y19" s="165"/>
      <c r="Z19" s="165"/>
      <c r="AA19" s="173"/>
      <c r="AB19" s="123"/>
      <c r="AC19" s="123"/>
      <c r="AD19" s="123"/>
      <c r="AE19" s="123"/>
    </row>
    <row r="20" spans="2:31" x14ac:dyDescent="0.25">
      <c r="B20" s="165"/>
      <c r="C20" s="164"/>
      <c r="D20" s="164"/>
      <c r="E20" s="164"/>
      <c r="F20" s="164"/>
      <c r="G20" s="164"/>
      <c r="H20" s="164"/>
      <c r="I20" s="164"/>
      <c r="J20" s="164"/>
      <c r="K20" s="164"/>
      <c r="L20" s="164"/>
      <c r="M20" s="164"/>
      <c r="N20" s="164"/>
      <c r="O20" s="164"/>
      <c r="P20" s="164"/>
      <c r="Q20" s="164"/>
      <c r="R20" s="165"/>
      <c r="S20" s="165"/>
      <c r="T20" s="165"/>
      <c r="U20" s="165"/>
      <c r="V20" s="165"/>
      <c r="W20" s="165"/>
      <c r="X20" s="165"/>
      <c r="Y20" s="165"/>
      <c r="Z20" s="165"/>
      <c r="AA20" s="173"/>
      <c r="AB20" s="123"/>
      <c r="AC20" s="123"/>
      <c r="AD20" s="123"/>
      <c r="AE20" s="123"/>
    </row>
    <row r="21" spans="2:31" x14ac:dyDescent="0.25">
      <c r="B21" s="165"/>
      <c r="C21" s="164"/>
      <c r="D21" s="164"/>
      <c r="E21" s="164"/>
      <c r="F21" s="164"/>
      <c r="G21" s="164"/>
      <c r="H21" s="164"/>
      <c r="I21" s="164"/>
      <c r="J21" s="164"/>
      <c r="K21" s="164"/>
      <c r="L21" s="164"/>
      <c r="M21" s="164"/>
      <c r="N21" s="164"/>
      <c r="O21" s="164"/>
      <c r="P21" s="164"/>
      <c r="Q21" s="164"/>
      <c r="R21" s="165"/>
      <c r="S21" s="165"/>
      <c r="T21" s="165"/>
      <c r="U21" s="165"/>
      <c r="V21" s="165"/>
      <c r="W21" s="165"/>
      <c r="X21" s="165"/>
      <c r="Y21" s="165"/>
      <c r="Z21" s="165"/>
      <c r="AA21" s="173"/>
      <c r="AB21" s="123"/>
      <c r="AC21" s="123"/>
      <c r="AD21" s="123"/>
      <c r="AE21" s="123"/>
    </row>
    <row r="22" spans="2:31" x14ac:dyDescent="0.25">
      <c r="B22" s="165"/>
      <c r="C22" s="164"/>
      <c r="D22" s="164"/>
      <c r="E22" s="164"/>
      <c r="F22" s="164"/>
      <c r="G22" s="164"/>
      <c r="H22" s="164"/>
      <c r="I22" s="164"/>
      <c r="J22" s="164"/>
      <c r="K22" s="164"/>
      <c r="L22" s="164"/>
      <c r="M22" s="164"/>
      <c r="N22" s="164"/>
      <c r="O22" s="164"/>
      <c r="P22" s="164"/>
      <c r="Q22" s="164"/>
      <c r="R22" s="165"/>
      <c r="S22" s="165"/>
      <c r="T22" s="165"/>
      <c r="U22" s="165"/>
      <c r="V22" s="165"/>
      <c r="W22" s="165"/>
      <c r="X22" s="165"/>
      <c r="Y22" s="165"/>
      <c r="Z22" s="165"/>
      <c r="AA22" s="173"/>
      <c r="AB22" s="123"/>
      <c r="AC22" s="123"/>
      <c r="AD22" s="123"/>
      <c r="AE22" s="123"/>
    </row>
    <row r="23" spans="2:31" x14ac:dyDescent="0.25">
      <c r="B23" s="165"/>
      <c r="C23" s="164"/>
      <c r="D23" s="164"/>
      <c r="E23" s="164"/>
      <c r="F23" s="164"/>
      <c r="G23" s="164"/>
      <c r="H23" s="164"/>
      <c r="I23" s="164"/>
      <c r="J23" s="164"/>
      <c r="K23" s="164"/>
      <c r="L23" s="164"/>
      <c r="M23" s="164"/>
      <c r="N23" s="164"/>
      <c r="O23" s="164"/>
      <c r="P23" s="164"/>
      <c r="Q23" s="164"/>
      <c r="R23" s="165"/>
      <c r="S23" s="165"/>
      <c r="T23" s="165"/>
      <c r="U23" s="165"/>
      <c r="V23" s="165"/>
      <c r="W23" s="165"/>
      <c r="X23" s="165"/>
      <c r="Y23" s="165"/>
      <c r="Z23" s="165"/>
      <c r="AA23" s="173"/>
      <c r="AB23" s="123"/>
      <c r="AC23" s="123"/>
      <c r="AD23" s="123"/>
      <c r="AE23" s="123"/>
    </row>
    <row r="24" spans="2:31" x14ac:dyDescent="0.25">
      <c r="B24" s="165"/>
      <c r="C24" s="164"/>
      <c r="D24" s="164"/>
      <c r="E24" s="164"/>
      <c r="F24" s="164"/>
      <c r="G24" s="164"/>
      <c r="H24" s="164"/>
      <c r="I24" s="164"/>
      <c r="J24" s="164"/>
      <c r="K24" s="164"/>
      <c r="L24" s="164"/>
      <c r="M24" s="164"/>
      <c r="N24" s="164"/>
      <c r="O24" s="164"/>
      <c r="P24" s="164"/>
      <c r="Q24" s="164"/>
      <c r="R24" s="165"/>
      <c r="S24" s="165"/>
      <c r="T24" s="165"/>
      <c r="U24" s="165"/>
      <c r="V24" s="165"/>
      <c r="W24" s="165"/>
      <c r="X24" s="165"/>
      <c r="Y24" s="165"/>
      <c r="Z24" s="165"/>
      <c r="AA24" s="173"/>
      <c r="AB24" s="123"/>
      <c r="AC24" s="123"/>
      <c r="AD24" s="123"/>
      <c r="AE24" s="123"/>
    </row>
    <row r="25" spans="2:31" x14ac:dyDescent="0.25">
      <c r="B25" s="165"/>
      <c r="C25" s="164"/>
      <c r="D25" s="164"/>
      <c r="E25" s="164"/>
      <c r="F25" s="164"/>
      <c r="G25" s="164"/>
      <c r="H25" s="164"/>
      <c r="I25" s="164"/>
      <c r="J25" s="164"/>
      <c r="K25" s="164"/>
      <c r="L25" s="164"/>
      <c r="M25" s="164"/>
      <c r="N25" s="164"/>
      <c r="O25" s="164"/>
      <c r="P25" s="164"/>
      <c r="Q25" s="164"/>
      <c r="R25" s="165"/>
      <c r="S25" s="165"/>
      <c r="T25" s="165"/>
      <c r="U25" s="165"/>
      <c r="V25" s="165"/>
      <c r="W25" s="165"/>
      <c r="X25" s="165"/>
      <c r="Y25" s="165"/>
      <c r="Z25" s="165"/>
      <c r="AA25" s="173"/>
      <c r="AB25" s="123"/>
      <c r="AC25" s="123"/>
      <c r="AD25" s="123"/>
      <c r="AE25" s="123"/>
    </row>
    <row r="26" spans="2:31" x14ac:dyDescent="0.25">
      <c r="B26" s="165"/>
      <c r="C26" s="164"/>
      <c r="D26" s="164"/>
      <c r="E26" s="164"/>
      <c r="F26" s="164"/>
      <c r="G26" s="164"/>
      <c r="H26" s="164"/>
      <c r="I26" s="164"/>
      <c r="J26" s="164"/>
      <c r="K26" s="164"/>
      <c r="L26" s="164"/>
      <c r="M26" s="164"/>
      <c r="N26" s="164"/>
      <c r="O26" s="164"/>
      <c r="P26" s="164"/>
      <c r="Q26" s="164"/>
      <c r="R26" s="165"/>
      <c r="S26" s="165"/>
      <c r="T26" s="165"/>
      <c r="U26" s="165"/>
      <c r="V26" s="165"/>
      <c r="W26" s="165"/>
      <c r="X26" s="165"/>
      <c r="Y26" s="165"/>
      <c r="Z26" s="165"/>
      <c r="AA26" s="173"/>
      <c r="AB26" s="123"/>
      <c r="AC26" s="123"/>
      <c r="AD26" s="123"/>
    </row>
    <row r="27" spans="2:31" x14ac:dyDescent="0.25">
      <c r="B27" s="165"/>
      <c r="C27" s="164"/>
      <c r="D27" s="164"/>
      <c r="E27" s="164"/>
      <c r="F27" s="164"/>
      <c r="G27" s="164"/>
      <c r="H27" s="164"/>
      <c r="I27" s="164"/>
      <c r="J27" s="164"/>
      <c r="K27" s="164"/>
      <c r="L27" s="164"/>
      <c r="M27" s="164"/>
      <c r="N27" s="164"/>
      <c r="O27" s="164"/>
      <c r="P27" s="164"/>
      <c r="Q27" s="164"/>
      <c r="R27" s="165"/>
      <c r="S27" s="165"/>
      <c r="T27" s="165"/>
      <c r="U27" s="165"/>
      <c r="V27" s="165"/>
      <c r="W27" s="165"/>
      <c r="X27" s="165"/>
      <c r="Y27" s="165"/>
      <c r="Z27" s="165"/>
      <c r="AA27" s="173"/>
      <c r="AB27" s="123"/>
      <c r="AC27" s="123"/>
      <c r="AD27" s="123"/>
    </row>
    <row r="28" spans="2:31" x14ac:dyDescent="0.25">
      <c r="B28" s="165"/>
      <c r="C28" s="164"/>
      <c r="D28" s="164"/>
      <c r="E28" s="164"/>
      <c r="F28" s="164"/>
      <c r="G28" s="164"/>
      <c r="H28" s="164"/>
      <c r="I28" s="164"/>
      <c r="J28" s="164"/>
      <c r="K28" s="164"/>
      <c r="L28" s="164"/>
      <c r="M28" s="164"/>
      <c r="N28" s="164"/>
      <c r="O28" s="164"/>
      <c r="P28" s="164"/>
      <c r="Q28" s="164"/>
      <c r="R28" s="165"/>
      <c r="S28" s="165"/>
      <c r="T28" s="165"/>
      <c r="U28" s="165"/>
      <c r="V28" s="165"/>
      <c r="W28" s="165"/>
      <c r="X28" s="165"/>
      <c r="Y28" s="165"/>
      <c r="Z28" s="165"/>
      <c r="AA28" s="173"/>
      <c r="AB28" s="123"/>
      <c r="AC28" s="123"/>
      <c r="AD28" s="123"/>
    </row>
    <row r="29" spans="2:31" x14ac:dyDescent="0.25">
      <c r="B29" s="165"/>
      <c r="C29" s="164"/>
      <c r="D29" s="164"/>
      <c r="E29" s="164"/>
      <c r="F29" s="164"/>
      <c r="G29" s="164"/>
      <c r="H29" s="164"/>
      <c r="I29" s="164"/>
      <c r="J29" s="164"/>
      <c r="K29" s="164"/>
      <c r="L29" s="164"/>
      <c r="M29" s="164"/>
      <c r="N29" s="164"/>
      <c r="O29" s="164"/>
      <c r="P29" s="164"/>
      <c r="Q29" s="164"/>
      <c r="R29" s="165"/>
      <c r="S29" s="165"/>
      <c r="T29" s="165"/>
      <c r="U29" s="165"/>
      <c r="V29" s="165"/>
      <c r="W29" s="165"/>
      <c r="X29" s="165"/>
      <c r="Y29" s="165"/>
      <c r="Z29" s="165"/>
      <c r="AA29" s="173"/>
      <c r="AB29" s="123"/>
      <c r="AC29" s="123"/>
      <c r="AD29" s="123"/>
    </row>
    <row r="30" spans="2:31" x14ac:dyDescent="0.25">
      <c r="B30" s="165"/>
      <c r="C30" s="164"/>
      <c r="D30" s="164"/>
      <c r="E30" s="164"/>
      <c r="F30" s="164"/>
      <c r="G30" s="164"/>
      <c r="H30" s="164"/>
      <c r="I30" s="164"/>
      <c r="J30" s="164"/>
      <c r="K30" s="164"/>
      <c r="L30" s="164"/>
      <c r="M30" s="164"/>
      <c r="N30" s="164"/>
      <c r="O30" s="164"/>
      <c r="P30" s="164"/>
      <c r="Q30" s="164"/>
      <c r="R30" s="165"/>
      <c r="S30" s="165"/>
      <c r="T30" s="165"/>
      <c r="U30" s="165"/>
      <c r="V30" s="165"/>
      <c r="W30" s="165"/>
      <c r="X30" s="165"/>
      <c r="Y30" s="165"/>
      <c r="Z30" s="165"/>
      <c r="AA30" s="173"/>
      <c r="AB30" s="123"/>
      <c r="AC30" s="123"/>
      <c r="AD30" s="123"/>
    </row>
    <row r="31" spans="2:31" x14ac:dyDescent="0.25">
      <c r="B31" s="165"/>
      <c r="C31" s="164"/>
      <c r="D31" s="164"/>
      <c r="E31" s="164"/>
      <c r="F31" s="164"/>
      <c r="G31" s="164"/>
      <c r="H31" s="164"/>
      <c r="I31" s="164"/>
      <c r="J31" s="164"/>
      <c r="K31" s="164"/>
      <c r="L31" s="164"/>
      <c r="M31" s="164"/>
      <c r="N31" s="164"/>
      <c r="O31" s="164"/>
      <c r="P31" s="164"/>
      <c r="Q31" s="164"/>
      <c r="R31" s="165"/>
      <c r="S31" s="165"/>
      <c r="T31" s="165"/>
      <c r="U31" s="165"/>
      <c r="V31" s="165"/>
      <c r="W31" s="165"/>
      <c r="X31" s="165"/>
      <c r="Y31" s="165"/>
      <c r="Z31" s="165"/>
      <c r="AA31" s="173"/>
      <c r="AB31" s="123"/>
      <c r="AC31" s="123"/>
      <c r="AD31" s="123"/>
    </row>
    <row r="32" spans="2:31" x14ac:dyDescent="0.25">
      <c r="B32" s="165"/>
      <c r="C32" s="164"/>
      <c r="D32" s="164"/>
      <c r="E32" s="164"/>
      <c r="F32" s="164"/>
      <c r="G32" s="164"/>
      <c r="H32" s="164"/>
      <c r="I32" s="164"/>
      <c r="J32" s="164"/>
      <c r="K32" s="164"/>
      <c r="L32" s="164"/>
      <c r="M32" s="164"/>
      <c r="N32" s="164"/>
      <c r="O32" s="164"/>
      <c r="P32" s="164"/>
      <c r="Q32" s="164"/>
      <c r="R32" s="165"/>
      <c r="S32" s="165"/>
      <c r="T32" s="165"/>
      <c r="U32" s="165"/>
      <c r="V32" s="165"/>
      <c r="W32" s="165"/>
      <c r="X32" s="165"/>
      <c r="Y32" s="165"/>
      <c r="Z32" s="165"/>
      <c r="AA32" s="173"/>
      <c r="AB32" s="123"/>
      <c r="AC32" s="123"/>
      <c r="AD32" s="123"/>
    </row>
    <row r="33" spans="2:30" x14ac:dyDescent="0.25">
      <c r="B33" s="165"/>
      <c r="C33" s="164"/>
      <c r="D33" s="164"/>
      <c r="E33" s="164"/>
      <c r="F33" s="164"/>
      <c r="G33" s="164"/>
      <c r="H33" s="164"/>
      <c r="I33" s="164"/>
      <c r="J33" s="164"/>
      <c r="K33" s="164"/>
      <c r="L33" s="164"/>
      <c r="M33" s="164"/>
      <c r="N33" s="164"/>
      <c r="O33" s="164"/>
      <c r="P33" s="164"/>
      <c r="Q33" s="164"/>
      <c r="R33" s="165"/>
      <c r="S33" s="165"/>
      <c r="T33" s="165"/>
      <c r="U33" s="165"/>
      <c r="V33" s="165"/>
      <c r="W33" s="165"/>
      <c r="X33" s="165"/>
      <c r="Y33" s="165"/>
      <c r="Z33" s="165"/>
      <c r="AA33" s="173"/>
      <c r="AB33" s="123"/>
      <c r="AC33" s="123"/>
      <c r="AD33" s="123"/>
    </row>
    <row r="34" spans="2:30" x14ac:dyDescent="0.25">
      <c r="B34" s="165"/>
      <c r="C34" s="164"/>
      <c r="D34" s="164"/>
      <c r="E34" s="164"/>
      <c r="F34" s="164"/>
      <c r="G34" s="164"/>
      <c r="H34" s="164"/>
      <c r="I34" s="164"/>
      <c r="J34" s="164"/>
      <c r="K34" s="164"/>
      <c r="L34" s="164"/>
      <c r="M34" s="164"/>
      <c r="N34" s="164"/>
      <c r="O34" s="164"/>
      <c r="P34" s="164"/>
      <c r="Q34" s="164"/>
      <c r="R34" s="165"/>
      <c r="S34" s="165"/>
      <c r="T34" s="165"/>
      <c r="U34" s="165"/>
      <c r="V34" s="165"/>
      <c r="W34" s="165"/>
      <c r="X34" s="165"/>
      <c r="Y34" s="165"/>
      <c r="Z34" s="165"/>
      <c r="AA34" s="173"/>
      <c r="AB34" s="123"/>
      <c r="AC34" s="123"/>
      <c r="AD34" s="123"/>
    </row>
    <row r="35" spans="2:30" ht="9" customHeight="1" x14ac:dyDescent="0.25">
      <c r="B35" s="165"/>
      <c r="C35" s="16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73"/>
      <c r="AB35" s="123"/>
      <c r="AC35" s="123"/>
      <c r="AD35" s="123"/>
    </row>
    <row r="36" spans="2:30" x14ac:dyDescent="0.25">
      <c r="B36" s="165"/>
      <c r="C36" s="16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73"/>
      <c r="AB36" s="123"/>
      <c r="AC36" s="123"/>
      <c r="AD36" s="123"/>
    </row>
    <row r="37" spans="2:30" x14ac:dyDescent="0.25">
      <c r="B37" s="165"/>
      <c r="C37" s="16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73"/>
      <c r="AB37" s="123"/>
      <c r="AC37" s="123"/>
      <c r="AD37" s="123"/>
    </row>
    <row r="38" spans="2:30" x14ac:dyDescent="0.25">
      <c r="B38" s="165"/>
      <c r="C38" s="165"/>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73"/>
      <c r="AB38" s="123"/>
      <c r="AC38" s="123"/>
      <c r="AD38" s="123"/>
    </row>
    <row r="39" spans="2:30" x14ac:dyDescent="0.25">
      <c r="B39" s="165"/>
      <c r="C39" s="16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73"/>
      <c r="AB39" s="123"/>
      <c r="AC39" s="123"/>
      <c r="AD39" s="123"/>
    </row>
    <row r="40" spans="2:30" x14ac:dyDescent="0.25">
      <c r="B40" s="165"/>
      <c r="C40" s="16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73"/>
      <c r="AB40" s="123"/>
      <c r="AC40" s="123"/>
      <c r="AD40" s="123"/>
    </row>
    <row r="41" spans="2:30" x14ac:dyDescent="0.25">
      <c r="B41" s="165"/>
      <c r="C41" s="16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73"/>
      <c r="AB41" s="123"/>
      <c r="AC41" s="123"/>
      <c r="AD41" s="123"/>
    </row>
    <row r="42" spans="2:30" x14ac:dyDescent="0.25">
      <c r="B42" s="165"/>
      <c r="C42" s="165"/>
      <c r="D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73"/>
      <c r="AB42" s="123"/>
      <c r="AC42" s="123"/>
      <c r="AD42" s="123"/>
    </row>
    <row r="43" spans="2:30" x14ac:dyDescent="0.25">
      <c r="B43" s="165"/>
      <c r="C43" s="165"/>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73"/>
      <c r="AB43" s="123"/>
      <c r="AC43" s="123"/>
      <c r="AD43" s="123"/>
    </row>
    <row r="44" spans="2:30" x14ac:dyDescent="0.25">
      <c r="B44" s="165"/>
      <c r="C44" s="165"/>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73"/>
      <c r="AB44" s="123"/>
      <c r="AC44" s="123"/>
      <c r="AD44" s="123"/>
    </row>
    <row r="45" spans="2:30" x14ac:dyDescent="0.25">
      <c r="B45" s="165"/>
      <c r="C45" s="165"/>
      <c r="D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73"/>
      <c r="AB45" s="123"/>
      <c r="AC45" s="123"/>
      <c r="AD45" s="123"/>
    </row>
    <row r="46" spans="2:30" x14ac:dyDescent="0.25">
      <c r="B46" s="165"/>
      <c r="C46" s="16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73"/>
      <c r="AB46" s="123"/>
      <c r="AC46" s="123"/>
      <c r="AD46" s="123"/>
    </row>
    <row r="47" spans="2:30" x14ac:dyDescent="0.25">
      <c r="B47" s="165"/>
      <c r="C47" s="16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73"/>
      <c r="AB47" s="123"/>
      <c r="AC47" s="123"/>
      <c r="AD47" s="123"/>
    </row>
    <row r="48" spans="2:30" x14ac:dyDescent="0.25">
      <c r="B48" s="165"/>
      <c r="C48" s="16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73"/>
      <c r="AB48" s="123"/>
      <c r="AC48" s="123"/>
      <c r="AD48" s="123"/>
    </row>
    <row r="49" spans="2:30" x14ac:dyDescent="0.25">
      <c r="B49" s="165"/>
      <c r="C49" s="16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73"/>
      <c r="AB49" s="123"/>
      <c r="AC49" s="123"/>
      <c r="AD49" s="123"/>
    </row>
  </sheetData>
  <pageMargins left="0.7" right="0.7" top="0.75" bottom="0.75" header="0.3" footer="0.3"/>
  <pageSetup orientation="portrait" r:id="rId1"/>
  <drawing r:id="rId2"/>
  <tableParts count="3">
    <tablePart r:id="rId3"/>
    <tablePart r:id="rId4"/>
    <tablePart r:id="rId5"/>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6B53-3495-4476-82B5-45AA83801C92}">
  <sheetPr codeName="Sheet47"/>
  <dimension ref="B1:BC49"/>
  <sheetViews>
    <sheetView zoomScale="40" zoomScaleNormal="40" workbookViewId="0">
      <selection activeCell="B5" sqref="B5:AA49"/>
    </sheetView>
  </sheetViews>
  <sheetFormatPr defaultRowHeight="13.2" x14ac:dyDescent="0.25"/>
  <cols>
    <col min="1" max="1" width="3.5546875" style="162" customWidth="1"/>
    <col min="2" max="19" width="8.88671875" style="162"/>
    <col min="20" max="25" width="8.88671875" style="162" customWidth="1"/>
    <col min="26" max="30" width="8.88671875" style="162"/>
    <col min="31" max="32" width="10.77734375" style="162" customWidth="1"/>
    <col min="33" max="33" width="20.109375" style="162" customWidth="1"/>
    <col min="34" max="37" width="10.77734375" style="162" customWidth="1"/>
    <col min="38" max="39" width="3.33203125" style="162" customWidth="1"/>
    <col min="40" max="41" width="10.77734375" style="162" customWidth="1"/>
    <col min="42" max="42" width="18.44140625" style="162" customWidth="1"/>
    <col min="43" max="46" width="10.77734375" style="162" customWidth="1"/>
    <col min="47" max="47" width="3.88671875" style="162" customWidth="1"/>
    <col min="48" max="48" width="3.5546875" style="162" customWidth="1"/>
    <col min="49" max="50" width="10.77734375" style="162" customWidth="1"/>
    <col min="51" max="51" width="17.44140625" style="162" customWidth="1"/>
    <col min="52" max="55" width="10.77734375" style="162" customWidth="1"/>
    <col min="56" max="16384" width="8.88671875" style="162"/>
  </cols>
  <sheetData>
    <row r="1" spans="2:55" x14ac:dyDescent="0.25">
      <c r="AA1" s="123"/>
      <c r="AB1" s="123"/>
      <c r="AC1" s="123"/>
      <c r="AD1" s="123"/>
    </row>
    <row r="2" spans="2:55" x14ac:dyDescent="0.25">
      <c r="AA2" s="123"/>
      <c r="AB2" s="123"/>
      <c r="AC2" s="123"/>
      <c r="AD2" s="123"/>
    </row>
    <row r="3" spans="2:55" x14ac:dyDescent="0.25">
      <c r="AA3" s="123"/>
      <c r="AB3" s="123"/>
      <c r="AC3" s="123"/>
      <c r="AD3" s="123"/>
      <c r="AE3" s="123" t="s">
        <v>406</v>
      </c>
      <c r="AN3" s="170" t="s">
        <v>3</v>
      </c>
      <c r="AO3" s="115"/>
      <c r="AP3" s="114"/>
      <c r="AQ3" s="114"/>
      <c r="AR3" s="114"/>
      <c r="AS3" s="114"/>
      <c r="AT3" s="167"/>
      <c r="AW3" s="170" t="s">
        <v>2</v>
      </c>
      <c r="AX3" s="115"/>
      <c r="AY3" s="114"/>
      <c r="AZ3" s="114"/>
      <c r="BA3" s="114"/>
      <c r="BB3" s="114"/>
      <c r="BC3" s="167"/>
    </row>
    <row r="4" spans="2:55" ht="40.049999999999997" customHeight="1" x14ac:dyDescent="0.25">
      <c r="AA4" s="123"/>
      <c r="AB4" s="123"/>
      <c r="AC4" s="123"/>
      <c r="AD4" s="123"/>
      <c r="AE4" s="112" t="s">
        <v>304</v>
      </c>
      <c r="AF4" s="112" t="s">
        <v>309</v>
      </c>
      <c r="AG4" s="112" t="s">
        <v>129</v>
      </c>
      <c r="AH4" s="113" t="s">
        <v>305</v>
      </c>
      <c r="AI4" s="113" t="s">
        <v>306</v>
      </c>
      <c r="AJ4" s="113" t="s">
        <v>307</v>
      </c>
      <c r="AK4" s="113" t="s">
        <v>308</v>
      </c>
      <c r="AL4" s="176"/>
      <c r="AM4" s="176"/>
      <c r="AN4" s="112" t="s">
        <v>304</v>
      </c>
      <c r="AO4" s="112" t="s">
        <v>309</v>
      </c>
      <c r="AP4" s="112" t="s">
        <v>129</v>
      </c>
      <c r="AQ4" s="113" t="s">
        <v>305</v>
      </c>
      <c r="AR4" s="113" t="s">
        <v>306</v>
      </c>
      <c r="AS4" s="113" t="s">
        <v>307</v>
      </c>
      <c r="AT4" s="113" t="s">
        <v>308</v>
      </c>
      <c r="AU4" s="176"/>
      <c r="AV4" s="176"/>
      <c r="AW4" s="112" t="s">
        <v>304</v>
      </c>
      <c r="AX4" s="112" t="s">
        <v>309</v>
      </c>
      <c r="AY4" s="112" t="s">
        <v>129</v>
      </c>
      <c r="AZ4" s="113" t="s">
        <v>305</v>
      </c>
      <c r="BA4" s="113" t="s">
        <v>306</v>
      </c>
      <c r="BB4" s="113" t="s">
        <v>307</v>
      </c>
      <c r="BC4" s="113" t="s">
        <v>308</v>
      </c>
    </row>
    <row r="5" spans="2:55" x14ac:dyDescent="0.25">
      <c r="B5" s="165"/>
      <c r="C5" s="165"/>
      <c r="D5" s="165"/>
      <c r="E5" s="165"/>
      <c r="F5" s="165"/>
      <c r="G5" s="165"/>
      <c r="H5" s="165"/>
      <c r="I5" s="165"/>
      <c r="J5" s="165"/>
      <c r="K5" s="165"/>
      <c r="L5" s="165"/>
      <c r="M5" s="165"/>
      <c r="N5" s="165"/>
      <c r="O5" s="165"/>
      <c r="P5" s="165"/>
      <c r="Q5" s="165"/>
      <c r="R5" s="165"/>
      <c r="S5" s="165"/>
      <c r="T5" s="165"/>
      <c r="U5" s="165"/>
      <c r="V5" s="165"/>
      <c r="W5" s="165"/>
      <c r="X5" s="165"/>
      <c r="Y5" s="165"/>
      <c r="Z5" s="165"/>
      <c r="AA5" s="173"/>
      <c r="AB5" s="123"/>
      <c r="AC5" s="123"/>
      <c r="AD5" s="123"/>
      <c r="AE5" s="120"/>
      <c r="AF5" s="166" t="s">
        <v>62</v>
      </c>
      <c r="AG5" s="114" t="s">
        <v>135</v>
      </c>
      <c r="AH5" s="114">
        <v>1</v>
      </c>
      <c r="AI5" s="114">
        <v>1</v>
      </c>
      <c r="AJ5" s="114">
        <v>2</v>
      </c>
      <c r="AK5" s="167">
        <v>0.5</v>
      </c>
      <c r="AN5" s="120" t="s">
        <v>412</v>
      </c>
      <c r="AO5" s="166" t="s">
        <v>62</v>
      </c>
      <c r="AP5" s="114" t="s">
        <v>163</v>
      </c>
      <c r="AQ5" s="114">
        <v>1</v>
      </c>
      <c r="AR5" s="114">
        <v>0</v>
      </c>
      <c r="AS5" s="114">
        <v>1</v>
      </c>
      <c r="AT5" s="167">
        <v>1</v>
      </c>
      <c r="AW5" s="120"/>
      <c r="AX5" s="166" t="s">
        <v>62</v>
      </c>
      <c r="AY5" s="114" t="s">
        <v>175</v>
      </c>
      <c r="AZ5" s="114">
        <v>3</v>
      </c>
      <c r="BA5" s="114">
        <v>2</v>
      </c>
      <c r="BB5" s="114">
        <v>5</v>
      </c>
      <c r="BC5" s="167">
        <v>0.6</v>
      </c>
    </row>
    <row r="6" spans="2:55" x14ac:dyDescent="0.25">
      <c r="B6" s="165"/>
      <c r="C6" s="164"/>
      <c r="D6" s="164"/>
      <c r="E6" s="164"/>
      <c r="F6" s="164"/>
      <c r="G6" s="164"/>
      <c r="H6" s="164"/>
      <c r="I6" s="164"/>
      <c r="J6" s="164"/>
      <c r="K6" s="164"/>
      <c r="L6" s="164"/>
      <c r="M6" s="164"/>
      <c r="N6" s="164"/>
      <c r="O6" s="164"/>
      <c r="P6" s="164"/>
      <c r="Q6" s="164"/>
      <c r="R6" s="165"/>
      <c r="S6" s="165"/>
      <c r="T6" s="165"/>
      <c r="U6" s="165"/>
      <c r="V6" s="165"/>
      <c r="W6" s="165"/>
      <c r="X6" s="165"/>
      <c r="Y6" s="165"/>
      <c r="Z6" s="165"/>
      <c r="AA6" s="173"/>
      <c r="AB6" s="123"/>
      <c r="AC6" s="123"/>
      <c r="AD6" s="123"/>
      <c r="AE6" s="121"/>
      <c r="AF6" s="166"/>
      <c r="AG6" s="114" t="s">
        <v>137</v>
      </c>
      <c r="AH6" s="114">
        <v>0</v>
      </c>
      <c r="AI6" s="114">
        <v>1</v>
      </c>
      <c r="AJ6" s="114">
        <v>1</v>
      </c>
      <c r="AK6" s="167">
        <v>0</v>
      </c>
      <c r="AW6" s="121"/>
      <c r="AX6" s="168"/>
      <c r="AY6" s="114" t="s">
        <v>176</v>
      </c>
      <c r="AZ6" s="114">
        <v>1</v>
      </c>
      <c r="BA6" s="114">
        <v>0</v>
      </c>
      <c r="BB6" s="114">
        <v>1</v>
      </c>
      <c r="BC6" s="167">
        <v>1</v>
      </c>
    </row>
    <row r="7" spans="2:55" x14ac:dyDescent="0.25">
      <c r="B7" s="165"/>
      <c r="C7" s="164"/>
      <c r="D7" s="164"/>
      <c r="E7" s="164"/>
      <c r="F7" s="164"/>
      <c r="G7" s="164"/>
      <c r="H7" s="164"/>
      <c r="I7" s="164"/>
      <c r="J7" s="164"/>
      <c r="K7" s="164"/>
      <c r="L7" s="164"/>
      <c r="M7" s="164"/>
      <c r="N7" s="164"/>
      <c r="O7" s="164"/>
      <c r="P7" s="164"/>
      <c r="Q7" s="164"/>
      <c r="R7" s="165"/>
      <c r="S7" s="165"/>
      <c r="T7" s="165"/>
      <c r="U7" s="165"/>
      <c r="V7" s="165"/>
      <c r="W7" s="165"/>
      <c r="X7" s="165"/>
      <c r="Y7" s="165"/>
      <c r="Z7" s="165"/>
      <c r="AA7" s="173"/>
      <c r="AB7" s="123"/>
      <c r="AC7" s="123"/>
      <c r="AD7" s="123"/>
      <c r="AE7" s="121"/>
      <c r="AF7" s="168"/>
      <c r="AG7" s="114" t="s">
        <v>141</v>
      </c>
      <c r="AH7" s="114">
        <v>4</v>
      </c>
      <c r="AI7" s="114">
        <v>1</v>
      </c>
      <c r="AJ7" s="114">
        <v>5</v>
      </c>
      <c r="AK7" s="167">
        <v>0.8</v>
      </c>
      <c r="AW7" s="171"/>
      <c r="AX7" s="168"/>
      <c r="AY7" s="115"/>
      <c r="AZ7" s="115"/>
      <c r="BA7" s="115"/>
      <c r="BB7" s="115">
        <v>100</v>
      </c>
      <c r="BC7" s="172"/>
    </row>
    <row r="8" spans="2:55" x14ac:dyDescent="0.25">
      <c r="B8" s="165"/>
      <c r="C8" s="164"/>
      <c r="D8" s="164"/>
      <c r="E8" s="164"/>
      <c r="F8" s="164"/>
      <c r="G8" s="164"/>
      <c r="H8" s="164"/>
      <c r="I8" s="164"/>
      <c r="J8" s="164"/>
      <c r="K8" s="164"/>
      <c r="L8" s="164"/>
      <c r="M8" s="164"/>
      <c r="N8" s="164"/>
      <c r="O8" s="164"/>
      <c r="P8" s="164"/>
      <c r="Q8" s="164"/>
      <c r="R8" s="165"/>
      <c r="S8" s="165"/>
      <c r="T8" s="165"/>
      <c r="U8" s="165"/>
      <c r="V8" s="165"/>
      <c r="W8" s="165"/>
      <c r="X8" s="165"/>
      <c r="Y8" s="165"/>
      <c r="Z8" s="165"/>
      <c r="AA8" s="173"/>
      <c r="AB8" s="123"/>
      <c r="AC8" s="123"/>
      <c r="AD8" s="123"/>
      <c r="AE8" s="121"/>
      <c r="AF8" s="169"/>
      <c r="AG8" s="114"/>
      <c r="AH8" s="114"/>
      <c r="AI8" s="114"/>
      <c r="AJ8" s="114">
        <v>100</v>
      </c>
      <c r="AK8" s="167"/>
      <c r="AW8" s="122"/>
      <c r="AX8" s="168" t="s">
        <v>63</v>
      </c>
      <c r="AY8" s="115" t="s">
        <v>176</v>
      </c>
      <c r="AZ8" s="115">
        <v>3</v>
      </c>
      <c r="BA8" s="115">
        <v>0</v>
      </c>
      <c r="BB8" s="115">
        <v>3</v>
      </c>
      <c r="BC8" s="172">
        <v>1</v>
      </c>
    </row>
    <row r="9" spans="2:55" x14ac:dyDescent="0.25">
      <c r="B9" s="165"/>
      <c r="C9" s="164"/>
      <c r="D9" s="164"/>
      <c r="E9" s="164"/>
      <c r="F9" s="164"/>
      <c r="G9" s="164"/>
      <c r="H9" s="164"/>
      <c r="I9" s="164"/>
      <c r="J9" s="164"/>
      <c r="K9" s="164"/>
      <c r="L9" s="164"/>
      <c r="M9" s="164"/>
      <c r="N9" s="164"/>
      <c r="O9" s="164"/>
      <c r="P9" s="164"/>
      <c r="Q9" s="164"/>
      <c r="R9" s="165"/>
      <c r="S9" s="165"/>
      <c r="T9" s="165"/>
      <c r="U9" s="165"/>
      <c r="V9" s="165"/>
      <c r="W9" s="165"/>
      <c r="X9" s="165"/>
      <c r="Y9" s="165"/>
      <c r="Z9" s="165"/>
      <c r="AA9" s="173"/>
      <c r="AB9" s="123"/>
      <c r="AC9" s="123"/>
      <c r="AD9" s="123"/>
      <c r="AE9" s="121"/>
      <c r="AF9" s="166" t="s">
        <v>63</v>
      </c>
      <c r="AG9" s="114" t="s">
        <v>135</v>
      </c>
      <c r="AH9" s="114">
        <v>4</v>
      </c>
      <c r="AI9" s="114">
        <v>0</v>
      </c>
      <c r="AJ9" s="114">
        <v>4</v>
      </c>
      <c r="AK9" s="167">
        <v>1</v>
      </c>
    </row>
    <row r="10" spans="2:55" x14ac:dyDescent="0.25">
      <c r="B10" s="165"/>
      <c r="C10" s="164"/>
      <c r="D10" s="164"/>
      <c r="E10" s="164"/>
      <c r="F10" s="164"/>
      <c r="G10" s="164"/>
      <c r="H10" s="164"/>
      <c r="I10" s="164"/>
      <c r="J10" s="164"/>
      <c r="K10" s="164"/>
      <c r="L10" s="164"/>
      <c r="M10" s="164"/>
      <c r="N10" s="164"/>
      <c r="O10" s="164"/>
      <c r="P10" s="164"/>
      <c r="Q10" s="164"/>
      <c r="R10" s="165"/>
      <c r="S10" s="165"/>
      <c r="T10" s="165"/>
      <c r="U10" s="165"/>
      <c r="V10" s="165"/>
      <c r="W10" s="165"/>
      <c r="X10" s="165"/>
      <c r="Y10" s="165"/>
      <c r="Z10" s="165"/>
      <c r="AA10" s="173"/>
      <c r="AB10" s="123"/>
      <c r="AC10" s="123"/>
      <c r="AD10" s="123"/>
      <c r="AE10" s="121"/>
      <c r="AF10" s="168"/>
      <c r="AG10" s="114" t="s">
        <v>138</v>
      </c>
      <c r="AH10" s="114">
        <v>0</v>
      </c>
      <c r="AI10" s="114">
        <v>1</v>
      </c>
      <c r="AJ10" s="114">
        <v>1</v>
      </c>
      <c r="AK10" s="167">
        <v>0</v>
      </c>
    </row>
    <row r="11" spans="2:55" x14ac:dyDescent="0.25">
      <c r="B11" s="165"/>
      <c r="C11" s="164"/>
      <c r="D11" s="164"/>
      <c r="E11" s="164"/>
      <c r="F11" s="164"/>
      <c r="G11" s="164"/>
      <c r="H11" s="164"/>
      <c r="I11" s="164"/>
      <c r="J11" s="164"/>
      <c r="K11" s="164"/>
      <c r="L11" s="164"/>
      <c r="M11" s="164"/>
      <c r="N11" s="164"/>
      <c r="O11" s="164"/>
      <c r="P11" s="164"/>
      <c r="Q11" s="164"/>
      <c r="R11" s="165"/>
      <c r="S11" s="165"/>
      <c r="T11" s="165"/>
      <c r="U11" s="165"/>
      <c r="V11" s="165"/>
      <c r="W11" s="165"/>
      <c r="X11" s="165"/>
      <c r="Y11" s="165"/>
      <c r="Z11" s="165"/>
      <c r="AA11" s="173"/>
      <c r="AB11" s="123"/>
      <c r="AC11" s="123"/>
      <c r="AD11" s="123"/>
      <c r="AE11" s="123"/>
    </row>
    <row r="12" spans="2:55" x14ac:dyDescent="0.25">
      <c r="B12" s="165"/>
      <c r="C12" s="164"/>
      <c r="D12" s="164"/>
      <c r="E12" s="164"/>
      <c r="F12" s="164"/>
      <c r="G12" s="164"/>
      <c r="H12" s="164"/>
      <c r="I12" s="164"/>
      <c r="J12" s="164"/>
      <c r="K12" s="164"/>
      <c r="L12" s="164"/>
      <c r="M12" s="164"/>
      <c r="N12" s="164"/>
      <c r="O12" s="164"/>
      <c r="P12" s="164"/>
      <c r="Q12" s="164"/>
      <c r="R12" s="165"/>
      <c r="S12" s="165"/>
      <c r="T12" s="165"/>
      <c r="U12" s="165"/>
      <c r="V12" s="165"/>
      <c r="W12" s="165"/>
      <c r="X12" s="165"/>
      <c r="Y12" s="165"/>
      <c r="Z12" s="165"/>
      <c r="AA12" s="173"/>
      <c r="AB12" s="123"/>
      <c r="AC12" s="123"/>
      <c r="AD12" s="123"/>
      <c r="AE12" s="123"/>
    </row>
    <row r="13" spans="2:55" x14ac:dyDescent="0.25">
      <c r="B13" s="165"/>
      <c r="C13" s="164"/>
      <c r="D13" s="164"/>
      <c r="E13" s="164"/>
      <c r="F13" s="164"/>
      <c r="G13" s="164"/>
      <c r="H13" s="164"/>
      <c r="I13" s="164"/>
      <c r="J13" s="164"/>
      <c r="K13" s="164"/>
      <c r="L13" s="164"/>
      <c r="M13" s="164"/>
      <c r="N13" s="164"/>
      <c r="O13" s="164"/>
      <c r="P13" s="164"/>
      <c r="Q13" s="164"/>
      <c r="R13" s="165"/>
      <c r="S13" s="165"/>
      <c r="T13" s="165"/>
      <c r="U13" s="165"/>
      <c r="V13" s="165"/>
      <c r="W13" s="165"/>
      <c r="X13" s="165"/>
      <c r="Y13" s="165"/>
      <c r="Z13" s="165"/>
      <c r="AA13" s="173"/>
      <c r="AB13" s="123"/>
      <c r="AC13" s="123"/>
      <c r="AD13" s="123"/>
      <c r="AE13" s="123"/>
    </row>
    <row r="14" spans="2:55" x14ac:dyDescent="0.25">
      <c r="B14" s="165"/>
      <c r="C14" s="164"/>
      <c r="D14" s="164"/>
      <c r="E14" s="164"/>
      <c r="F14" s="164"/>
      <c r="G14" s="164"/>
      <c r="H14" s="164"/>
      <c r="I14" s="164"/>
      <c r="J14" s="164"/>
      <c r="K14" s="164"/>
      <c r="L14" s="164"/>
      <c r="M14" s="164"/>
      <c r="N14" s="164"/>
      <c r="O14" s="164"/>
      <c r="P14" s="164"/>
      <c r="Q14" s="164"/>
      <c r="R14" s="165"/>
      <c r="S14" s="165"/>
      <c r="T14" s="165"/>
      <c r="U14" s="165"/>
      <c r="V14" s="165"/>
      <c r="W14" s="165"/>
      <c r="X14" s="165"/>
      <c r="Y14" s="165"/>
      <c r="Z14" s="165"/>
      <c r="AA14" s="173"/>
      <c r="AB14" s="123"/>
      <c r="AC14" s="123"/>
      <c r="AD14" s="123"/>
      <c r="AE14" s="123"/>
    </row>
    <row r="15" spans="2:55" x14ac:dyDescent="0.25">
      <c r="B15" s="165"/>
      <c r="C15" s="164"/>
      <c r="D15" s="164"/>
      <c r="E15" s="164"/>
      <c r="F15" s="164"/>
      <c r="G15" s="164"/>
      <c r="H15" s="164"/>
      <c r="I15" s="164"/>
      <c r="J15" s="164"/>
      <c r="K15" s="164"/>
      <c r="L15" s="164"/>
      <c r="M15" s="164"/>
      <c r="N15" s="164"/>
      <c r="O15" s="164"/>
      <c r="P15" s="164"/>
      <c r="Q15" s="164"/>
      <c r="R15" s="165"/>
      <c r="S15" s="165"/>
      <c r="T15" s="165"/>
      <c r="U15" s="165"/>
      <c r="V15" s="165"/>
      <c r="W15" s="165"/>
      <c r="X15" s="165"/>
      <c r="Y15" s="165"/>
      <c r="Z15" s="165"/>
      <c r="AA15" s="173"/>
      <c r="AB15" s="123"/>
      <c r="AC15" s="123"/>
      <c r="AD15" s="123"/>
      <c r="AE15" s="123"/>
    </row>
    <row r="16" spans="2:55" x14ac:dyDescent="0.25">
      <c r="B16" s="165"/>
      <c r="C16" s="164"/>
      <c r="D16" s="164"/>
      <c r="E16" s="164"/>
      <c r="F16" s="164"/>
      <c r="G16" s="164"/>
      <c r="H16" s="164"/>
      <c r="I16" s="164"/>
      <c r="J16" s="164"/>
      <c r="K16" s="164"/>
      <c r="L16" s="164"/>
      <c r="M16" s="164"/>
      <c r="N16" s="164"/>
      <c r="O16" s="164"/>
      <c r="P16" s="164"/>
      <c r="Q16" s="164"/>
      <c r="R16" s="165"/>
      <c r="S16" s="165"/>
      <c r="T16" s="165"/>
      <c r="U16" s="165"/>
      <c r="V16" s="165"/>
      <c r="W16" s="165"/>
      <c r="X16" s="165"/>
      <c r="Y16" s="165"/>
      <c r="Z16" s="165"/>
      <c r="AA16" s="173"/>
      <c r="AB16" s="123"/>
      <c r="AC16" s="123"/>
      <c r="AD16" s="123"/>
      <c r="AE16" s="123"/>
    </row>
    <row r="17" spans="2:31" x14ac:dyDescent="0.25">
      <c r="B17" s="165"/>
      <c r="C17" s="164"/>
      <c r="D17" s="164"/>
      <c r="E17" s="164"/>
      <c r="F17" s="164"/>
      <c r="G17" s="164"/>
      <c r="H17" s="164"/>
      <c r="I17" s="164"/>
      <c r="J17" s="164"/>
      <c r="K17" s="164"/>
      <c r="L17" s="164"/>
      <c r="M17" s="164"/>
      <c r="N17" s="164"/>
      <c r="O17" s="164"/>
      <c r="P17" s="164"/>
      <c r="Q17" s="164"/>
      <c r="R17" s="165"/>
      <c r="S17" s="165"/>
      <c r="T17" s="165"/>
      <c r="U17" s="165"/>
      <c r="V17" s="165"/>
      <c r="W17" s="165"/>
      <c r="X17" s="165"/>
      <c r="Y17" s="165"/>
      <c r="Z17" s="165"/>
      <c r="AA17" s="173"/>
      <c r="AB17" s="123"/>
      <c r="AC17" s="123"/>
      <c r="AD17" s="123"/>
      <c r="AE17" s="123"/>
    </row>
    <row r="18" spans="2:31" ht="21" customHeight="1" x14ac:dyDescent="0.25">
      <c r="B18" s="165"/>
      <c r="C18" s="164"/>
      <c r="D18" s="164"/>
      <c r="E18" s="164"/>
      <c r="F18" s="164"/>
      <c r="G18" s="164"/>
      <c r="H18" s="164"/>
      <c r="I18" s="164"/>
      <c r="J18" s="164"/>
      <c r="K18" s="164"/>
      <c r="L18" s="164"/>
      <c r="M18" s="164"/>
      <c r="N18" s="164"/>
      <c r="O18" s="164"/>
      <c r="P18" s="164"/>
      <c r="Q18" s="164"/>
      <c r="R18" s="165"/>
      <c r="S18" s="165"/>
      <c r="T18" s="165"/>
      <c r="U18" s="165"/>
      <c r="V18" s="165"/>
      <c r="W18" s="165"/>
      <c r="X18" s="165"/>
      <c r="Y18" s="165"/>
      <c r="Z18" s="165"/>
      <c r="AA18" s="173"/>
      <c r="AB18" s="123"/>
      <c r="AC18" s="123"/>
      <c r="AD18" s="123"/>
      <c r="AE18" s="123"/>
    </row>
    <row r="19" spans="2:31" x14ac:dyDescent="0.25">
      <c r="B19" s="165"/>
      <c r="C19" s="164"/>
      <c r="D19" s="164"/>
      <c r="E19" s="164"/>
      <c r="F19" s="164"/>
      <c r="G19" s="164"/>
      <c r="H19" s="164"/>
      <c r="I19" s="164"/>
      <c r="J19" s="164"/>
      <c r="K19" s="164"/>
      <c r="L19" s="164"/>
      <c r="M19" s="164"/>
      <c r="N19" s="164"/>
      <c r="O19" s="164"/>
      <c r="P19" s="164"/>
      <c r="Q19" s="164"/>
      <c r="R19" s="165"/>
      <c r="S19" s="165"/>
      <c r="T19" s="165"/>
      <c r="U19" s="165"/>
      <c r="V19" s="165"/>
      <c r="W19" s="165"/>
      <c r="X19" s="165"/>
      <c r="Y19" s="165"/>
      <c r="Z19" s="165"/>
      <c r="AA19" s="173"/>
      <c r="AB19" s="123"/>
      <c r="AC19" s="123"/>
      <c r="AD19" s="123"/>
      <c r="AE19" s="123"/>
    </row>
    <row r="20" spans="2:31" x14ac:dyDescent="0.25">
      <c r="B20" s="165"/>
      <c r="C20" s="164"/>
      <c r="D20" s="164"/>
      <c r="E20" s="164"/>
      <c r="F20" s="164"/>
      <c r="G20" s="164"/>
      <c r="H20" s="164"/>
      <c r="I20" s="164"/>
      <c r="J20" s="164"/>
      <c r="K20" s="164"/>
      <c r="L20" s="164"/>
      <c r="M20" s="164"/>
      <c r="N20" s="164"/>
      <c r="O20" s="164"/>
      <c r="P20" s="164"/>
      <c r="Q20" s="164"/>
      <c r="R20" s="165"/>
      <c r="S20" s="165"/>
      <c r="T20" s="165"/>
      <c r="U20" s="165"/>
      <c r="V20" s="165"/>
      <c r="W20" s="165"/>
      <c r="X20" s="165"/>
      <c r="Y20" s="165"/>
      <c r="Z20" s="165"/>
      <c r="AA20" s="173"/>
      <c r="AB20" s="123"/>
      <c r="AC20" s="123"/>
      <c r="AD20" s="123"/>
      <c r="AE20" s="123"/>
    </row>
    <row r="21" spans="2:31" x14ac:dyDescent="0.25">
      <c r="B21" s="165"/>
      <c r="C21" s="164"/>
      <c r="D21" s="164"/>
      <c r="E21" s="164"/>
      <c r="F21" s="164"/>
      <c r="G21" s="164"/>
      <c r="H21" s="164"/>
      <c r="I21" s="164"/>
      <c r="J21" s="164"/>
      <c r="K21" s="164"/>
      <c r="L21" s="164"/>
      <c r="M21" s="164"/>
      <c r="N21" s="164"/>
      <c r="O21" s="164"/>
      <c r="P21" s="164"/>
      <c r="Q21" s="164"/>
      <c r="R21" s="165"/>
      <c r="S21" s="165"/>
      <c r="T21" s="165"/>
      <c r="U21" s="165"/>
      <c r="V21" s="165"/>
      <c r="W21" s="165"/>
      <c r="X21" s="165"/>
      <c r="Y21" s="165"/>
      <c r="Z21" s="165"/>
      <c r="AA21" s="173"/>
      <c r="AB21" s="123"/>
      <c r="AC21" s="123"/>
      <c r="AD21" s="123"/>
      <c r="AE21" s="123"/>
    </row>
    <row r="22" spans="2:31" x14ac:dyDescent="0.25">
      <c r="B22" s="165"/>
      <c r="C22" s="164"/>
      <c r="D22" s="164"/>
      <c r="E22" s="164"/>
      <c r="F22" s="164"/>
      <c r="G22" s="164"/>
      <c r="H22" s="164"/>
      <c r="I22" s="164"/>
      <c r="J22" s="164"/>
      <c r="K22" s="164"/>
      <c r="L22" s="164"/>
      <c r="M22" s="164"/>
      <c r="N22" s="164"/>
      <c r="O22" s="164"/>
      <c r="P22" s="164"/>
      <c r="Q22" s="164"/>
      <c r="R22" s="165"/>
      <c r="S22" s="165"/>
      <c r="T22" s="165"/>
      <c r="U22" s="165"/>
      <c r="V22" s="165"/>
      <c r="W22" s="165"/>
      <c r="X22" s="165"/>
      <c r="Y22" s="165"/>
      <c r="Z22" s="165"/>
      <c r="AA22" s="173"/>
      <c r="AB22" s="123"/>
      <c r="AC22" s="123"/>
      <c r="AD22" s="123"/>
    </row>
    <row r="23" spans="2:31" x14ac:dyDescent="0.25">
      <c r="B23" s="165"/>
      <c r="C23" s="164"/>
      <c r="D23" s="164"/>
      <c r="E23" s="164"/>
      <c r="F23" s="164"/>
      <c r="G23" s="164"/>
      <c r="H23" s="164"/>
      <c r="I23" s="164"/>
      <c r="J23" s="164"/>
      <c r="K23" s="164"/>
      <c r="L23" s="164"/>
      <c r="M23" s="164"/>
      <c r="N23" s="164"/>
      <c r="O23" s="164"/>
      <c r="P23" s="164"/>
      <c r="Q23" s="164"/>
      <c r="R23" s="165"/>
      <c r="S23" s="165"/>
      <c r="T23" s="165"/>
      <c r="U23" s="165"/>
      <c r="V23" s="165"/>
      <c r="W23" s="165"/>
      <c r="X23" s="165"/>
      <c r="Y23" s="165"/>
      <c r="Z23" s="165"/>
      <c r="AA23" s="173"/>
      <c r="AB23" s="123"/>
      <c r="AC23" s="123"/>
      <c r="AD23" s="123"/>
    </row>
    <row r="24" spans="2:31" x14ac:dyDescent="0.25">
      <c r="B24" s="165"/>
      <c r="C24" s="164"/>
      <c r="D24" s="164"/>
      <c r="E24" s="164"/>
      <c r="F24" s="164"/>
      <c r="G24" s="164"/>
      <c r="H24" s="164"/>
      <c r="I24" s="164"/>
      <c r="J24" s="164"/>
      <c r="K24" s="164"/>
      <c r="L24" s="164"/>
      <c r="M24" s="164"/>
      <c r="N24" s="164"/>
      <c r="O24" s="164"/>
      <c r="P24" s="164"/>
      <c r="Q24" s="164"/>
      <c r="R24" s="165"/>
      <c r="S24" s="165"/>
      <c r="T24" s="165"/>
      <c r="U24" s="165"/>
      <c r="V24" s="165"/>
      <c r="W24" s="165"/>
      <c r="X24" s="165"/>
      <c r="Y24" s="165"/>
      <c r="Z24" s="165"/>
      <c r="AA24" s="173"/>
      <c r="AB24" s="123"/>
      <c r="AC24" s="123"/>
      <c r="AD24" s="123"/>
    </row>
    <row r="25" spans="2:31" x14ac:dyDescent="0.25">
      <c r="B25" s="165"/>
      <c r="C25" s="164"/>
      <c r="D25" s="164"/>
      <c r="E25" s="164"/>
      <c r="F25" s="164"/>
      <c r="G25" s="164"/>
      <c r="H25" s="164"/>
      <c r="I25" s="164"/>
      <c r="J25" s="164"/>
      <c r="K25" s="164"/>
      <c r="L25" s="164"/>
      <c r="M25" s="164"/>
      <c r="N25" s="164"/>
      <c r="O25" s="164"/>
      <c r="P25" s="164"/>
      <c r="Q25" s="164"/>
      <c r="R25" s="165"/>
      <c r="S25" s="165"/>
      <c r="T25" s="165"/>
      <c r="U25" s="165"/>
      <c r="V25" s="165"/>
      <c r="W25" s="165"/>
      <c r="X25" s="165"/>
      <c r="Y25" s="165"/>
      <c r="Z25" s="165"/>
      <c r="AA25" s="173"/>
      <c r="AB25" s="123"/>
      <c r="AC25" s="123"/>
      <c r="AD25" s="123"/>
    </row>
    <row r="26" spans="2:31" x14ac:dyDescent="0.25">
      <c r="B26" s="165"/>
      <c r="C26" s="164"/>
      <c r="D26" s="164"/>
      <c r="E26" s="164"/>
      <c r="F26" s="164"/>
      <c r="G26" s="164"/>
      <c r="H26" s="164"/>
      <c r="I26" s="164"/>
      <c r="J26" s="164"/>
      <c r="K26" s="164"/>
      <c r="L26" s="164"/>
      <c r="M26" s="164"/>
      <c r="N26" s="164"/>
      <c r="O26" s="164"/>
      <c r="P26" s="164"/>
      <c r="Q26" s="164"/>
      <c r="R26" s="165"/>
      <c r="S26" s="165"/>
      <c r="T26" s="165"/>
      <c r="U26" s="165"/>
      <c r="V26" s="165"/>
      <c r="W26" s="165"/>
      <c r="X26" s="165"/>
      <c r="Y26" s="165"/>
      <c r="Z26" s="165"/>
      <c r="AA26" s="173"/>
      <c r="AB26" s="123"/>
      <c r="AC26" s="123"/>
      <c r="AD26" s="123"/>
    </row>
    <row r="27" spans="2:31" x14ac:dyDescent="0.25">
      <c r="B27" s="165"/>
      <c r="C27" s="164"/>
      <c r="D27" s="164"/>
      <c r="E27" s="164"/>
      <c r="F27" s="164"/>
      <c r="G27" s="164"/>
      <c r="H27" s="164"/>
      <c r="I27" s="164"/>
      <c r="J27" s="164"/>
      <c r="K27" s="164"/>
      <c r="L27" s="164"/>
      <c r="M27" s="164"/>
      <c r="N27" s="164"/>
      <c r="O27" s="164"/>
      <c r="P27" s="164"/>
      <c r="Q27" s="164"/>
      <c r="R27" s="165"/>
      <c r="S27" s="165"/>
      <c r="T27" s="165"/>
      <c r="U27" s="165"/>
      <c r="V27" s="165"/>
      <c r="W27" s="165"/>
      <c r="X27" s="165"/>
      <c r="Y27" s="165"/>
      <c r="Z27" s="165"/>
      <c r="AA27" s="173"/>
      <c r="AB27" s="123"/>
      <c r="AC27" s="123"/>
      <c r="AD27" s="123"/>
    </row>
    <row r="28" spans="2:31" x14ac:dyDescent="0.25">
      <c r="B28" s="165"/>
      <c r="C28" s="164"/>
      <c r="D28" s="164"/>
      <c r="E28" s="164"/>
      <c r="F28" s="164"/>
      <c r="G28" s="164"/>
      <c r="H28" s="164"/>
      <c r="I28" s="164"/>
      <c r="J28" s="164"/>
      <c r="K28" s="164"/>
      <c r="L28" s="164"/>
      <c r="M28" s="164"/>
      <c r="N28" s="164"/>
      <c r="O28" s="164"/>
      <c r="P28" s="164"/>
      <c r="Q28" s="164"/>
      <c r="R28" s="165"/>
      <c r="S28" s="165"/>
      <c r="T28" s="165"/>
      <c r="U28" s="165"/>
      <c r="V28" s="165"/>
      <c r="W28" s="165"/>
      <c r="X28" s="165"/>
      <c r="Y28" s="165"/>
      <c r="Z28" s="165"/>
      <c r="AA28" s="173"/>
      <c r="AB28" s="123"/>
      <c r="AC28" s="123"/>
      <c r="AD28" s="123"/>
    </row>
    <row r="29" spans="2:31" x14ac:dyDescent="0.25">
      <c r="B29" s="165"/>
      <c r="C29" s="164"/>
      <c r="D29" s="164"/>
      <c r="E29" s="164"/>
      <c r="F29" s="164"/>
      <c r="G29" s="164"/>
      <c r="H29" s="164"/>
      <c r="I29" s="164"/>
      <c r="J29" s="164"/>
      <c r="K29" s="164"/>
      <c r="L29" s="164"/>
      <c r="M29" s="164"/>
      <c r="N29" s="164"/>
      <c r="O29" s="164"/>
      <c r="P29" s="164"/>
      <c r="Q29" s="164"/>
      <c r="R29" s="165"/>
      <c r="S29" s="165"/>
      <c r="T29" s="165"/>
      <c r="U29" s="165"/>
      <c r="V29" s="165"/>
      <c r="W29" s="165"/>
      <c r="X29" s="165"/>
      <c r="Y29" s="165"/>
      <c r="Z29" s="165"/>
      <c r="AA29" s="173"/>
      <c r="AB29" s="123"/>
      <c r="AC29" s="123"/>
      <c r="AD29" s="123"/>
    </row>
    <row r="30" spans="2:31" x14ac:dyDescent="0.25">
      <c r="B30" s="165"/>
      <c r="C30" s="164"/>
      <c r="D30" s="164"/>
      <c r="E30" s="164"/>
      <c r="F30" s="164"/>
      <c r="G30" s="164"/>
      <c r="H30" s="164"/>
      <c r="I30" s="164"/>
      <c r="J30" s="164"/>
      <c r="K30" s="164"/>
      <c r="L30" s="164"/>
      <c r="M30" s="164"/>
      <c r="N30" s="164"/>
      <c r="O30" s="164"/>
      <c r="P30" s="164"/>
      <c r="Q30" s="164"/>
      <c r="R30" s="165"/>
      <c r="S30" s="165"/>
      <c r="T30" s="165"/>
      <c r="U30" s="165"/>
      <c r="V30" s="165"/>
      <c r="W30" s="165"/>
      <c r="X30" s="165"/>
      <c r="Y30" s="165"/>
      <c r="Z30" s="165"/>
      <c r="AA30" s="173"/>
      <c r="AB30" s="123"/>
      <c r="AC30" s="123"/>
      <c r="AD30" s="123"/>
    </row>
    <row r="31" spans="2:31" x14ac:dyDescent="0.25">
      <c r="B31" s="165"/>
      <c r="C31" s="164"/>
      <c r="D31" s="164"/>
      <c r="E31" s="164"/>
      <c r="F31" s="164"/>
      <c r="G31" s="164"/>
      <c r="H31" s="164"/>
      <c r="I31" s="164"/>
      <c r="J31" s="164"/>
      <c r="K31" s="164"/>
      <c r="L31" s="164"/>
      <c r="M31" s="164"/>
      <c r="N31" s="164"/>
      <c r="O31" s="164"/>
      <c r="P31" s="164"/>
      <c r="Q31" s="164"/>
      <c r="R31" s="165"/>
      <c r="S31" s="165"/>
      <c r="T31" s="165"/>
      <c r="U31" s="165"/>
      <c r="V31" s="165"/>
      <c r="W31" s="165"/>
      <c r="X31" s="165"/>
      <c r="Y31" s="165"/>
      <c r="Z31" s="165"/>
      <c r="AA31" s="173"/>
      <c r="AB31" s="123"/>
      <c r="AC31" s="123"/>
      <c r="AD31" s="123"/>
    </row>
    <row r="32" spans="2:31" x14ac:dyDescent="0.25">
      <c r="B32" s="165"/>
      <c r="C32" s="164"/>
      <c r="D32" s="164"/>
      <c r="E32" s="164"/>
      <c r="F32" s="164"/>
      <c r="G32" s="164"/>
      <c r="H32" s="164"/>
      <c r="I32" s="164"/>
      <c r="J32" s="164"/>
      <c r="K32" s="164"/>
      <c r="L32" s="164"/>
      <c r="M32" s="164"/>
      <c r="N32" s="164"/>
      <c r="O32" s="164"/>
      <c r="P32" s="164"/>
      <c r="Q32" s="164"/>
      <c r="R32" s="165"/>
      <c r="S32" s="165"/>
      <c r="T32" s="165"/>
      <c r="U32" s="165"/>
      <c r="V32" s="165"/>
      <c r="W32" s="165"/>
      <c r="X32" s="165"/>
      <c r="Y32" s="165"/>
      <c r="Z32" s="165"/>
      <c r="AA32" s="173"/>
      <c r="AB32" s="123"/>
      <c r="AC32" s="123"/>
      <c r="AD32" s="123"/>
    </row>
    <row r="33" spans="2:30" x14ac:dyDescent="0.25">
      <c r="B33" s="165"/>
      <c r="C33" s="164"/>
      <c r="D33" s="164"/>
      <c r="E33" s="164"/>
      <c r="F33" s="164"/>
      <c r="G33" s="164"/>
      <c r="H33" s="164"/>
      <c r="I33" s="164"/>
      <c r="J33" s="164"/>
      <c r="K33" s="164"/>
      <c r="L33" s="164"/>
      <c r="M33" s="164"/>
      <c r="N33" s="164"/>
      <c r="O33" s="164"/>
      <c r="P33" s="164"/>
      <c r="Q33" s="164"/>
      <c r="R33" s="165"/>
      <c r="S33" s="165"/>
      <c r="T33" s="165"/>
      <c r="U33" s="165"/>
      <c r="V33" s="165"/>
      <c r="W33" s="165"/>
      <c r="X33" s="165"/>
      <c r="Y33" s="165"/>
      <c r="Z33" s="165"/>
      <c r="AA33" s="173"/>
      <c r="AB33" s="123"/>
      <c r="AC33" s="123"/>
      <c r="AD33" s="123"/>
    </row>
    <row r="34" spans="2:30" x14ac:dyDescent="0.25">
      <c r="B34" s="165"/>
      <c r="C34" s="164"/>
      <c r="D34" s="164"/>
      <c r="E34" s="164"/>
      <c r="F34" s="164"/>
      <c r="G34" s="164"/>
      <c r="H34" s="164"/>
      <c r="I34" s="164"/>
      <c r="J34" s="164"/>
      <c r="K34" s="164"/>
      <c r="L34" s="164"/>
      <c r="M34" s="164"/>
      <c r="N34" s="164"/>
      <c r="O34" s="164"/>
      <c r="P34" s="164"/>
      <c r="Q34" s="164"/>
      <c r="R34" s="165"/>
      <c r="S34" s="165"/>
      <c r="T34" s="165"/>
      <c r="U34" s="165"/>
      <c r="V34" s="165"/>
      <c r="W34" s="165"/>
      <c r="X34" s="165"/>
      <c r="Y34" s="165"/>
      <c r="Z34" s="165"/>
      <c r="AA34" s="173"/>
      <c r="AB34" s="123"/>
      <c r="AC34" s="123"/>
      <c r="AD34" s="123"/>
    </row>
    <row r="35" spans="2:30" ht="9" customHeight="1" x14ac:dyDescent="0.25">
      <c r="B35" s="165"/>
      <c r="C35" s="16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73"/>
      <c r="AB35" s="123"/>
      <c r="AC35" s="123"/>
      <c r="AD35" s="123"/>
    </row>
    <row r="36" spans="2:30" x14ac:dyDescent="0.25">
      <c r="B36" s="165"/>
      <c r="C36" s="16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73"/>
      <c r="AB36" s="123"/>
      <c r="AC36" s="123"/>
      <c r="AD36" s="123"/>
    </row>
    <row r="37" spans="2:30" x14ac:dyDescent="0.25">
      <c r="B37" s="165"/>
      <c r="C37" s="16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73"/>
      <c r="AB37" s="123"/>
      <c r="AC37" s="123"/>
      <c r="AD37" s="123"/>
    </row>
    <row r="38" spans="2:30" x14ac:dyDescent="0.25">
      <c r="B38" s="165"/>
      <c r="C38" s="165"/>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73"/>
      <c r="AB38" s="123"/>
      <c r="AC38" s="123"/>
      <c r="AD38" s="123"/>
    </row>
    <row r="39" spans="2:30" x14ac:dyDescent="0.25">
      <c r="B39" s="165"/>
      <c r="C39" s="16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73"/>
      <c r="AB39" s="123"/>
      <c r="AC39" s="123"/>
      <c r="AD39" s="123"/>
    </row>
    <row r="40" spans="2:30" x14ac:dyDescent="0.25">
      <c r="B40" s="165"/>
      <c r="C40" s="16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73"/>
      <c r="AB40" s="123"/>
      <c r="AC40" s="123"/>
      <c r="AD40" s="123"/>
    </row>
    <row r="41" spans="2:30" x14ac:dyDescent="0.25">
      <c r="B41" s="165"/>
      <c r="C41" s="16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73"/>
      <c r="AB41" s="123"/>
      <c r="AC41" s="123"/>
      <c r="AD41" s="123"/>
    </row>
    <row r="42" spans="2:30" x14ac:dyDescent="0.25">
      <c r="B42" s="165"/>
      <c r="C42" s="165"/>
      <c r="D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73"/>
      <c r="AB42" s="123"/>
      <c r="AC42" s="123"/>
      <c r="AD42" s="123"/>
    </row>
    <row r="43" spans="2:30" x14ac:dyDescent="0.25">
      <c r="B43" s="165"/>
      <c r="C43" s="165"/>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73"/>
      <c r="AB43" s="123"/>
      <c r="AC43" s="123"/>
      <c r="AD43" s="123"/>
    </row>
    <row r="44" spans="2:30" x14ac:dyDescent="0.25">
      <c r="B44" s="165"/>
      <c r="C44" s="165"/>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73"/>
      <c r="AB44" s="123"/>
      <c r="AC44" s="123"/>
      <c r="AD44" s="123"/>
    </row>
    <row r="45" spans="2:30" x14ac:dyDescent="0.25">
      <c r="B45" s="165"/>
      <c r="C45" s="165"/>
      <c r="D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73"/>
      <c r="AB45" s="123"/>
      <c r="AC45" s="123"/>
      <c r="AD45" s="123"/>
    </row>
    <row r="46" spans="2:30" x14ac:dyDescent="0.25">
      <c r="B46" s="165"/>
      <c r="C46" s="16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73"/>
      <c r="AB46" s="123"/>
      <c r="AC46" s="123"/>
      <c r="AD46" s="123"/>
    </row>
    <row r="47" spans="2:30" x14ac:dyDescent="0.25">
      <c r="B47" s="165"/>
      <c r="C47" s="16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73"/>
      <c r="AB47" s="123"/>
      <c r="AC47" s="123"/>
      <c r="AD47" s="123"/>
    </row>
    <row r="48" spans="2:30" x14ac:dyDescent="0.25">
      <c r="B48" s="165"/>
      <c r="C48" s="16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73"/>
      <c r="AB48" s="123"/>
      <c r="AC48" s="123"/>
      <c r="AD48" s="123"/>
    </row>
    <row r="49" spans="2:30" x14ac:dyDescent="0.25">
      <c r="B49" s="165"/>
      <c r="C49" s="16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73"/>
      <c r="AB49" s="123"/>
      <c r="AC49" s="123"/>
      <c r="AD49" s="123"/>
    </row>
  </sheetData>
  <pageMargins left="0.7" right="0.7" top="0.75" bottom="0.75" header="0.3" footer="0.3"/>
  <pageSetup orientation="portrait" r:id="rId1"/>
  <drawing r:id="rId2"/>
  <tableParts count="3">
    <tablePart r:id="rId3"/>
    <tablePart r:id="rId4"/>
    <tablePart r:id="rId5"/>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00778-F907-4C6F-ACF5-B61BB4436A15}">
  <sheetPr codeName="Sheet48"/>
  <dimension ref="B1:AS49"/>
  <sheetViews>
    <sheetView zoomScale="55" zoomScaleNormal="55" workbookViewId="0">
      <selection activeCell="B5" sqref="B5:AA49"/>
    </sheetView>
  </sheetViews>
  <sheetFormatPr defaultRowHeight="13.2" x14ac:dyDescent="0.25"/>
  <cols>
    <col min="1" max="1" width="3.5546875" style="162" customWidth="1"/>
    <col min="2" max="19" width="8.88671875" style="162"/>
    <col min="20" max="25" width="8.88671875" style="162" customWidth="1"/>
    <col min="26" max="29" width="8.88671875" style="162"/>
    <col min="30" max="31" width="10.77734375" style="162" customWidth="1"/>
    <col min="32" max="32" width="18.44140625" style="162" customWidth="1"/>
    <col min="33" max="36" width="10.77734375" style="162" customWidth="1"/>
    <col min="37" max="37" width="3.88671875" style="162" customWidth="1"/>
    <col min="38" max="38" width="3.5546875" style="162" customWidth="1"/>
    <col min="39" max="40" width="10.77734375" style="162" customWidth="1"/>
    <col min="41" max="41" width="17.44140625" style="162" customWidth="1"/>
    <col min="42" max="45" width="10.77734375" style="162" customWidth="1"/>
    <col min="46" max="16384" width="8.88671875" style="162"/>
  </cols>
  <sheetData>
    <row r="1" spans="2:45" x14ac:dyDescent="0.25">
      <c r="AA1" s="123"/>
      <c r="AB1" s="123"/>
      <c r="AC1" s="123"/>
    </row>
    <row r="2" spans="2:45" x14ac:dyDescent="0.25">
      <c r="AA2" s="123"/>
      <c r="AB2" s="123"/>
      <c r="AC2" s="123"/>
    </row>
    <row r="3" spans="2:45" x14ac:dyDescent="0.25">
      <c r="AA3" s="123"/>
      <c r="AB3" s="123"/>
      <c r="AC3" s="123"/>
      <c r="AD3" s="170" t="s">
        <v>88</v>
      </c>
      <c r="AE3" s="115"/>
      <c r="AF3" s="114"/>
      <c r="AG3" s="114"/>
      <c r="AH3" s="114"/>
      <c r="AI3" s="114"/>
      <c r="AJ3" s="167"/>
      <c r="AM3" s="170" t="s">
        <v>2</v>
      </c>
      <c r="AN3" s="115"/>
      <c r="AO3" s="114"/>
      <c r="AP3" s="114"/>
      <c r="AQ3" s="114"/>
      <c r="AR3" s="114"/>
      <c r="AS3" s="167"/>
    </row>
    <row r="4" spans="2:45" ht="40.049999999999997" customHeight="1" x14ac:dyDescent="0.25">
      <c r="AA4" s="123"/>
      <c r="AB4" s="123"/>
      <c r="AC4" s="123"/>
      <c r="AD4" s="112" t="s">
        <v>304</v>
      </c>
      <c r="AE4" s="112" t="s">
        <v>309</v>
      </c>
      <c r="AF4" s="112" t="s">
        <v>129</v>
      </c>
      <c r="AG4" s="113" t="s">
        <v>305</v>
      </c>
      <c r="AH4" s="113" t="s">
        <v>306</v>
      </c>
      <c r="AI4" s="113" t="s">
        <v>307</v>
      </c>
      <c r="AJ4" s="113" t="s">
        <v>308</v>
      </c>
      <c r="AK4" s="176"/>
      <c r="AL4" s="176"/>
      <c r="AM4" s="112" t="s">
        <v>304</v>
      </c>
      <c r="AN4" s="112" t="s">
        <v>309</v>
      </c>
      <c r="AO4" s="112" t="s">
        <v>129</v>
      </c>
      <c r="AP4" s="113" t="s">
        <v>305</v>
      </c>
      <c r="AQ4" s="113" t="s">
        <v>306</v>
      </c>
      <c r="AR4" s="113" t="s">
        <v>307</v>
      </c>
      <c r="AS4" s="113" t="s">
        <v>308</v>
      </c>
    </row>
    <row r="5" spans="2:45" x14ac:dyDescent="0.25">
      <c r="B5" s="165"/>
      <c r="C5" s="165"/>
      <c r="D5" s="165"/>
      <c r="E5" s="165"/>
      <c r="F5" s="165"/>
      <c r="G5" s="165"/>
      <c r="H5" s="165"/>
      <c r="I5" s="165"/>
      <c r="J5" s="165"/>
      <c r="K5" s="165"/>
      <c r="L5" s="165"/>
      <c r="M5" s="165"/>
      <c r="N5" s="165"/>
      <c r="O5" s="165"/>
      <c r="P5" s="165"/>
      <c r="Q5" s="165"/>
      <c r="R5" s="165"/>
      <c r="S5" s="165"/>
      <c r="T5" s="165"/>
      <c r="U5" s="165"/>
      <c r="V5" s="165"/>
      <c r="W5" s="165"/>
      <c r="X5" s="165"/>
      <c r="Y5" s="165"/>
      <c r="Z5" s="165"/>
      <c r="AA5" s="173"/>
      <c r="AB5" s="123"/>
      <c r="AC5" s="123"/>
      <c r="AD5" s="120"/>
      <c r="AE5" s="168" t="s">
        <v>62</v>
      </c>
      <c r="AF5" s="114" t="s">
        <v>141</v>
      </c>
      <c r="AG5" s="114">
        <v>2</v>
      </c>
      <c r="AH5" s="114">
        <v>0</v>
      </c>
      <c r="AI5" s="114">
        <v>2</v>
      </c>
      <c r="AJ5" s="167">
        <v>1</v>
      </c>
      <c r="AM5" s="120" t="s">
        <v>415</v>
      </c>
      <c r="AN5" s="166" t="s">
        <v>63</v>
      </c>
      <c r="AO5" s="114" t="s">
        <v>176</v>
      </c>
      <c r="AP5" s="114">
        <v>3</v>
      </c>
      <c r="AQ5" s="114">
        <v>0</v>
      </c>
      <c r="AR5" s="114">
        <v>3</v>
      </c>
      <c r="AS5" s="167">
        <v>1</v>
      </c>
    </row>
    <row r="6" spans="2:45" x14ac:dyDescent="0.25">
      <c r="B6" s="165"/>
      <c r="C6" s="164"/>
      <c r="D6" s="164"/>
      <c r="E6" s="164"/>
      <c r="F6" s="164"/>
      <c r="G6" s="164"/>
      <c r="H6" s="164"/>
      <c r="I6" s="164"/>
      <c r="J6" s="164"/>
      <c r="K6" s="164"/>
      <c r="L6" s="164"/>
      <c r="M6" s="164"/>
      <c r="N6" s="164"/>
      <c r="O6" s="164"/>
      <c r="P6" s="164"/>
      <c r="Q6" s="164"/>
      <c r="R6" s="165"/>
      <c r="S6" s="165"/>
      <c r="T6" s="165"/>
      <c r="U6" s="165"/>
      <c r="V6" s="165"/>
      <c r="W6" s="165"/>
      <c r="X6" s="165"/>
      <c r="Y6" s="165"/>
      <c r="Z6" s="165"/>
      <c r="AA6" s="173"/>
      <c r="AB6" s="123"/>
      <c r="AC6" s="123"/>
      <c r="AD6" s="177"/>
      <c r="AE6" s="169"/>
      <c r="AF6" s="114"/>
      <c r="AG6" s="114"/>
      <c r="AH6" s="114"/>
      <c r="AI6" s="114">
        <v>100</v>
      </c>
      <c r="AJ6" s="167"/>
    </row>
    <row r="7" spans="2:45" x14ac:dyDescent="0.25">
      <c r="B7" s="165"/>
      <c r="C7" s="164"/>
      <c r="D7" s="164"/>
      <c r="E7" s="164"/>
      <c r="F7" s="164"/>
      <c r="G7" s="164"/>
      <c r="H7" s="164"/>
      <c r="I7" s="164"/>
      <c r="J7" s="164"/>
      <c r="K7" s="164"/>
      <c r="L7" s="164"/>
      <c r="M7" s="164"/>
      <c r="N7" s="164"/>
      <c r="O7" s="164"/>
      <c r="P7" s="164"/>
      <c r="Q7" s="164"/>
      <c r="R7" s="165"/>
      <c r="S7" s="165"/>
      <c r="T7" s="165"/>
      <c r="U7" s="165"/>
      <c r="V7" s="165"/>
      <c r="W7" s="165"/>
      <c r="X7" s="165"/>
      <c r="Y7" s="165"/>
      <c r="Z7" s="165"/>
      <c r="AA7" s="173"/>
      <c r="AB7" s="123"/>
      <c r="AC7" s="123"/>
      <c r="AD7" s="121"/>
      <c r="AE7" s="166" t="s">
        <v>63</v>
      </c>
      <c r="AF7" s="114" t="s">
        <v>135</v>
      </c>
      <c r="AG7" s="114">
        <v>2</v>
      </c>
      <c r="AH7" s="114">
        <v>0</v>
      </c>
      <c r="AI7" s="114">
        <v>2</v>
      </c>
      <c r="AJ7" s="167">
        <v>1</v>
      </c>
    </row>
    <row r="8" spans="2:45" x14ac:dyDescent="0.25">
      <c r="B8" s="165"/>
      <c r="C8" s="164"/>
      <c r="D8" s="164"/>
      <c r="E8" s="164"/>
      <c r="F8" s="164"/>
      <c r="G8" s="164"/>
      <c r="H8" s="164"/>
      <c r="I8" s="164"/>
      <c r="J8" s="164"/>
      <c r="K8" s="164"/>
      <c r="L8" s="164"/>
      <c r="M8" s="164"/>
      <c r="N8" s="164"/>
      <c r="O8" s="164"/>
      <c r="P8" s="164"/>
      <c r="Q8" s="164"/>
      <c r="R8" s="165"/>
      <c r="S8" s="165"/>
      <c r="T8" s="165"/>
      <c r="U8" s="165"/>
      <c r="V8" s="165"/>
      <c r="W8" s="165"/>
      <c r="X8" s="165"/>
      <c r="Y8" s="165"/>
      <c r="Z8" s="165"/>
      <c r="AA8" s="173"/>
      <c r="AB8" s="123"/>
      <c r="AC8" s="123"/>
      <c r="AD8" s="122"/>
      <c r="AE8" s="166"/>
      <c r="AF8" s="114" t="s">
        <v>147</v>
      </c>
      <c r="AG8" s="114">
        <v>1</v>
      </c>
      <c r="AH8" s="114">
        <v>0</v>
      </c>
      <c r="AI8" s="114">
        <v>1</v>
      </c>
      <c r="AJ8" s="167">
        <v>1</v>
      </c>
    </row>
    <row r="9" spans="2:45" x14ac:dyDescent="0.25">
      <c r="B9" s="165"/>
      <c r="C9" s="164"/>
      <c r="D9" s="164"/>
      <c r="E9" s="164"/>
      <c r="F9" s="164"/>
      <c r="G9" s="164"/>
      <c r="H9" s="164"/>
      <c r="I9" s="164"/>
      <c r="J9" s="164"/>
      <c r="K9" s="164"/>
      <c r="L9" s="164"/>
      <c r="M9" s="164"/>
      <c r="N9" s="164"/>
      <c r="O9" s="164"/>
      <c r="P9" s="164"/>
      <c r="Q9" s="164"/>
      <c r="R9" s="165"/>
      <c r="S9" s="165"/>
      <c r="T9" s="165"/>
      <c r="U9" s="165"/>
      <c r="V9" s="165"/>
      <c r="W9" s="165"/>
      <c r="X9" s="165"/>
      <c r="Y9" s="165"/>
      <c r="Z9" s="165"/>
      <c r="AA9" s="173"/>
      <c r="AB9" s="123"/>
      <c r="AC9" s="123"/>
    </row>
    <row r="10" spans="2:45" x14ac:dyDescent="0.25">
      <c r="B10" s="165"/>
      <c r="C10" s="164"/>
      <c r="D10" s="164"/>
      <c r="E10" s="164"/>
      <c r="F10" s="164"/>
      <c r="G10" s="164"/>
      <c r="H10" s="164"/>
      <c r="I10" s="164"/>
      <c r="J10" s="164"/>
      <c r="K10" s="164"/>
      <c r="L10" s="164"/>
      <c r="M10" s="164"/>
      <c r="N10" s="164"/>
      <c r="O10" s="164"/>
      <c r="P10" s="164"/>
      <c r="Q10" s="164"/>
      <c r="R10" s="165"/>
      <c r="S10" s="165"/>
      <c r="T10" s="165"/>
      <c r="U10" s="165"/>
      <c r="V10" s="165"/>
      <c r="W10" s="165"/>
      <c r="X10" s="165"/>
      <c r="Y10" s="165"/>
      <c r="Z10" s="165"/>
      <c r="AA10" s="173"/>
      <c r="AB10" s="123"/>
      <c r="AC10" s="123"/>
    </row>
    <row r="11" spans="2:45" x14ac:dyDescent="0.25">
      <c r="B11" s="165"/>
      <c r="C11" s="164"/>
      <c r="D11" s="164"/>
      <c r="E11" s="164"/>
      <c r="F11" s="164"/>
      <c r="G11" s="164"/>
      <c r="H11" s="164"/>
      <c r="I11" s="164"/>
      <c r="J11" s="164"/>
      <c r="K11" s="164"/>
      <c r="L11" s="164"/>
      <c r="M11" s="164"/>
      <c r="N11" s="164"/>
      <c r="O11" s="164"/>
      <c r="P11" s="164"/>
      <c r="Q11" s="164"/>
      <c r="R11" s="165"/>
      <c r="S11" s="165"/>
      <c r="T11" s="165"/>
      <c r="U11" s="165"/>
      <c r="V11" s="165"/>
      <c r="W11" s="165"/>
      <c r="X11" s="165"/>
      <c r="Y11" s="165"/>
      <c r="Z11" s="165"/>
      <c r="AA11" s="173"/>
      <c r="AB11" s="123"/>
      <c r="AC11" s="123"/>
    </row>
    <row r="12" spans="2:45" x14ac:dyDescent="0.25">
      <c r="B12" s="165"/>
      <c r="C12" s="164"/>
      <c r="D12" s="164"/>
      <c r="E12" s="164"/>
      <c r="F12" s="164"/>
      <c r="G12" s="164"/>
      <c r="H12" s="164"/>
      <c r="I12" s="164"/>
      <c r="J12" s="164"/>
      <c r="K12" s="164"/>
      <c r="L12" s="164"/>
      <c r="M12" s="164"/>
      <c r="N12" s="164"/>
      <c r="O12" s="164"/>
      <c r="P12" s="164"/>
      <c r="Q12" s="164"/>
      <c r="R12" s="165"/>
      <c r="S12" s="165"/>
      <c r="T12" s="165"/>
      <c r="U12" s="165"/>
      <c r="V12" s="165"/>
      <c r="W12" s="165"/>
      <c r="X12" s="165"/>
      <c r="Y12" s="165"/>
      <c r="Z12" s="165"/>
      <c r="AA12" s="173"/>
      <c r="AB12" s="123"/>
      <c r="AC12" s="123"/>
    </row>
    <row r="13" spans="2:45" x14ac:dyDescent="0.25">
      <c r="B13" s="165"/>
      <c r="C13" s="164"/>
      <c r="D13" s="164"/>
      <c r="E13" s="164"/>
      <c r="F13" s="164"/>
      <c r="G13" s="164"/>
      <c r="H13" s="164"/>
      <c r="I13" s="164"/>
      <c r="J13" s="164"/>
      <c r="K13" s="164"/>
      <c r="L13" s="164"/>
      <c r="M13" s="164"/>
      <c r="N13" s="164"/>
      <c r="O13" s="164"/>
      <c r="P13" s="164"/>
      <c r="Q13" s="164"/>
      <c r="R13" s="165"/>
      <c r="S13" s="165"/>
      <c r="T13" s="165"/>
      <c r="U13" s="165"/>
      <c r="V13" s="165"/>
      <c r="W13" s="165"/>
      <c r="X13" s="165"/>
      <c r="Y13" s="165"/>
      <c r="Z13" s="165"/>
      <c r="AA13" s="173"/>
      <c r="AB13" s="123"/>
      <c r="AC13" s="123"/>
    </row>
    <row r="14" spans="2:45" x14ac:dyDescent="0.25">
      <c r="B14" s="165"/>
      <c r="C14" s="164"/>
      <c r="D14" s="164"/>
      <c r="E14" s="164"/>
      <c r="F14" s="164"/>
      <c r="G14" s="164"/>
      <c r="H14" s="164"/>
      <c r="I14" s="164"/>
      <c r="J14" s="164"/>
      <c r="K14" s="164"/>
      <c r="L14" s="164"/>
      <c r="M14" s="164"/>
      <c r="N14" s="164"/>
      <c r="O14" s="164"/>
      <c r="P14" s="164"/>
      <c r="Q14" s="164"/>
      <c r="R14" s="165"/>
      <c r="S14" s="165"/>
      <c r="T14" s="165"/>
      <c r="U14" s="165"/>
      <c r="V14" s="165"/>
      <c r="W14" s="165"/>
      <c r="X14" s="165"/>
      <c r="Y14" s="165"/>
      <c r="Z14" s="165"/>
      <c r="AA14" s="173"/>
      <c r="AB14" s="123"/>
      <c r="AC14" s="123"/>
    </row>
    <row r="15" spans="2:45" x14ac:dyDescent="0.25">
      <c r="B15" s="165"/>
      <c r="C15" s="164"/>
      <c r="D15" s="164"/>
      <c r="E15" s="164"/>
      <c r="F15" s="164"/>
      <c r="G15" s="164"/>
      <c r="H15" s="164"/>
      <c r="I15" s="164"/>
      <c r="J15" s="164"/>
      <c r="K15" s="164"/>
      <c r="L15" s="164"/>
      <c r="M15" s="164"/>
      <c r="N15" s="164"/>
      <c r="O15" s="164"/>
      <c r="P15" s="164"/>
      <c r="Q15" s="164"/>
      <c r="R15" s="165"/>
      <c r="S15" s="165"/>
      <c r="T15" s="165"/>
      <c r="U15" s="165"/>
      <c r="V15" s="165"/>
      <c r="W15" s="165"/>
      <c r="X15" s="165"/>
      <c r="Y15" s="165"/>
      <c r="Z15" s="165"/>
      <c r="AA15" s="173"/>
      <c r="AB15" s="123"/>
      <c r="AC15" s="123"/>
    </row>
    <row r="16" spans="2:45" x14ac:dyDescent="0.25">
      <c r="B16" s="165"/>
      <c r="C16" s="164"/>
      <c r="D16" s="164"/>
      <c r="E16" s="164"/>
      <c r="F16" s="164"/>
      <c r="G16" s="164"/>
      <c r="H16" s="164"/>
      <c r="I16" s="164"/>
      <c r="J16" s="164"/>
      <c r="K16" s="164"/>
      <c r="L16" s="164"/>
      <c r="M16" s="164"/>
      <c r="N16" s="164"/>
      <c r="O16" s="164"/>
      <c r="P16" s="164"/>
      <c r="Q16" s="164"/>
      <c r="R16" s="165"/>
      <c r="S16" s="165"/>
      <c r="T16" s="165"/>
      <c r="U16" s="165"/>
      <c r="V16" s="165"/>
      <c r="W16" s="165"/>
      <c r="X16" s="165"/>
      <c r="Y16" s="165"/>
      <c r="Z16" s="165"/>
      <c r="AA16" s="173"/>
      <c r="AB16" s="123"/>
      <c r="AC16" s="123"/>
    </row>
    <row r="17" spans="2:29" x14ac:dyDescent="0.25">
      <c r="B17" s="165"/>
      <c r="C17" s="164"/>
      <c r="D17" s="164"/>
      <c r="E17" s="164"/>
      <c r="F17" s="164"/>
      <c r="G17" s="164"/>
      <c r="H17" s="164"/>
      <c r="I17" s="164"/>
      <c r="J17" s="164"/>
      <c r="K17" s="164"/>
      <c r="L17" s="164"/>
      <c r="M17" s="164"/>
      <c r="N17" s="164"/>
      <c r="O17" s="164"/>
      <c r="P17" s="164"/>
      <c r="Q17" s="164"/>
      <c r="R17" s="165"/>
      <c r="S17" s="165"/>
      <c r="T17" s="165"/>
      <c r="U17" s="165"/>
      <c r="V17" s="165"/>
      <c r="W17" s="165"/>
      <c r="X17" s="165"/>
      <c r="Y17" s="165"/>
      <c r="Z17" s="165"/>
      <c r="AA17" s="173"/>
      <c r="AB17" s="123"/>
      <c r="AC17" s="123"/>
    </row>
    <row r="18" spans="2:29" ht="21" customHeight="1" x14ac:dyDescent="0.25">
      <c r="B18" s="165"/>
      <c r="C18" s="164"/>
      <c r="D18" s="164"/>
      <c r="E18" s="164"/>
      <c r="F18" s="164"/>
      <c r="G18" s="164"/>
      <c r="H18" s="164"/>
      <c r="I18" s="164"/>
      <c r="J18" s="164"/>
      <c r="K18" s="164"/>
      <c r="L18" s="164"/>
      <c r="M18" s="164"/>
      <c r="N18" s="164"/>
      <c r="O18" s="164"/>
      <c r="P18" s="164"/>
      <c r="Q18" s="164"/>
      <c r="R18" s="165"/>
      <c r="S18" s="165"/>
      <c r="T18" s="165"/>
      <c r="U18" s="165"/>
      <c r="V18" s="165"/>
      <c r="W18" s="165"/>
      <c r="X18" s="165"/>
      <c r="Y18" s="165"/>
      <c r="Z18" s="165"/>
      <c r="AA18" s="173"/>
      <c r="AB18" s="123"/>
      <c r="AC18" s="123"/>
    </row>
    <row r="19" spans="2:29" x14ac:dyDescent="0.25">
      <c r="B19" s="165"/>
      <c r="C19" s="164"/>
      <c r="D19" s="164"/>
      <c r="E19" s="164"/>
      <c r="F19" s="164"/>
      <c r="G19" s="164"/>
      <c r="H19" s="164"/>
      <c r="I19" s="164"/>
      <c r="J19" s="164"/>
      <c r="K19" s="164"/>
      <c r="L19" s="164"/>
      <c r="M19" s="164"/>
      <c r="N19" s="164"/>
      <c r="O19" s="164"/>
      <c r="P19" s="164"/>
      <c r="Q19" s="164"/>
      <c r="R19" s="165"/>
      <c r="S19" s="165"/>
      <c r="T19" s="165"/>
      <c r="U19" s="165"/>
      <c r="V19" s="165"/>
      <c r="W19" s="165"/>
      <c r="X19" s="165"/>
      <c r="Y19" s="165"/>
      <c r="Z19" s="165"/>
      <c r="AA19" s="173"/>
      <c r="AB19" s="123"/>
      <c r="AC19" s="123"/>
    </row>
    <row r="20" spans="2:29" x14ac:dyDescent="0.25">
      <c r="B20" s="165"/>
      <c r="C20" s="164"/>
      <c r="D20" s="164"/>
      <c r="E20" s="164"/>
      <c r="F20" s="164"/>
      <c r="G20" s="164"/>
      <c r="H20" s="164"/>
      <c r="I20" s="164"/>
      <c r="J20" s="164"/>
      <c r="K20" s="164"/>
      <c r="L20" s="164"/>
      <c r="M20" s="164"/>
      <c r="N20" s="164"/>
      <c r="O20" s="164"/>
      <c r="P20" s="164"/>
      <c r="Q20" s="164"/>
      <c r="R20" s="165"/>
      <c r="S20" s="165"/>
      <c r="T20" s="165"/>
      <c r="U20" s="165"/>
      <c r="V20" s="165"/>
      <c r="W20" s="165"/>
      <c r="X20" s="165"/>
      <c r="Y20" s="165"/>
      <c r="Z20" s="165"/>
      <c r="AA20" s="173"/>
      <c r="AB20" s="123"/>
      <c r="AC20" s="123"/>
    </row>
    <row r="21" spans="2:29" x14ac:dyDescent="0.25">
      <c r="B21" s="165"/>
      <c r="C21" s="164"/>
      <c r="D21" s="164"/>
      <c r="E21" s="164"/>
      <c r="F21" s="164"/>
      <c r="G21" s="164"/>
      <c r="H21" s="164"/>
      <c r="I21" s="164"/>
      <c r="J21" s="164"/>
      <c r="K21" s="164"/>
      <c r="L21" s="164"/>
      <c r="M21" s="164"/>
      <c r="N21" s="164"/>
      <c r="O21" s="164"/>
      <c r="P21" s="164"/>
      <c r="Q21" s="164"/>
      <c r="R21" s="165"/>
      <c r="S21" s="165"/>
      <c r="T21" s="165"/>
      <c r="U21" s="165"/>
      <c r="V21" s="165"/>
      <c r="W21" s="165"/>
      <c r="X21" s="165"/>
      <c r="Y21" s="165"/>
      <c r="Z21" s="165"/>
      <c r="AA21" s="173"/>
      <c r="AB21" s="123"/>
      <c r="AC21" s="123"/>
    </row>
    <row r="22" spans="2:29" x14ac:dyDescent="0.25">
      <c r="B22" s="165"/>
      <c r="C22" s="164"/>
      <c r="D22" s="164"/>
      <c r="E22" s="164"/>
      <c r="F22" s="164"/>
      <c r="G22" s="164"/>
      <c r="H22" s="164"/>
      <c r="I22" s="164"/>
      <c r="J22" s="164"/>
      <c r="K22" s="164"/>
      <c r="L22" s="164"/>
      <c r="M22" s="164"/>
      <c r="N22" s="164"/>
      <c r="O22" s="164"/>
      <c r="P22" s="164"/>
      <c r="Q22" s="164"/>
      <c r="R22" s="165"/>
      <c r="S22" s="165"/>
      <c r="T22" s="165"/>
      <c r="U22" s="165"/>
      <c r="V22" s="165"/>
      <c r="W22" s="165"/>
      <c r="X22" s="165"/>
      <c r="Y22" s="165"/>
      <c r="Z22" s="165"/>
      <c r="AA22" s="173"/>
      <c r="AB22" s="123"/>
      <c r="AC22" s="123"/>
    </row>
    <row r="23" spans="2:29" x14ac:dyDescent="0.25">
      <c r="B23" s="165"/>
      <c r="C23" s="164"/>
      <c r="D23" s="164"/>
      <c r="E23" s="164"/>
      <c r="F23" s="164"/>
      <c r="G23" s="164"/>
      <c r="H23" s="164"/>
      <c r="I23" s="164"/>
      <c r="J23" s="164"/>
      <c r="K23" s="164"/>
      <c r="L23" s="164"/>
      <c r="M23" s="164"/>
      <c r="N23" s="164"/>
      <c r="O23" s="164"/>
      <c r="P23" s="164"/>
      <c r="Q23" s="164"/>
      <c r="R23" s="165"/>
      <c r="S23" s="165"/>
      <c r="T23" s="165"/>
      <c r="U23" s="165"/>
      <c r="V23" s="165"/>
      <c r="W23" s="165"/>
      <c r="X23" s="165"/>
      <c r="Y23" s="165"/>
      <c r="Z23" s="165"/>
      <c r="AA23" s="173"/>
      <c r="AB23" s="123"/>
      <c r="AC23" s="123"/>
    </row>
    <row r="24" spans="2:29" x14ac:dyDescent="0.25">
      <c r="B24" s="165"/>
      <c r="C24" s="164"/>
      <c r="D24" s="164"/>
      <c r="E24" s="164"/>
      <c r="F24" s="164"/>
      <c r="G24" s="164"/>
      <c r="H24" s="164"/>
      <c r="I24" s="164"/>
      <c r="J24" s="164"/>
      <c r="K24" s="164"/>
      <c r="L24" s="164"/>
      <c r="M24" s="164"/>
      <c r="N24" s="164"/>
      <c r="O24" s="164"/>
      <c r="P24" s="164"/>
      <c r="Q24" s="164"/>
      <c r="R24" s="165"/>
      <c r="S24" s="165"/>
      <c r="T24" s="165"/>
      <c r="U24" s="165"/>
      <c r="V24" s="165"/>
      <c r="W24" s="165"/>
      <c r="X24" s="165"/>
      <c r="Y24" s="165"/>
      <c r="Z24" s="165"/>
      <c r="AA24" s="173"/>
      <c r="AB24" s="123"/>
      <c r="AC24" s="123"/>
    </row>
    <row r="25" spans="2:29" x14ac:dyDescent="0.25">
      <c r="B25" s="165"/>
      <c r="C25" s="164"/>
      <c r="D25" s="164"/>
      <c r="E25" s="164"/>
      <c r="F25" s="164"/>
      <c r="G25" s="164"/>
      <c r="H25" s="164"/>
      <c r="I25" s="164"/>
      <c r="J25" s="164"/>
      <c r="K25" s="164"/>
      <c r="L25" s="164"/>
      <c r="M25" s="164"/>
      <c r="N25" s="164"/>
      <c r="O25" s="164"/>
      <c r="P25" s="164"/>
      <c r="Q25" s="164"/>
      <c r="R25" s="165"/>
      <c r="S25" s="165"/>
      <c r="T25" s="165"/>
      <c r="U25" s="165"/>
      <c r="V25" s="165"/>
      <c r="W25" s="165"/>
      <c r="X25" s="165"/>
      <c r="Y25" s="165"/>
      <c r="Z25" s="165"/>
      <c r="AA25" s="173"/>
      <c r="AB25" s="123"/>
      <c r="AC25" s="123"/>
    </row>
    <row r="26" spans="2:29" x14ac:dyDescent="0.25">
      <c r="B26" s="165"/>
      <c r="C26" s="164"/>
      <c r="D26" s="164"/>
      <c r="E26" s="164"/>
      <c r="F26" s="164"/>
      <c r="G26" s="164"/>
      <c r="H26" s="164"/>
      <c r="I26" s="164"/>
      <c r="J26" s="164"/>
      <c r="K26" s="164"/>
      <c r="L26" s="164"/>
      <c r="M26" s="164"/>
      <c r="N26" s="164"/>
      <c r="O26" s="164"/>
      <c r="P26" s="164"/>
      <c r="Q26" s="164"/>
      <c r="R26" s="165"/>
      <c r="S26" s="165"/>
      <c r="T26" s="165"/>
      <c r="U26" s="165"/>
      <c r="V26" s="165"/>
      <c r="W26" s="165"/>
      <c r="X26" s="165"/>
      <c r="Y26" s="165"/>
      <c r="Z26" s="165"/>
      <c r="AA26" s="173"/>
      <c r="AB26" s="123"/>
      <c r="AC26" s="123"/>
    </row>
    <row r="27" spans="2:29" x14ac:dyDescent="0.25">
      <c r="B27" s="165"/>
      <c r="C27" s="164"/>
      <c r="D27" s="164"/>
      <c r="E27" s="164"/>
      <c r="F27" s="164"/>
      <c r="G27" s="164"/>
      <c r="H27" s="164"/>
      <c r="I27" s="164"/>
      <c r="J27" s="164"/>
      <c r="K27" s="164"/>
      <c r="L27" s="164"/>
      <c r="M27" s="164"/>
      <c r="N27" s="164"/>
      <c r="O27" s="164"/>
      <c r="P27" s="164"/>
      <c r="Q27" s="164"/>
      <c r="R27" s="165"/>
      <c r="S27" s="165"/>
      <c r="T27" s="165"/>
      <c r="U27" s="165"/>
      <c r="V27" s="165"/>
      <c r="W27" s="165"/>
      <c r="X27" s="165"/>
      <c r="Y27" s="165"/>
      <c r="Z27" s="165"/>
      <c r="AA27" s="173"/>
      <c r="AB27" s="123"/>
      <c r="AC27" s="123"/>
    </row>
    <row r="28" spans="2:29" x14ac:dyDescent="0.25">
      <c r="B28" s="165"/>
      <c r="C28" s="164"/>
      <c r="D28" s="164"/>
      <c r="E28" s="164"/>
      <c r="F28" s="164"/>
      <c r="G28" s="164"/>
      <c r="H28" s="164"/>
      <c r="I28" s="164"/>
      <c r="J28" s="164"/>
      <c r="K28" s="164"/>
      <c r="L28" s="164"/>
      <c r="M28" s="164"/>
      <c r="N28" s="164"/>
      <c r="O28" s="164"/>
      <c r="P28" s="164"/>
      <c r="Q28" s="164"/>
      <c r="R28" s="165"/>
      <c r="S28" s="165"/>
      <c r="T28" s="165"/>
      <c r="U28" s="165"/>
      <c r="V28" s="165"/>
      <c r="W28" s="165"/>
      <c r="X28" s="165"/>
      <c r="Y28" s="165"/>
      <c r="Z28" s="165"/>
      <c r="AA28" s="173"/>
      <c r="AB28" s="123"/>
      <c r="AC28" s="123"/>
    </row>
    <row r="29" spans="2:29" x14ac:dyDescent="0.25">
      <c r="B29" s="165"/>
      <c r="C29" s="164"/>
      <c r="D29" s="164"/>
      <c r="E29" s="164"/>
      <c r="F29" s="164"/>
      <c r="G29" s="164"/>
      <c r="H29" s="164"/>
      <c r="I29" s="164"/>
      <c r="J29" s="164"/>
      <c r="K29" s="164"/>
      <c r="L29" s="164"/>
      <c r="M29" s="164"/>
      <c r="N29" s="164"/>
      <c r="O29" s="164"/>
      <c r="P29" s="164"/>
      <c r="Q29" s="164"/>
      <c r="R29" s="165"/>
      <c r="S29" s="165"/>
      <c r="T29" s="165"/>
      <c r="U29" s="165"/>
      <c r="V29" s="165"/>
      <c r="W29" s="165"/>
      <c r="X29" s="165"/>
      <c r="Y29" s="165"/>
      <c r="Z29" s="165"/>
      <c r="AA29" s="173"/>
      <c r="AB29" s="123"/>
      <c r="AC29" s="123"/>
    </row>
    <row r="30" spans="2:29" x14ac:dyDescent="0.25">
      <c r="B30" s="165"/>
      <c r="C30" s="164"/>
      <c r="D30" s="164"/>
      <c r="E30" s="164"/>
      <c r="F30" s="164"/>
      <c r="G30" s="164"/>
      <c r="H30" s="164"/>
      <c r="I30" s="164"/>
      <c r="J30" s="164"/>
      <c r="K30" s="164"/>
      <c r="L30" s="164"/>
      <c r="M30" s="164"/>
      <c r="N30" s="164"/>
      <c r="O30" s="164"/>
      <c r="P30" s="164"/>
      <c r="Q30" s="164"/>
      <c r="R30" s="165"/>
      <c r="S30" s="165"/>
      <c r="T30" s="165"/>
      <c r="U30" s="165"/>
      <c r="V30" s="165"/>
      <c r="W30" s="165"/>
      <c r="X30" s="165"/>
      <c r="Y30" s="165"/>
      <c r="Z30" s="165"/>
      <c r="AA30" s="173"/>
      <c r="AB30" s="123"/>
      <c r="AC30" s="123"/>
    </row>
    <row r="31" spans="2:29" x14ac:dyDescent="0.25">
      <c r="B31" s="165"/>
      <c r="C31" s="164"/>
      <c r="D31" s="164"/>
      <c r="E31" s="164"/>
      <c r="F31" s="164"/>
      <c r="G31" s="164"/>
      <c r="H31" s="164"/>
      <c r="I31" s="164"/>
      <c r="J31" s="164"/>
      <c r="K31" s="164"/>
      <c r="L31" s="164"/>
      <c r="M31" s="164"/>
      <c r="N31" s="164"/>
      <c r="O31" s="164"/>
      <c r="P31" s="164"/>
      <c r="Q31" s="164"/>
      <c r="R31" s="165"/>
      <c r="S31" s="165"/>
      <c r="T31" s="165"/>
      <c r="U31" s="165"/>
      <c r="V31" s="165"/>
      <c r="W31" s="165"/>
      <c r="X31" s="165"/>
      <c r="Y31" s="165"/>
      <c r="Z31" s="165"/>
      <c r="AA31" s="173"/>
      <c r="AB31" s="123"/>
      <c r="AC31" s="123"/>
    </row>
    <row r="32" spans="2:29" x14ac:dyDescent="0.25">
      <c r="B32" s="165"/>
      <c r="C32" s="164"/>
      <c r="D32" s="164"/>
      <c r="E32" s="164"/>
      <c r="F32" s="164"/>
      <c r="G32" s="164"/>
      <c r="H32" s="164"/>
      <c r="I32" s="164"/>
      <c r="J32" s="164"/>
      <c r="K32" s="164"/>
      <c r="L32" s="164"/>
      <c r="M32" s="164"/>
      <c r="N32" s="164"/>
      <c r="O32" s="164"/>
      <c r="P32" s="164"/>
      <c r="Q32" s="164"/>
      <c r="R32" s="165"/>
      <c r="S32" s="165"/>
      <c r="T32" s="165"/>
      <c r="U32" s="165"/>
      <c r="V32" s="165"/>
      <c r="W32" s="165"/>
      <c r="X32" s="165"/>
      <c r="Y32" s="165"/>
      <c r="Z32" s="165"/>
      <c r="AA32" s="173"/>
      <c r="AB32" s="123"/>
      <c r="AC32" s="123"/>
    </row>
    <row r="33" spans="2:29" x14ac:dyDescent="0.25">
      <c r="B33" s="165"/>
      <c r="C33" s="164"/>
      <c r="D33" s="164"/>
      <c r="E33" s="164"/>
      <c r="F33" s="164"/>
      <c r="G33" s="164"/>
      <c r="H33" s="164"/>
      <c r="I33" s="164"/>
      <c r="J33" s="164"/>
      <c r="K33" s="164"/>
      <c r="L33" s="164"/>
      <c r="M33" s="164"/>
      <c r="N33" s="164"/>
      <c r="O33" s="164"/>
      <c r="P33" s="164"/>
      <c r="Q33" s="164"/>
      <c r="R33" s="165"/>
      <c r="S33" s="165"/>
      <c r="T33" s="165"/>
      <c r="U33" s="165"/>
      <c r="V33" s="165"/>
      <c r="W33" s="165"/>
      <c r="X33" s="165"/>
      <c r="Y33" s="165"/>
      <c r="Z33" s="165"/>
      <c r="AA33" s="173"/>
      <c r="AB33" s="123"/>
      <c r="AC33" s="123"/>
    </row>
    <row r="34" spans="2:29" x14ac:dyDescent="0.25">
      <c r="B34" s="165"/>
      <c r="C34" s="164"/>
      <c r="D34" s="164"/>
      <c r="E34" s="164"/>
      <c r="F34" s="164"/>
      <c r="G34" s="164"/>
      <c r="H34" s="164"/>
      <c r="I34" s="164"/>
      <c r="J34" s="164"/>
      <c r="K34" s="164"/>
      <c r="L34" s="164"/>
      <c r="M34" s="164"/>
      <c r="N34" s="164"/>
      <c r="O34" s="164"/>
      <c r="P34" s="164"/>
      <c r="Q34" s="164"/>
      <c r="R34" s="165"/>
      <c r="S34" s="165"/>
      <c r="T34" s="165"/>
      <c r="U34" s="165"/>
      <c r="V34" s="165"/>
      <c r="W34" s="165"/>
      <c r="X34" s="165"/>
      <c r="Y34" s="165"/>
      <c r="Z34" s="165"/>
      <c r="AA34" s="173"/>
      <c r="AB34" s="123"/>
      <c r="AC34" s="123"/>
    </row>
    <row r="35" spans="2:29" ht="9" customHeight="1" x14ac:dyDescent="0.25">
      <c r="B35" s="165"/>
      <c r="C35" s="16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73"/>
      <c r="AB35" s="123"/>
      <c r="AC35" s="123"/>
    </row>
    <row r="36" spans="2:29" x14ac:dyDescent="0.25">
      <c r="B36" s="165"/>
      <c r="C36" s="16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73"/>
      <c r="AB36" s="123"/>
      <c r="AC36" s="123"/>
    </row>
    <row r="37" spans="2:29" x14ac:dyDescent="0.25">
      <c r="B37" s="165"/>
      <c r="C37" s="16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73"/>
      <c r="AB37" s="123"/>
      <c r="AC37" s="123"/>
    </row>
    <row r="38" spans="2:29" x14ac:dyDescent="0.25">
      <c r="B38" s="165"/>
      <c r="C38" s="165"/>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73"/>
      <c r="AB38" s="123"/>
      <c r="AC38" s="123"/>
    </row>
    <row r="39" spans="2:29" x14ac:dyDescent="0.25">
      <c r="B39" s="165"/>
      <c r="C39" s="16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73"/>
      <c r="AB39" s="123"/>
      <c r="AC39" s="123"/>
    </row>
    <row r="40" spans="2:29" x14ac:dyDescent="0.25">
      <c r="B40" s="165"/>
      <c r="C40" s="16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73"/>
      <c r="AB40" s="123"/>
      <c r="AC40" s="123"/>
    </row>
    <row r="41" spans="2:29" x14ac:dyDescent="0.25">
      <c r="B41" s="165"/>
      <c r="C41" s="16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73"/>
      <c r="AB41" s="123"/>
      <c r="AC41" s="123"/>
    </row>
    <row r="42" spans="2:29" x14ac:dyDescent="0.25">
      <c r="B42" s="165"/>
      <c r="C42" s="165"/>
      <c r="D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73"/>
      <c r="AB42" s="123"/>
      <c r="AC42" s="123"/>
    </row>
    <row r="43" spans="2:29" x14ac:dyDescent="0.25">
      <c r="B43" s="165"/>
      <c r="C43" s="165"/>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73"/>
      <c r="AB43" s="123"/>
      <c r="AC43" s="123"/>
    </row>
    <row r="44" spans="2:29" x14ac:dyDescent="0.25">
      <c r="B44" s="165"/>
      <c r="C44" s="165"/>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73"/>
      <c r="AB44" s="123"/>
      <c r="AC44" s="123"/>
    </row>
    <row r="45" spans="2:29" x14ac:dyDescent="0.25">
      <c r="B45" s="165"/>
      <c r="C45" s="165"/>
      <c r="D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73"/>
      <c r="AB45" s="123"/>
      <c r="AC45" s="123"/>
    </row>
    <row r="46" spans="2:29" x14ac:dyDescent="0.25">
      <c r="B46" s="165"/>
      <c r="C46" s="16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73"/>
      <c r="AB46" s="123"/>
      <c r="AC46" s="123"/>
    </row>
    <row r="47" spans="2:29" x14ac:dyDescent="0.25">
      <c r="B47" s="165"/>
      <c r="C47" s="16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73"/>
      <c r="AB47" s="123"/>
      <c r="AC47" s="123"/>
    </row>
    <row r="48" spans="2:29" x14ac:dyDescent="0.25">
      <c r="B48" s="165"/>
      <c r="C48" s="16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73"/>
      <c r="AB48" s="123"/>
      <c r="AC48" s="123"/>
    </row>
    <row r="49" spans="2:29" x14ac:dyDescent="0.25">
      <c r="B49" s="165"/>
      <c r="C49" s="16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73"/>
      <c r="AB49" s="123"/>
      <c r="AC49" s="123"/>
    </row>
  </sheetData>
  <pageMargins left="0.7" right="0.7" top="0.75" bottom="0.75" header="0.3" footer="0.3"/>
  <pageSetup orientation="portrait" r:id="rId1"/>
  <drawing r:id="rId2"/>
  <tableParts count="2">
    <tablePart r:id="rId3"/>
    <tablePart r:id="rId4"/>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8868A1-D25B-4E89-9A9F-E986CFF6298E}">
  <sheetPr codeName="Sheet49"/>
  <dimension ref="B1:AI49"/>
  <sheetViews>
    <sheetView zoomScale="55" zoomScaleNormal="55" workbookViewId="0">
      <selection activeCell="B5" sqref="B5:AA49"/>
    </sheetView>
  </sheetViews>
  <sheetFormatPr defaultRowHeight="13.2" x14ac:dyDescent="0.25"/>
  <cols>
    <col min="1" max="1" width="3.5546875" style="162" customWidth="1"/>
    <col min="2" max="19" width="8.88671875" style="162"/>
    <col min="20" max="25" width="8.88671875" style="162" customWidth="1"/>
    <col min="26" max="29" width="8.88671875" style="162"/>
    <col min="30" max="31" width="10.77734375" style="162" customWidth="1"/>
    <col min="32" max="32" width="3.88671875" style="162" customWidth="1"/>
    <col min="33" max="33" width="3.5546875" style="162" customWidth="1"/>
    <col min="34" max="35" width="10.77734375" style="162" customWidth="1"/>
    <col min="36" max="16384" width="8.88671875" style="162"/>
  </cols>
  <sheetData>
    <row r="1" spans="2:35" x14ac:dyDescent="0.25">
      <c r="AA1" s="123"/>
      <c r="AB1" s="123"/>
      <c r="AC1" s="123"/>
    </row>
    <row r="2" spans="2:35" x14ac:dyDescent="0.25">
      <c r="AA2" s="123"/>
      <c r="AB2" s="123"/>
      <c r="AC2" s="123"/>
    </row>
    <row r="3" spans="2:35" x14ac:dyDescent="0.25">
      <c r="AA3" s="123"/>
      <c r="AB3" s="123"/>
      <c r="AC3" s="123"/>
      <c r="AD3" s="170" t="s">
        <v>418</v>
      </c>
      <c r="AE3" s="115"/>
      <c r="AH3" s="170" t="s">
        <v>419</v>
      </c>
      <c r="AI3" s="115"/>
    </row>
    <row r="4" spans="2:35" ht="40.049999999999997" customHeight="1" x14ac:dyDescent="0.25">
      <c r="AA4" s="123"/>
      <c r="AB4" s="123"/>
      <c r="AC4" s="123"/>
      <c r="AD4" s="112" t="s">
        <v>304</v>
      </c>
      <c r="AE4" s="112" t="s">
        <v>417</v>
      </c>
      <c r="AF4" s="176"/>
      <c r="AG4" s="176"/>
      <c r="AH4" s="112" t="s">
        <v>304</v>
      </c>
      <c r="AI4" s="112" t="s">
        <v>417</v>
      </c>
    </row>
    <row r="5" spans="2:35" x14ac:dyDescent="0.25">
      <c r="B5" s="165"/>
      <c r="C5" s="165"/>
      <c r="D5" s="165"/>
      <c r="E5" s="165"/>
      <c r="F5" s="165"/>
      <c r="G5" s="165"/>
      <c r="H5" s="165"/>
      <c r="I5" s="165"/>
      <c r="J5" s="165"/>
      <c r="K5" s="165"/>
      <c r="L5" s="165"/>
      <c r="M5" s="165"/>
      <c r="N5" s="165"/>
      <c r="O5" s="165"/>
      <c r="P5" s="165"/>
      <c r="Q5" s="165"/>
      <c r="R5" s="165"/>
      <c r="S5" s="165"/>
      <c r="T5" s="165"/>
      <c r="U5" s="165"/>
      <c r="V5" s="165"/>
      <c r="W5" s="165"/>
      <c r="X5" s="165"/>
      <c r="Y5" s="165"/>
      <c r="Z5" s="165"/>
      <c r="AA5" s="173"/>
      <c r="AB5" s="123"/>
      <c r="AC5" s="123"/>
      <c r="AD5" s="120" t="s">
        <v>88</v>
      </c>
      <c r="AE5" s="181">
        <v>98.328581939799392</v>
      </c>
      <c r="AH5" s="120" t="s">
        <v>133</v>
      </c>
      <c r="AI5" s="183">
        <v>97.816667924528289</v>
      </c>
    </row>
    <row r="6" spans="2:35" x14ac:dyDescent="0.25">
      <c r="B6" s="165"/>
      <c r="C6" s="164"/>
      <c r="D6" s="164"/>
      <c r="E6" s="164"/>
      <c r="F6" s="164"/>
      <c r="G6" s="164"/>
      <c r="H6" s="164"/>
      <c r="I6" s="164"/>
      <c r="J6" s="164"/>
      <c r="K6" s="164"/>
      <c r="L6" s="164"/>
      <c r="M6" s="164"/>
      <c r="N6" s="164"/>
      <c r="O6" s="164"/>
      <c r="P6" s="164"/>
      <c r="Q6" s="164"/>
      <c r="R6" s="165"/>
      <c r="S6" s="165"/>
      <c r="T6" s="165"/>
      <c r="U6" s="165"/>
      <c r="V6" s="165"/>
      <c r="W6" s="165"/>
      <c r="X6" s="165"/>
      <c r="Y6" s="165"/>
      <c r="Z6" s="165"/>
      <c r="AA6" s="173"/>
      <c r="AB6" s="123"/>
      <c r="AC6" s="123"/>
      <c r="AD6" s="177" t="s">
        <v>3</v>
      </c>
      <c r="AE6" s="182">
        <v>97.920746153846125</v>
      </c>
      <c r="AH6" s="171" t="s">
        <v>130</v>
      </c>
      <c r="AI6" s="186">
        <v>98.368310030395193</v>
      </c>
    </row>
    <row r="7" spans="2:35" x14ac:dyDescent="0.25">
      <c r="B7" s="165"/>
      <c r="C7" s="164"/>
      <c r="D7" s="164"/>
      <c r="E7" s="164"/>
      <c r="F7" s="164"/>
      <c r="G7" s="164"/>
      <c r="H7" s="164"/>
      <c r="I7" s="164"/>
      <c r="J7" s="164"/>
      <c r="K7" s="164"/>
      <c r="L7" s="164"/>
      <c r="M7" s="164"/>
      <c r="N7" s="164"/>
      <c r="O7" s="164"/>
      <c r="P7" s="164"/>
      <c r="Q7" s="164"/>
      <c r="R7" s="165"/>
      <c r="S7" s="165"/>
      <c r="T7" s="165"/>
      <c r="U7" s="165"/>
      <c r="V7" s="165"/>
      <c r="W7" s="165"/>
      <c r="X7" s="165"/>
      <c r="Y7" s="165"/>
      <c r="Z7" s="165"/>
      <c r="AA7" s="173"/>
      <c r="AB7" s="123"/>
      <c r="AC7" s="123"/>
      <c r="AD7" s="121" t="s">
        <v>2</v>
      </c>
      <c r="AE7" s="183">
        <v>98.446801242236077</v>
      </c>
      <c r="AH7" s="184" t="s">
        <v>134</v>
      </c>
      <c r="AI7" s="187">
        <v>100</v>
      </c>
    </row>
    <row r="8" spans="2:35" x14ac:dyDescent="0.25">
      <c r="B8" s="165"/>
      <c r="C8" s="164"/>
      <c r="D8" s="164"/>
      <c r="E8" s="164"/>
      <c r="F8" s="164"/>
      <c r="G8" s="164"/>
      <c r="H8" s="164"/>
      <c r="I8" s="164"/>
      <c r="J8" s="164"/>
      <c r="K8" s="164"/>
      <c r="L8" s="164"/>
      <c r="M8" s="164"/>
      <c r="N8" s="164"/>
      <c r="O8" s="164"/>
      <c r="P8" s="164"/>
      <c r="Q8" s="164"/>
      <c r="R8" s="165"/>
      <c r="S8" s="165"/>
      <c r="T8" s="165"/>
      <c r="U8" s="165"/>
      <c r="V8" s="165"/>
      <c r="W8" s="165"/>
      <c r="X8" s="165"/>
      <c r="Y8" s="165"/>
      <c r="Z8" s="165"/>
      <c r="AA8" s="173"/>
      <c r="AB8" s="123"/>
      <c r="AC8" s="123"/>
      <c r="AH8" s="184" t="s">
        <v>132</v>
      </c>
      <c r="AI8" s="187">
        <v>99.1854880952381</v>
      </c>
    </row>
    <row r="9" spans="2:35" x14ac:dyDescent="0.25">
      <c r="B9" s="165"/>
      <c r="C9" s="164"/>
      <c r="D9" s="164"/>
      <c r="E9" s="164"/>
      <c r="F9" s="164"/>
      <c r="G9" s="164"/>
      <c r="H9" s="164"/>
      <c r="I9" s="164"/>
      <c r="J9" s="164"/>
      <c r="K9" s="164"/>
      <c r="L9" s="164"/>
      <c r="M9" s="164"/>
      <c r="N9" s="164"/>
      <c r="O9" s="164"/>
      <c r="P9" s="164"/>
      <c r="Q9" s="164"/>
      <c r="R9" s="165"/>
      <c r="S9" s="165"/>
      <c r="T9" s="165"/>
      <c r="U9" s="165"/>
      <c r="V9" s="165"/>
      <c r="W9" s="165"/>
      <c r="X9" s="165"/>
      <c r="Y9" s="165"/>
      <c r="Z9" s="165"/>
      <c r="AA9" s="173"/>
      <c r="AB9" s="123"/>
      <c r="AC9" s="123"/>
      <c r="AH9" s="184" t="s">
        <v>121</v>
      </c>
      <c r="AI9" s="187">
        <v>100</v>
      </c>
    </row>
    <row r="10" spans="2:35" x14ac:dyDescent="0.25">
      <c r="B10" s="165"/>
      <c r="C10" s="164"/>
      <c r="D10" s="164"/>
      <c r="E10" s="164"/>
      <c r="F10" s="164"/>
      <c r="G10" s="164"/>
      <c r="H10" s="164"/>
      <c r="I10" s="164"/>
      <c r="J10" s="164"/>
      <c r="K10" s="164"/>
      <c r="L10" s="164"/>
      <c r="M10" s="164"/>
      <c r="N10" s="164"/>
      <c r="O10" s="164"/>
      <c r="P10" s="164"/>
      <c r="Q10" s="164"/>
      <c r="R10" s="165"/>
      <c r="S10" s="165"/>
      <c r="T10" s="165"/>
      <c r="U10" s="165"/>
      <c r="V10" s="165"/>
      <c r="W10" s="165"/>
      <c r="X10" s="165"/>
      <c r="Y10" s="165"/>
      <c r="Z10" s="165"/>
      <c r="AA10" s="173"/>
      <c r="AB10" s="123"/>
      <c r="AC10" s="123"/>
      <c r="AH10" s="184" t="s">
        <v>131</v>
      </c>
      <c r="AI10" s="187">
        <v>98.200854166666659</v>
      </c>
    </row>
    <row r="11" spans="2:35" x14ac:dyDescent="0.25">
      <c r="B11" s="165"/>
      <c r="C11" s="164"/>
      <c r="D11" s="164"/>
      <c r="E11" s="164"/>
      <c r="F11" s="164"/>
      <c r="G11" s="164"/>
      <c r="H11" s="164"/>
      <c r="I11" s="164"/>
      <c r="J11" s="164"/>
      <c r="K11" s="164"/>
      <c r="L11" s="164"/>
      <c r="M11" s="164"/>
      <c r="N11" s="164"/>
      <c r="O11" s="164"/>
      <c r="P11" s="164"/>
      <c r="Q11" s="164"/>
      <c r="R11" s="165"/>
      <c r="S11" s="165"/>
      <c r="T11" s="165"/>
      <c r="U11" s="165"/>
      <c r="V11" s="165"/>
      <c r="W11" s="165"/>
      <c r="X11" s="165"/>
      <c r="Y11" s="165"/>
      <c r="Z11" s="165"/>
      <c r="AA11" s="173"/>
      <c r="AB11" s="123"/>
      <c r="AC11" s="123"/>
    </row>
    <row r="12" spans="2:35" x14ac:dyDescent="0.25">
      <c r="B12" s="165"/>
      <c r="C12" s="164"/>
      <c r="D12" s="164"/>
      <c r="E12" s="164"/>
      <c r="F12" s="164"/>
      <c r="G12" s="164"/>
      <c r="H12" s="164"/>
      <c r="I12" s="164"/>
      <c r="J12" s="164"/>
      <c r="K12" s="164"/>
      <c r="L12" s="164"/>
      <c r="M12" s="164"/>
      <c r="N12" s="164"/>
      <c r="O12" s="164"/>
      <c r="P12" s="164"/>
      <c r="Q12" s="164"/>
      <c r="R12" s="165"/>
      <c r="S12" s="165"/>
      <c r="T12" s="165"/>
      <c r="U12" s="165"/>
      <c r="V12" s="165"/>
      <c r="W12" s="165"/>
      <c r="X12" s="165"/>
      <c r="Y12" s="165"/>
      <c r="Z12" s="165"/>
      <c r="AA12" s="173"/>
      <c r="AB12" s="123"/>
      <c r="AC12" s="123"/>
    </row>
    <row r="13" spans="2:35" x14ac:dyDescent="0.25">
      <c r="B13" s="165"/>
      <c r="C13" s="164"/>
      <c r="D13" s="164"/>
      <c r="E13" s="164"/>
      <c r="F13" s="164"/>
      <c r="G13" s="164"/>
      <c r="H13" s="164"/>
      <c r="I13" s="164"/>
      <c r="J13" s="164"/>
      <c r="K13" s="164"/>
      <c r="L13" s="164"/>
      <c r="M13" s="164"/>
      <c r="N13" s="164"/>
      <c r="O13" s="164"/>
      <c r="P13" s="164"/>
      <c r="Q13" s="164"/>
      <c r="R13" s="165"/>
      <c r="S13" s="165"/>
      <c r="T13" s="165"/>
      <c r="U13" s="165"/>
      <c r="V13" s="165"/>
      <c r="W13" s="165"/>
      <c r="X13" s="165"/>
      <c r="Y13" s="165"/>
      <c r="Z13" s="165"/>
      <c r="AA13" s="173"/>
      <c r="AB13" s="123"/>
      <c r="AC13" s="123"/>
    </row>
    <row r="14" spans="2:35" x14ac:dyDescent="0.25">
      <c r="B14" s="165"/>
      <c r="C14" s="164"/>
      <c r="D14" s="164"/>
      <c r="E14" s="164"/>
      <c r="F14" s="164"/>
      <c r="G14" s="164"/>
      <c r="H14" s="164"/>
      <c r="I14" s="164"/>
      <c r="J14" s="164"/>
      <c r="K14" s="164"/>
      <c r="L14" s="164"/>
      <c r="M14" s="164"/>
      <c r="N14" s="164"/>
      <c r="O14" s="164"/>
      <c r="P14" s="164"/>
      <c r="Q14" s="164"/>
      <c r="R14" s="165"/>
      <c r="S14" s="165"/>
      <c r="T14" s="165"/>
      <c r="U14" s="165"/>
      <c r="V14" s="165"/>
      <c r="W14" s="165"/>
      <c r="X14" s="165"/>
      <c r="Y14" s="165"/>
      <c r="Z14" s="165"/>
      <c r="AA14" s="173"/>
      <c r="AB14" s="123"/>
      <c r="AC14" s="123"/>
    </row>
    <row r="15" spans="2:35" x14ac:dyDescent="0.25">
      <c r="B15" s="165"/>
      <c r="C15" s="164"/>
      <c r="D15" s="164"/>
      <c r="E15" s="164"/>
      <c r="F15" s="164"/>
      <c r="G15" s="164"/>
      <c r="H15" s="164"/>
      <c r="I15" s="164"/>
      <c r="J15" s="164"/>
      <c r="K15" s="164"/>
      <c r="L15" s="164"/>
      <c r="M15" s="164"/>
      <c r="N15" s="164"/>
      <c r="O15" s="164"/>
      <c r="P15" s="164"/>
      <c r="Q15" s="164"/>
      <c r="R15" s="165"/>
      <c r="S15" s="165"/>
      <c r="T15" s="165"/>
      <c r="U15" s="165"/>
      <c r="V15" s="165"/>
      <c r="W15" s="165"/>
      <c r="X15" s="165"/>
      <c r="Y15" s="165"/>
      <c r="Z15" s="165"/>
      <c r="AA15" s="173"/>
      <c r="AB15" s="123"/>
      <c r="AC15" s="123"/>
    </row>
    <row r="16" spans="2:35" x14ac:dyDescent="0.25">
      <c r="B16" s="165"/>
      <c r="C16" s="164"/>
      <c r="D16" s="164"/>
      <c r="E16" s="164"/>
      <c r="F16" s="164"/>
      <c r="G16" s="164"/>
      <c r="H16" s="164"/>
      <c r="I16" s="164"/>
      <c r="J16" s="164"/>
      <c r="K16" s="164"/>
      <c r="L16" s="164"/>
      <c r="M16" s="164"/>
      <c r="N16" s="164"/>
      <c r="O16" s="164"/>
      <c r="P16" s="164"/>
      <c r="Q16" s="164"/>
      <c r="R16" s="165"/>
      <c r="S16" s="165"/>
      <c r="T16" s="165"/>
      <c r="U16" s="165"/>
      <c r="V16" s="165"/>
      <c r="W16" s="165"/>
      <c r="X16" s="165"/>
      <c r="Y16" s="165"/>
      <c r="Z16" s="165"/>
      <c r="AA16" s="173"/>
      <c r="AB16" s="123"/>
      <c r="AC16" s="123"/>
    </row>
    <row r="17" spans="2:29" x14ac:dyDescent="0.25">
      <c r="B17" s="165"/>
      <c r="C17" s="164"/>
      <c r="D17" s="164"/>
      <c r="E17" s="164"/>
      <c r="F17" s="164"/>
      <c r="G17" s="164"/>
      <c r="H17" s="164"/>
      <c r="I17" s="164"/>
      <c r="J17" s="164"/>
      <c r="K17" s="164"/>
      <c r="L17" s="164"/>
      <c r="M17" s="164"/>
      <c r="N17" s="164"/>
      <c r="O17" s="164"/>
      <c r="P17" s="164"/>
      <c r="Q17" s="164"/>
      <c r="R17" s="165"/>
      <c r="S17" s="165"/>
      <c r="T17" s="165"/>
      <c r="U17" s="165"/>
      <c r="V17" s="165"/>
      <c r="W17" s="165"/>
      <c r="X17" s="165"/>
      <c r="Y17" s="165"/>
      <c r="Z17" s="165"/>
      <c r="AA17" s="173"/>
      <c r="AB17" s="123"/>
      <c r="AC17" s="123"/>
    </row>
    <row r="18" spans="2:29" ht="21" customHeight="1" x14ac:dyDescent="0.25">
      <c r="B18" s="165"/>
      <c r="C18" s="164"/>
      <c r="D18" s="164"/>
      <c r="E18" s="164"/>
      <c r="F18" s="164"/>
      <c r="G18" s="164"/>
      <c r="H18" s="164"/>
      <c r="I18" s="164"/>
      <c r="J18" s="164"/>
      <c r="K18" s="164"/>
      <c r="L18" s="164"/>
      <c r="M18" s="164"/>
      <c r="N18" s="164"/>
      <c r="O18" s="164"/>
      <c r="P18" s="164"/>
      <c r="Q18" s="164"/>
      <c r="R18" s="165"/>
      <c r="S18" s="165"/>
      <c r="T18" s="165"/>
      <c r="U18" s="165"/>
      <c r="V18" s="165"/>
      <c r="W18" s="165"/>
      <c r="X18" s="165"/>
      <c r="Y18" s="165"/>
      <c r="Z18" s="165"/>
      <c r="AA18" s="173"/>
      <c r="AB18" s="123"/>
      <c r="AC18" s="123"/>
    </row>
    <row r="19" spans="2:29" x14ac:dyDescent="0.25">
      <c r="B19" s="165"/>
      <c r="C19" s="164"/>
      <c r="D19" s="164"/>
      <c r="E19" s="164"/>
      <c r="F19" s="164"/>
      <c r="G19" s="164"/>
      <c r="H19" s="164"/>
      <c r="I19" s="164"/>
      <c r="J19" s="164"/>
      <c r="K19" s="164"/>
      <c r="L19" s="164"/>
      <c r="M19" s="164"/>
      <c r="N19" s="164"/>
      <c r="O19" s="164"/>
      <c r="P19" s="164"/>
      <c r="Q19" s="164"/>
      <c r="R19" s="165"/>
      <c r="S19" s="165"/>
      <c r="T19" s="165"/>
      <c r="U19" s="165"/>
      <c r="V19" s="165"/>
      <c r="W19" s="165"/>
      <c r="X19" s="165"/>
      <c r="Y19" s="165"/>
      <c r="Z19" s="165"/>
      <c r="AA19" s="173"/>
      <c r="AB19" s="123"/>
      <c r="AC19" s="123"/>
    </row>
    <row r="20" spans="2:29" x14ac:dyDescent="0.25">
      <c r="B20" s="165"/>
      <c r="C20" s="164"/>
      <c r="D20" s="164"/>
      <c r="E20" s="164"/>
      <c r="F20" s="164"/>
      <c r="G20" s="164"/>
      <c r="H20" s="164"/>
      <c r="I20" s="164"/>
      <c r="J20" s="164"/>
      <c r="K20" s="164"/>
      <c r="L20" s="164"/>
      <c r="M20" s="164"/>
      <c r="N20" s="164"/>
      <c r="O20" s="164"/>
      <c r="P20" s="164"/>
      <c r="Q20" s="164"/>
      <c r="R20" s="165"/>
      <c r="S20" s="165"/>
      <c r="T20" s="165"/>
      <c r="U20" s="165"/>
      <c r="V20" s="165"/>
      <c r="W20" s="165"/>
      <c r="X20" s="165"/>
      <c r="Y20" s="165"/>
      <c r="Z20" s="165"/>
      <c r="AA20" s="173"/>
      <c r="AB20" s="123"/>
      <c r="AC20" s="123"/>
    </row>
    <row r="21" spans="2:29" x14ac:dyDescent="0.25">
      <c r="B21" s="165"/>
      <c r="C21" s="164"/>
      <c r="D21" s="164"/>
      <c r="E21" s="164"/>
      <c r="F21" s="164"/>
      <c r="G21" s="164"/>
      <c r="H21" s="164"/>
      <c r="I21" s="164"/>
      <c r="J21" s="164"/>
      <c r="K21" s="164"/>
      <c r="L21" s="164"/>
      <c r="M21" s="164"/>
      <c r="N21" s="164"/>
      <c r="O21" s="164"/>
      <c r="P21" s="164"/>
      <c r="Q21" s="164"/>
      <c r="R21" s="165"/>
      <c r="S21" s="165"/>
      <c r="T21" s="165"/>
      <c r="U21" s="165"/>
      <c r="V21" s="165"/>
      <c r="W21" s="165"/>
      <c r="X21" s="165"/>
      <c r="Y21" s="165"/>
      <c r="Z21" s="165"/>
      <c r="AA21" s="173"/>
      <c r="AB21" s="123"/>
      <c r="AC21" s="123"/>
    </row>
    <row r="22" spans="2:29" x14ac:dyDescent="0.25">
      <c r="B22" s="165"/>
      <c r="C22" s="164"/>
      <c r="D22" s="164"/>
      <c r="E22" s="164"/>
      <c r="F22" s="164"/>
      <c r="G22" s="164"/>
      <c r="H22" s="164"/>
      <c r="I22" s="164"/>
      <c r="J22" s="164"/>
      <c r="K22" s="164"/>
      <c r="L22" s="164"/>
      <c r="M22" s="164"/>
      <c r="N22" s="164"/>
      <c r="O22" s="164"/>
      <c r="P22" s="164"/>
      <c r="Q22" s="164"/>
      <c r="R22" s="165"/>
      <c r="S22" s="165"/>
      <c r="T22" s="165"/>
      <c r="U22" s="165"/>
      <c r="V22" s="165"/>
      <c r="W22" s="165"/>
      <c r="X22" s="165"/>
      <c r="Y22" s="165"/>
      <c r="Z22" s="165"/>
      <c r="AA22" s="173"/>
      <c r="AB22" s="123"/>
      <c r="AC22" s="123"/>
    </row>
    <row r="23" spans="2:29" x14ac:dyDescent="0.25">
      <c r="B23" s="165"/>
      <c r="C23" s="164"/>
      <c r="D23" s="164"/>
      <c r="E23" s="164"/>
      <c r="F23" s="164"/>
      <c r="G23" s="164"/>
      <c r="H23" s="164"/>
      <c r="I23" s="164"/>
      <c r="J23" s="164"/>
      <c r="K23" s="164"/>
      <c r="L23" s="164"/>
      <c r="M23" s="164"/>
      <c r="N23" s="164"/>
      <c r="O23" s="164"/>
      <c r="P23" s="164"/>
      <c r="Q23" s="164"/>
      <c r="R23" s="165"/>
      <c r="S23" s="165"/>
      <c r="T23" s="165"/>
      <c r="U23" s="165"/>
      <c r="V23" s="165"/>
      <c r="W23" s="165"/>
      <c r="X23" s="165"/>
      <c r="Y23" s="165"/>
      <c r="Z23" s="165"/>
      <c r="AA23" s="173"/>
      <c r="AB23" s="123"/>
      <c r="AC23" s="123"/>
    </row>
    <row r="24" spans="2:29" x14ac:dyDescent="0.25">
      <c r="B24" s="165"/>
      <c r="C24" s="164"/>
      <c r="D24" s="164"/>
      <c r="E24" s="164"/>
      <c r="F24" s="164"/>
      <c r="G24" s="164"/>
      <c r="H24" s="164"/>
      <c r="I24" s="164"/>
      <c r="J24" s="164"/>
      <c r="K24" s="164"/>
      <c r="L24" s="164"/>
      <c r="M24" s="164"/>
      <c r="N24" s="164"/>
      <c r="O24" s="164"/>
      <c r="P24" s="164"/>
      <c r="Q24" s="164"/>
      <c r="R24" s="165"/>
      <c r="S24" s="165"/>
      <c r="T24" s="165"/>
      <c r="U24" s="165"/>
      <c r="V24" s="165"/>
      <c r="W24" s="165"/>
      <c r="X24" s="165"/>
      <c r="Y24" s="165"/>
      <c r="Z24" s="165"/>
      <c r="AA24" s="173"/>
      <c r="AB24" s="123"/>
      <c r="AC24" s="123"/>
    </row>
    <row r="25" spans="2:29" x14ac:dyDescent="0.25">
      <c r="B25" s="165"/>
      <c r="C25" s="164"/>
      <c r="D25" s="164"/>
      <c r="E25" s="164"/>
      <c r="F25" s="164"/>
      <c r="G25" s="164"/>
      <c r="H25" s="164"/>
      <c r="I25" s="164"/>
      <c r="J25" s="164"/>
      <c r="K25" s="164"/>
      <c r="L25" s="164"/>
      <c r="M25" s="164"/>
      <c r="N25" s="164"/>
      <c r="O25" s="164"/>
      <c r="P25" s="164"/>
      <c r="Q25" s="164"/>
      <c r="R25" s="165"/>
      <c r="S25" s="165"/>
      <c r="T25" s="165"/>
      <c r="U25" s="165"/>
      <c r="V25" s="165"/>
      <c r="W25" s="165"/>
      <c r="X25" s="165"/>
      <c r="Y25" s="165"/>
      <c r="Z25" s="165"/>
      <c r="AA25" s="173"/>
      <c r="AB25" s="123"/>
      <c r="AC25" s="123"/>
    </row>
    <row r="26" spans="2:29" x14ac:dyDescent="0.25">
      <c r="B26" s="165"/>
      <c r="C26" s="164"/>
      <c r="D26" s="164"/>
      <c r="E26" s="164"/>
      <c r="F26" s="164"/>
      <c r="G26" s="164"/>
      <c r="H26" s="164"/>
      <c r="I26" s="164"/>
      <c r="J26" s="164"/>
      <c r="K26" s="164"/>
      <c r="L26" s="164"/>
      <c r="M26" s="164"/>
      <c r="N26" s="164"/>
      <c r="O26" s="164"/>
      <c r="P26" s="164"/>
      <c r="Q26" s="164"/>
      <c r="R26" s="165"/>
      <c r="S26" s="165"/>
      <c r="T26" s="165"/>
      <c r="U26" s="165"/>
      <c r="V26" s="165"/>
      <c r="W26" s="165"/>
      <c r="X26" s="165"/>
      <c r="Y26" s="165"/>
      <c r="Z26" s="165"/>
      <c r="AA26" s="173"/>
      <c r="AB26" s="123"/>
      <c r="AC26" s="123"/>
    </row>
    <row r="27" spans="2:29" x14ac:dyDescent="0.25">
      <c r="B27" s="165"/>
      <c r="C27" s="164"/>
      <c r="D27" s="164"/>
      <c r="E27" s="164"/>
      <c r="F27" s="164"/>
      <c r="G27" s="164"/>
      <c r="H27" s="164"/>
      <c r="I27" s="164"/>
      <c r="J27" s="164"/>
      <c r="K27" s="164"/>
      <c r="L27" s="164"/>
      <c r="M27" s="164"/>
      <c r="N27" s="164"/>
      <c r="O27" s="164"/>
      <c r="P27" s="164"/>
      <c r="Q27" s="164"/>
      <c r="R27" s="165"/>
      <c r="S27" s="165"/>
      <c r="T27" s="165"/>
      <c r="U27" s="165"/>
      <c r="V27" s="165"/>
      <c r="W27" s="165"/>
      <c r="X27" s="165"/>
      <c r="Y27" s="165"/>
      <c r="Z27" s="165"/>
      <c r="AA27" s="173"/>
      <c r="AB27" s="123"/>
      <c r="AC27" s="123"/>
    </row>
    <row r="28" spans="2:29" x14ac:dyDescent="0.25">
      <c r="B28" s="165"/>
      <c r="C28" s="164"/>
      <c r="D28" s="164"/>
      <c r="E28" s="164"/>
      <c r="F28" s="164"/>
      <c r="G28" s="164"/>
      <c r="H28" s="164"/>
      <c r="I28" s="164"/>
      <c r="J28" s="164"/>
      <c r="K28" s="164"/>
      <c r="L28" s="164"/>
      <c r="M28" s="164"/>
      <c r="N28" s="164"/>
      <c r="O28" s="164"/>
      <c r="P28" s="164"/>
      <c r="Q28" s="164"/>
      <c r="R28" s="165"/>
      <c r="S28" s="165"/>
      <c r="T28" s="165"/>
      <c r="U28" s="165"/>
      <c r="V28" s="165"/>
      <c r="W28" s="165"/>
      <c r="X28" s="165"/>
      <c r="Y28" s="165"/>
      <c r="Z28" s="165"/>
      <c r="AA28" s="173"/>
      <c r="AB28" s="123"/>
      <c r="AC28" s="123"/>
    </row>
    <row r="29" spans="2:29" x14ac:dyDescent="0.25">
      <c r="B29" s="165"/>
      <c r="C29" s="164"/>
      <c r="D29" s="164"/>
      <c r="E29" s="164"/>
      <c r="F29" s="164"/>
      <c r="G29" s="164"/>
      <c r="H29" s="164"/>
      <c r="I29" s="164"/>
      <c r="J29" s="164"/>
      <c r="K29" s="164"/>
      <c r="L29" s="164"/>
      <c r="M29" s="164"/>
      <c r="N29" s="164"/>
      <c r="O29" s="164"/>
      <c r="P29" s="164"/>
      <c r="Q29" s="164"/>
      <c r="R29" s="165"/>
      <c r="S29" s="165"/>
      <c r="T29" s="165"/>
      <c r="U29" s="165"/>
      <c r="V29" s="165"/>
      <c r="W29" s="165"/>
      <c r="X29" s="165"/>
      <c r="Y29" s="165"/>
      <c r="Z29" s="165"/>
      <c r="AA29" s="173"/>
      <c r="AB29" s="123"/>
      <c r="AC29" s="123"/>
    </row>
    <row r="30" spans="2:29" x14ac:dyDescent="0.25">
      <c r="B30" s="165"/>
      <c r="C30" s="164"/>
      <c r="D30" s="164"/>
      <c r="E30" s="164"/>
      <c r="F30" s="164"/>
      <c r="G30" s="164"/>
      <c r="H30" s="164"/>
      <c r="I30" s="164"/>
      <c r="J30" s="164"/>
      <c r="K30" s="164"/>
      <c r="L30" s="164"/>
      <c r="M30" s="164"/>
      <c r="N30" s="164"/>
      <c r="O30" s="164"/>
      <c r="P30" s="164"/>
      <c r="Q30" s="164"/>
      <c r="R30" s="165"/>
      <c r="S30" s="165"/>
      <c r="T30" s="165"/>
      <c r="U30" s="165"/>
      <c r="V30" s="165"/>
      <c r="W30" s="165"/>
      <c r="X30" s="165"/>
      <c r="Y30" s="165"/>
      <c r="Z30" s="165"/>
      <c r="AA30" s="173"/>
      <c r="AB30" s="123"/>
      <c r="AC30" s="123"/>
    </row>
    <row r="31" spans="2:29" x14ac:dyDescent="0.25">
      <c r="B31" s="165"/>
      <c r="C31" s="164"/>
      <c r="D31" s="164"/>
      <c r="E31" s="164"/>
      <c r="F31" s="164"/>
      <c r="G31" s="164"/>
      <c r="H31" s="164"/>
      <c r="I31" s="164"/>
      <c r="J31" s="164"/>
      <c r="K31" s="164"/>
      <c r="L31" s="164"/>
      <c r="M31" s="164"/>
      <c r="N31" s="164"/>
      <c r="O31" s="164"/>
      <c r="P31" s="164"/>
      <c r="Q31" s="164"/>
      <c r="R31" s="165"/>
      <c r="S31" s="165"/>
      <c r="T31" s="165"/>
      <c r="U31" s="165"/>
      <c r="V31" s="165"/>
      <c r="W31" s="165"/>
      <c r="X31" s="165"/>
      <c r="Y31" s="165"/>
      <c r="Z31" s="165"/>
      <c r="AA31" s="173"/>
      <c r="AB31" s="123"/>
      <c r="AC31" s="123"/>
    </row>
    <row r="32" spans="2:29" x14ac:dyDescent="0.25">
      <c r="B32" s="165"/>
      <c r="C32" s="164"/>
      <c r="D32" s="164"/>
      <c r="E32" s="164"/>
      <c r="F32" s="164"/>
      <c r="G32" s="164"/>
      <c r="H32" s="164"/>
      <c r="I32" s="164"/>
      <c r="J32" s="164"/>
      <c r="K32" s="164"/>
      <c r="L32" s="164"/>
      <c r="M32" s="164"/>
      <c r="N32" s="164"/>
      <c r="O32" s="164"/>
      <c r="P32" s="164"/>
      <c r="Q32" s="164"/>
      <c r="R32" s="165"/>
      <c r="S32" s="165"/>
      <c r="T32" s="165"/>
      <c r="U32" s="165"/>
      <c r="V32" s="165"/>
      <c r="W32" s="165"/>
      <c r="X32" s="165"/>
      <c r="Y32" s="165"/>
      <c r="Z32" s="165"/>
      <c r="AA32" s="173"/>
      <c r="AB32" s="123"/>
      <c r="AC32" s="123"/>
    </row>
    <row r="33" spans="2:29" x14ac:dyDescent="0.25">
      <c r="B33" s="165"/>
      <c r="C33" s="164"/>
      <c r="D33" s="164"/>
      <c r="E33" s="164"/>
      <c r="F33" s="164"/>
      <c r="G33" s="164"/>
      <c r="H33" s="164"/>
      <c r="I33" s="164"/>
      <c r="J33" s="164"/>
      <c r="K33" s="164"/>
      <c r="L33" s="164"/>
      <c r="M33" s="164"/>
      <c r="N33" s="164"/>
      <c r="O33" s="164"/>
      <c r="P33" s="164"/>
      <c r="Q33" s="164"/>
      <c r="R33" s="165"/>
      <c r="S33" s="165"/>
      <c r="T33" s="165"/>
      <c r="U33" s="165"/>
      <c r="V33" s="165"/>
      <c r="W33" s="165"/>
      <c r="X33" s="165"/>
      <c r="Y33" s="165"/>
      <c r="Z33" s="165"/>
      <c r="AA33" s="173"/>
      <c r="AB33" s="123"/>
      <c r="AC33" s="123"/>
    </row>
    <row r="34" spans="2:29" x14ac:dyDescent="0.25">
      <c r="B34" s="165"/>
      <c r="C34" s="164"/>
      <c r="D34" s="164"/>
      <c r="E34" s="164"/>
      <c r="F34" s="164"/>
      <c r="G34" s="164"/>
      <c r="H34" s="164"/>
      <c r="I34" s="164"/>
      <c r="J34" s="164"/>
      <c r="K34" s="164"/>
      <c r="L34" s="164"/>
      <c r="M34" s="164"/>
      <c r="N34" s="164"/>
      <c r="O34" s="164"/>
      <c r="P34" s="164"/>
      <c r="Q34" s="164"/>
      <c r="R34" s="165"/>
      <c r="S34" s="165"/>
      <c r="T34" s="165"/>
      <c r="U34" s="165"/>
      <c r="V34" s="165"/>
      <c r="W34" s="165"/>
      <c r="X34" s="165"/>
      <c r="Y34" s="165"/>
      <c r="Z34" s="165"/>
      <c r="AA34" s="173"/>
      <c r="AB34" s="123"/>
      <c r="AC34" s="123"/>
    </row>
    <row r="35" spans="2:29" ht="9" customHeight="1" x14ac:dyDescent="0.25">
      <c r="B35" s="165"/>
      <c r="C35" s="16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73"/>
      <c r="AB35" s="123"/>
      <c r="AC35" s="123"/>
    </row>
    <row r="36" spans="2:29" x14ac:dyDescent="0.25">
      <c r="B36" s="165"/>
      <c r="C36" s="16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73"/>
      <c r="AB36" s="123"/>
      <c r="AC36" s="123"/>
    </row>
    <row r="37" spans="2:29" x14ac:dyDescent="0.25">
      <c r="B37" s="165"/>
      <c r="C37" s="16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73"/>
      <c r="AB37" s="123"/>
      <c r="AC37" s="123"/>
    </row>
    <row r="38" spans="2:29" x14ac:dyDescent="0.25">
      <c r="B38" s="165"/>
      <c r="C38" s="165"/>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73"/>
      <c r="AB38" s="123"/>
      <c r="AC38" s="123"/>
    </row>
    <row r="39" spans="2:29" x14ac:dyDescent="0.25">
      <c r="B39" s="165"/>
      <c r="C39" s="16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73"/>
      <c r="AB39" s="123"/>
      <c r="AC39" s="123"/>
    </row>
    <row r="40" spans="2:29" x14ac:dyDescent="0.25">
      <c r="B40" s="165"/>
      <c r="C40" s="16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73"/>
      <c r="AB40" s="123"/>
      <c r="AC40" s="123"/>
    </row>
    <row r="41" spans="2:29" x14ac:dyDescent="0.25">
      <c r="B41" s="165"/>
      <c r="C41" s="16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73"/>
      <c r="AB41" s="123"/>
      <c r="AC41" s="123"/>
    </row>
    <row r="42" spans="2:29" x14ac:dyDescent="0.25">
      <c r="B42" s="165"/>
      <c r="C42" s="165"/>
      <c r="D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73"/>
      <c r="AB42" s="123"/>
      <c r="AC42" s="123"/>
    </row>
    <row r="43" spans="2:29" x14ac:dyDescent="0.25">
      <c r="B43" s="165"/>
      <c r="C43" s="165"/>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73"/>
      <c r="AB43" s="123"/>
      <c r="AC43" s="123"/>
    </row>
    <row r="44" spans="2:29" x14ac:dyDescent="0.25">
      <c r="B44" s="165"/>
      <c r="C44" s="165"/>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73"/>
      <c r="AB44" s="123"/>
      <c r="AC44" s="123"/>
    </row>
    <row r="45" spans="2:29" x14ac:dyDescent="0.25">
      <c r="B45" s="165"/>
      <c r="C45" s="165"/>
      <c r="D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73"/>
      <c r="AB45" s="123"/>
      <c r="AC45" s="123"/>
    </row>
    <row r="46" spans="2:29" x14ac:dyDescent="0.25">
      <c r="B46" s="165"/>
      <c r="C46" s="16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73"/>
      <c r="AB46" s="123"/>
      <c r="AC46" s="123"/>
    </row>
    <row r="47" spans="2:29" x14ac:dyDescent="0.25">
      <c r="B47" s="165"/>
      <c r="C47" s="16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73"/>
      <c r="AB47" s="123"/>
      <c r="AC47" s="123"/>
    </row>
    <row r="48" spans="2:29" x14ac:dyDescent="0.25">
      <c r="B48" s="165"/>
      <c r="C48" s="16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73"/>
      <c r="AB48" s="123"/>
      <c r="AC48" s="123"/>
    </row>
    <row r="49" spans="2:29" x14ac:dyDescent="0.25">
      <c r="B49" s="165"/>
      <c r="C49" s="16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73"/>
      <c r="AB49" s="123"/>
      <c r="AC49" s="123"/>
    </row>
  </sheetData>
  <pageMargins left="0.7" right="0.7" top="0.75" bottom="0.75" header="0.3" footer="0.3"/>
  <pageSetup orientation="portrait" r:id="rId1"/>
  <drawing r:id="rId2"/>
  <tableParts count="2">
    <tablePart r:id="rId3"/>
    <tablePart r:id="rId4"/>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0FB06-E446-4842-8333-69AD06AB53A8}">
  <sheetPr codeName="Sheet50"/>
  <dimension ref="B1:AM49"/>
  <sheetViews>
    <sheetView zoomScale="55" zoomScaleNormal="55" workbookViewId="0">
      <selection activeCell="B5" sqref="B5:AA49"/>
    </sheetView>
  </sheetViews>
  <sheetFormatPr defaultRowHeight="13.2" x14ac:dyDescent="0.25"/>
  <cols>
    <col min="1" max="1" width="3.5546875" style="162" customWidth="1"/>
    <col min="2" max="19" width="8.88671875" style="162"/>
    <col min="20" max="25" width="8.88671875" style="162" customWidth="1"/>
    <col min="26" max="29" width="8.88671875" style="162"/>
    <col min="30" max="32" width="10.77734375" style="162" customWidth="1"/>
    <col min="33" max="33" width="3.6640625" style="162" customWidth="1"/>
    <col min="34" max="35" width="3.88671875" style="162" customWidth="1"/>
    <col min="36" max="36" width="3.5546875" style="162" customWidth="1"/>
    <col min="37" max="38" width="10.77734375" style="162" customWidth="1"/>
    <col min="39" max="16384" width="8.88671875" style="162"/>
  </cols>
  <sheetData>
    <row r="1" spans="2:39" x14ac:dyDescent="0.25">
      <c r="AA1" s="123"/>
      <c r="AB1" s="123"/>
      <c r="AC1" s="123"/>
    </row>
    <row r="2" spans="2:39" x14ac:dyDescent="0.25">
      <c r="AA2" s="123"/>
      <c r="AB2" s="123"/>
      <c r="AC2" s="123"/>
    </row>
    <row r="3" spans="2:39" x14ac:dyDescent="0.25">
      <c r="AA3" s="123"/>
      <c r="AB3" s="123"/>
      <c r="AC3" s="123"/>
      <c r="AD3" s="170" t="s">
        <v>418</v>
      </c>
      <c r="AE3" s="115"/>
      <c r="AF3" s="189"/>
      <c r="AG3" s="189"/>
      <c r="AH3" s="189"/>
      <c r="AK3" s="170" t="s">
        <v>419</v>
      </c>
      <c r="AL3" s="115"/>
    </row>
    <row r="4" spans="2:39" ht="40.049999999999997" customHeight="1" x14ac:dyDescent="0.25">
      <c r="AA4" s="123"/>
      <c r="AB4" s="123"/>
      <c r="AC4" s="123"/>
      <c r="AD4" s="112" t="s">
        <v>304</v>
      </c>
      <c r="AE4" s="112" t="s">
        <v>62</v>
      </c>
      <c r="AF4" s="190" t="s">
        <v>63</v>
      </c>
      <c r="AI4" s="176"/>
      <c r="AJ4" s="176"/>
      <c r="AK4" s="112" t="s">
        <v>304</v>
      </c>
      <c r="AL4" s="112" t="s">
        <v>62</v>
      </c>
      <c r="AM4" s="193" t="s">
        <v>63</v>
      </c>
    </row>
    <row r="5" spans="2:39" x14ac:dyDescent="0.25">
      <c r="B5" s="165"/>
      <c r="C5" s="165"/>
      <c r="D5" s="165"/>
      <c r="E5" s="165"/>
      <c r="F5" s="165"/>
      <c r="G5" s="165"/>
      <c r="H5" s="165"/>
      <c r="I5" s="165"/>
      <c r="J5" s="165"/>
      <c r="K5" s="165"/>
      <c r="L5" s="165"/>
      <c r="M5" s="165"/>
      <c r="N5" s="165"/>
      <c r="O5" s="165"/>
      <c r="P5" s="165"/>
      <c r="Q5" s="165"/>
      <c r="R5" s="165"/>
      <c r="S5" s="165"/>
      <c r="T5" s="165"/>
      <c r="U5" s="165"/>
      <c r="V5" s="165"/>
      <c r="W5" s="165"/>
      <c r="X5" s="165"/>
      <c r="Y5" s="165"/>
      <c r="Z5" s="165"/>
      <c r="AA5" s="173"/>
      <c r="AB5" s="123"/>
      <c r="AC5" s="123"/>
      <c r="AD5" s="120" t="s">
        <v>88</v>
      </c>
      <c r="AE5" s="181">
        <v>98.158700819672163</v>
      </c>
      <c r="AF5" s="191">
        <v>99.082236363636369</v>
      </c>
      <c r="AK5" s="120" t="s">
        <v>133</v>
      </c>
      <c r="AL5" s="183">
        <v>97.80839772727272</v>
      </c>
      <c r="AM5" s="192">
        <v>100</v>
      </c>
    </row>
    <row r="6" spans="2:39" x14ac:dyDescent="0.25">
      <c r="B6" s="165"/>
      <c r="C6" s="164"/>
      <c r="D6" s="164"/>
      <c r="E6" s="164"/>
      <c r="F6" s="164"/>
      <c r="G6" s="164"/>
      <c r="H6" s="164"/>
      <c r="I6" s="164"/>
      <c r="J6" s="164"/>
      <c r="K6" s="164"/>
      <c r="L6" s="164"/>
      <c r="M6" s="164"/>
      <c r="N6" s="164"/>
      <c r="O6" s="164"/>
      <c r="P6" s="164"/>
      <c r="Q6" s="164"/>
      <c r="R6" s="165"/>
      <c r="S6" s="165"/>
      <c r="T6" s="165"/>
      <c r="U6" s="165"/>
      <c r="V6" s="165"/>
      <c r="W6" s="165"/>
      <c r="X6" s="165"/>
      <c r="Y6" s="165"/>
      <c r="Z6" s="165"/>
      <c r="AA6" s="173"/>
      <c r="AB6" s="123"/>
      <c r="AC6" s="123"/>
      <c r="AD6" s="177" t="s">
        <v>3</v>
      </c>
      <c r="AE6" s="182">
        <v>97.83757599999997</v>
      </c>
      <c r="AF6" s="191">
        <v>100</v>
      </c>
      <c r="AK6" s="171" t="s">
        <v>130</v>
      </c>
      <c r="AL6" s="186">
        <v>98.295084507042276</v>
      </c>
      <c r="AM6" s="192">
        <v>98.830444444444467</v>
      </c>
    </row>
    <row r="7" spans="2:39" x14ac:dyDescent="0.25">
      <c r="B7" s="165"/>
      <c r="C7" s="164"/>
      <c r="D7" s="164"/>
      <c r="E7" s="164"/>
      <c r="F7" s="164"/>
      <c r="G7" s="164"/>
      <c r="H7" s="164"/>
      <c r="I7" s="164"/>
      <c r="J7" s="164"/>
      <c r="K7" s="164"/>
      <c r="L7" s="164"/>
      <c r="M7" s="164"/>
      <c r="N7" s="164"/>
      <c r="O7" s="164"/>
      <c r="P7" s="164"/>
      <c r="Q7" s="164"/>
      <c r="R7" s="165"/>
      <c r="S7" s="165"/>
      <c r="T7" s="165"/>
      <c r="U7" s="165"/>
      <c r="V7" s="165"/>
      <c r="W7" s="165"/>
      <c r="X7" s="165"/>
      <c r="Y7" s="165"/>
      <c r="Z7" s="165"/>
      <c r="AA7" s="173"/>
      <c r="AB7" s="123"/>
      <c r="AC7" s="123"/>
      <c r="AD7" s="121" t="s">
        <v>2</v>
      </c>
      <c r="AE7" s="183">
        <v>98.369222222222277</v>
      </c>
      <c r="AF7" s="191">
        <v>99.368440000000007</v>
      </c>
      <c r="AK7" s="184" t="s">
        <v>134</v>
      </c>
      <c r="AL7" s="187">
        <v>100</v>
      </c>
      <c r="AM7" s="192">
        <v>100</v>
      </c>
    </row>
    <row r="8" spans="2:39" x14ac:dyDescent="0.25">
      <c r="B8" s="165"/>
      <c r="C8" s="164"/>
      <c r="D8" s="164"/>
      <c r="E8" s="164"/>
      <c r="F8" s="164"/>
      <c r="G8" s="164"/>
      <c r="H8" s="164"/>
      <c r="I8" s="164"/>
      <c r="J8" s="164"/>
      <c r="K8" s="164"/>
      <c r="L8" s="164"/>
      <c r="M8" s="164"/>
      <c r="N8" s="164"/>
      <c r="O8" s="164"/>
      <c r="P8" s="164"/>
      <c r="Q8" s="164"/>
      <c r="R8" s="165"/>
      <c r="S8" s="165"/>
      <c r="T8" s="165"/>
      <c r="U8" s="165"/>
      <c r="V8" s="165"/>
      <c r="W8" s="165"/>
      <c r="X8" s="165"/>
      <c r="Y8" s="165"/>
      <c r="Z8" s="165"/>
      <c r="AA8" s="173"/>
      <c r="AB8" s="123"/>
      <c r="AC8" s="123"/>
      <c r="AK8" s="184" t="s">
        <v>132</v>
      </c>
      <c r="AL8" s="187">
        <v>99.09975</v>
      </c>
      <c r="AM8" s="192">
        <v>100</v>
      </c>
    </row>
    <row r="9" spans="2:39" x14ac:dyDescent="0.25">
      <c r="B9" s="165"/>
      <c r="C9" s="164"/>
      <c r="D9" s="164"/>
      <c r="E9" s="164"/>
      <c r="F9" s="164"/>
      <c r="G9" s="164"/>
      <c r="H9" s="164"/>
      <c r="I9" s="164"/>
      <c r="J9" s="164"/>
      <c r="K9" s="164"/>
      <c r="L9" s="164"/>
      <c r="M9" s="164"/>
      <c r="N9" s="164"/>
      <c r="O9" s="164"/>
      <c r="P9" s="164"/>
      <c r="Q9" s="164"/>
      <c r="R9" s="165"/>
      <c r="S9" s="165"/>
      <c r="T9" s="165"/>
      <c r="U9" s="165"/>
      <c r="V9" s="165"/>
      <c r="W9" s="165"/>
      <c r="X9" s="165"/>
      <c r="Y9" s="165"/>
      <c r="Z9" s="165"/>
      <c r="AA9" s="173"/>
      <c r="AB9" s="123"/>
      <c r="AC9" s="123"/>
      <c r="AK9" s="184" t="s">
        <v>121</v>
      </c>
      <c r="AL9" s="187">
        <v>100</v>
      </c>
      <c r="AM9" s="192">
        <v>100</v>
      </c>
    </row>
    <row r="10" spans="2:39" x14ac:dyDescent="0.25">
      <c r="B10" s="165"/>
      <c r="C10" s="164"/>
      <c r="D10" s="164"/>
      <c r="E10" s="164"/>
      <c r="F10" s="164"/>
      <c r="G10" s="164"/>
      <c r="H10" s="164"/>
      <c r="I10" s="164"/>
      <c r="J10" s="164"/>
      <c r="K10" s="164"/>
      <c r="L10" s="164"/>
      <c r="M10" s="164"/>
      <c r="N10" s="164"/>
      <c r="O10" s="164"/>
      <c r="P10" s="164"/>
      <c r="Q10" s="164"/>
      <c r="R10" s="165"/>
      <c r="S10" s="165"/>
      <c r="T10" s="165"/>
      <c r="U10" s="165"/>
      <c r="V10" s="165"/>
      <c r="W10" s="165"/>
      <c r="X10" s="165"/>
      <c r="Y10" s="165"/>
      <c r="Z10" s="165"/>
      <c r="AA10" s="173"/>
      <c r="AB10" s="123"/>
      <c r="AC10" s="123"/>
      <c r="AK10" s="184" t="s">
        <v>131</v>
      </c>
      <c r="AL10" s="187">
        <v>97.575900000000004</v>
      </c>
      <c r="AM10" s="192">
        <v>99.242444444444445</v>
      </c>
    </row>
    <row r="11" spans="2:39" x14ac:dyDescent="0.25">
      <c r="B11" s="165"/>
      <c r="C11" s="164"/>
      <c r="D11" s="164"/>
      <c r="E11" s="164"/>
      <c r="F11" s="164"/>
      <c r="G11" s="164"/>
      <c r="H11" s="164"/>
      <c r="I11" s="164"/>
      <c r="J11" s="164"/>
      <c r="K11" s="164"/>
      <c r="L11" s="164"/>
      <c r="M11" s="164"/>
      <c r="N11" s="164"/>
      <c r="O11" s="164"/>
      <c r="P11" s="164"/>
      <c r="Q11" s="164"/>
      <c r="R11" s="165"/>
      <c r="S11" s="165"/>
      <c r="T11" s="165"/>
      <c r="U11" s="165"/>
      <c r="V11" s="165"/>
      <c r="W11" s="165"/>
      <c r="X11" s="165"/>
      <c r="Y11" s="165"/>
      <c r="Z11" s="165"/>
      <c r="AA11" s="173"/>
      <c r="AB11" s="123"/>
      <c r="AC11" s="123"/>
    </row>
    <row r="12" spans="2:39" x14ac:dyDescent="0.25">
      <c r="B12" s="165"/>
      <c r="C12" s="164"/>
      <c r="D12" s="164"/>
      <c r="E12" s="164"/>
      <c r="F12" s="164"/>
      <c r="G12" s="164"/>
      <c r="H12" s="164"/>
      <c r="I12" s="164"/>
      <c r="J12" s="164"/>
      <c r="K12" s="164"/>
      <c r="L12" s="164"/>
      <c r="M12" s="164"/>
      <c r="N12" s="164"/>
      <c r="O12" s="164"/>
      <c r="P12" s="164"/>
      <c r="Q12" s="164"/>
      <c r="R12" s="165"/>
      <c r="S12" s="165"/>
      <c r="T12" s="165"/>
      <c r="U12" s="165"/>
      <c r="V12" s="165"/>
      <c r="W12" s="165"/>
      <c r="X12" s="165"/>
      <c r="Y12" s="165"/>
      <c r="Z12" s="165"/>
      <c r="AA12" s="173"/>
      <c r="AB12" s="123"/>
      <c r="AC12" s="123"/>
    </row>
    <row r="13" spans="2:39" x14ac:dyDescent="0.25">
      <c r="B13" s="165"/>
      <c r="C13" s="164"/>
      <c r="D13" s="164"/>
      <c r="E13" s="164"/>
      <c r="F13" s="164"/>
      <c r="G13" s="164"/>
      <c r="H13" s="164"/>
      <c r="I13" s="164"/>
      <c r="J13" s="164"/>
      <c r="K13" s="164"/>
      <c r="L13" s="164"/>
      <c r="M13" s="164"/>
      <c r="N13" s="164"/>
      <c r="O13" s="164"/>
      <c r="P13" s="164"/>
      <c r="Q13" s="164"/>
      <c r="R13" s="165"/>
      <c r="S13" s="165"/>
      <c r="T13" s="165"/>
      <c r="U13" s="165"/>
      <c r="V13" s="165"/>
      <c r="W13" s="165"/>
      <c r="X13" s="165"/>
      <c r="Y13" s="165"/>
      <c r="Z13" s="165"/>
      <c r="AA13" s="173"/>
      <c r="AB13" s="123"/>
      <c r="AC13" s="123"/>
    </row>
    <row r="14" spans="2:39" x14ac:dyDescent="0.25">
      <c r="B14" s="165"/>
      <c r="C14" s="164"/>
      <c r="D14" s="164"/>
      <c r="E14" s="164"/>
      <c r="F14" s="164"/>
      <c r="G14" s="164"/>
      <c r="H14" s="164"/>
      <c r="I14" s="164"/>
      <c r="J14" s="164"/>
      <c r="K14" s="164"/>
      <c r="L14" s="164"/>
      <c r="M14" s="164"/>
      <c r="N14" s="164"/>
      <c r="O14" s="164"/>
      <c r="P14" s="164"/>
      <c r="Q14" s="164"/>
      <c r="R14" s="165"/>
      <c r="S14" s="165"/>
      <c r="T14" s="165"/>
      <c r="U14" s="165"/>
      <c r="V14" s="165"/>
      <c r="W14" s="165"/>
      <c r="X14" s="165"/>
      <c r="Y14" s="165"/>
      <c r="Z14" s="165"/>
      <c r="AA14" s="173"/>
      <c r="AB14" s="123"/>
      <c r="AC14" s="123"/>
    </row>
    <row r="15" spans="2:39" x14ac:dyDescent="0.25">
      <c r="B15" s="165"/>
      <c r="C15" s="164"/>
      <c r="D15" s="164"/>
      <c r="E15" s="164"/>
      <c r="F15" s="164"/>
      <c r="G15" s="164"/>
      <c r="H15" s="164"/>
      <c r="I15" s="164"/>
      <c r="J15" s="164"/>
      <c r="K15" s="164"/>
      <c r="L15" s="164"/>
      <c r="M15" s="164"/>
      <c r="N15" s="164"/>
      <c r="O15" s="164"/>
      <c r="P15" s="164"/>
      <c r="Q15" s="164"/>
      <c r="R15" s="165"/>
      <c r="S15" s="165"/>
      <c r="T15" s="165"/>
      <c r="U15" s="165"/>
      <c r="V15" s="165"/>
      <c r="W15" s="165"/>
      <c r="X15" s="165"/>
      <c r="Y15" s="165"/>
      <c r="Z15" s="165"/>
      <c r="AA15" s="173"/>
      <c r="AB15" s="123"/>
      <c r="AC15" s="123"/>
    </row>
    <row r="16" spans="2:39" x14ac:dyDescent="0.25">
      <c r="B16" s="165"/>
      <c r="C16" s="164"/>
      <c r="D16" s="164"/>
      <c r="E16" s="164"/>
      <c r="F16" s="164"/>
      <c r="G16" s="164"/>
      <c r="H16" s="164"/>
      <c r="I16" s="164"/>
      <c r="J16" s="164"/>
      <c r="K16" s="164"/>
      <c r="L16" s="164"/>
      <c r="M16" s="164"/>
      <c r="N16" s="164"/>
      <c r="O16" s="164"/>
      <c r="P16" s="164"/>
      <c r="Q16" s="164"/>
      <c r="R16" s="165"/>
      <c r="S16" s="165"/>
      <c r="T16" s="165"/>
      <c r="U16" s="165"/>
      <c r="V16" s="165"/>
      <c r="W16" s="165"/>
      <c r="X16" s="165"/>
      <c r="Y16" s="165"/>
      <c r="Z16" s="165"/>
      <c r="AA16" s="173"/>
      <c r="AB16" s="123"/>
      <c r="AC16" s="123"/>
    </row>
    <row r="17" spans="2:29" x14ac:dyDescent="0.25">
      <c r="B17" s="165"/>
      <c r="C17" s="164"/>
      <c r="D17" s="164"/>
      <c r="E17" s="164"/>
      <c r="F17" s="164"/>
      <c r="G17" s="164"/>
      <c r="H17" s="164"/>
      <c r="I17" s="164"/>
      <c r="J17" s="164"/>
      <c r="K17" s="164"/>
      <c r="L17" s="164"/>
      <c r="M17" s="164"/>
      <c r="N17" s="164"/>
      <c r="O17" s="164"/>
      <c r="P17" s="164"/>
      <c r="Q17" s="164"/>
      <c r="R17" s="165"/>
      <c r="S17" s="165"/>
      <c r="T17" s="165"/>
      <c r="U17" s="165"/>
      <c r="V17" s="165"/>
      <c r="W17" s="165"/>
      <c r="X17" s="165"/>
      <c r="Y17" s="165"/>
      <c r="Z17" s="165"/>
      <c r="AA17" s="173"/>
      <c r="AB17" s="123"/>
      <c r="AC17" s="123"/>
    </row>
    <row r="18" spans="2:29" ht="21" customHeight="1" x14ac:dyDescent="0.25">
      <c r="B18" s="165"/>
      <c r="C18" s="164"/>
      <c r="D18" s="164"/>
      <c r="E18" s="164"/>
      <c r="F18" s="164"/>
      <c r="G18" s="164"/>
      <c r="H18" s="164"/>
      <c r="I18" s="164"/>
      <c r="J18" s="164"/>
      <c r="K18" s="164"/>
      <c r="L18" s="164"/>
      <c r="M18" s="164"/>
      <c r="N18" s="164"/>
      <c r="O18" s="164"/>
      <c r="P18" s="164"/>
      <c r="Q18" s="164"/>
      <c r="R18" s="165"/>
      <c r="S18" s="165"/>
      <c r="T18" s="165"/>
      <c r="U18" s="165"/>
      <c r="V18" s="165"/>
      <c r="W18" s="165"/>
      <c r="X18" s="165"/>
      <c r="Y18" s="165"/>
      <c r="Z18" s="165"/>
      <c r="AA18" s="173"/>
      <c r="AB18" s="123"/>
      <c r="AC18" s="123"/>
    </row>
    <row r="19" spans="2:29" x14ac:dyDescent="0.25">
      <c r="B19" s="165"/>
      <c r="C19" s="164"/>
      <c r="D19" s="164"/>
      <c r="E19" s="164"/>
      <c r="F19" s="164"/>
      <c r="G19" s="164"/>
      <c r="H19" s="164"/>
      <c r="I19" s="164"/>
      <c r="J19" s="164"/>
      <c r="K19" s="164"/>
      <c r="L19" s="164"/>
      <c r="M19" s="164"/>
      <c r="N19" s="164"/>
      <c r="O19" s="164"/>
      <c r="P19" s="164"/>
      <c r="Q19" s="164"/>
      <c r="R19" s="165"/>
      <c r="S19" s="165"/>
      <c r="T19" s="165"/>
      <c r="U19" s="165"/>
      <c r="V19" s="165"/>
      <c r="W19" s="165"/>
      <c r="X19" s="165"/>
      <c r="Y19" s="165"/>
      <c r="Z19" s="165"/>
      <c r="AA19" s="173"/>
      <c r="AB19" s="123"/>
      <c r="AC19" s="123"/>
    </row>
    <row r="20" spans="2:29" x14ac:dyDescent="0.25">
      <c r="B20" s="165"/>
      <c r="C20" s="164"/>
      <c r="D20" s="164"/>
      <c r="E20" s="164"/>
      <c r="F20" s="164"/>
      <c r="G20" s="164"/>
      <c r="H20" s="164"/>
      <c r="I20" s="164"/>
      <c r="J20" s="164"/>
      <c r="K20" s="164"/>
      <c r="L20" s="164"/>
      <c r="M20" s="164"/>
      <c r="N20" s="164"/>
      <c r="O20" s="164"/>
      <c r="P20" s="164"/>
      <c r="Q20" s="164"/>
      <c r="R20" s="165"/>
      <c r="S20" s="165"/>
      <c r="T20" s="165"/>
      <c r="U20" s="165"/>
      <c r="V20" s="165"/>
      <c r="W20" s="165"/>
      <c r="X20" s="165"/>
      <c r="Y20" s="165"/>
      <c r="Z20" s="165"/>
      <c r="AA20" s="173"/>
      <c r="AB20" s="123"/>
      <c r="AC20" s="123"/>
    </row>
    <row r="21" spans="2:29" x14ac:dyDescent="0.25">
      <c r="B21" s="165"/>
      <c r="C21" s="164"/>
      <c r="D21" s="164"/>
      <c r="E21" s="164"/>
      <c r="F21" s="164"/>
      <c r="G21" s="164"/>
      <c r="H21" s="164"/>
      <c r="I21" s="164"/>
      <c r="J21" s="164"/>
      <c r="K21" s="164"/>
      <c r="L21" s="164"/>
      <c r="M21" s="164"/>
      <c r="N21" s="164"/>
      <c r="O21" s="164"/>
      <c r="P21" s="164"/>
      <c r="Q21" s="164"/>
      <c r="R21" s="165"/>
      <c r="S21" s="165"/>
      <c r="T21" s="165"/>
      <c r="U21" s="165"/>
      <c r="V21" s="165"/>
      <c r="W21" s="165"/>
      <c r="X21" s="165"/>
      <c r="Y21" s="165"/>
      <c r="Z21" s="165"/>
      <c r="AA21" s="173"/>
      <c r="AB21" s="123"/>
      <c r="AC21" s="123"/>
    </row>
    <row r="22" spans="2:29" x14ac:dyDescent="0.25">
      <c r="B22" s="165"/>
      <c r="C22" s="164"/>
      <c r="D22" s="164"/>
      <c r="E22" s="164"/>
      <c r="F22" s="164"/>
      <c r="G22" s="164"/>
      <c r="H22" s="164"/>
      <c r="I22" s="164"/>
      <c r="J22" s="164"/>
      <c r="K22" s="164"/>
      <c r="L22" s="164"/>
      <c r="M22" s="164"/>
      <c r="N22" s="164"/>
      <c r="O22" s="164"/>
      <c r="P22" s="164"/>
      <c r="Q22" s="164"/>
      <c r="R22" s="165"/>
      <c r="S22" s="165"/>
      <c r="T22" s="165"/>
      <c r="U22" s="165"/>
      <c r="V22" s="165"/>
      <c r="W22" s="165"/>
      <c r="X22" s="165"/>
      <c r="Y22" s="165"/>
      <c r="Z22" s="165"/>
      <c r="AA22" s="173"/>
      <c r="AB22" s="123"/>
      <c r="AC22" s="123"/>
    </row>
    <row r="23" spans="2:29" x14ac:dyDescent="0.25">
      <c r="B23" s="165"/>
      <c r="C23" s="164"/>
      <c r="D23" s="164"/>
      <c r="E23" s="164"/>
      <c r="F23" s="164"/>
      <c r="G23" s="164"/>
      <c r="H23" s="164"/>
      <c r="I23" s="164"/>
      <c r="J23" s="164"/>
      <c r="K23" s="164"/>
      <c r="L23" s="164"/>
      <c r="M23" s="164"/>
      <c r="N23" s="164"/>
      <c r="O23" s="164"/>
      <c r="P23" s="164"/>
      <c r="Q23" s="164"/>
      <c r="R23" s="165"/>
      <c r="S23" s="165"/>
      <c r="T23" s="165"/>
      <c r="U23" s="165"/>
      <c r="V23" s="165"/>
      <c r="W23" s="165"/>
      <c r="X23" s="165"/>
      <c r="Y23" s="165"/>
      <c r="Z23" s="165"/>
      <c r="AA23" s="173"/>
      <c r="AB23" s="123"/>
      <c r="AC23" s="123"/>
    </row>
    <row r="24" spans="2:29" x14ac:dyDescent="0.25">
      <c r="B24" s="165"/>
      <c r="C24" s="164"/>
      <c r="D24" s="164"/>
      <c r="E24" s="164"/>
      <c r="F24" s="164"/>
      <c r="G24" s="164"/>
      <c r="H24" s="164"/>
      <c r="I24" s="164"/>
      <c r="J24" s="164"/>
      <c r="K24" s="164"/>
      <c r="L24" s="164"/>
      <c r="M24" s="164"/>
      <c r="N24" s="164"/>
      <c r="O24" s="164"/>
      <c r="P24" s="164"/>
      <c r="Q24" s="164"/>
      <c r="R24" s="165"/>
      <c r="S24" s="165"/>
      <c r="T24" s="165"/>
      <c r="U24" s="165"/>
      <c r="V24" s="165"/>
      <c r="W24" s="165"/>
      <c r="X24" s="165"/>
      <c r="Y24" s="165"/>
      <c r="Z24" s="165"/>
      <c r="AA24" s="173"/>
      <c r="AB24" s="123"/>
      <c r="AC24" s="123"/>
    </row>
    <row r="25" spans="2:29" x14ac:dyDescent="0.25">
      <c r="B25" s="165"/>
      <c r="C25" s="164"/>
      <c r="D25" s="164"/>
      <c r="E25" s="164"/>
      <c r="F25" s="164"/>
      <c r="G25" s="164"/>
      <c r="H25" s="164"/>
      <c r="I25" s="164"/>
      <c r="J25" s="164"/>
      <c r="K25" s="164"/>
      <c r="L25" s="164"/>
      <c r="M25" s="164"/>
      <c r="N25" s="164"/>
      <c r="O25" s="164"/>
      <c r="P25" s="164"/>
      <c r="Q25" s="164"/>
      <c r="R25" s="165"/>
      <c r="S25" s="165"/>
      <c r="T25" s="165"/>
      <c r="U25" s="165"/>
      <c r="V25" s="165"/>
      <c r="W25" s="165"/>
      <c r="X25" s="165"/>
      <c r="Y25" s="165"/>
      <c r="Z25" s="165"/>
      <c r="AA25" s="173"/>
      <c r="AB25" s="123"/>
      <c r="AC25" s="123"/>
    </row>
    <row r="26" spans="2:29" x14ac:dyDescent="0.25">
      <c r="B26" s="165"/>
      <c r="C26" s="164"/>
      <c r="D26" s="164"/>
      <c r="E26" s="164"/>
      <c r="F26" s="164"/>
      <c r="G26" s="164"/>
      <c r="H26" s="164"/>
      <c r="I26" s="164"/>
      <c r="J26" s="164"/>
      <c r="K26" s="164"/>
      <c r="L26" s="164"/>
      <c r="M26" s="164"/>
      <c r="N26" s="164"/>
      <c r="O26" s="164"/>
      <c r="P26" s="164"/>
      <c r="Q26" s="164"/>
      <c r="R26" s="165"/>
      <c r="S26" s="165"/>
      <c r="T26" s="165"/>
      <c r="U26" s="165"/>
      <c r="V26" s="165"/>
      <c r="W26" s="165"/>
      <c r="X26" s="165"/>
      <c r="Y26" s="165"/>
      <c r="Z26" s="165"/>
      <c r="AA26" s="173"/>
      <c r="AB26" s="123"/>
      <c r="AC26" s="123"/>
    </row>
    <row r="27" spans="2:29" x14ac:dyDescent="0.25">
      <c r="B27" s="165"/>
      <c r="C27" s="164"/>
      <c r="D27" s="164"/>
      <c r="E27" s="164"/>
      <c r="F27" s="164"/>
      <c r="G27" s="164"/>
      <c r="H27" s="164"/>
      <c r="I27" s="164"/>
      <c r="J27" s="164"/>
      <c r="K27" s="164"/>
      <c r="L27" s="164"/>
      <c r="M27" s="164"/>
      <c r="N27" s="164"/>
      <c r="O27" s="164"/>
      <c r="P27" s="164"/>
      <c r="Q27" s="164"/>
      <c r="R27" s="165"/>
      <c r="S27" s="165"/>
      <c r="T27" s="165"/>
      <c r="U27" s="165"/>
      <c r="V27" s="165"/>
      <c r="W27" s="165"/>
      <c r="X27" s="165"/>
      <c r="Y27" s="165"/>
      <c r="Z27" s="165"/>
      <c r="AA27" s="173"/>
      <c r="AB27" s="123"/>
      <c r="AC27" s="123"/>
    </row>
    <row r="28" spans="2:29" x14ac:dyDescent="0.25">
      <c r="B28" s="165"/>
      <c r="C28" s="164"/>
      <c r="D28" s="164"/>
      <c r="E28" s="164"/>
      <c r="F28" s="164"/>
      <c r="G28" s="164"/>
      <c r="H28" s="164"/>
      <c r="I28" s="164"/>
      <c r="J28" s="164"/>
      <c r="K28" s="164"/>
      <c r="L28" s="164"/>
      <c r="M28" s="164"/>
      <c r="N28" s="164"/>
      <c r="O28" s="164"/>
      <c r="P28" s="164"/>
      <c r="Q28" s="164"/>
      <c r="R28" s="165"/>
      <c r="S28" s="165"/>
      <c r="T28" s="165"/>
      <c r="U28" s="165"/>
      <c r="V28" s="165"/>
      <c r="W28" s="165"/>
      <c r="X28" s="165"/>
      <c r="Y28" s="165"/>
      <c r="Z28" s="165"/>
      <c r="AA28" s="173"/>
      <c r="AB28" s="123"/>
      <c r="AC28" s="123"/>
    </row>
    <row r="29" spans="2:29" x14ac:dyDescent="0.25">
      <c r="B29" s="165"/>
      <c r="C29" s="164"/>
      <c r="D29" s="164"/>
      <c r="E29" s="164"/>
      <c r="F29" s="164"/>
      <c r="G29" s="164"/>
      <c r="H29" s="164"/>
      <c r="I29" s="164"/>
      <c r="J29" s="164"/>
      <c r="K29" s="164"/>
      <c r="L29" s="164"/>
      <c r="M29" s="164"/>
      <c r="N29" s="164"/>
      <c r="O29" s="164"/>
      <c r="P29" s="164"/>
      <c r="Q29" s="164"/>
      <c r="R29" s="165"/>
      <c r="S29" s="165"/>
      <c r="T29" s="165"/>
      <c r="U29" s="165"/>
      <c r="V29" s="165"/>
      <c r="W29" s="165"/>
      <c r="X29" s="165"/>
      <c r="Y29" s="165"/>
      <c r="Z29" s="165"/>
      <c r="AA29" s="173"/>
      <c r="AB29" s="123"/>
      <c r="AC29" s="123"/>
    </row>
    <row r="30" spans="2:29" x14ac:dyDescent="0.25">
      <c r="B30" s="165"/>
      <c r="C30" s="164"/>
      <c r="D30" s="164"/>
      <c r="E30" s="164"/>
      <c r="F30" s="164"/>
      <c r="G30" s="164"/>
      <c r="H30" s="164"/>
      <c r="I30" s="164"/>
      <c r="J30" s="164"/>
      <c r="K30" s="164"/>
      <c r="L30" s="164"/>
      <c r="M30" s="164"/>
      <c r="N30" s="164"/>
      <c r="O30" s="164"/>
      <c r="P30" s="164"/>
      <c r="Q30" s="164"/>
      <c r="R30" s="165"/>
      <c r="S30" s="165"/>
      <c r="T30" s="165"/>
      <c r="U30" s="165"/>
      <c r="V30" s="165"/>
      <c r="W30" s="165"/>
      <c r="X30" s="165"/>
      <c r="Y30" s="165"/>
      <c r="Z30" s="165"/>
      <c r="AA30" s="173"/>
      <c r="AB30" s="123"/>
      <c r="AC30" s="123"/>
    </row>
    <row r="31" spans="2:29" x14ac:dyDescent="0.25">
      <c r="B31" s="165"/>
      <c r="C31" s="164"/>
      <c r="D31" s="164"/>
      <c r="E31" s="164"/>
      <c r="F31" s="164"/>
      <c r="G31" s="164"/>
      <c r="H31" s="164"/>
      <c r="I31" s="164"/>
      <c r="J31" s="164"/>
      <c r="K31" s="164"/>
      <c r="L31" s="164"/>
      <c r="M31" s="164"/>
      <c r="N31" s="164"/>
      <c r="O31" s="164"/>
      <c r="P31" s="164"/>
      <c r="Q31" s="164"/>
      <c r="R31" s="165"/>
      <c r="S31" s="165"/>
      <c r="T31" s="165"/>
      <c r="U31" s="165"/>
      <c r="V31" s="165"/>
      <c r="W31" s="165"/>
      <c r="X31" s="165"/>
      <c r="Y31" s="165"/>
      <c r="Z31" s="165"/>
      <c r="AA31" s="173"/>
      <c r="AB31" s="123"/>
      <c r="AC31" s="123"/>
    </row>
    <row r="32" spans="2:29" x14ac:dyDescent="0.25">
      <c r="B32" s="165"/>
      <c r="C32" s="164"/>
      <c r="D32" s="164"/>
      <c r="E32" s="164"/>
      <c r="F32" s="164"/>
      <c r="G32" s="164"/>
      <c r="H32" s="164"/>
      <c r="I32" s="164"/>
      <c r="J32" s="164"/>
      <c r="K32" s="164"/>
      <c r="L32" s="164"/>
      <c r="M32" s="164"/>
      <c r="N32" s="164"/>
      <c r="O32" s="164"/>
      <c r="P32" s="164"/>
      <c r="Q32" s="164"/>
      <c r="R32" s="165"/>
      <c r="S32" s="165"/>
      <c r="T32" s="165"/>
      <c r="U32" s="165"/>
      <c r="V32" s="165"/>
      <c r="W32" s="165"/>
      <c r="X32" s="165"/>
      <c r="Y32" s="165"/>
      <c r="Z32" s="165"/>
      <c r="AA32" s="173"/>
      <c r="AB32" s="123"/>
      <c r="AC32" s="123"/>
    </row>
    <row r="33" spans="2:29" x14ac:dyDescent="0.25">
      <c r="B33" s="165"/>
      <c r="C33" s="164"/>
      <c r="D33" s="164"/>
      <c r="E33" s="164"/>
      <c r="F33" s="164"/>
      <c r="G33" s="164"/>
      <c r="H33" s="164"/>
      <c r="I33" s="164"/>
      <c r="J33" s="164"/>
      <c r="K33" s="164"/>
      <c r="L33" s="164"/>
      <c r="M33" s="164"/>
      <c r="N33" s="164"/>
      <c r="O33" s="164"/>
      <c r="P33" s="164"/>
      <c r="Q33" s="164"/>
      <c r="R33" s="165"/>
      <c r="S33" s="165"/>
      <c r="T33" s="165"/>
      <c r="U33" s="165"/>
      <c r="V33" s="165"/>
      <c r="W33" s="165"/>
      <c r="X33" s="165"/>
      <c r="Y33" s="165"/>
      <c r="Z33" s="165"/>
      <c r="AA33" s="173"/>
      <c r="AB33" s="123"/>
      <c r="AC33" s="123"/>
    </row>
    <row r="34" spans="2:29" x14ac:dyDescent="0.25">
      <c r="B34" s="165"/>
      <c r="C34" s="164"/>
      <c r="D34" s="164"/>
      <c r="E34" s="164"/>
      <c r="F34" s="164"/>
      <c r="G34" s="164"/>
      <c r="H34" s="164"/>
      <c r="I34" s="164"/>
      <c r="J34" s="164"/>
      <c r="K34" s="164"/>
      <c r="L34" s="164"/>
      <c r="M34" s="164"/>
      <c r="N34" s="164"/>
      <c r="O34" s="164"/>
      <c r="P34" s="164"/>
      <c r="Q34" s="164"/>
      <c r="R34" s="165"/>
      <c r="S34" s="165"/>
      <c r="T34" s="165"/>
      <c r="U34" s="165"/>
      <c r="V34" s="165"/>
      <c r="W34" s="165"/>
      <c r="X34" s="165"/>
      <c r="Y34" s="165"/>
      <c r="Z34" s="165"/>
      <c r="AA34" s="173"/>
      <c r="AB34" s="123"/>
      <c r="AC34" s="123"/>
    </row>
    <row r="35" spans="2:29" ht="9" customHeight="1" x14ac:dyDescent="0.25">
      <c r="B35" s="165"/>
      <c r="C35" s="16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73"/>
      <c r="AB35" s="123"/>
      <c r="AC35" s="123"/>
    </row>
    <row r="36" spans="2:29" x14ac:dyDescent="0.25">
      <c r="B36" s="165"/>
      <c r="C36" s="16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73"/>
      <c r="AB36" s="123"/>
      <c r="AC36" s="123"/>
    </row>
    <row r="37" spans="2:29" x14ac:dyDescent="0.25">
      <c r="B37" s="165"/>
      <c r="C37" s="16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73"/>
      <c r="AB37" s="123"/>
      <c r="AC37" s="123"/>
    </row>
    <row r="38" spans="2:29" x14ac:dyDescent="0.25">
      <c r="B38" s="165"/>
      <c r="C38" s="165"/>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73"/>
      <c r="AB38" s="123"/>
      <c r="AC38" s="123"/>
    </row>
    <row r="39" spans="2:29" x14ac:dyDescent="0.25">
      <c r="B39" s="165"/>
      <c r="C39" s="16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73"/>
      <c r="AB39" s="123"/>
      <c r="AC39" s="123"/>
    </row>
    <row r="40" spans="2:29" x14ac:dyDescent="0.25">
      <c r="B40" s="165"/>
      <c r="C40" s="16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73"/>
      <c r="AB40" s="123"/>
      <c r="AC40" s="123"/>
    </row>
    <row r="41" spans="2:29" x14ac:dyDescent="0.25">
      <c r="B41" s="165"/>
      <c r="C41" s="16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73"/>
      <c r="AB41" s="123"/>
      <c r="AC41" s="123"/>
    </row>
    <row r="42" spans="2:29" x14ac:dyDescent="0.25">
      <c r="B42" s="165"/>
      <c r="C42" s="165"/>
      <c r="D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73"/>
      <c r="AB42" s="123"/>
      <c r="AC42" s="123"/>
    </row>
    <row r="43" spans="2:29" x14ac:dyDescent="0.25">
      <c r="B43" s="165"/>
      <c r="C43" s="165"/>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73"/>
      <c r="AB43" s="123"/>
      <c r="AC43" s="123"/>
    </row>
    <row r="44" spans="2:29" x14ac:dyDescent="0.25">
      <c r="B44" s="165"/>
      <c r="C44" s="165"/>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73"/>
      <c r="AB44" s="123"/>
      <c r="AC44" s="123"/>
    </row>
    <row r="45" spans="2:29" x14ac:dyDescent="0.25">
      <c r="B45" s="165"/>
      <c r="C45" s="165"/>
      <c r="D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73"/>
      <c r="AB45" s="123"/>
      <c r="AC45" s="123"/>
    </row>
    <row r="46" spans="2:29" x14ac:dyDescent="0.25">
      <c r="B46" s="165"/>
      <c r="C46" s="16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73"/>
      <c r="AB46" s="123"/>
      <c r="AC46" s="123"/>
    </row>
    <row r="47" spans="2:29" x14ac:dyDescent="0.25">
      <c r="B47" s="165"/>
      <c r="C47" s="16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73"/>
      <c r="AB47" s="123"/>
      <c r="AC47" s="123"/>
    </row>
    <row r="48" spans="2:29" x14ac:dyDescent="0.25">
      <c r="B48" s="165"/>
      <c r="C48" s="16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73"/>
      <c r="AB48" s="123"/>
      <c r="AC48" s="123"/>
    </row>
    <row r="49" spans="2:29" x14ac:dyDescent="0.25">
      <c r="B49" s="165"/>
      <c r="C49" s="16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73"/>
      <c r="AB49" s="123"/>
      <c r="AC49" s="123"/>
    </row>
  </sheetData>
  <pageMargins left="0.7" right="0.7" top="0.75" bottom="0.75" header="0.3" footer="0.3"/>
  <pageSetup orientation="portrait" r:id="rId1"/>
  <drawing r:id="rId2"/>
  <tableParts count="2">
    <tablePart r:id="rId3"/>
    <tablePart r:id="rId4"/>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78156-816F-4DA7-9B4F-430648C6A198}">
  <sheetPr codeName="Sheet51"/>
  <dimension ref="B1:AN49"/>
  <sheetViews>
    <sheetView zoomScale="55" zoomScaleNormal="55" workbookViewId="0">
      <selection activeCell="B5" sqref="B5:AA49"/>
    </sheetView>
  </sheetViews>
  <sheetFormatPr defaultRowHeight="13.2" x14ac:dyDescent="0.25"/>
  <cols>
    <col min="1" max="1" width="3.5546875" style="162" customWidth="1"/>
    <col min="2" max="19" width="8.88671875" style="162"/>
    <col min="20" max="25" width="8.88671875" style="162" customWidth="1"/>
    <col min="26" max="29" width="8.88671875" style="162"/>
    <col min="30" max="30" width="13.44140625" style="162" bestFit="1" customWidth="1"/>
    <col min="31" max="31" width="18.44140625" style="162" bestFit="1" customWidth="1"/>
    <col min="32" max="32" width="12.44140625" style="162" bestFit="1" customWidth="1"/>
    <col min="33" max="33" width="3.6640625" style="162" customWidth="1"/>
    <col min="34" max="35" width="3.88671875" style="162" customWidth="1"/>
    <col min="36" max="36" width="3.5546875" style="162" customWidth="1"/>
    <col min="37" max="37" width="10.77734375" style="162" customWidth="1"/>
    <col min="38" max="38" width="18.44140625" style="162" bestFit="1" customWidth="1"/>
    <col min="39" max="16384" width="8.88671875" style="162"/>
  </cols>
  <sheetData>
    <row r="1" spans="2:40" x14ac:dyDescent="0.25">
      <c r="AA1" s="123"/>
      <c r="AB1" s="123"/>
      <c r="AC1" s="123"/>
    </row>
    <row r="2" spans="2:40" x14ac:dyDescent="0.25">
      <c r="AA2" s="123"/>
      <c r="AB2" s="123"/>
      <c r="AC2" s="123"/>
    </row>
    <row r="3" spans="2:40" x14ac:dyDescent="0.25">
      <c r="AA3" s="123"/>
      <c r="AB3" s="123"/>
      <c r="AC3" s="123"/>
      <c r="AD3" s="170" t="s">
        <v>418</v>
      </c>
      <c r="AE3" s="115"/>
      <c r="AF3" s="189"/>
      <c r="AG3" s="189"/>
      <c r="AH3" s="189"/>
      <c r="AK3" s="170" t="s">
        <v>419</v>
      </c>
      <c r="AL3" s="115"/>
    </row>
    <row r="4" spans="2:40" ht="40.049999999999997" customHeight="1" x14ac:dyDescent="0.25">
      <c r="AA4" s="123"/>
      <c r="AB4" s="123"/>
      <c r="AC4" s="123"/>
      <c r="AD4" s="112" t="s">
        <v>304</v>
      </c>
      <c r="AE4" s="112" t="s">
        <v>129</v>
      </c>
      <c r="AF4" s="190" t="s">
        <v>417</v>
      </c>
      <c r="AI4" s="176"/>
      <c r="AJ4" s="176"/>
      <c r="AK4" s="112" t="s">
        <v>304</v>
      </c>
      <c r="AL4" s="112" t="s">
        <v>129</v>
      </c>
      <c r="AM4" s="193" t="s">
        <v>62</v>
      </c>
      <c r="AN4" s="193" t="s">
        <v>63</v>
      </c>
    </row>
    <row r="5" spans="2:40" x14ac:dyDescent="0.25">
      <c r="B5" s="165"/>
      <c r="C5" s="165"/>
      <c r="D5" s="165"/>
      <c r="E5" s="165"/>
      <c r="F5" s="165"/>
      <c r="G5" s="165"/>
      <c r="H5" s="165"/>
      <c r="I5" s="165"/>
      <c r="J5" s="165"/>
      <c r="K5" s="165"/>
      <c r="L5" s="165"/>
      <c r="M5" s="165"/>
      <c r="N5" s="165"/>
      <c r="O5" s="165"/>
      <c r="P5" s="165"/>
      <c r="Q5" s="165"/>
      <c r="R5" s="165"/>
      <c r="S5" s="165"/>
      <c r="T5" s="165"/>
      <c r="U5" s="165"/>
      <c r="V5" s="165"/>
      <c r="W5" s="165"/>
      <c r="X5" s="165"/>
      <c r="Y5" s="165"/>
      <c r="Z5" s="165"/>
      <c r="AA5" s="173"/>
      <c r="AB5" s="123"/>
      <c r="AC5" s="123"/>
      <c r="AD5" s="120" t="s">
        <v>88</v>
      </c>
      <c r="AE5" s="181" t="s">
        <v>147</v>
      </c>
      <c r="AF5" s="191">
        <v>100</v>
      </c>
      <c r="AK5" s="120" t="s">
        <v>88</v>
      </c>
      <c r="AL5" s="183" t="s">
        <v>147</v>
      </c>
      <c r="AM5" s="195"/>
      <c r="AN5" s="195">
        <v>100</v>
      </c>
    </row>
    <row r="6" spans="2:40" x14ac:dyDescent="0.25">
      <c r="B6" s="165"/>
      <c r="C6" s="164"/>
      <c r="D6" s="164"/>
      <c r="E6" s="164"/>
      <c r="F6" s="164"/>
      <c r="G6" s="164"/>
      <c r="H6" s="164"/>
      <c r="I6" s="164"/>
      <c r="J6" s="164"/>
      <c r="K6" s="164"/>
      <c r="L6" s="164"/>
      <c r="M6" s="164"/>
      <c r="N6" s="164"/>
      <c r="O6" s="164"/>
      <c r="P6" s="164"/>
      <c r="Q6" s="164"/>
      <c r="R6" s="165"/>
      <c r="S6" s="165"/>
      <c r="T6" s="165"/>
      <c r="U6" s="165"/>
      <c r="V6" s="165"/>
      <c r="W6" s="165"/>
      <c r="X6" s="165"/>
      <c r="Y6" s="165"/>
      <c r="Z6" s="165"/>
      <c r="AA6" s="173"/>
      <c r="AB6" s="123"/>
      <c r="AC6" s="123"/>
      <c r="AD6" s="177"/>
      <c r="AE6" s="182" t="s">
        <v>135</v>
      </c>
      <c r="AF6" s="191">
        <v>98.395894736842095</v>
      </c>
      <c r="AK6" s="171"/>
      <c r="AL6" s="186" t="s">
        <v>135</v>
      </c>
      <c r="AM6" s="195">
        <v>97.903873015873017</v>
      </c>
      <c r="AN6" s="195">
        <v>99.364562500000005</v>
      </c>
    </row>
    <row r="7" spans="2:40" x14ac:dyDescent="0.25">
      <c r="B7" s="165"/>
      <c r="C7" s="164"/>
      <c r="D7" s="164"/>
      <c r="E7" s="164"/>
      <c r="F7" s="164"/>
      <c r="G7" s="164"/>
      <c r="H7" s="164"/>
      <c r="I7" s="164"/>
      <c r="J7" s="164"/>
      <c r="K7" s="164"/>
      <c r="L7" s="164"/>
      <c r="M7" s="164"/>
      <c r="N7" s="164"/>
      <c r="O7" s="164"/>
      <c r="P7" s="164"/>
      <c r="Q7" s="164"/>
      <c r="R7" s="165"/>
      <c r="S7" s="165"/>
      <c r="T7" s="165"/>
      <c r="U7" s="165"/>
      <c r="V7" s="165"/>
      <c r="W7" s="165"/>
      <c r="X7" s="165"/>
      <c r="Y7" s="165"/>
      <c r="Z7" s="165"/>
      <c r="AA7" s="173"/>
      <c r="AB7" s="123"/>
      <c r="AC7" s="123"/>
      <c r="AD7" s="121"/>
      <c r="AE7" s="183" t="s">
        <v>137</v>
      </c>
      <c r="AF7" s="191">
        <v>98.571399999999997</v>
      </c>
      <c r="AK7" s="184"/>
      <c r="AL7" s="187" t="s">
        <v>137</v>
      </c>
      <c r="AM7" s="195">
        <v>98.351615384615371</v>
      </c>
      <c r="AN7" s="195">
        <v>100</v>
      </c>
    </row>
    <row r="8" spans="2:40" x14ac:dyDescent="0.25">
      <c r="B8" s="165"/>
      <c r="C8" s="164"/>
      <c r="D8" s="164"/>
      <c r="E8" s="164"/>
      <c r="F8" s="164"/>
      <c r="G8" s="164"/>
      <c r="H8" s="164"/>
      <c r="I8" s="164"/>
      <c r="J8" s="164"/>
      <c r="K8" s="164"/>
      <c r="L8" s="164"/>
      <c r="M8" s="164"/>
      <c r="N8" s="164"/>
      <c r="O8" s="164"/>
      <c r="P8" s="164"/>
      <c r="Q8" s="164"/>
      <c r="R8" s="165"/>
      <c r="S8" s="165"/>
      <c r="T8" s="165"/>
      <c r="U8" s="165"/>
      <c r="V8" s="165"/>
      <c r="W8" s="165"/>
      <c r="X8" s="165"/>
      <c r="Y8" s="165"/>
      <c r="Z8" s="165"/>
      <c r="AA8" s="173"/>
      <c r="AB8" s="123"/>
      <c r="AC8" s="123"/>
      <c r="AD8" s="120"/>
      <c r="AE8" s="194" t="s">
        <v>138</v>
      </c>
      <c r="AF8" s="195">
        <v>100</v>
      </c>
      <c r="AK8" s="184"/>
      <c r="AL8" s="187" t="s">
        <v>138</v>
      </c>
      <c r="AM8" s="195">
        <v>100</v>
      </c>
      <c r="AN8" s="195"/>
    </row>
    <row r="9" spans="2:40" x14ac:dyDescent="0.25">
      <c r="B9" s="165"/>
      <c r="C9" s="164"/>
      <c r="D9" s="164"/>
      <c r="E9" s="164"/>
      <c r="F9" s="164"/>
      <c r="G9" s="164"/>
      <c r="H9" s="164"/>
      <c r="I9" s="164"/>
      <c r="J9" s="164"/>
      <c r="K9" s="164"/>
      <c r="L9" s="164"/>
      <c r="M9" s="164"/>
      <c r="N9" s="164"/>
      <c r="O9" s="164"/>
      <c r="P9" s="164"/>
      <c r="Q9" s="164"/>
      <c r="R9" s="165"/>
      <c r="S9" s="165"/>
      <c r="T9" s="165"/>
      <c r="U9" s="165"/>
      <c r="V9" s="165"/>
      <c r="W9" s="165"/>
      <c r="X9" s="165"/>
      <c r="Y9" s="165"/>
      <c r="Z9" s="165"/>
      <c r="AA9" s="173"/>
      <c r="AB9" s="123"/>
      <c r="AC9" s="123"/>
      <c r="AD9" s="120"/>
      <c r="AE9" s="194" t="s">
        <v>139</v>
      </c>
      <c r="AF9" s="195">
        <v>95.714200000000005</v>
      </c>
      <c r="AK9" s="184"/>
      <c r="AL9" s="187" t="s">
        <v>139</v>
      </c>
      <c r="AM9" s="195">
        <v>95.714200000000005</v>
      </c>
      <c r="AN9" s="195"/>
    </row>
    <row r="10" spans="2:40" x14ac:dyDescent="0.25">
      <c r="B10" s="165"/>
      <c r="C10" s="164"/>
      <c r="D10" s="164"/>
      <c r="E10" s="164"/>
      <c r="F10" s="164"/>
      <c r="G10" s="164"/>
      <c r="H10" s="164"/>
      <c r="I10" s="164"/>
      <c r="J10" s="164"/>
      <c r="K10" s="164"/>
      <c r="L10" s="164"/>
      <c r="M10" s="164"/>
      <c r="N10" s="164"/>
      <c r="O10" s="164"/>
      <c r="P10" s="164"/>
      <c r="Q10" s="164"/>
      <c r="R10" s="165"/>
      <c r="S10" s="165"/>
      <c r="T10" s="165"/>
      <c r="U10" s="165"/>
      <c r="V10" s="165"/>
      <c r="W10" s="165"/>
      <c r="X10" s="165"/>
      <c r="Y10" s="165"/>
      <c r="Z10" s="165"/>
      <c r="AA10" s="173"/>
      <c r="AB10" s="123"/>
      <c r="AC10" s="123"/>
      <c r="AD10" s="120"/>
      <c r="AE10" s="194" t="s">
        <v>140</v>
      </c>
      <c r="AF10" s="195">
        <v>98.778187500000001</v>
      </c>
      <c r="AK10" s="184"/>
      <c r="AL10" s="187" t="s">
        <v>140</v>
      </c>
      <c r="AM10" s="195">
        <v>98.496230769230777</v>
      </c>
      <c r="AN10" s="195">
        <v>100</v>
      </c>
    </row>
    <row r="11" spans="2:40" x14ac:dyDescent="0.25">
      <c r="B11" s="165"/>
      <c r="C11" s="164"/>
      <c r="D11" s="164"/>
      <c r="E11" s="164"/>
      <c r="F11" s="164"/>
      <c r="G11" s="164"/>
      <c r="H11" s="164"/>
      <c r="I11" s="164"/>
      <c r="J11" s="164"/>
      <c r="K11" s="164"/>
      <c r="L11" s="164"/>
      <c r="M11" s="164"/>
      <c r="N11" s="164"/>
      <c r="O11" s="164"/>
      <c r="P11" s="164"/>
      <c r="Q11" s="164"/>
      <c r="R11" s="165"/>
      <c r="S11" s="165"/>
      <c r="T11" s="165"/>
      <c r="U11" s="165"/>
      <c r="V11" s="165"/>
      <c r="W11" s="165"/>
      <c r="X11" s="165"/>
      <c r="Y11" s="165"/>
      <c r="Z11" s="165"/>
      <c r="AA11" s="173"/>
      <c r="AB11" s="123"/>
      <c r="AC11" s="123"/>
      <c r="AD11" s="120"/>
      <c r="AE11" s="194" t="s">
        <v>146</v>
      </c>
      <c r="AF11" s="195">
        <v>100</v>
      </c>
      <c r="AK11" s="171"/>
      <c r="AL11" s="186" t="s">
        <v>146</v>
      </c>
      <c r="AM11" s="195"/>
      <c r="AN11" s="195">
        <v>100</v>
      </c>
    </row>
    <row r="12" spans="2:40" x14ac:dyDescent="0.25">
      <c r="B12" s="165"/>
      <c r="C12" s="164"/>
      <c r="D12" s="164"/>
      <c r="E12" s="164"/>
      <c r="F12" s="164"/>
      <c r="G12" s="164"/>
      <c r="H12" s="164"/>
      <c r="I12" s="164"/>
      <c r="J12" s="164"/>
      <c r="K12" s="164"/>
      <c r="L12" s="164"/>
      <c r="M12" s="164"/>
      <c r="N12" s="164"/>
      <c r="O12" s="164"/>
      <c r="P12" s="164"/>
      <c r="Q12" s="164"/>
      <c r="R12" s="165"/>
      <c r="S12" s="165"/>
      <c r="T12" s="165"/>
      <c r="U12" s="165"/>
      <c r="V12" s="165"/>
      <c r="W12" s="165"/>
      <c r="X12" s="165"/>
      <c r="Y12" s="165"/>
      <c r="Z12" s="165"/>
      <c r="AA12" s="173"/>
      <c r="AB12" s="123"/>
      <c r="AC12" s="123"/>
      <c r="AD12" s="120"/>
      <c r="AE12" s="194" t="s">
        <v>141</v>
      </c>
      <c r="AF12" s="195">
        <v>97.940159999999921</v>
      </c>
      <c r="AK12" s="184"/>
      <c r="AL12" s="187" t="s">
        <v>141</v>
      </c>
      <c r="AM12" s="195">
        <v>98.023156521739068</v>
      </c>
      <c r="AN12" s="195">
        <v>96.98569999999998</v>
      </c>
    </row>
    <row r="13" spans="2:40" x14ac:dyDescent="0.25">
      <c r="B13" s="165"/>
      <c r="C13" s="164"/>
      <c r="D13" s="164"/>
      <c r="E13" s="164"/>
      <c r="F13" s="164"/>
      <c r="G13" s="164"/>
      <c r="H13" s="164"/>
      <c r="I13" s="164"/>
      <c r="J13" s="164"/>
      <c r="K13" s="164"/>
      <c r="L13" s="164"/>
      <c r="M13" s="164"/>
      <c r="N13" s="164"/>
      <c r="O13" s="164"/>
      <c r="P13" s="164"/>
      <c r="Q13" s="164"/>
      <c r="R13" s="165"/>
      <c r="S13" s="165"/>
      <c r="T13" s="165"/>
      <c r="U13" s="165"/>
      <c r="V13" s="165"/>
      <c r="W13" s="165"/>
      <c r="X13" s="165"/>
      <c r="Y13" s="165"/>
      <c r="Z13" s="165"/>
      <c r="AA13" s="173"/>
      <c r="AB13" s="123"/>
      <c r="AC13" s="123"/>
      <c r="AD13" s="120"/>
      <c r="AE13" s="194" t="s">
        <v>142</v>
      </c>
      <c r="AF13" s="195">
        <v>98.900919999999999</v>
      </c>
      <c r="AK13" s="184"/>
      <c r="AL13" s="187" t="s">
        <v>142</v>
      </c>
      <c r="AM13" s="195">
        <v>98.805347826086958</v>
      </c>
      <c r="AN13" s="195">
        <v>100</v>
      </c>
    </row>
    <row r="14" spans="2:40" x14ac:dyDescent="0.25">
      <c r="B14" s="165"/>
      <c r="C14" s="164"/>
      <c r="D14" s="164"/>
      <c r="E14" s="164"/>
      <c r="F14" s="164"/>
      <c r="G14" s="164"/>
      <c r="H14" s="164"/>
      <c r="I14" s="164"/>
      <c r="J14" s="164"/>
      <c r="K14" s="164"/>
      <c r="L14" s="164"/>
      <c r="M14" s="164"/>
      <c r="N14" s="164"/>
      <c r="O14" s="164"/>
      <c r="P14" s="164"/>
      <c r="Q14" s="164"/>
      <c r="R14" s="165"/>
      <c r="S14" s="165"/>
      <c r="T14" s="165"/>
      <c r="U14" s="165"/>
      <c r="V14" s="165"/>
      <c r="W14" s="165"/>
      <c r="X14" s="165"/>
      <c r="Y14" s="165"/>
      <c r="Z14" s="165"/>
      <c r="AA14" s="173"/>
      <c r="AB14" s="123"/>
      <c r="AC14" s="123"/>
      <c r="AD14" s="120" t="s">
        <v>3</v>
      </c>
      <c r="AE14" s="194" t="s">
        <v>158</v>
      </c>
      <c r="AF14" s="195">
        <v>97.234967741935478</v>
      </c>
      <c r="AK14" s="184" t="s">
        <v>3</v>
      </c>
      <c r="AL14" s="187" t="s">
        <v>158</v>
      </c>
      <c r="AM14" s="195">
        <v>97.142799999999994</v>
      </c>
      <c r="AN14" s="195">
        <v>100</v>
      </c>
    </row>
    <row r="15" spans="2:40" x14ac:dyDescent="0.25">
      <c r="B15" s="165"/>
      <c r="C15" s="164"/>
      <c r="D15" s="164"/>
      <c r="E15" s="164"/>
      <c r="F15" s="164"/>
      <c r="G15" s="164"/>
      <c r="H15" s="164"/>
      <c r="I15" s="164"/>
      <c r="J15" s="164"/>
      <c r="K15" s="164"/>
      <c r="L15" s="164"/>
      <c r="M15" s="164"/>
      <c r="N15" s="164"/>
      <c r="O15" s="164"/>
      <c r="P15" s="164"/>
      <c r="Q15" s="164"/>
      <c r="R15" s="165"/>
      <c r="S15" s="165"/>
      <c r="T15" s="165"/>
      <c r="U15" s="165"/>
      <c r="V15" s="165"/>
      <c r="W15" s="165"/>
      <c r="X15" s="165"/>
      <c r="Y15" s="165"/>
      <c r="Z15" s="165"/>
      <c r="AA15" s="173"/>
      <c r="AB15" s="123"/>
      <c r="AC15" s="123"/>
      <c r="AD15" s="120"/>
      <c r="AE15" s="194" t="s">
        <v>159</v>
      </c>
      <c r="AF15" s="195">
        <v>97.274458333333357</v>
      </c>
      <c r="AK15" s="184"/>
      <c r="AL15" s="187" t="s">
        <v>159</v>
      </c>
      <c r="AM15" s="195">
        <v>97.274458333333357</v>
      </c>
      <c r="AN15" s="195"/>
    </row>
    <row r="16" spans="2:40" x14ac:dyDescent="0.25">
      <c r="B16" s="165"/>
      <c r="C16" s="164"/>
      <c r="D16" s="164"/>
      <c r="E16" s="164"/>
      <c r="F16" s="164"/>
      <c r="G16" s="164"/>
      <c r="H16" s="164"/>
      <c r="I16" s="164"/>
      <c r="J16" s="164"/>
      <c r="K16" s="164"/>
      <c r="L16" s="164"/>
      <c r="M16" s="164"/>
      <c r="N16" s="164"/>
      <c r="O16" s="164"/>
      <c r="P16" s="164"/>
      <c r="Q16" s="164"/>
      <c r="R16" s="165"/>
      <c r="S16" s="165"/>
      <c r="T16" s="165"/>
      <c r="U16" s="165"/>
      <c r="V16" s="165"/>
      <c r="W16" s="165"/>
      <c r="X16" s="165"/>
      <c r="Y16" s="165"/>
      <c r="Z16" s="165"/>
      <c r="AA16" s="173"/>
      <c r="AB16" s="123"/>
      <c r="AC16" s="123"/>
      <c r="AD16" s="120"/>
      <c r="AE16" s="194" t="s">
        <v>160</v>
      </c>
      <c r="AF16" s="195">
        <v>97.368499999999997</v>
      </c>
      <c r="AK16" s="184"/>
      <c r="AL16" s="187" t="s">
        <v>160</v>
      </c>
      <c r="AM16" s="195">
        <v>97.368499999999997</v>
      </c>
      <c r="AN16" s="195"/>
    </row>
    <row r="17" spans="2:40" x14ac:dyDescent="0.25">
      <c r="B17" s="165"/>
      <c r="C17" s="164"/>
      <c r="D17" s="164"/>
      <c r="E17" s="164"/>
      <c r="F17" s="164"/>
      <c r="G17" s="164"/>
      <c r="H17" s="164"/>
      <c r="I17" s="164"/>
      <c r="J17" s="164"/>
      <c r="K17" s="164"/>
      <c r="L17" s="164"/>
      <c r="M17" s="164"/>
      <c r="N17" s="164"/>
      <c r="O17" s="164"/>
      <c r="P17" s="164"/>
      <c r="Q17" s="164"/>
      <c r="R17" s="165"/>
      <c r="S17" s="165"/>
      <c r="T17" s="165"/>
      <c r="U17" s="165"/>
      <c r="V17" s="165"/>
      <c r="W17" s="165"/>
      <c r="X17" s="165"/>
      <c r="Y17" s="165"/>
      <c r="Z17" s="165"/>
      <c r="AA17" s="173"/>
      <c r="AB17" s="123"/>
      <c r="AC17" s="123"/>
      <c r="AD17" s="120"/>
      <c r="AE17" s="194" t="s">
        <v>161</v>
      </c>
      <c r="AF17" s="195">
        <v>99.142839999999993</v>
      </c>
      <c r="AK17" s="184"/>
      <c r="AL17" s="187" t="s">
        <v>161</v>
      </c>
      <c r="AM17" s="195">
        <v>99.025954545454539</v>
      </c>
      <c r="AN17" s="195">
        <v>100</v>
      </c>
    </row>
    <row r="18" spans="2:40" ht="21" customHeight="1" x14ac:dyDescent="0.25">
      <c r="B18" s="165"/>
      <c r="C18" s="164"/>
      <c r="D18" s="164"/>
      <c r="E18" s="164"/>
      <c r="F18" s="164"/>
      <c r="G18" s="164"/>
      <c r="H18" s="164"/>
      <c r="I18" s="164"/>
      <c r="J18" s="164"/>
      <c r="K18" s="164"/>
      <c r="L18" s="164"/>
      <c r="M18" s="164"/>
      <c r="N18" s="164"/>
      <c r="O18" s="164"/>
      <c r="P18" s="164"/>
      <c r="Q18" s="164"/>
      <c r="R18" s="165"/>
      <c r="S18" s="165"/>
      <c r="T18" s="165"/>
      <c r="U18" s="165"/>
      <c r="V18" s="165"/>
      <c r="W18" s="165"/>
      <c r="X18" s="165"/>
      <c r="Y18" s="165"/>
      <c r="Z18" s="165"/>
      <c r="AA18" s="173"/>
      <c r="AB18" s="123"/>
      <c r="AC18" s="123"/>
      <c r="AD18" s="120"/>
      <c r="AE18" s="194" t="s">
        <v>162</v>
      </c>
      <c r="AF18" s="195">
        <v>100</v>
      </c>
      <c r="AK18" s="184"/>
      <c r="AL18" s="187" t="s">
        <v>162</v>
      </c>
      <c r="AM18" s="195">
        <v>100</v>
      </c>
      <c r="AN18" s="195"/>
    </row>
    <row r="19" spans="2:40" x14ac:dyDescent="0.25">
      <c r="B19" s="165"/>
      <c r="C19" s="164"/>
      <c r="D19" s="164"/>
      <c r="E19" s="164"/>
      <c r="F19" s="164"/>
      <c r="G19" s="164"/>
      <c r="H19" s="164"/>
      <c r="I19" s="164"/>
      <c r="J19" s="164"/>
      <c r="K19" s="164"/>
      <c r="L19" s="164"/>
      <c r="M19" s="164"/>
      <c r="N19" s="164"/>
      <c r="O19" s="164"/>
      <c r="P19" s="164"/>
      <c r="Q19" s="164"/>
      <c r="R19" s="165"/>
      <c r="S19" s="165"/>
      <c r="T19" s="165"/>
      <c r="U19" s="165"/>
      <c r="V19" s="165"/>
      <c r="W19" s="165"/>
      <c r="X19" s="165"/>
      <c r="Y19" s="165"/>
      <c r="Z19" s="165"/>
      <c r="AA19" s="173"/>
      <c r="AB19" s="123"/>
      <c r="AC19" s="123"/>
      <c r="AD19" s="120"/>
      <c r="AE19" s="194" t="s">
        <v>163</v>
      </c>
      <c r="AF19" s="195">
        <v>98.144804347826081</v>
      </c>
      <c r="AK19" s="184"/>
      <c r="AL19" s="187" t="s">
        <v>163</v>
      </c>
      <c r="AM19" s="195">
        <v>98.103577777777772</v>
      </c>
      <c r="AN19" s="195">
        <v>100</v>
      </c>
    </row>
    <row r="20" spans="2:40" x14ac:dyDescent="0.25">
      <c r="B20" s="165"/>
      <c r="C20" s="164"/>
      <c r="D20" s="164"/>
      <c r="E20" s="164"/>
      <c r="F20" s="164"/>
      <c r="G20" s="164"/>
      <c r="H20" s="164"/>
      <c r="I20" s="164"/>
      <c r="J20" s="164"/>
      <c r="K20" s="164"/>
      <c r="L20" s="164"/>
      <c r="M20" s="164"/>
      <c r="N20" s="164"/>
      <c r="O20" s="164"/>
      <c r="P20" s="164"/>
      <c r="Q20" s="164"/>
      <c r="R20" s="165"/>
      <c r="S20" s="165"/>
      <c r="T20" s="165"/>
      <c r="U20" s="165"/>
      <c r="V20" s="165"/>
      <c r="W20" s="165"/>
      <c r="X20" s="165"/>
      <c r="Y20" s="165"/>
      <c r="Z20" s="165"/>
      <c r="AA20" s="173"/>
      <c r="AB20" s="123"/>
      <c r="AC20" s="123"/>
      <c r="AD20" s="120"/>
      <c r="AE20" s="194" t="s">
        <v>164</v>
      </c>
      <c r="AF20" s="195">
        <v>92.856999999999999</v>
      </c>
      <c r="AK20" s="184"/>
      <c r="AL20" s="187" t="s">
        <v>164</v>
      </c>
      <c r="AM20" s="195">
        <v>92.856999999999999</v>
      </c>
      <c r="AN20" s="195"/>
    </row>
    <row r="21" spans="2:40" x14ac:dyDescent="0.25">
      <c r="B21" s="165"/>
      <c r="C21" s="164"/>
      <c r="D21" s="164"/>
      <c r="E21" s="164"/>
      <c r="F21" s="164"/>
      <c r="G21" s="164"/>
      <c r="H21" s="164"/>
      <c r="I21" s="164"/>
      <c r="J21" s="164"/>
      <c r="K21" s="164"/>
      <c r="L21" s="164"/>
      <c r="M21" s="164"/>
      <c r="N21" s="164"/>
      <c r="O21" s="164"/>
      <c r="P21" s="164"/>
      <c r="Q21" s="164"/>
      <c r="R21" s="165"/>
      <c r="S21" s="165"/>
      <c r="T21" s="165"/>
      <c r="U21" s="165"/>
      <c r="V21" s="165"/>
      <c r="W21" s="165"/>
      <c r="X21" s="165"/>
      <c r="Y21" s="165"/>
      <c r="Z21" s="165"/>
      <c r="AA21" s="173"/>
      <c r="AB21" s="123"/>
      <c r="AC21" s="123"/>
      <c r="AD21" s="120" t="s">
        <v>2</v>
      </c>
      <c r="AE21" s="194" t="s">
        <v>175</v>
      </c>
      <c r="AF21" s="195">
        <v>99.190694444444446</v>
      </c>
      <c r="AK21" s="184" t="s">
        <v>2</v>
      </c>
      <c r="AL21" s="187" t="s">
        <v>175</v>
      </c>
      <c r="AM21" s="195">
        <v>99.167571428571435</v>
      </c>
      <c r="AN21" s="195">
        <v>100</v>
      </c>
    </row>
    <row r="22" spans="2:40" x14ac:dyDescent="0.25">
      <c r="B22" s="165"/>
      <c r="C22" s="164"/>
      <c r="D22" s="164"/>
      <c r="E22" s="164"/>
      <c r="F22" s="164"/>
      <c r="G22" s="164"/>
      <c r="H22" s="164"/>
      <c r="I22" s="164"/>
      <c r="J22" s="164"/>
      <c r="K22" s="164"/>
      <c r="L22" s="164"/>
      <c r="M22" s="164"/>
      <c r="N22" s="164"/>
      <c r="O22" s="164"/>
      <c r="P22" s="164"/>
      <c r="Q22" s="164"/>
      <c r="R22" s="165"/>
      <c r="S22" s="165"/>
      <c r="T22" s="165"/>
      <c r="U22" s="165"/>
      <c r="V22" s="165"/>
      <c r="W22" s="165"/>
      <c r="X22" s="165"/>
      <c r="Y22" s="165"/>
      <c r="Z22" s="165"/>
      <c r="AA22" s="173"/>
      <c r="AB22" s="123"/>
      <c r="AC22" s="123"/>
      <c r="AD22" s="120"/>
      <c r="AE22" s="194" t="s">
        <v>176</v>
      </c>
      <c r="AF22" s="195">
        <v>98.700873417721525</v>
      </c>
      <c r="AK22" s="184"/>
      <c r="AL22" s="187" t="s">
        <v>176</v>
      </c>
      <c r="AM22" s="195">
        <v>98.344661290322591</v>
      </c>
      <c r="AN22" s="195">
        <v>100</v>
      </c>
    </row>
    <row r="23" spans="2:40" x14ac:dyDescent="0.25">
      <c r="B23" s="165"/>
      <c r="C23" s="164"/>
      <c r="D23" s="164"/>
      <c r="E23" s="164"/>
      <c r="F23" s="164"/>
      <c r="G23" s="164"/>
      <c r="H23" s="164"/>
      <c r="I23" s="164"/>
      <c r="J23" s="164"/>
      <c r="K23" s="164"/>
      <c r="L23" s="164"/>
      <c r="M23" s="164"/>
      <c r="N23" s="164"/>
      <c r="O23" s="164"/>
      <c r="P23" s="164"/>
      <c r="Q23" s="164"/>
      <c r="R23" s="165"/>
      <c r="S23" s="165"/>
      <c r="T23" s="165"/>
      <c r="U23" s="165"/>
      <c r="V23" s="165"/>
      <c r="W23" s="165"/>
      <c r="X23" s="165"/>
      <c r="Y23" s="165"/>
      <c r="Z23" s="165"/>
      <c r="AA23" s="173"/>
      <c r="AB23" s="123"/>
      <c r="AC23" s="123"/>
      <c r="AD23" s="120"/>
      <c r="AE23" s="194" t="s">
        <v>177</v>
      </c>
      <c r="AF23" s="195">
        <v>97.813772277227699</v>
      </c>
      <c r="AK23" s="184"/>
      <c r="AL23" s="187" t="s">
        <v>177</v>
      </c>
      <c r="AM23" s="195">
        <v>97.83213402061854</v>
      </c>
      <c r="AN23" s="195">
        <v>97.368499999999997</v>
      </c>
    </row>
    <row r="24" spans="2:40" x14ac:dyDescent="0.25">
      <c r="B24" s="165"/>
      <c r="C24" s="164"/>
      <c r="D24" s="164"/>
      <c r="E24" s="164"/>
      <c r="F24" s="164"/>
      <c r="G24" s="164"/>
      <c r="H24" s="164"/>
      <c r="I24" s="164"/>
      <c r="J24" s="164"/>
      <c r="K24" s="164"/>
      <c r="L24" s="164"/>
      <c r="M24" s="164"/>
      <c r="N24" s="164"/>
      <c r="O24" s="164"/>
      <c r="P24" s="164"/>
      <c r="Q24" s="164"/>
      <c r="R24" s="165"/>
      <c r="S24" s="165"/>
      <c r="T24" s="165"/>
      <c r="U24" s="165"/>
      <c r="V24" s="165"/>
      <c r="W24" s="165"/>
      <c r="X24" s="165"/>
      <c r="Y24" s="165"/>
      <c r="Z24" s="165"/>
      <c r="AA24" s="173"/>
      <c r="AB24" s="123"/>
      <c r="AC24" s="123"/>
      <c r="AD24" s="120"/>
      <c r="AE24" s="194" t="s">
        <v>178</v>
      </c>
      <c r="AF24" s="195">
        <v>97.980685714285713</v>
      </c>
      <c r="AK24" s="184"/>
      <c r="AL24" s="187" t="s">
        <v>178</v>
      </c>
      <c r="AM24" s="195">
        <v>98.076088235294122</v>
      </c>
      <c r="AN24" s="195">
        <v>94.736999999999995</v>
      </c>
    </row>
    <row r="25" spans="2:40" x14ac:dyDescent="0.25">
      <c r="B25" s="165"/>
      <c r="C25" s="164"/>
      <c r="D25" s="164"/>
      <c r="E25" s="164"/>
      <c r="F25" s="164"/>
      <c r="G25" s="164"/>
      <c r="H25" s="164"/>
      <c r="I25" s="164"/>
      <c r="J25" s="164"/>
      <c r="K25" s="164"/>
      <c r="L25" s="164"/>
      <c r="M25" s="164"/>
      <c r="N25" s="164"/>
      <c r="O25" s="164"/>
      <c r="P25" s="164"/>
      <c r="Q25" s="164"/>
      <c r="R25" s="165"/>
      <c r="S25" s="165"/>
      <c r="T25" s="165"/>
      <c r="U25" s="165"/>
      <c r="V25" s="165"/>
      <c r="W25" s="165"/>
      <c r="X25" s="165"/>
      <c r="Y25" s="165"/>
      <c r="Z25" s="165"/>
      <c r="AA25" s="173"/>
      <c r="AB25" s="123"/>
      <c r="AC25" s="123"/>
      <c r="AD25" s="120"/>
      <c r="AE25" s="194" t="s">
        <v>179</v>
      </c>
      <c r="AF25" s="195">
        <v>100</v>
      </c>
      <c r="AK25" s="184"/>
      <c r="AL25" s="187" t="s">
        <v>179</v>
      </c>
      <c r="AM25" s="195">
        <v>100</v>
      </c>
      <c r="AN25" s="195"/>
    </row>
    <row r="26" spans="2:40" x14ac:dyDescent="0.25">
      <c r="B26" s="165"/>
      <c r="C26" s="164"/>
      <c r="D26" s="164"/>
      <c r="E26" s="164"/>
      <c r="F26" s="164"/>
      <c r="G26" s="164"/>
      <c r="H26" s="164"/>
      <c r="I26" s="164"/>
      <c r="J26" s="164"/>
      <c r="K26" s="164"/>
      <c r="L26" s="164"/>
      <c r="M26" s="164"/>
      <c r="N26" s="164"/>
      <c r="O26" s="164"/>
      <c r="P26" s="164"/>
      <c r="Q26" s="164"/>
      <c r="R26" s="165"/>
      <c r="S26" s="165"/>
      <c r="T26" s="165"/>
      <c r="U26" s="165"/>
      <c r="V26" s="165"/>
      <c r="W26" s="165"/>
      <c r="X26" s="165"/>
      <c r="Y26" s="165"/>
      <c r="Z26" s="165"/>
      <c r="AA26" s="173"/>
      <c r="AB26" s="123"/>
      <c r="AC26" s="123"/>
      <c r="AD26" s="120"/>
      <c r="AE26" s="194" t="s">
        <v>180</v>
      </c>
      <c r="AF26" s="195">
        <v>98.01066666666668</v>
      </c>
      <c r="AK26" s="185"/>
      <c r="AL26" s="188" t="s">
        <v>180</v>
      </c>
      <c r="AM26" s="195">
        <v>97.924173913043489</v>
      </c>
      <c r="AN26" s="195">
        <v>100</v>
      </c>
    </row>
    <row r="27" spans="2:40" x14ac:dyDescent="0.25">
      <c r="B27" s="165"/>
      <c r="C27" s="164"/>
      <c r="D27" s="164"/>
      <c r="E27" s="164"/>
      <c r="F27" s="164"/>
      <c r="G27" s="164"/>
      <c r="H27" s="164"/>
      <c r="I27" s="164"/>
      <c r="J27" s="164"/>
      <c r="K27" s="164"/>
      <c r="L27" s="164"/>
      <c r="M27" s="164"/>
      <c r="N27" s="164"/>
      <c r="O27" s="164"/>
      <c r="P27" s="164"/>
      <c r="Q27" s="164"/>
      <c r="R27" s="165"/>
      <c r="S27" s="165"/>
      <c r="T27" s="165"/>
      <c r="U27" s="165"/>
      <c r="V27" s="165"/>
      <c r="W27" s="165"/>
      <c r="X27" s="165"/>
      <c r="Y27" s="165"/>
      <c r="Z27" s="165"/>
      <c r="AA27" s="173"/>
      <c r="AB27" s="123"/>
      <c r="AC27" s="123"/>
    </row>
    <row r="28" spans="2:40" x14ac:dyDescent="0.25">
      <c r="B28" s="165"/>
      <c r="C28" s="164"/>
      <c r="D28" s="164"/>
      <c r="E28" s="164"/>
      <c r="F28" s="164"/>
      <c r="G28" s="164"/>
      <c r="H28" s="164"/>
      <c r="I28" s="164"/>
      <c r="J28" s="164"/>
      <c r="K28" s="164"/>
      <c r="L28" s="164"/>
      <c r="M28" s="164"/>
      <c r="N28" s="164"/>
      <c r="O28" s="164"/>
      <c r="P28" s="164"/>
      <c r="Q28" s="164"/>
      <c r="R28" s="165"/>
      <c r="S28" s="165"/>
      <c r="T28" s="165"/>
      <c r="U28" s="165"/>
      <c r="V28" s="165"/>
      <c r="W28" s="165"/>
      <c r="X28" s="165"/>
      <c r="Y28" s="165"/>
      <c r="Z28" s="165"/>
      <c r="AA28" s="173"/>
      <c r="AB28" s="123"/>
      <c r="AC28" s="123"/>
    </row>
    <row r="29" spans="2:40" x14ac:dyDescent="0.25">
      <c r="B29" s="165"/>
      <c r="C29" s="164"/>
      <c r="D29" s="164"/>
      <c r="E29" s="164"/>
      <c r="F29" s="164"/>
      <c r="G29" s="164"/>
      <c r="H29" s="164"/>
      <c r="I29" s="164"/>
      <c r="J29" s="164"/>
      <c r="K29" s="164"/>
      <c r="L29" s="164"/>
      <c r="M29" s="164"/>
      <c r="N29" s="164"/>
      <c r="O29" s="164"/>
      <c r="P29" s="164"/>
      <c r="Q29" s="164"/>
      <c r="R29" s="165"/>
      <c r="S29" s="165"/>
      <c r="T29" s="165"/>
      <c r="U29" s="165"/>
      <c r="V29" s="165"/>
      <c r="W29" s="165"/>
      <c r="X29" s="165"/>
      <c r="Y29" s="165"/>
      <c r="Z29" s="165"/>
      <c r="AA29" s="173"/>
      <c r="AB29" s="123"/>
      <c r="AC29" s="123"/>
    </row>
    <row r="30" spans="2:40" x14ac:dyDescent="0.25">
      <c r="B30" s="165"/>
      <c r="C30" s="164"/>
      <c r="D30" s="164"/>
      <c r="E30" s="164"/>
      <c r="F30" s="164"/>
      <c r="G30" s="164"/>
      <c r="H30" s="164"/>
      <c r="I30" s="164"/>
      <c r="J30" s="164"/>
      <c r="K30" s="164"/>
      <c r="L30" s="164"/>
      <c r="M30" s="164"/>
      <c r="N30" s="164"/>
      <c r="O30" s="164"/>
      <c r="P30" s="164"/>
      <c r="Q30" s="164"/>
      <c r="R30" s="165"/>
      <c r="S30" s="165"/>
      <c r="T30" s="165"/>
      <c r="U30" s="165"/>
      <c r="V30" s="165"/>
      <c r="W30" s="165"/>
      <c r="X30" s="165"/>
      <c r="Y30" s="165"/>
      <c r="Z30" s="165"/>
      <c r="AA30" s="173"/>
      <c r="AB30" s="123"/>
      <c r="AC30" s="123"/>
    </row>
    <row r="31" spans="2:40" x14ac:dyDescent="0.25">
      <c r="B31" s="165"/>
      <c r="C31" s="164"/>
      <c r="D31" s="164"/>
      <c r="E31" s="164"/>
      <c r="F31" s="164"/>
      <c r="G31" s="164"/>
      <c r="H31" s="164"/>
      <c r="I31" s="164"/>
      <c r="J31" s="164"/>
      <c r="K31" s="164"/>
      <c r="L31" s="164"/>
      <c r="M31" s="164"/>
      <c r="N31" s="164"/>
      <c r="O31" s="164"/>
      <c r="P31" s="164"/>
      <c r="Q31" s="164"/>
      <c r="R31" s="165"/>
      <c r="S31" s="165"/>
      <c r="T31" s="165"/>
      <c r="U31" s="165"/>
      <c r="V31" s="165"/>
      <c r="W31" s="165"/>
      <c r="X31" s="165"/>
      <c r="Y31" s="165"/>
      <c r="Z31" s="165"/>
      <c r="AA31" s="173"/>
      <c r="AB31" s="123"/>
      <c r="AC31" s="123"/>
    </row>
    <row r="32" spans="2:40" x14ac:dyDescent="0.25">
      <c r="B32" s="165"/>
      <c r="C32" s="164"/>
      <c r="D32" s="164"/>
      <c r="E32" s="164"/>
      <c r="F32" s="164"/>
      <c r="G32" s="164"/>
      <c r="H32" s="164"/>
      <c r="I32" s="164"/>
      <c r="J32" s="164"/>
      <c r="K32" s="164"/>
      <c r="L32" s="164"/>
      <c r="M32" s="164"/>
      <c r="N32" s="164"/>
      <c r="O32" s="164"/>
      <c r="P32" s="164"/>
      <c r="Q32" s="164"/>
      <c r="R32" s="165"/>
      <c r="S32" s="165"/>
      <c r="T32" s="165"/>
      <c r="U32" s="165"/>
      <c r="V32" s="165"/>
      <c r="W32" s="165"/>
      <c r="X32" s="165"/>
      <c r="Y32" s="165"/>
      <c r="Z32" s="165"/>
      <c r="AA32" s="173"/>
      <c r="AB32" s="123"/>
      <c r="AC32" s="123"/>
    </row>
    <row r="33" spans="2:29" x14ac:dyDescent="0.25">
      <c r="B33" s="165"/>
      <c r="C33" s="164"/>
      <c r="D33" s="164"/>
      <c r="E33" s="164"/>
      <c r="F33" s="164"/>
      <c r="G33" s="164"/>
      <c r="H33" s="164"/>
      <c r="I33" s="164"/>
      <c r="J33" s="164"/>
      <c r="K33" s="164"/>
      <c r="L33" s="164"/>
      <c r="M33" s="164"/>
      <c r="N33" s="164"/>
      <c r="O33" s="164"/>
      <c r="P33" s="164"/>
      <c r="Q33" s="164"/>
      <c r="R33" s="165"/>
      <c r="S33" s="165"/>
      <c r="T33" s="165"/>
      <c r="U33" s="165"/>
      <c r="V33" s="165"/>
      <c r="W33" s="165"/>
      <c r="X33" s="165"/>
      <c r="Y33" s="165"/>
      <c r="Z33" s="165"/>
      <c r="AA33" s="173"/>
      <c r="AB33" s="123"/>
      <c r="AC33" s="123"/>
    </row>
    <row r="34" spans="2:29" x14ac:dyDescent="0.25">
      <c r="B34" s="165"/>
      <c r="C34" s="164"/>
      <c r="D34" s="164"/>
      <c r="E34" s="164"/>
      <c r="F34" s="164"/>
      <c r="G34" s="164"/>
      <c r="H34" s="164"/>
      <c r="I34" s="164"/>
      <c r="J34" s="164"/>
      <c r="K34" s="164"/>
      <c r="L34" s="164"/>
      <c r="M34" s="164"/>
      <c r="N34" s="164"/>
      <c r="O34" s="164"/>
      <c r="P34" s="164"/>
      <c r="Q34" s="164"/>
      <c r="R34" s="165"/>
      <c r="S34" s="165"/>
      <c r="T34" s="165"/>
      <c r="U34" s="165"/>
      <c r="V34" s="165"/>
      <c r="W34" s="165"/>
      <c r="X34" s="165"/>
      <c r="Y34" s="165"/>
      <c r="Z34" s="165"/>
      <c r="AA34" s="173"/>
      <c r="AB34" s="123"/>
      <c r="AC34" s="123"/>
    </row>
    <row r="35" spans="2:29" ht="9" customHeight="1" x14ac:dyDescent="0.25">
      <c r="B35" s="165"/>
      <c r="C35" s="16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73"/>
      <c r="AB35" s="123"/>
      <c r="AC35" s="123"/>
    </row>
    <row r="36" spans="2:29" x14ac:dyDescent="0.25">
      <c r="B36" s="165"/>
      <c r="C36" s="16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73"/>
      <c r="AB36" s="123"/>
      <c r="AC36" s="123"/>
    </row>
    <row r="37" spans="2:29" x14ac:dyDescent="0.25">
      <c r="B37" s="165"/>
      <c r="C37" s="16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73"/>
      <c r="AB37" s="123"/>
      <c r="AC37" s="123"/>
    </row>
    <row r="38" spans="2:29" x14ac:dyDescent="0.25">
      <c r="B38" s="165"/>
      <c r="C38" s="165"/>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73"/>
      <c r="AB38" s="123"/>
      <c r="AC38" s="123"/>
    </row>
    <row r="39" spans="2:29" x14ac:dyDescent="0.25">
      <c r="B39" s="165"/>
      <c r="C39" s="16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73"/>
      <c r="AB39" s="123"/>
      <c r="AC39" s="123"/>
    </row>
    <row r="40" spans="2:29" x14ac:dyDescent="0.25">
      <c r="B40" s="165"/>
      <c r="C40" s="16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73"/>
      <c r="AB40" s="123"/>
      <c r="AC40" s="123"/>
    </row>
    <row r="41" spans="2:29" x14ac:dyDescent="0.25">
      <c r="B41" s="165"/>
      <c r="C41" s="16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73"/>
      <c r="AB41" s="123"/>
      <c r="AC41" s="123"/>
    </row>
    <row r="42" spans="2:29" x14ac:dyDescent="0.25">
      <c r="B42" s="165"/>
      <c r="C42" s="165"/>
      <c r="D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73"/>
      <c r="AB42" s="123"/>
      <c r="AC42" s="123"/>
    </row>
    <row r="43" spans="2:29" x14ac:dyDescent="0.25">
      <c r="B43" s="165"/>
      <c r="C43" s="165"/>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73"/>
      <c r="AB43" s="123"/>
      <c r="AC43" s="123"/>
    </row>
    <row r="44" spans="2:29" x14ac:dyDescent="0.25">
      <c r="B44" s="165"/>
      <c r="C44" s="165"/>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73"/>
      <c r="AB44" s="123"/>
      <c r="AC44" s="123"/>
    </row>
    <row r="45" spans="2:29" x14ac:dyDescent="0.25">
      <c r="B45" s="165"/>
      <c r="C45" s="165"/>
      <c r="D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73"/>
      <c r="AB45" s="123"/>
      <c r="AC45" s="123"/>
    </row>
    <row r="46" spans="2:29" x14ac:dyDescent="0.25">
      <c r="B46" s="165"/>
      <c r="C46" s="16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73"/>
      <c r="AB46" s="123"/>
      <c r="AC46" s="123"/>
    </row>
    <row r="47" spans="2:29" x14ac:dyDescent="0.25">
      <c r="B47" s="165"/>
      <c r="C47" s="16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73"/>
      <c r="AB47" s="123"/>
      <c r="AC47" s="123"/>
    </row>
    <row r="48" spans="2:29" x14ac:dyDescent="0.25">
      <c r="B48" s="165"/>
      <c r="C48" s="16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73"/>
      <c r="AB48" s="123"/>
      <c r="AC48" s="123"/>
    </row>
    <row r="49" spans="2:29" x14ac:dyDescent="0.25">
      <c r="B49" s="165"/>
      <c r="C49" s="16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73"/>
      <c r="AB49" s="123"/>
      <c r="AC49" s="123"/>
    </row>
  </sheetData>
  <pageMargins left="0.7" right="0.7" top="0.75" bottom="0.75" header="0.3" footer="0.3"/>
  <pageSetup orientation="portrait" r:id="rId1"/>
  <drawing r:id="rId2"/>
  <tableParts count="2">
    <tablePart r:id="rId3"/>
    <tablePart r:id="rId4"/>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18C27-9C9A-4F2D-8F90-66A8D33D5EC6}">
  <sheetPr codeName="Sheet52"/>
  <dimension ref="B1:BC49"/>
  <sheetViews>
    <sheetView topLeftCell="A4" zoomScale="55" zoomScaleNormal="55" workbookViewId="0">
      <selection activeCell="B5" sqref="B5:AA49"/>
    </sheetView>
  </sheetViews>
  <sheetFormatPr defaultRowHeight="13.2" x14ac:dyDescent="0.25"/>
  <cols>
    <col min="1" max="1" width="3.5546875" style="162" customWidth="1"/>
    <col min="2" max="19" width="8.88671875" style="162"/>
    <col min="20" max="25" width="8.88671875" style="162" customWidth="1"/>
    <col min="26" max="30" width="8.88671875" style="162"/>
    <col min="31" max="32" width="10.77734375" style="162" customWidth="1"/>
    <col min="33" max="37" width="3.33203125" style="162" customWidth="1"/>
    <col min="38" max="39" width="10.77734375" style="162" customWidth="1"/>
    <col min="40" max="40" width="13.77734375" style="162" customWidth="1"/>
    <col min="41" max="45" width="3.33203125" style="162" customWidth="1"/>
    <col min="46" max="47" width="10.77734375" style="162" customWidth="1"/>
    <col min="48" max="52" width="3.33203125" style="162" customWidth="1"/>
    <col min="53" max="53" width="15" style="162" customWidth="1"/>
    <col min="54" max="16384" width="8.88671875" style="162"/>
  </cols>
  <sheetData>
    <row r="1" spans="2:55" x14ac:dyDescent="0.25">
      <c r="AA1" s="123"/>
      <c r="AB1" s="123"/>
      <c r="AC1" s="123"/>
      <c r="AD1" s="123"/>
    </row>
    <row r="2" spans="2:55" x14ac:dyDescent="0.25">
      <c r="AA2" s="123"/>
      <c r="AB2" s="123"/>
      <c r="AC2" s="123"/>
      <c r="AD2" s="123"/>
    </row>
    <row r="3" spans="2:55" x14ac:dyDescent="0.25">
      <c r="AA3" s="123"/>
      <c r="AB3" s="123"/>
      <c r="AC3" s="123"/>
      <c r="AD3" s="123"/>
      <c r="AE3" s="123" t="s">
        <v>406</v>
      </c>
      <c r="AL3" s="170" t="s">
        <v>3</v>
      </c>
      <c r="AM3" s="115"/>
      <c r="AN3" s="114"/>
      <c r="AT3" s="170" t="s">
        <v>2</v>
      </c>
      <c r="AU3" s="115"/>
    </row>
    <row r="4" spans="2:55" ht="40.049999999999997" customHeight="1" x14ac:dyDescent="0.25">
      <c r="AA4" s="123"/>
      <c r="AB4" s="123"/>
      <c r="AC4" s="123"/>
      <c r="AD4" s="123"/>
      <c r="AE4" s="112" t="s">
        <v>304</v>
      </c>
      <c r="AF4" s="112" t="s">
        <v>417</v>
      </c>
      <c r="AJ4" s="176"/>
      <c r="AK4" s="176"/>
      <c r="AL4" s="112" t="s">
        <v>304</v>
      </c>
      <c r="AM4" s="112" t="s">
        <v>62</v>
      </c>
      <c r="AN4" s="112" t="s">
        <v>63</v>
      </c>
      <c r="AR4" s="176"/>
      <c r="AS4" s="176"/>
      <c r="AT4" s="112" t="s">
        <v>304</v>
      </c>
      <c r="AU4" s="112" t="s">
        <v>417</v>
      </c>
      <c r="AY4" s="176"/>
      <c r="AZ4" s="176"/>
      <c r="BA4" s="200" t="s">
        <v>304</v>
      </c>
      <c r="BB4" s="201" t="s">
        <v>62</v>
      </c>
      <c r="BC4" s="200" t="s">
        <v>63</v>
      </c>
    </row>
    <row r="5" spans="2:55" x14ac:dyDescent="0.25">
      <c r="B5" s="165"/>
      <c r="C5" s="165"/>
      <c r="D5" s="165"/>
      <c r="E5" s="165"/>
      <c r="F5" s="165"/>
      <c r="G5" s="165"/>
      <c r="H5" s="165"/>
      <c r="I5" s="165"/>
      <c r="J5" s="165"/>
      <c r="K5" s="165"/>
      <c r="L5" s="165"/>
      <c r="M5" s="165"/>
      <c r="N5" s="165"/>
      <c r="O5" s="165"/>
      <c r="P5" s="165"/>
      <c r="Q5" s="165"/>
      <c r="R5" s="165"/>
      <c r="S5" s="165"/>
      <c r="T5" s="165"/>
      <c r="U5" s="165"/>
      <c r="V5" s="165"/>
      <c r="W5" s="165"/>
      <c r="X5" s="165"/>
      <c r="Y5" s="165"/>
      <c r="Z5" s="165"/>
      <c r="AA5" s="173"/>
      <c r="AB5" s="123"/>
      <c r="AC5" s="123"/>
      <c r="AD5" s="123"/>
      <c r="AE5" s="120" t="s">
        <v>423</v>
      </c>
      <c r="AF5" s="183">
        <v>98.424629294756002</v>
      </c>
      <c r="AL5" s="120" t="s">
        <v>423</v>
      </c>
      <c r="AM5" s="183">
        <v>98.29927291242376</v>
      </c>
      <c r="AN5" s="196">
        <v>99.417370967741945</v>
      </c>
      <c r="AT5" s="120" t="s">
        <v>425</v>
      </c>
      <c r="AU5" s="183">
        <v>99.107124999999996</v>
      </c>
      <c r="BA5" s="162" t="s">
        <v>425</v>
      </c>
      <c r="BB5" s="199">
        <v>99.107124999999996</v>
      </c>
      <c r="BC5" s="199"/>
    </row>
    <row r="6" spans="2:55" x14ac:dyDescent="0.25">
      <c r="B6" s="165"/>
      <c r="C6" s="164"/>
      <c r="D6" s="164"/>
      <c r="E6" s="164"/>
      <c r="F6" s="164"/>
      <c r="G6" s="164"/>
      <c r="H6" s="164"/>
      <c r="I6" s="164"/>
      <c r="J6" s="164"/>
      <c r="K6" s="164"/>
      <c r="L6" s="164"/>
      <c r="M6" s="164"/>
      <c r="N6" s="164"/>
      <c r="O6" s="164"/>
      <c r="P6" s="164"/>
      <c r="Q6" s="164"/>
      <c r="R6" s="165"/>
      <c r="S6" s="165"/>
      <c r="T6" s="165"/>
      <c r="U6" s="165"/>
      <c r="V6" s="165"/>
      <c r="W6" s="165"/>
      <c r="X6" s="165"/>
      <c r="Y6" s="165"/>
      <c r="Z6" s="165"/>
      <c r="AA6" s="173"/>
      <c r="AB6" s="123"/>
      <c r="AC6" s="123"/>
      <c r="AD6" s="123"/>
      <c r="AE6" s="121" t="s">
        <v>424</v>
      </c>
      <c r="AF6" s="183">
        <v>97.984813131313103</v>
      </c>
      <c r="AL6" s="121" t="s">
        <v>424</v>
      </c>
      <c r="AM6" s="197">
        <v>97.892205714285666</v>
      </c>
      <c r="AN6" s="198">
        <v>98.6894347826087</v>
      </c>
      <c r="AT6" s="121" t="s">
        <v>423</v>
      </c>
      <c r="AU6" s="181">
        <v>98.517738461538571</v>
      </c>
      <c r="BA6" s="162" t="s">
        <v>423</v>
      </c>
      <c r="BB6" s="199">
        <v>98.387045112782062</v>
      </c>
      <c r="BC6" s="199">
        <v>99.448928571428581</v>
      </c>
    </row>
    <row r="7" spans="2:55" x14ac:dyDescent="0.25">
      <c r="B7" s="165"/>
      <c r="C7" s="164"/>
      <c r="D7" s="164"/>
      <c r="E7" s="164"/>
      <c r="F7" s="164"/>
      <c r="G7" s="164"/>
      <c r="H7" s="164"/>
      <c r="I7" s="164"/>
      <c r="J7" s="164"/>
      <c r="K7" s="164"/>
      <c r="L7" s="164"/>
      <c r="M7" s="164"/>
      <c r="N7" s="164"/>
      <c r="O7" s="164"/>
      <c r="P7" s="164"/>
      <c r="Q7" s="164"/>
      <c r="R7" s="165"/>
      <c r="S7" s="165"/>
      <c r="T7" s="165"/>
      <c r="U7" s="165"/>
      <c r="V7" s="165"/>
      <c r="W7" s="165"/>
      <c r="X7" s="165"/>
      <c r="Y7" s="165"/>
      <c r="Z7" s="165"/>
      <c r="AA7" s="173"/>
      <c r="AB7" s="123"/>
      <c r="AC7" s="123"/>
      <c r="AD7" s="123"/>
      <c r="AE7" s="123"/>
      <c r="AT7" s="171" t="s">
        <v>424</v>
      </c>
      <c r="AU7" s="181">
        <v>97.832187499999947</v>
      </c>
      <c r="BA7" s="162" t="s">
        <v>424</v>
      </c>
      <c r="BB7" s="199">
        <v>97.709146153846106</v>
      </c>
      <c r="BC7" s="199">
        <v>98.974714285714285</v>
      </c>
    </row>
    <row r="8" spans="2:55" x14ac:dyDescent="0.25">
      <c r="B8" s="165"/>
      <c r="C8" s="164"/>
      <c r="D8" s="164"/>
      <c r="E8" s="164"/>
      <c r="F8" s="164"/>
      <c r="G8" s="164"/>
      <c r="H8" s="164"/>
      <c r="I8" s="164"/>
      <c r="J8" s="164"/>
      <c r="K8" s="164"/>
      <c r="L8" s="164"/>
      <c r="M8" s="164"/>
      <c r="N8" s="164"/>
      <c r="O8" s="164"/>
      <c r="P8" s="164"/>
      <c r="Q8" s="164"/>
      <c r="R8" s="165"/>
      <c r="S8" s="165"/>
      <c r="T8" s="165"/>
      <c r="U8" s="165"/>
      <c r="V8" s="165"/>
      <c r="W8" s="165"/>
      <c r="X8" s="165"/>
      <c r="Y8" s="165"/>
      <c r="Z8" s="165"/>
      <c r="AA8" s="173"/>
      <c r="AB8" s="123"/>
      <c r="AC8" s="123"/>
      <c r="AD8" s="123"/>
      <c r="AE8" s="123"/>
      <c r="AT8" s="122" t="s">
        <v>426</v>
      </c>
      <c r="AU8" s="181">
        <v>98.305462686567168</v>
      </c>
      <c r="BA8" s="162" t="s">
        <v>426</v>
      </c>
      <c r="BB8" s="199">
        <v>98.008175438596496</v>
      </c>
      <c r="BC8" s="199">
        <v>100</v>
      </c>
    </row>
    <row r="9" spans="2:55" x14ac:dyDescent="0.25">
      <c r="B9" s="165"/>
      <c r="C9" s="164"/>
      <c r="D9" s="164"/>
      <c r="E9" s="164"/>
      <c r="F9" s="164"/>
      <c r="G9" s="164"/>
      <c r="H9" s="164"/>
      <c r="I9" s="164"/>
      <c r="J9" s="164"/>
      <c r="K9" s="164"/>
      <c r="L9" s="164"/>
      <c r="M9" s="164"/>
      <c r="N9" s="164"/>
      <c r="O9" s="164"/>
      <c r="P9" s="164"/>
      <c r="Q9" s="164"/>
      <c r="R9" s="165"/>
      <c r="S9" s="165"/>
      <c r="T9" s="165"/>
      <c r="U9" s="165"/>
      <c r="V9" s="165"/>
      <c r="W9" s="165"/>
      <c r="X9" s="165"/>
      <c r="Y9" s="165"/>
      <c r="Z9" s="165"/>
      <c r="AA9" s="173"/>
      <c r="AB9" s="123"/>
      <c r="AC9" s="123"/>
      <c r="AD9" s="123"/>
      <c r="AE9" s="123"/>
      <c r="AT9" s="171" t="s">
        <v>427</v>
      </c>
      <c r="AU9" s="186">
        <v>97.798432432432449</v>
      </c>
      <c r="BA9" s="162" t="s">
        <v>427</v>
      </c>
      <c r="BB9" s="199">
        <v>97.944000000000003</v>
      </c>
      <c r="BC9" s="199">
        <v>95.789599999999993</v>
      </c>
    </row>
    <row r="10" spans="2:55" x14ac:dyDescent="0.25">
      <c r="B10" s="165"/>
      <c r="C10" s="164"/>
      <c r="D10" s="164"/>
      <c r="E10" s="164"/>
      <c r="F10" s="164"/>
      <c r="G10" s="164"/>
      <c r="H10" s="164"/>
      <c r="I10" s="164"/>
      <c r="J10" s="164"/>
      <c r="K10" s="164"/>
      <c r="L10" s="164"/>
      <c r="M10" s="164"/>
      <c r="N10" s="164"/>
      <c r="O10" s="164"/>
      <c r="P10" s="164"/>
      <c r="Q10" s="164"/>
      <c r="R10" s="165"/>
      <c r="S10" s="165"/>
      <c r="T10" s="165"/>
      <c r="U10" s="165"/>
      <c r="V10" s="165"/>
      <c r="W10" s="165"/>
      <c r="X10" s="165"/>
      <c r="Y10" s="165"/>
      <c r="Z10" s="165"/>
      <c r="AA10" s="173"/>
      <c r="AB10" s="123"/>
      <c r="AC10" s="123"/>
      <c r="AD10" s="123"/>
      <c r="AE10" s="123"/>
      <c r="AT10" s="185" t="s">
        <v>428</v>
      </c>
      <c r="AU10" s="188">
        <v>100</v>
      </c>
      <c r="BA10" s="162" t="s">
        <v>428</v>
      </c>
      <c r="BB10" s="199">
        <v>100</v>
      </c>
      <c r="BC10" s="199"/>
    </row>
    <row r="11" spans="2:55" x14ac:dyDescent="0.25">
      <c r="B11" s="165"/>
      <c r="C11" s="164"/>
      <c r="D11" s="164"/>
      <c r="E11" s="164"/>
      <c r="F11" s="164"/>
      <c r="G11" s="164"/>
      <c r="H11" s="164"/>
      <c r="I11" s="164"/>
      <c r="J11" s="164"/>
      <c r="K11" s="164"/>
      <c r="L11" s="164"/>
      <c r="M11" s="164"/>
      <c r="N11" s="164"/>
      <c r="O11" s="164"/>
      <c r="P11" s="164"/>
      <c r="Q11" s="164"/>
      <c r="R11" s="165"/>
      <c r="S11" s="165"/>
      <c r="T11" s="165"/>
      <c r="U11" s="165"/>
      <c r="V11" s="165"/>
      <c r="W11" s="165"/>
      <c r="X11" s="165"/>
      <c r="Y11" s="165"/>
      <c r="Z11" s="165"/>
      <c r="AA11" s="173"/>
      <c r="AB11" s="123"/>
      <c r="AC11" s="123"/>
      <c r="AD11" s="123"/>
      <c r="AE11" s="123"/>
    </row>
    <row r="12" spans="2:55" x14ac:dyDescent="0.25">
      <c r="B12" s="165"/>
      <c r="C12" s="164"/>
      <c r="D12" s="164"/>
      <c r="E12" s="164"/>
      <c r="F12" s="164"/>
      <c r="G12" s="164"/>
      <c r="H12" s="164"/>
      <c r="I12" s="164"/>
      <c r="J12" s="164"/>
      <c r="K12" s="164"/>
      <c r="L12" s="164"/>
      <c r="M12" s="164"/>
      <c r="N12" s="164"/>
      <c r="O12" s="164"/>
      <c r="P12" s="164"/>
      <c r="Q12" s="164"/>
      <c r="R12" s="165"/>
      <c r="S12" s="165"/>
      <c r="T12" s="165"/>
      <c r="U12" s="165"/>
      <c r="V12" s="165"/>
      <c r="W12" s="165"/>
      <c r="X12" s="165"/>
      <c r="Y12" s="165"/>
      <c r="Z12" s="165"/>
      <c r="AA12" s="173"/>
      <c r="AB12" s="123"/>
      <c r="AC12" s="123"/>
      <c r="AD12" s="123"/>
      <c r="AE12" s="123"/>
    </row>
    <row r="13" spans="2:55" x14ac:dyDescent="0.25">
      <c r="B13" s="165"/>
      <c r="C13" s="164"/>
      <c r="D13" s="164"/>
      <c r="E13" s="164"/>
      <c r="F13" s="164"/>
      <c r="G13" s="164"/>
      <c r="H13" s="164"/>
      <c r="I13" s="164"/>
      <c r="J13" s="164"/>
      <c r="K13" s="164"/>
      <c r="L13" s="164"/>
      <c r="M13" s="164"/>
      <c r="N13" s="164"/>
      <c r="O13" s="164"/>
      <c r="P13" s="164"/>
      <c r="Q13" s="164"/>
      <c r="R13" s="165"/>
      <c r="S13" s="165"/>
      <c r="T13" s="165"/>
      <c r="U13" s="165"/>
      <c r="V13" s="165"/>
      <c r="W13" s="165"/>
      <c r="X13" s="165"/>
      <c r="Y13" s="165"/>
      <c r="Z13" s="165"/>
      <c r="AA13" s="173"/>
      <c r="AB13" s="123"/>
      <c r="AC13" s="123"/>
      <c r="AD13" s="123"/>
      <c r="AE13" s="123"/>
    </row>
    <row r="14" spans="2:55" x14ac:dyDescent="0.25">
      <c r="B14" s="165"/>
      <c r="C14" s="164"/>
      <c r="D14" s="164"/>
      <c r="E14" s="164"/>
      <c r="F14" s="164"/>
      <c r="G14" s="164"/>
      <c r="H14" s="164"/>
      <c r="I14" s="164"/>
      <c r="J14" s="164"/>
      <c r="K14" s="164"/>
      <c r="L14" s="164"/>
      <c r="M14" s="164"/>
      <c r="N14" s="164"/>
      <c r="O14" s="164"/>
      <c r="P14" s="164"/>
      <c r="Q14" s="164"/>
      <c r="R14" s="165"/>
      <c r="S14" s="165"/>
      <c r="T14" s="165"/>
      <c r="U14" s="165"/>
      <c r="V14" s="165"/>
      <c r="W14" s="165"/>
      <c r="X14" s="165"/>
      <c r="Y14" s="165"/>
      <c r="Z14" s="165"/>
      <c r="AA14" s="173"/>
      <c r="AB14" s="123"/>
      <c r="AC14" s="123"/>
      <c r="AD14" s="123"/>
      <c r="AE14" s="123"/>
    </row>
    <row r="15" spans="2:55" x14ac:dyDescent="0.25">
      <c r="B15" s="165"/>
      <c r="C15" s="164"/>
      <c r="D15" s="164"/>
      <c r="E15" s="164"/>
      <c r="F15" s="164"/>
      <c r="G15" s="164"/>
      <c r="H15" s="164"/>
      <c r="I15" s="164"/>
      <c r="J15" s="164"/>
      <c r="K15" s="164"/>
      <c r="L15" s="164"/>
      <c r="M15" s="164"/>
      <c r="N15" s="164"/>
      <c r="O15" s="164"/>
      <c r="P15" s="164"/>
      <c r="Q15" s="164"/>
      <c r="R15" s="165"/>
      <c r="S15" s="165"/>
      <c r="T15" s="165"/>
      <c r="U15" s="165"/>
      <c r="V15" s="165"/>
      <c r="W15" s="165"/>
      <c r="X15" s="165"/>
      <c r="Y15" s="165"/>
      <c r="Z15" s="165"/>
      <c r="AA15" s="173"/>
      <c r="AB15" s="123"/>
      <c r="AC15" s="123"/>
      <c r="AD15" s="123"/>
      <c r="AE15" s="123"/>
    </row>
    <row r="16" spans="2:55" x14ac:dyDescent="0.25">
      <c r="B16" s="165"/>
      <c r="C16" s="164"/>
      <c r="D16" s="164"/>
      <c r="E16" s="164"/>
      <c r="F16" s="164"/>
      <c r="G16" s="164"/>
      <c r="H16" s="164"/>
      <c r="I16" s="164"/>
      <c r="J16" s="164"/>
      <c r="K16" s="164"/>
      <c r="L16" s="164"/>
      <c r="M16" s="164"/>
      <c r="N16" s="164"/>
      <c r="O16" s="164"/>
      <c r="P16" s="164"/>
      <c r="Q16" s="164"/>
      <c r="R16" s="165"/>
      <c r="S16" s="165"/>
      <c r="T16" s="165"/>
      <c r="U16" s="165"/>
      <c r="V16" s="165"/>
      <c r="W16" s="165"/>
      <c r="X16" s="165"/>
      <c r="Y16" s="165"/>
      <c r="Z16" s="165"/>
      <c r="AA16" s="173"/>
      <c r="AB16" s="123"/>
      <c r="AC16" s="123"/>
      <c r="AD16" s="123"/>
      <c r="AE16" s="123"/>
    </row>
    <row r="17" spans="2:31" x14ac:dyDescent="0.25">
      <c r="B17" s="165"/>
      <c r="C17" s="164"/>
      <c r="D17" s="164"/>
      <c r="E17" s="164"/>
      <c r="F17" s="164"/>
      <c r="G17" s="164"/>
      <c r="H17" s="164"/>
      <c r="I17" s="164"/>
      <c r="J17" s="164"/>
      <c r="K17" s="164"/>
      <c r="L17" s="164"/>
      <c r="M17" s="164"/>
      <c r="N17" s="164"/>
      <c r="O17" s="164"/>
      <c r="P17" s="164"/>
      <c r="Q17" s="164"/>
      <c r="R17" s="165"/>
      <c r="S17" s="165"/>
      <c r="T17" s="165"/>
      <c r="U17" s="165"/>
      <c r="V17" s="165"/>
      <c r="W17" s="165"/>
      <c r="X17" s="165"/>
      <c r="Y17" s="165"/>
      <c r="Z17" s="165"/>
      <c r="AA17" s="173"/>
      <c r="AB17" s="123"/>
      <c r="AC17" s="123"/>
      <c r="AD17" s="123"/>
      <c r="AE17" s="123"/>
    </row>
    <row r="18" spans="2:31" ht="21" customHeight="1" x14ac:dyDescent="0.25">
      <c r="B18" s="165"/>
      <c r="C18" s="164"/>
      <c r="D18" s="164"/>
      <c r="E18" s="164"/>
      <c r="F18" s="164"/>
      <c r="G18" s="164"/>
      <c r="H18" s="164"/>
      <c r="I18" s="164"/>
      <c r="J18" s="164"/>
      <c r="K18" s="164"/>
      <c r="L18" s="164"/>
      <c r="M18" s="164"/>
      <c r="N18" s="164"/>
      <c r="O18" s="164"/>
      <c r="P18" s="164"/>
      <c r="Q18" s="164"/>
      <c r="R18" s="165"/>
      <c r="S18" s="165"/>
      <c r="T18" s="165"/>
      <c r="U18" s="165"/>
      <c r="V18" s="165"/>
      <c r="W18" s="165"/>
      <c r="X18" s="165"/>
      <c r="Y18" s="165"/>
      <c r="Z18" s="165"/>
      <c r="AA18" s="173"/>
      <c r="AB18" s="123"/>
      <c r="AC18" s="123"/>
      <c r="AD18" s="123"/>
    </row>
    <row r="19" spans="2:31" x14ac:dyDescent="0.25">
      <c r="B19" s="165"/>
      <c r="C19" s="164"/>
      <c r="D19" s="164"/>
      <c r="E19" s="164"/>
      <c r="F19" s="164"/>
      <c r="G19" s="164"/>
      <c r="H19" s="164"/>
      <c r="I19" s="164"/>
      <c r="J19" s="164"/>
      <c r="K19" s="164"/>
      <c r="L19" s="164"/>
      <c r="M19" s="164"/>
      <c r="N19" s="164"/>
      <c r="O19" s="164"/>
      <c r="P19" s="164"/>
      <c r="Q19" s="164"/>
      <c r="R19" s="165"/>
      <c r="S19" s="165"/>
      <c r="T19" s="165"/>
      <c r="U19" s="165"/>
      <c r="V19" s="165"/>
      <c r="W19" s="165"/>
      <c r="X19" s="165"/>
      <c r="Y19" s="165"/>
      <c r="Z19" s="165"/>
      <c r="AA19" s="173"/>
      <c r="AB19" s="123"/>
      <c r="AC19" s="123"/>
      <c r="AD19" s="123"/>
    </row>
    <row r="20" spans="2:31" x14ac:dyDescent="0.25">
      <c r="B20" s="165"/>
      <c r="C20" s="164"/>
      <c r="D20" s="164"/>
      <c r="E20" s="164"/>
      <c r="F20" s="164"/>
      <c r="G20" s="164"/>
      <c r="H20" s="164"/>
      <c r="I20" s="164"/>
      <c r="J20" s="164"/>
      <c r="K20" s="164"/>
      <c r="L20" s="164"/>
      <c r="M20" s="164"/>
      <c r="N20" s="164"/>
      <c r="O20" s="164"/>
      <c r="P20" s="164"/>
      <c r="Q20" s="164"/>
      <c r="R20" s="165"/>
      <c r="S20" s="165"/>
      <c r="T20" s="165"/>
      <c r="U20" s="165"/>
      <c r="V20" s="165"/>
      <c r="W20" s="165"/>
      <c r="X20" s="165"/>
      <c r="Y20" s="165"/>
      <c r="Z20" s="165"/>
      <c r="AA20" s="173"/>
      <c r="AB20" s="123"/>
      <c r="AC20" s="123"/>
      <c r="AD20" s="123"/>
    </row>
    <row r="21" spans="2:31" x14ac:dyDescent="0.25">
      <c r="B21" s="165"/>
      <c r="C21" s="164"/>
      <c r="D21" s="164"/>
      <c r="E21" s="164"/>
      <c r="F21" s="164"/>
      <c r="G21" s="164"/>
      <c r="H21" s="164"/>
      <c r="I21" s="164"/>
      <c r="J21" s="164"/>
      <c r="K21" s="164"/>
      <c r="L21" s="164"/>
      <c r="M21" s="164"/>
      <c r="N21" s="164"/>
      <c r="O21" s="164"/>
      <c r="P21" s="164"/>
      <c r="Q21" s="164"/>
      <c r="R21" s="165"/>
      <c r="S21" s="165"/>
      <c r="T21" s="165"/>
      <c r="U21" s="165"/>
      <c r="V21" s="165"/>
      <c r="W21" s="165"/>
      <c r="X21" s="165"/>
      <c r="Y21" s="165"/>
      <c r="Z21" s="165"/>
      <c r="AA21" s="173"/>
      <c r="AB21" s="123"/>
      <c r="AC21" s="123"/>
      <c r="AD21" s="123"/>
    </row>
    <row r="22" spans="2:31" x14ac:dyDescent="0.25">
      <c r="B22" s="165"/>
      <c r="C22" s="164"/>
      <c r="D22" s="164"/>
      <c r="E22" s="164"/>
      <c r="F22" s="164"/>
      <c r="G22" s="164"/>
      <c r="H22" s="164"/>
      <c r="I22" s="164"/>
      <c r="J22" s="164"/>
      <c r="K22" s="164"/>
      <c r="L22" s="164"/>
      <c r="M22" s="164"/>
      <c r="N22" s="164"/>
      <c r="O22" s="164"/>
      <c r="P22" s="164"/>
      <c r="Q22" s="164"/>
      <c r="R22" s="165"/>
      <c r="S22" s="165"/>
      <c r="T22" s="165"/>
      <c r="U22" s="165"/>
      <c r="V22" s="165"/>
      <c r="W22" s="165"/>
      <c r="X22" s="165"/>
      <c r="Y22" s="165"/>
      <c r="Z22" s="165"/>
      <c r="AA22" s="173"/>
      <c r="AB22" s="123"/>
      <c r="AC22" s="123"/>
      <c r="AD22" s="123"/>
    </row>
    <row r="23" spans="2:31" x14ac:dyDescent="0.25">
      <c r="B23" s="165"/>
      <c r="C23" s="164"/>
      <c r="D23" s="164"/>
      <c r="E23" s="164"/>
      <c r="F23" s="164"/>
      <c r="G23" s="164"/>
      <c r="H23" s="164"/>
      <c r="I23" s="164"/>
      <c r="J23" s="164"/>
      <c r="K23" s="164"/>
      <c r="L23" s="164"/>
      <c r="M23" s="164"/>
      <c r="N23" s="164"/>
      <c r="O23" s="164"/>
      <c r="P23" s="164"/>
      <c r="Q23" s="164"/>
      <c r="R23" s="165"/>
      <c r="S23" s="165"/>
      <c r="T23" s="165"/>
      <c r="U23" s="165"/>
      <c r="V23" s="165"/>
      <c r="W23" s="165"/>
      <c r="X23" s="165"/>
      <c r="Y23" s="165"/>
      <c r="Z23" s="165"/>
      <c r="AA23" s="173"/>
      <c r="AB23" s="123"/>
      <c r="AC23" s="123"/>
      <c r="AD23" s="123"/>
    </row>
    <row r="24" spans="2:31" x14ac:dyDescent="0.25">
      <c r="B24" s="165"/>
      <c r="C24" s="164"/>
      <c r="D24" s="164"/>
      <c r="E24" s="164"/>
      <c r="F24" s="164"/>
      <c r="G24" s="164"/>
      <c r="H24" s="164"/>
      <c r="I24" s="164"/>
      <c r="J24" s="164"/>
      <c r="K24" s="164"/>
      <c r="L24" s="164"/>
      <c r="M24" s="164"/>
      <c r="N24" s="164"/>
      <c r="O24" s="164"/>
      <c r="P24" s="164"/>
      <c r="Q24" s="164"/>
      <c r="R24" s="165"/>
      <c r="S24" s="165"/>
      <c r="T24" s="165"/>
      <c r="U24" s="165"/>
      <c r="V24" s="165"/>
      <c r="W24" s="165"/>
      <c r="X24" s="165"/>
      <c r="Y24" s="165"/>
      <c r="Z24" s="165"/>
      <c r="AA24" s="173"/>
      <c r="AB24" s="123"/>
      <c r="AC24" s="123"/>
      <c r="AD24" s="123"/>
    </row>
    <row r="25" spans="2:31" x14ac:dyDescent="0.25">
      <c r="B25" s="165"/>
      <c r="C25" s="164"/>
      <c r="D25" s="164"/>
      <c r="E25" s="164"/>
      <c r="F25" s="164"/>
      <c r="G25" s="164"/>
      <c r="H25" s="164"/>
      <c r="I25" s="164"/>
      <c r="J25" s="164"/>
      <c r="K25" s="164"/>
      <c r="L25" s="164"/>
      <c r="M25" s="164"/>
      <c r="N25" s="164"/>
      <c r="O25" s="164"/>
      <c r="P25" s="164"/>
      <c r="Q25" s="164"/>
      <c r="R25" s="165"/>
      <c r="S25" s="165"/>
      <c r="T25" s="165"/>
      <c r="U25" s="165"/>
      <c r="V25" s="165"/>
      <c r="W25" s="165"/>
      <c r="X25" s="165"/>
      <c r="Y25" s="165"/>
      <c r="Z25" s="165"/>
      <c r="AA25" s="173"/>
      <c r="AB25" s="123"/>
      <c r="AC25" s="123"/>
      <c r="AD25" s="123"/>
    </row>
    <row r="26" spans="2:31" x14ac:dyDescent="0.25">
      <c r="B26" s="165"/>
      <c r="C26" s="164"/>
      <c r="D26" s="164"/>
      <c r="E26" s="164"/>
      <c r="F26" s="164"/>
      <c r="G26" s="164"/>
      <c r="H26" s="164"/>
      <c r="I26" s="164"/>
      <c r="J26" s="164"/>
      <c r="K26" s="164"/>
      <c r="L26" s="164"/>
      <c r="M26" s="164"/>
      <c r="N26" s="164"/>
      <c r="O26" s="164"/>
      <c r="P26" s="164"/>
      <c r="Q26" s="164"/>
      <c r="R26" s="165"/>
      <c r="S26" s="165"/>
      <c r="T26" s="165"/>
      <c r="U26" s="165"/>
      <c r="V26" s="165"/>
      <c r="W26" s="165"/>
      <c r="X26" s="165"/>
      <c r="Y26" s="165"/>
      <c r="Z26" s="165"/>
      <c r="AA26" s="173"/>
      <c r="AB26" s="123"/>
      <c r="AC26" s="123"/>
      <c r="AD26" s="123"/>
    </row>
    <row r="27" spans="2:31" x14ac:dyDescent="0.25">
      <c r="B27" s="165"/>
      <c r="C27" s="164"/>
      <c r="D27" s="164"/>
      <c r="E27" s="164"/>
      <c r="F27" s="164"/>
      <c r="G27" s="164"/>
      <c r="H27" s="164"/>
      <c r="I27" s="164"/>
      <c r="J27" s="164"/>
      <c r="K27" s="164"/>
      <c r="L27" s="164"/>
      <c r="M27" s="164"/>
      <c r="N27" s="164"/>
      <c r="O27" s="164"/>
      <c r="P27" s="164"/>
      <c r="Q27" s="164"/>
      <c r="R27" s="165"/>
      <c r="S27" s="165"/>
      <c r="T27" s="165"/>
      <c r="U27" s="165"/>
      <c r="V27" s="165"/>
      <c r="W27" s="165"/>
      <c r="X27" s="165"/>
      <c r="Y27" s="165"/>
      <c r="Z27" s="165"/>
      <c r="AA27" s="173"/>
      <c r="AB27" s="123"/>
      <c r="AC27" s="123"/>
      <c r="AD27" s="123"/>
    </row>
    <row r="28" spans="2:31" x14ac:dyDescent="0.25">
      <c r="B28" s="165"/>
      <c r="C28" s="164"/>
      <c r="D28" s="164"/>
      <c r="E28" s="164"/>
      <c r="F28" s="164"/>
      <c r="G28" s="164"/>
      <c r="H28" s="164"/>
      <c r="I28" s="164"/>
      <c r="J28" s="164"/>
      <c r="K28" s="164"/>
      <c r="L28" s="164"/>
      <c r="M28" s="164"/>
      <c r="N28" s="164"/>
      <c r="O28" s="164"/>
      <c r="P28" s="164"/>
      <c r="Q28" s="164"/>
      <c r="R28" s="165"/>
      <c r="S28" s="165"/>
      <c r="T28" s="165"/>
      <c r="U28" s="165"/>
      <c r="V28" s="165"/>
      <c r="W28" s="165"/>
      <c r="X28" s="165"/>
      <c r="Y28" s="165"/>
      <c r="Z28" s="165"/>
      <c r="AA28" s="173"/>
      <c r="AB28" s="123"/>
      <c r="AC28" s="123"/>
      <c r="AD28" s="123"/>
    </row>
    <row r="29" spans="2:31" x14ac:dyDescent="0.25">
      <c r="B29" s="165"/>
      <c r="C29" s="164"/>
      <c r="D29" s="164"/>
      <c r="E29" s="164"/>
      <c r="F29" s="164"/>
      <c r="G29" s="164"/>
      <c r="H29" s="164"/>
      <c r="I29" s="164"/>
      <c r="J29" s="164"/>
      <c r="K29" s="164"/>
      <c r="L29" s="164"/>
      <c r="M29" s="164"/>
      <c r="N29" s="164"/>
      <c r="O29" s="164"/>
      <c r="P29" s="164"/>
      <c r="Q29" s="164"/>
      <c r="R29" s="165"/>
      <c r="S29" s="165"/>
      <c r="T29" s="165"/>
      <c r="U29" s="165"/>
      <c r="V29" s="165"/>
      <c r="W29" s="165"/>
      <c r="X29" s="165"/>
      <c r="Y29" s="165"/>
      <c r="Z29" s="165"/>
      <c r="AA29" s="173"/>
      <c r="AB29" s="123"/>
      <c r="AC29" s="123"/>
      <c r="AD29" s="123"/>
    </row>
    <row r="30" spans="2:31" x14ac:dyDescent="0.25">
      <c r="B30" s="165"/>
      <c r="C30" s="164"/>
      <c r="D30" s="164"/>
      <c r="E30" s="164"/>
      <c r="F30" s="164"/>
      <c r="G30" s="164"/>
      <c r="H30" s="164"/>
      <c r="I30" s="164"/>
      <c r="J30" s="164"/>
      <c r="K30" s="164"/>
      <c r="L30" s="164"/>
      <c r="M30" s="164"/>
      <c r="N30" s="164"/>
      <c r="O30" s="164"/>
      <c r="P30" s="164"/>
      <c r="Q30" s="164"/>
      <c r="R30" s="165"/>
      <c r="S30" s="165"/>
      <c r="T30" s="165"/>
      <c r="U30" s="165"/>
      <c r="V30" s="165"/>
      <c r="W30" s="165"/>
      <c r="X30" s="165"/>
      <c r="Y30" s="165"/>
      <c r="Z30" s="165"/>
      <c r="AA30" s="173"/>
      <c r="AB30" s="123"/>
      <c r="AC30" s="123"/>
      <c r="AD30" s="123"/>
    </row>
    <row r="31" spans="2:31" x14ac:dyDescent="0.25">
      <c r="B31" s="165"/>
      <c r="C31" s="164"/>
      <c r="D31" s="164"/>
      <c r="E31" s="164"/>
      <c r="F31" s="164"/>
      <c r="G31" s="164"/>
      <c r="H31" s="164"/>
      <c r="I31" s="164"/>
      <c r="J31" s="164"/>
      <c r="K31" s="164"/>
      <c r="L31" s="164"/>
      <c r="M31" s="164"/>
      <c r="N31" s="164"/>
      <c r="O31" s="164"/>
      <c r="P31" s="164"/>
      <c r="Q31" s="164"/>
      <c r="R31" s="165"/>
      <c r="S31" s="165"/>
      <c r="T31" s="165"/>
      <c r="U31" s="165"/>
      <c r="V31" s="165"/>
      <c r="W31" s="165"/>
      <c r="X31" s="165"/>
      <c r="Y31" s="165"/>
      <c r="Z31" s="165"/>
      <c r="AA31" s="173"/>
      <c r="AB31" s="123"/>
      <c r="AC31" s="123"/>
      <c r="AD31" s="123"/>
    </row>
    <row r="32" spans="2:31" x14ac:dyDescent="0.25">
      <c r="B32" s="165"/>
      <c r="C32" s="164"/>
      <c r="D32" s="164"/>
      <c r="E32" s="164"/>
      <c r="F32" s="164"/>
      <c r="G32" s="164"/>
      <c r="H32" s="164"/>
      <c r="I32" s="164"/>
      <c r="J32" s="164"/>
      <c r="K32" s="164"/>
      <c r="L32" s="164"/>
      <c r="M32" s="164"/>
      <c r="N32" s="164"/>
      <c r="O32" s="164"/>
      <c r="P32" s="164"/>
      <c r="Q32" s="164"/>
      <c r="R32" s="165"/>
      <c r="S32" s="165"/>
      <c r="T32" s="165"/>
      <c r="U32" s="165"/>
      <c r="V32" s="165"/>
      <c r="W32" s="165"/>
      <c r="X32" s="165"/>
      <c r="Y32" s="165"/>
      <c r="Z32" s="165"/>
      <c r="AA32" s="173"/>
      <c r="AB32" s="123"/>
      <c r="AC32" s="123"/>
      <c r="AD32" s="123"/>
    </row>
    <row r="33" spans="2:30" x14ac:dyDescent="0.25">
      <c r="B33" s="165"/>
      <c r="C33" s="164"/>
      <c r="D33" s="164"/>
      <c r="E33" s="164"/>
      <c r="F33" s="164"/>
      <c r="G33" s="164"/>
      <c r="H33" s="164"/>
      <c r="I33" s="164"/>
      <c r="J33" s="164"/>
      <c r="K33" s="164"/>
      <c r="L33" s="164"/>
      <c r="M33" s="164"/>
      <c r="N33" s="164"/>
      <c r="O33" s="164"/>
      <c r="P33" s="164"/>
      <c r="Q33" s="164"/>
      <c r="R33" s="165"/>
      <c r="S33" s="165"/>
      <c r="T33" s="165"/>
      <c r="U33" s="165"/>
      <c r="V33" s="165"/>
      <c r="W33" s="165"/>
      <c r="X33" s="165"/>
      <c r="Y33" s="165"/>
      <c r="Z33" s="165"/>
      <c r="AA33" s="173"/>
      <c r="AB33" s="123"/>
      <c r="AC33" s="123"/>
      <c r="AD33" s="123"/>
    </row>
    <row r="34" spans="2:30" x14ac:dyDescent="0.25">
      <c r="B34" s="165"/>
      <c r="C34" s="164"/>
      <c r="D34" s="164"/>
      <c r="E34" s="164"/>
      <c r="F34" s="164"/>
      <c r="G34" s="164"/>
      <c r="H34" s="164"/>
      <c r="I34" s="164"/>
      <c r="J34" s="164"/>
      <c r="K34" s="164"/>
      <c r="L34" s="164"/>
      <c r="M34" s="164"/>
      <c r="N34" s="164"/>
      <c r="O34" s="164"/>
      <c r="P34" s="164"/>
      <c r="Q34" s="164"/>
      <c r="R34" s="165"/>
      <c r="S34" s="165"/>
      <c r="T34" s="165"/>
      <c r="U34" s="165"/>
      <c r="V34" s="165"/>
      <c r="W34" s="165"/>
      <c r="X34" s="165"/>
      <c r="Y34" s="165"/>
      <c r="Z34" s="165"/>
      <c r="AA34" s="173"/>
      <c r="AB34" s="123"/>
      <c r="AC34" s="123"/>
      <c r="AD34" s="123"/>
    </row>
    <row r="35" spans="2:30" ht="9" customHeight="1" x14ac:dyDescent="0.25">
      <c r="B35" s="165"/>
      <c r="C35" s="16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73"/>
      <c r="AB35" s="123"/>
      <c r="AC35" s="123"/>
      <c r="AD35" s="123"/>
    </row>
    <row r="36" spans="2:30" x14ac:dyDescent="0.25">
      <c r="B36" s="165"/>
      <c r="C36" s="16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73"/>
      <c r="AB36" s="123"/>
      <c r="AC36" s="123"/>
      <c r="AD36" s="123"/>
    </row>
    <row r="37" spans="2:30" x14ac:dyDescent="0.25">
      <c r="B37" s="165"/>
      <c r="C37" s="16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73"/>
      <c r="AB37" s="123"/>
      <c r="AC37" s="123"/>
      <c r="AD37" s="123"/>
    </row>
    <row r="38" spans="2:30" x14ac:dyDescent="0.25">
      <c r="B38" s="165"/>
      <c r="C38" s="165"/>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73"/>
      <c r="AB38" s="123"/>
      <c r="AC38" s="123"/>
      <c r="AD38" s="123"/>
    </row>
    <row r="39" spans="2:30" x14ac:dyDescent="0.25">
      <c r="B39" s="165"/>
      <c r="C39" s="16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73"/>
      <c r="AB39" s="123"/>
      <c r="AC39" s="123"/>
      <c r="AD39" s="123"/>
    </row>
    <row r="40" spans="2:30" x14ac:dyDescent="0.25">
      <c r="B40" s="165"/>
      <c r="C40" s="16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73"/>
      <c r="AB40" s="123"/>
      <c r="AC40" s="123"/>
      <c r="AD40" s="123"/>
    </row>
    <row r="41" spans="2:30" x14ac:dyDescent="0.25">
      <c r="B41" s="165"/>
      <c r="C41" s="16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73"/>
      <c r="AB41" s="123"/>
      <c r="AC41" s="123"/>
      <c r="AD41" s="123"/>
    </row>
    <row r="42" spans="2:30" x14ac:dyDescent="0.25">
      <c r="B42" s="165"/>
      <c r="C42" s="165"/>
      <c r="D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73"/>
      <c r="AB42" s="123"/>
      <c r="AC42" s="123"/>
      <c r="AD42" s="123"/>
    </row>
    <row r="43" spans="2:30" x14ac:dyDescent="0.25">
      <c r="B43" s="165"/>
      <c r="C43" s="165"/>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73"/>
      <c r="AB43" s="123"/>
      <c r="AC43" s="123"/>
      <c r="AD43" s="123"/>
    </row>
    <row r="44" spans="2:30" x14ac:dyDescent="0.25">
      <c r="B44" s="165"/>
      <c r="C44" s="165"/>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73"/>
      <c r="AB44" s="123"/>
      <c r="AC44" s="123"/>
      <c r="AD44" s="123"/>
    </row>
    <row r="45" spans="2:30" x14ac:dyDescent="0.25">
      <c r="B45" s="165"/>
      <c r="C45" s="165"/>
      <c r="D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73"/>
      <c r="AB45" s="123"/>
      <c r="AC45" s="123"/>
      <c r="AD45" s="123"/>
    </row>
    <row r="46" spans="2:30" x14ac:dyDescent="0.25">
      <c r="B46" s="165"/>
      <c r="C46" s="16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73"/>
      <c r="AB46" s="123"/>
      <c r="AC46" s="123"/>
      <c r="AD46" s="123"/>
    </row>
    <row r="47" spans="2:30" x14ac:dyDescent="0.25">
      <c r="B47" s="165"/>
      <c r="C47" s="16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73"/>
      <c r="AB47" s="123"/>
      <c r="AC47" s="123"/>
      <c r="AD47" s="123"/>
    </row>
    <row r="48" spans="2:30" x14ac:dyDescent="0.25">
      <c r="B48" s="165"/>
      <c r="C48" s="16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73"/>
      <c r="AB48" s="123"/>
      <c r="AC48" s="123"/>
      <c r="AD48" s="123"/>
    </row>
    <row r="49" spans="2:30" x14ac:dyDescent="0.25">
      <c r="B49" s="165"/>
      <c r="C49" s="16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73"/>
      <c r="AB49" s="123"/>
      <c r="AC49" s="123"/>
      <c r="AD49" s="123"/>
    </row>
  </sheetData>
  <pageMargins left="0.7" right="0.7" top="0.75" bottom="0.75" header="0.3" footer="0.3"/>
  <pageSetup orientation="portrait" r:id="rId1"/>
  <drawing r:id="rId2"/>
  <tableParts count="4">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7</vt:i4>
      </vt:variant>
    </vt:vector>
  </HeadingPairs>
  <TitlesOfParts>
    <vt:vector size="52" baseType="lpstr">
      <vt:lpstr>Guidelines</vt:lpstr>
      <vt:lpstr>Setup</vt:lpstr>
      <vt:lpstr>Exec_Summ</vt:lpstr>
      <vt:lpstr>HB_NAMTRM</vt:lpstr>
      <vt:lpstr>Financials</vt:lpstr>
      <vt:lpstr>Financials2</vt:lpstr>
      <vt:lpstr>Financials3</vt:lpstr>
      <vt:lpstr>Financials4</vt:lpstr>
      <vt:lpstr>Financials5</vt:lpstr>
      <vt:lpstr>Financials6</vt:lpstr>
      <vt:lpstr>Fin_Ppw</vt:lpstr>
      <vt:lpstr>Financials7</vt:lpstr>
      <vt:lpstr>Financials8</vt:lpstr>
      <vt:lpstr>Financials9</vt:lpstr>
      <vt:lpstr>Excellence_VA</vt:lpstr>
      <vt:lpstr>Excellence_AHT</vt:lpstr>
      <vt:lpstr>Excellence_AHT_CON</vt:lpstr>
      <vt:lpstr>Excellence_Combined</vt:lpstr>
      <vt:lpstr>Excellence_BA</vt:lpstr>
      <vt:lpstr>Excellence_Consu</vt:lpstr>
      <vt:lpstr>Excellence_CDT</vt:lpstr>
      <vt:lpstr>EX_DataM</vt:lpstr>
      <vt:lpstr>EX_DataM2</vt:lpstr>
      <vt:lpstr>EX_CDT</vt:lpstr>
      <vt:lpstr>EX_CPY</vt:lpstr>
      <vt:lpstr>Clients_Perf</vt:lpstr>
      <vt:lpstr>Clients_Auto</vt:lpstr>
      <vt:lpstr>Clients_Auto2</vt:lpstr>
      <vt:lpstr>EX_YTD</vt:lpstr>
      <vt:lpstr>Appendix</vt:lpstr>
      <vt:lpstr>About</vt:lpstr>
      <vt:lpstr>Prod_Comp</vt:lpstr>
      <vt:lpstr>People</vt:lpstr>
      <vt:lpstr>Overall_Feedback</vt:lpstr>
      <vt:lpstr>Feedback1</vt:lpstr>
      <vt:lpstr>Feedback2</vt:lpstr>
      <vt:lpstr>Feedback3</vt:lpstr>
      <vt:lpstr>Feedback4</vt:lpstr>
      <vt:lpstr>Feedback5</vt:lpstr>
      <vt:lpstr>Feedback6</vt:lpstr>
      <vt:lpstr>Feedback7</vt:lpstr>
      <vt:lpstr>TQS1</vt:lpstr>
      <vt:lpstr>TQS2</vt:lpstr>
      <vt:lpstr>TQS3</vt:lpstr>
      <vt:lpstr>TQS4</vt:lpstr>
      <vt:lpstr>Clients_Auto_Rng1</vt:lpstr>
      <vt:lpstr>Clients_Auto_Rng2</vt:lpstr>
      <vt:lpstr>Clients_Auto2_Rng1</vt:lpstr>
      <vt:lpstr>Clients_Auto2_Rng2</vt:lpstr>
      <vt:lpstr>Clients_Perf_Rng1</vt:lpstr>
      <vt:lpstr>Clients_Perf_Rng2</vt:lpstr>
      <vt:lpstr>Clients_Perf_Rng3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Valdez, Ronald Kyle (Taguig City 1634)</dc:creator>
  <cp:lastModifiedBy>Valdez, Ronald Kyle (Taguig City 1634)</cp:lastModifiedBy>
  <dcterms:created xsi:type="dcterms:W3CDTF">2021-06-19T16:03:21Z</dcterms:created>
  <dcterms:modified xsi:type="dcterms:W3CDTF">2021-08-02T04:35:00Z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347b247-e90e-43a3-9d7b-004f14ae6873_Enabled">
    <vt:lpwstr>true</vt:lpwstr>
  </property>
  <property fmtid="{D5CDD505-2E9C-101B-9397-08002B2CF9AE}" pid="3" name="MSIP_Label_d347b247-e90e-43a3-9d7b-004f14ae6873_SetDate">
    <vt:lpwstr>2021-06-19T16:03:22Z</vt:lpwstr>
  </property>
  <property fmtid="{D5CDD505-2E9C-101B-9397-08002B2CF9AE}" pid="4" name="MSIP_Label_d347b247-e90e-43a3-9d7b-004f14ae6873_Method">
    <vt:lpwstr>Standard</vt:lpwstr>
  </property>
  <property fmtid="{D5CDD505-2E9C-101B-9397-08002B2CF9AE}" pid="5" name="MSIP_Label_d347b247-e90e-43a3-9d7b-004f14ae6873_Name">
    <vt:lpwstr>d347b247-e90e-43a3-9d7b-004f14ae6873</vt:lpwstr>
  </property>
  <property fmtid="{D5CDD505-2E9C-101B-9397-08002B2CF9AE}" pid="6" name="MSIP_Label_d347b247-e90e-43a3-9d7b-004f14ae6873_SiteId">
    <vt:lpwstr>76e3921f-489b-4b7e-9547-9ea297add9b5</vt:lpwstr>
  </property>
  <property fmtid="{D5CDD505-2E9C-101B-9397-08002B2CF9AE}" pid="7" name="MSIP_Label_d347b247-e90e-43a3-9d7b-004f14ae6873_ActionId">
    <vt:lpwstr>8ea166ba-1053-489c-8271-ee43a4e2ad12</vt:lpwstr>
  </property>
  <property fmtid="{D5CDD505-2E9C-101B-9397-08002B2CF9AE}" pid="8" name="MSIP_Label_d347b247-e90e-43a3-9d7b-004f14ae6873_ContentBits">
    <vt:lpwstr>0</vt:lpwstr>
  </property>
</Properties>
</file>