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ram\Documents\GitHub\Stress-Cam\Assembly and Settting Up Guide\"/>
    </mc:Choice>
  </mc:AlternateContent>
  <xr:revisionPtr revIDLastSave="0" documentId="13_ncr:1_{F63047A5-FF1B-493C-BCC6-096274A386A6}" xr6:coauthVersionLast="43" xr6:coauthVersionMax="43" xr10:uidLastSave="{00000000-0000-0000-0000-000000000000}"/>
  <bookViews>
    <workbookView xWindow="-108" yWindow="-108" windowWidth="23256" windowHeight="12576" xr2:uid="{4B47A1FE-E852-437D-9D8E-59D2239AE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E19" i="1" s="1"/>
  <c r="F18" i="1"/>
  <c r="E18" i="1" s="1"/>
  <c r="F17" i="1"/>
  <c r="E17" i="1"/>
  <c r="F16" i="1"/>
  <c r="E16" i="1" s="1"/>
  <c r="F15" i="1"/>
  <c r="E15" i="1" s="1"/>
  <c r="F14" i="1"/>
  <c r="E14" i="1" s="1"/>
  <c r="F13" i="1"/>
  <c r="E13" i="1" s="1"/>
  <c r="E4" i="1"/>
  <c r="E5" i="1"/>
  <c r="E6" i="1"/>
  <c r="E7" i="1"/>
  <c r="E8" i="1"/>
  <c r="E9" i="1"/>
  <c r="E3" i="1"/>
  <c r="F4" i="1"/>
  <c r="F5" i="1"/>
  <c r="F6" i="1"/>
  <c r="F7" i="1"/>
  <c r="F8" i="1"/>
  <c r="F9" i="1"/>
  <c r="F3" i="1"/>
  <c r="D19" i="1"/>
  <c r="D18" i="1"/>
  <c r="D17" i="1"/>
  <c r="D16" i="1"/>
  <c r="D15" i="1"/>
  <c r="A15" i="1" s="1"/>
  <c r="B15" i="1"/>
  <c r="B16" i="1" s="1"/>
  <c r="A5" i="1"/>
  <c r="A6" i="1"/>
  <c r="A7" i="1"/>
  <c r="A8" i="1"/>
  <c r="A9" i="1"/>
  <c r="D5" i="1"/>
  <c r="D6" i="1"/>
  <c r="D7" i="1"/>
  <c r="D8" i="1"/>
  <c r="D9" i="1"/>
  <c r="B6" i="1"/>
  <c r="B7" i="1" s="1"/>
  <c r="B8" i="1" s="1"/>
  <c r="B9" i="1" s="1"/>
  <c r="B5" i="1"/>
  <c r="A14" i="1"/>
  <c r="D14" i="1"/>
  <c r="D4" i="1"/>
  <c r="A4" i="1" s="1"/>
  <c r="D3" i="1"/>
  <c r="B3" i="1" s="1"/>
  <c r="D13" i="1"/>
  <c r="B13" i="1"/>
  <c r="A16" i="1" l="1"/>
  <c r="B17" i="1"/>
  <c r="B18" i="1" l="1"/>
  <c r="A17" i="1"/>
  <c r="B19" i="1" l="1"/>
  <c r="A19" i="1" s="1"/>
  <c r="A18" i="1"/>
</calcChain>
</file>

<file path=xl/sharedStrings.xml><?xml version="1.0" encoding="utf-8"?>
<sst xmlns="http://schemas.openxmlformats.org/spreadsheetml/2006/main" count="15" uniqueCount="9">
  <si>
    <r>
      <t>Angle of View: 62.2 x 48.8 degrees</t>
    </r>
    <r>
      <rPr>
        <sz val="9"/>
        <color rgb="FF555555"/>
        <rFont val="Arial"/>
        <family val="2"/>
      </rPr>
      <t> (if you use one of the modes that takes the full sensor; note some modes are cropped)</t>
    </r>
  </si>
  <si>
    <t>Angle of View: 160</t>
  </si>
  <si>
    <t>Working distance</t>
  </si>
  <si>
    <t>Angle</t>
  </si>
  <si>
    <t>HFOV(mm)</t>
  </si>
  <si>
    <t>tan(angle)</t>
  </si>
  <si>
    <t>How many lines in a picture</t>
  </si>
  <si>
    <t>Soybean lines each</t>
  </si>
  <si>
    <t>https://www.edmundoptics.com/resources/application-notes/imaging/understanding-focal-length-and-field-of-view/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</si>
</sst>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555555"/>
      <name val="Arial"/>
      <family val="2"/>
    </font>
    <font>
      <sz val="9"/>
      <color rgb="FF555555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69605</xdr:colOff>
      <xdr:row>1</xdr:row>
      <xdr:rowOff>160020</xdr:rowOff>
    </xdr:from>
    <xdr:to>
      <xdr:col>13</xdr:col>
      <xdr:colOff>398913</xdr:colOff>
      <xdr:row>13</xdr:row>
      <xdr:rowOff>174517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728F4-AE65-4656-9711-1B44093D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6405" y="342900"/>
          <a:ext cx="3377308" cy="2209057"/>
        </a:xfrm>
        <a:prstGeom prst="rect">
          <a:avLst/>
        </a:prstGeom>
      </xdr:spPr>
    </xdr:pic>
    <xdr:clientData/>
  </xdr:twoCellAnchor>
  <xdr:twoCellAnchor editAs="oneCell">
    <xdr:from>
      <xdr:col>7</xdr:col>
      <xdr:colOff>574586</xdr:colOff>
      <xdr:row>15</xdr:row>
      <xdr:rowOff>121920</xdr:rowOff>
    </xdr:from>
    <xdr:to>
      <xdr:col>17</xdr:col>
      <xdr:colOff>178071</xdr:colOff>
      <xdr:row>34</xdr:row>
      <xdr:rowOff>54649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D84157-0F1E-44A0-9614-0E24647BB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1786" y="2865120"/>
          <a:ext cx="5699485" cy="3407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resources/application-notes/imaging/understanding-focal-length-and-field-of-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B2D8-C248-4EF9-AE0F-902F85FD5759}">
  <dimension ref="A1:O19"/>
  <sheetViews>
    <sheetView tabSelected="1" topLeftCell="A8" workbookViewId="0">
      <selection activeCell="U27" sqref="U27"/>
    </sheetView>
  </sheetViews>
  <sheetFormatPr defaultRowHeight="14.4" x14ac:dyDescent="0.3"/>
  <sheetData>
    <row r="1" spans="1:15" x14ac:dyDescent="0.3">
      <c r="A1" s="1" t="s">
        <v>0</v>
      </c>
    </row>
    <row r="2" spans="1:15" x14ac:dyDescent="0.3">
      <c r="A2" t="s">
        <v>4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>
        <v>30</v>
      </c>
    </row>
    <row r="3" spans="1:15" x14ac:dyDescent="0.3">
      <c r="A3" s="2">
        <v>4000</v>
      </c>
      <c r="B3" s="2">
        <f>A3/(2*D3)</f>
        <v>3315.4378885061205</v>
      </c>
      <c r="C3" s="2">
        <v>62.2</v>
      </c>
      <c r="D3" s="2">
        <f>TAN(C3*PI()/180/2)</f>
        <v>0.60323856674665854</v>
      </c>
      <c r="E3">
        <f>A3/F3</f>
        <v>5.2493438320209975</v>
      </c>
      <c r="F3">
        <f>CONVERT($G$2,"in","mm")</f>
        <v>762</v>
      </c>
    </row>
    <row r="4" spans="1:15" s="3" customFormat="1" x14ac:dyDescent="0.3">
      <c r="A4" s="3">
        <f>2*B4*D4</f>
        <v>1809.7157002399756</v>
      </c>
      <c r="B4" s="3">
        <v>1500</v>
      </c>
      <c r="C4" s="3">
        <v>62.2</v>
      </c>
      <c r="D4" s="3">
        <f>TAN(C4*PI()/180/2)</f>
        <v>0.60323856674665854</v>
      </c>
      <c r="E4" s="3">
        <f t="shared" ref="E4:E9" si="0">A4/F4</f>
        <v>2.3749549871915692</v>
      </c>
      <c r="F4" s="3">
        <f t="shared" ref="F4:F9" si="1">CONVERT($G$2,"in","mm")</f>
        <v>762</v>
      </c>
    </row>
    <row r="5" spans="1:15" x14ac:dyDescent="0.3">
      <c r="A5">
        <f t="shared" ref="A5:A9" si="2">2*B5*D5</f>
        <v>1689.0679868906439</v>
      </c>
      <c r="B5">
        <f>B4-100</f>
        <v>1400</v>
      </c>
      <c r="C5">
        <v>62.2</v>
      </c>
      <c r="D5">
        <f t="shared" ref="D5:D9" si="3">TAN(C5*PI()/180/2)</f>
        <v>0.60323856674665854</v>
      </c>
      <c r="E5">
        <f t="shared" si="0"/>
        <v>2.2166246547121311</v>
      </c>
      <c r="F5">
        <f t="shared" si="1"/>
        <v>762</v>
      </c>
    </row>
    <row r="6" spans="1:15" x14ac:dyDescent="0.3">
      <c r="A6">
        <f t="shared" si="2"/>
        <v>1568.4202735413123</v>
      </c>
      <c r="B6">
        <f t="shared" ref="B6:B9" si="4">B5-100</f>
        <v>1300</v>
      </c>
      <c r="C6">
        <v>62.2</v>
      </c>
      <c r="D6">
        <f t="shared" si="3"/>
        <v>0.60323856674665854</v>
      </c>
      <c r="E6">
        <f t="shared" si="0"/>
        <v>2.0582943222326935</v>
      </c>
      <c r="F6">
        <f t="shared" si="1"/>
        <v>762</v>
      </c>
    </row>
    <row r="7" spans="1:15" x14ac:dyDescent="0.3">
      <c r="A7">
        <f t="shared" si="2"/>
        <v>1447.7725601919806</v>
      </c>
      <c r="B7">
        <f t="shared" si="4"/>
        <v>1200</v>
      </c>
      <c r="C7">
        <v>62.2</v>
      </c>
      <c r="D7">
        <f t="shared" si="3"/>
        <v>0.60323856674665854</v>
      </c>
      <c r="E7">
        <f t="shared" si="0"/>
        <v>1.8999639897532554</v>
      </c>
      <c r="F7">
        <f t="shared" si="1"/>
        <v>762</v>
      </c>
    </row>
    <row r="8" spans="1:15" x14ac:dyDescent="0.3">
      <c r="A8">
        <f t="shared" si="2"/>
        <v>1327.1248468426488</v>
      </c>
      <c r="B8">
        <f t="shared" si="4"/>
        <v>1100</v>
      </c>
      <c r="C8">
        <v>62.2</v>
      </c>
      <c r="D8">
        <f t="shared" si="3"/>
        <v>0.60323856674665854</v>
      </c>
      <c r="E8">
        <f t="shared" si="0"/>
        <v>1.7416336572738174</v>
      </c>
      <c r="F8">
        <f t="shared" si="1"/>
        <v>762</v>
      </c>
    </row>
    <row r="9" spans="1:15" x14ac:dyDescent="0.3">
      <c r="A9">
        <f t="shared" si="2"/>
        <v>1206.4771334933171</v>
      </c>
      <c r="B9">
        <f t="shared" si="4"/>
        <v>1000</v>
      </c>
      <c r="C9">
        <v>62.2</v>
      </c>
      <c r="D9">
        <f t="shared" si="3"/>
        <v>0.60323856674665854</v>
      </c>
      <c r="E9">
        <f t="shared" si="0"/>
        <v>1.5833033247943793</v>
      </c>
      <c r="F9">
        <f t="shared" si="1"/>
        <v>762</v>
      </c>
    </row>
    <row r="11" spans="1:15" x14ac:dyDescent="0.3">
      <c r="A11" s="1" t="s">
        <v>1</v>
      </c>
    </row>
    <row r="12" spans="1:15" x14ac:dyDescent="0.3">
      <c r="A12" t="s">
        <v>4</v>
      </c>
      <c r="B12" t="s">
        <v>2</v>
      </c>
      <c r="C12" t="s">
        <v>3</v>
      </c>
      <c r="D12" t="s">
        <v>5</v>
      </c>
      <c r="E12" t="s">
        <v>6</v>
      </c>
      <c r="F12" t="s">
        <v>7</v>
      </c>
      <c r="G12">
        <v>30</v>
      </c>
    </row>
    <row r="13" spans="1:15" x14ac:dyDescent="0.3">
      <c r="A13" s="2">
        <v>4000</v>
      </c>
      <c r="B13" s="2">
        <f>A13/(2*D13)</f>
        <v>352.65396141693014</v>
      </c>
      <c r="C13" s="2">
        <v>160</v>
      </c>
      <c r="D13" s="2">
        <f>TAN(C13*PI()/180/2)</f>
        <v>5.6712818196177066</v>
      </c>
      <c r="E13">
        <f>A13/F13</f>
        <v>5.2493438320209975</v>
      </c>
      <c r="F13">
        <f>CONVERT($G$2,"in","mm")</f>
        <v>762</v>
      </c>
      <c r="O13" s="4" t="s">
        <v>8</v>
      </c>
    </row>
    <row r="14" spans="1:15" s="3" customFormat="1" x14ac:dyDescent="0.3">
      <c r="A14" s="3">
        <f>2*B14*D14</f>
        <v>17013.84545885312</v>
      </c>
      <c r="B14" s="3">
        <v>1500</v>
      </c>
      <c r="C14" s="3">
        <v>160</v>
      </c>
      <c r="D14" s="3">
        <f>TAN(C14*PI()/180/2)</f>
        <v>5.6712818196177066</v>
      </c>
      <c r="E14" s="3">
        <f t="shared" ref="E14:E19" si="5">A14/F14</f>
        <v>22.32788117959727</v>
      </c>
      <c r="F14" s="3">
        <f t="shared" ref="F14:F19" si="6">CONVERT($G$2,"in","mm")</f>
        <v>762</v>
      </c>
    </row>
    <row r="15" spans="1:15" x14ac:dyDescent="0.3">
      <c r="A15">
        <f t="shared" ref="A15:A19" si="7">2*B15*D15</f>
        <v>15879.589094929579</v>
      </c>
      <c r="B15">
        <f>B14-100</f>
        <v>1400</v>
      </c>
      <c r="C15">
        <v>160</v>
      </c>
      <c r="D15">
        <f t="shared" ref="D15:D19" si="8">TAN(C15*PI()/180/2)</f>
        <v>5.6712818196177066</v>
      </c>
      <c r="E15">
        <f t="shared" si="5"/>
        <v>20.83935576762412</v>
      </c>
      <c r="F15">
        <f t="shared" si="6"/>
        <v>762</v>
      </c>
    </row>
    <row r="16" spans="1:15" x14ac:dyDescent="0.3">
      <c r="A16">
        <f t="shared" si="7"/>
        <v>14745.332731006038</v>
      </c>
      <c r="B16">
        <f t="shared" ref="B16:B19" si="9">B15-100</f>
        <v>1300</v>
      </c>
      <c r="C16">
        <v>160</v>
      </c>
      <c r="D16">
        <f t="shared" si="8"/>
        <v>5.6712818196177066</v>
      </c>
      <c r="E16">
        <f t="shared" si="5"/>
        <v>19.350830355650967</v>
      </c>
      <c r="F16">
        <f t="shared" si="6"/>
        <v>762</v>
      </c>
    </row>
    <row r="17" spans="1:6" x14ac:dyDescent="0.3">
      <c r="A17">
        <f t="shared" si="7"/>
        <v>13611.076367082496</v>
      </c>
      <c r="B17">
        <f t="shared" si="9"/>
        <v>1200</v>
      </c>
      <c r="C17">
        <v>160</v>
      </c>
      <c r="D17">
        <f t="shared" si="8"/>
        <v>5.6712818196177066</v>
      </c>
      <c r="E17">
        <f t="shared" si="5"/>
        <v>17.862304943677817</v>
      </c>
      <c r="F17">
        <f t="shared" si="6"/>
        <v>762</v>
      </c>
    </row>
    <row r="18" spans="1:6" x14ac:dyDescent="0.3">
      <c r="A18">
        <f t="shared" si="7"/>
        <v>12476.820003158955</v>
      </c>
      <c r="B18">
        <f t="shared" si="9"/>
        <v>1100</v>
      </c>
      <c r="C18">
        <v>160</v>
      </c>
      <c r="D18">
        <f t="shared" si="8"/>
        <v>5.6712818196177066</v>
      </c>
      <c r="E18">
        <f t="shared" si="5"/>
        <v>16.373779531704667</v>
      </c>
      <c r="F18">
        <f t="shared" si="6"/>
        <v>762</v>
      </c>
    </row>
    <row r="19" spans="1:6" x14ac:dyDescent="0.3">
      <c r="A19">
        <f t="shared" si="7"/>
        <v>11342.563639235414</v>
      </c>
      <c r="B19">
        <f t="shared" si="9"/>
        <v>1000</v>
      </c>
      <c r="C19">
        <v>160</v>
      </c>
      <c r="D19">
        <f t="shared" si="8"/>
        <v>5.6712818196177066</v>
      </c>
      <c r="E19">
        <f t="shared" si="5"/>
        <v>14.885254119731513</v>
      </c>
      <c r="F19">
        <f t="shared" si="6"/>
        <v>762</v>
      </c>
    </row>
  </sheetData>
  <hyperlinks>
    <hyperlink ref="O13" r:id="rId1" xr:uid="{D7677A5D-F3BB-46D4-A319-4AAE3075A358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Ramos</dc:creator>
  <cp:lastModifiedBy>Paula Ramos</cp:lastModifiedBy>
  <dcterms:created xsi:type="dcterms:W3CDTF">2019-07-30T22:11:55Z</dcterms:created>
  <dcterms:modified xsi:type="dcterms:W3CDTF">2019-07-31T00:15:56Z</dcterms:modified>
</cp:coreProperties>
</file>