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905"/>
  <workbookPr autoCompressPictures="0"/>
  <bookViews>
    <workbookView xWindow="0" yWindow="0" windowWidth="24000" windowHeight="1424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2" i="1" l="1"/>
  <c r="B31" i="1"/>
  <c r="B28" i="1"/>
  <c r="F23" i="1"/>
  <c r="F22" i="1"/>
  <c r="F21" i="1"/>
  <c r="F20" i="1"/>
  <c r="F19" i="1"/>
  <c r="F18" i="1"/>
  <c r="F17" i="1"/>
  <c r="D23" i="1"/>
  <c r="D22" i="1"/>
  <c r="D21" i="1"/>
  <c r="D20" i="1"/>
  <c r="D19" i="1"/>
  <c r="D18" i="1"/>
  <c r="D17" i="1"/>
  <c r="F15" i="1"/>
  <c r="G15" i="1"/>
  <c r="D15" i="1"/>
  <c r="C14" i="1"/>
  <c r="D14" i="1"/>
  <c r="E14" i="1"/>
  <c r="C13" i="1"/>
  <c r="F13" i="1"/>
  <c r="G13" i="1"/>
  <c r="C12" i="1"/>
  <c r="D12" i="1"/>
  <c r="E12" i="1"/>
  <c r="C11" i="1"/>
  <c r="F11" i="1"/>
  <c r="G11" i="1"/>
  <c r="C10" i="1"/>
  <c r="F10" i="1"/>
  <c r="G10" i="1"/>
  <c r="C9" i="1"/>
  <c r="F9" i="1"/>
  <c r="G9" i="1"/>
  <c r="D9" i="1"/>
  <c r="E9" i="1"/>
  <c r="D11" i="1"/>
  <c r="E11" i="1"/>
  <c r="D13" i="1"/>
  <c r="E13" i="1"/>
  <c r="F12" i="1"/>
  <c r="G12" i="1"/>
  <c r="F14" i="1"/>
  <c r="G14" i="1"/>
  <c r="D10" i="1"/>
  <c r="E10" i="1"/>
</calcChain>
</file>

<file path=xl/sharedStrings.xml><?xml version="1.0" encoding="utf-8"?>
<sst xmlns="http://schemas.openxmlformats.org/spreadsheetml/2006/main" count="55" uniqueCount="45">
  <si>
    <t>Data</t>
  </si>
  <si>
    <t>Normal Range</t>
  </si>
  <si>
    <t>Warning</t>
  </si>
  <si>
    <t>Alarm</t>
  </si>
  <si>
    <t>Temperature</t>
  </si>
  <si>
    <t>Systolic Pressure</t>
  </si>
  <si>
    <t>Diastolic Pressure</t>
  </si>
  <si>
    <t>Pulse Rate</t>
  </si>
  <si>
    <t>Battery</t>
  </si>
  <si>
    <t>[36.1 - 37.8]</t>
  </si>
  <si>
    <t>Less than 120</t>
  </si>
  <si>
    <t>Less than 80</t>
  </si>
  <si>
    <t>[60 - 100]</t>
  </si>
  <si>
    <t>Greater than 20%</t>
  </si>
  <si>
    <t>Greater than 126</t>
  </si>
  <si>
    <t>Greater than 84</t>
  </si>
  <si>
    <t>[58 - 102]</t>
  </si>
  <si>
    <t>Less than 15%</t>
  </si>
  <si>
    <t>[35.93 - 37.97]</t>
  </si>
  <si>
    <t>Greater than 132</t>
  </si>
  <si>
    <t>Greater than 88</t>
  </si>
  <si>
    <t>[54 - 104]</t>
  </si>
  <si>
    <t>Less than 10%</t>
  </si>
  <si>
    <t>Warning (Raw)</t>
  </si>
  <si>
    <t>Alarm (Raw)</t>
  </si>
  <si>
    <t>Greater than 85</t>
  </si>
  <si>
    <t>Greater than 52</t>
  </si>
  <si>
    <t>[16.67 - 31.33]</t>
  </si>
  <si>
    <t>[41.24 - 43.96]</t>
  </si>
  <si>
    <t>Greater than 61.5</t>
  </si>
  <si>
    <t>Greater than 54.67</t>
  </si>
  <si>
    <t>[15.33 - 32]</t>
  </si>
  <si>
    <t>Same</t>
  </si>
  <si>
    <t>[41.35 - 43.85]</t>
  </si>
  <si>
    <t>[36.015, 37.89]</t>
  </si>
  <si>
    <t>Systolic</t>
  </si>
  <si>
    <t>Diastolic</t>
  </si>
  <si>
    <t>PulseLow</t>
  </si>
  <si>
    <t>PulseHigh</t>
  </si>
  <si>
    <t>TempLow</t>
  </si>
  <si>
    <t>TempHigh</t>
  </si>
  <si>
    <t>round</t>
  </si>
  <si>
    <t>real values</t>
  </si>
  <si>
    <t>5% real</t>
  </si>
  <si>
    <t>10%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</si>
</sst>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Sheet1!$D$32:$D$36</c:f>
              <c:numCache>
                <c:formatCode>General</c:formatCode>
                <c:ptCount val="5"/>
                <c:pt idx="0">
                  <c:v>480.0</c:v>
                </c:pt>
                <c:pt idx="1">
                  <c:v>477.0</c:v>
                </c:pt>
                <c:pt idx="2">
                  <c:v>475.0</c:v>
                </c:pt>
                <c:pt idx="3">
                  <c:v>473.0</c:v>
                </c:pt>
                <c:pt idx="4">
                  <c:v>471.0</c:v>
                </c:pt>
              </c:numCache>
            </c:numRef>
          </c:xVal>
          <c:yVal>
            <c:numRef>
              <c:f>Sheet1!$E$32:$E$36</c:f>
              <c:numCache>
                <c:formatCode>General</c:formatCode>
                <c:ptCount val="5"/>
                <c:pt idx="0">
                  <c:v>42.0</c:v>
                </c:pt>
                <c:pt idx="1">
                  <c:v>39.0</c:v>
                </c:pt>
                <c:pt idx="2">
                  <c:v>37.0</c:v>
                </c:pt>
                <c:pt idx="3">
                  <c:v>34.5</c:v>
                </c:pt>
                <c:pt idx="4">
                  <c:v>32.0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431352"/>
        <c:axId val="2066721912"/>
      </c:scatterChart>
      <c:valAx>
        <c:axId val="2075431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6721912"/>
        <c:crosses val="autoZero"/>
        <c:crossBetween val="midCat"/>
      </c:valAx>
      <c:valAx>
        <c:axId val="2066721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431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1054100</xdr:colOff>
      <xdr:row>20</xdr:row>
      <xdr:rowOff>69850</xdr:rowOff>
    </xdr:from>
    <xdr:to>
      <xdr:col>7</xdr:col>
      <xdr:colOff>330200</xdr:colOff>
      <xdr:row>35</xdr:row>
      <xdr:rowOff>146050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topLeftCell="A11" workbookViewId="0">
      <selection activeCell="E40" sqref="E40"/>
    </sheetView>
  </sheetViews>
  <sheetFormatPr baseColWidth="10" defaultColWidth="8.83203125" defaultRowHeight="14" x14ac:dyDescent="0"/>
  <cols>
    <col min="1" max="1" width="18.83203125" customWidth="1"/>
    <col min="2" max="2" width="18.5" customWidth="1"/>
    <col min="3" max="3" width="17.5" customWidth="1"/>
    <col min="4" max="4" width="17.6640625" customWidth="1"/>
    <col min="5" max="5" width="17" customWidth="1"/>
    <col min="6" max="6" width="19.33203125" customWidth="1"/>
    <col min="7" max="7" width="15.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23</v>
      </c>
      <c r="F1" s="1" t="s">
        <v>24</v>
      </c>
    </row>
    <row r="2" spans="1:7">
      <c r="A2" t="s">
        <v>4</v>
      </c>
      <c r="B2" t="s">
        <v>9</v>
      </c>
      <c r="C2" t="s">
        <v>34</v>
      </c>
      <c r="D2" t="s">
        <v>18</v>
      </c>
      <c r="E2" t="s">
        <v>33</v>
      </c>
      <c r="F2" t="s">
        <v>28</v>
      </c>
    </row>
    <row r="3" spans="1:7">
      <c r="A3" t="s">
        <v>5</v>
      </c>
      <c r="B3" t="s">
        <v>10</v>
      </c>
      <c r="C3" t="s">
        <v>14</v>
      </c>
      <c r="D3" t="s">
        <v>19</v>
      </c>
      <c r="E3" t="s">
        <v>25</v>
      </c>
      <c r="F3" t="s">
        <v>29</v>
      </c>
    </row>
    <row r="4" spans="1:7">
      <c r="A4" t="s">
        <v>6</v>
      </c>
      <c r="B4" t="s">
        <v>11</v>
      </c>
      <c r="C4" t="s">
        <v>15</v>
      </c>
      <c r="D4" t="s">
        <v>20</v>
      </c>
      <c r="E4" t="s">
        <v>26</v>
      </c>
      <c r="F4" t="s">
        <v>30</v>
      </c>
    </row>
    <row r="5" spans="1:7">
      <c r="A5" t="s">
        <v>7</v>
      </c>
      <c r="B5" t="s">
        <v>12</v>
      </c>
      <c r="C5" t="s">
        <v>16</v>
      </c>
      <c r="D5" t="s">
        <v>21</v>
      </c>
      <c r="E5" t="s">
        <v>27</v>
      </c>
      <c r="F5" t="s">
        <v>31</v>
      </c>
    </row>
    <row r="6" spans="1:7">
      <c r="A6" t="s">
        <v>8</v>
      </c>
      <c r="B6" t="s">
        <v>13</v>
      </c>
      <c r="C6" t="s">
        <v>17</v>
      </c>
      <c r="D6" t="s">
        <v>22</v>
      </c>
      <c r="E6" t="s">
        <v>32</v>
      </c>
      <c r="F6" t="s">
        <v>32</v>
      </c>
    </row>
    <row r="8" spans="1:7">
      <c r="D8" s="2">
        <v>0.05</v>
      </c>
      <c r="E8" t="s">
        <v>41</v>
      </c>
      <c r="F8" s="2">
        <v>0.1</v>
      </c>
      <c r="G8" t="s">
        <v>41</v>
      </c>
    </row>
    <row r="9" spans="1:7">
      <c r="A9" t="s">
        <v>39</v>
      </c>
      <c r="B9">
        <v>36.1</v>
      </c>
      <c r="C9">
        <f>(B9-5)/0.75</f>
        <v>41.466666666666669</v>
      </c>
      <c r="D9">
        <f>0.95*C9</f>
        <v>39.393333333333331</v>
      </c>
      <c r="E9">
        <f>ROUND(D9,0)</f>
        <v>39</v>
      </c>
      <c r="F9">
        <f>0.9*C9</f>
        <v>37.32</v>
      </c>
      <c r="G9">
        <f>ROUND(F9,0)</f>
        <v>37</v>
      </c>
    </row>
    <row r="10" spans="1:7">
      <c r="A10" t="s">
        <v>40</v>
      </c>
      <c r="B10">
        <v>37.799999999999997</v>
      </c>
      <c r="C10">
        <f>(B10-5)/0.75</f>
        <v>43.733333333333327</v>
      </c>
      <c r="D10">
        <f>1.05*C10</f>
        <v>45.919999999999995</v>
      </c>
      <c r="E10">
        <f t="shared" ref="E10:E14" si="0">ROUND(D10,0)</f>
        <v>46</v>
      </c>
      <c r="F10">
        <f>1.1*C10</f>
        <v>48.106666666666662</v>
      </c>
      <c r="G10">
        <f t="shared" ref="G10:G15" si="1">ROUND(F10,0)</f>
        <v>48</v>
      </c>
    </row>
    <row r="11" spans="1:7">
      <c r="A11" t="s">
        <v>35</v>
      </c>
      <c r="B11">
        <v>120</v>
      </c>
      <c r="C11">
        <f>(B11-9)/2</f>
        <v>55.5</v>
      </c>
      <c r="D11">
        <f>1.05*C11</f>
        <v>58.275000000000006</v>
      </c>
      <c r="E11">
        <f t="shared" si="0"/>
        <v>58</v>
      </c>
      <c r="F11">
        <f t="shared" ref="F11:F12" si="2">1.1*C11</f>
        <v>61.050000000000004</v>
      </c>
      <c r="G11">
        <f t="shared" si="1"/>
        <v>61</v>
      </c>
    </row>
    <row r="12" spans="1:7">
      <c r="A12" t="s">
        <v>36</v>
      </c>
      <c r="B12">
        <v>80</v>
      </c>
      <c r="C12">
        <f>(B12-6)/1.5</f>
        <v>49.333333333333336</v>
      </c>
      <c r="D12">
        <f>1.05*C12</f>
        <v>51.800000000000004</v>
      </c>
      <c r="E12">
        <f t="shared" si="0"/>
        <v>52</v>
      </c>
      <c r="F12">
        <f t="shared" si="2"/>
        <v>54.266666666666673</v>
      </c>
      <c r="G12">
        <f t="shared" si="1"/>
        <v>54</v>
      </c>
    </row>
    <row r="13" spans="1:7">
      <c r="A13" t="s">
        <v>37</v>
      </c>
      <c r="B13">
        <v>60</v>
      </c>
      <c r="C13">
        <f>(B13-8)/3</f>
        <v>17.333333333333332</v>
      </c>
      <c r="D13">
        <f>0.95*C13</f>
        <v>16.466666666666665</v>
      </c>
      <c r="E13">
        <f t="shared" si="0"/>
        <v>16</v>
      </c>
      <c r="F13">
        <f>0.9*C13</f>
        <v>15.6</v>
      </c>
      <c r="G13">
        <f t="shared" si="1"/>
        <v>16</v>
      </c>
    </row>
    <row r="14" spans="1:7">
      <c r="A14" t="s">
        <v>38</v>
      </c>
      <c r="B14">
        <v>100</v>
      </c>
      <c r="C14">
        <f>(B14-8)/3</f>
        <v>30.666666666666668</v>
      </c>
      <c r="D14">
        <f>1.05*C14</f>
        <v>32.200000000000003</v>
      </c>
      <c r="E14">
        <f t="shared" si="0"/>
        <v>32</v>
      </c>
      <c r="F14">
        <f>1.1*C14</f>
        <v>33.733333333333334</v>
      </c>
      <c r="G14">
        <f t="shared" si="1"/>
        <v>34</v>
      </c>
    </row>
    <row r="15" spans="1:7">
      <c r="A15" t="s">
        <v>8</v>
      </c>
      <c r="B15" s="2">
        <v>0.2</v>
      </c>
      <c r="C15">
        <v>40</v>
      </c>
      <c r="D15">
        <f>0.95*40</f>
        <v>38</v>
      </c>
      <c r="F15">
        <f>0.9*C15</f>
        <v>36</v>
      </c>
      <c r="G15">
        <f t="shared" si="1"/>
        <v>36</v>
      </c>
    </row>
    <row r="16" spans="1:7">
      <c r="C16" t="s">
        <v>42</v>
      </c>
      <c r="D16" t="s">
        <v>43</v>
      </c>
      <c r="F16" t="s">
        <v>44</v>
      </c>
    </row>
    <row r="17" spans="1:9">
      <c r="A17" t="s">
        <v>39</v>
      </c>
      <c r="C17">
        <v>36.1</v>
      </c>
      <c r="D17">
        <f>0.95*C17</f>
        <v>34.295000000000002</v>
      </c>
      <c r="F17">
        <f>0.9*C17</f>
        <v>32.49</v>
      </c>
    </row>
    <row r="18" spans="1:9">
      <c r="A18" t="s">
        <v>40</v>
      </c>
      <c r="C18">
        <v>37.799999999999997</v>
      </c>
      <c r="D18">
        <f>1.05*C18</f>
        <v>39.69</v>
      </c>
      <c r="F18">
        <f>1.1*C18</f>
        <v>41.58</v>
      </c>
    </row>
    <row r="19" spans="1:9">
      <c r="A19" t="s">
        <v>35</v>
      </c>
      <c r="C19">
        <v>120</v>
      </c>
      <c r="D19">
        <f>1.05*C19</f>
        <v>126</v>
      </c>
      <c r="F19">
        <f t="shared" ref="F19:F20" si="3">1.1*C19</f>
        <v>132</v>
      </c>
    </row>
    <row r="20" spans="1:9">
      <c r="A20" t="s">
        <v>36</v>
      </c>
      <c r="C20">
        <v>80</v>
      </c>
      <c r="D20">
        <f>1.05*C20</f>
        <v>84</v>
      </c>
      <c r="F20">
        <f t="shared" si="3"/>
        <v>88</v>
      </c>
    </row>
    <row r="21" spans="1:9">
      <c r="A21" t="s">
        <v>37</v>
      </c>
      <c r="C21">
        <v>60</v>
      </c>
      <c r="D21">
        <f>0.95*C21</f>
        <v>57</v>
      </c>
      <c r="F21">
        <f>0.9*C21</f>
        <v>54</v>
      </c>
    </row>
    <row r="22" spans="1:9">
      <c r="A22" t="s">
        <v>38</v>
      </c>
      <c r="C22">
        <v>100</v>
      </c>
      <c r="D22">
        <f>1.05*C22</f>
        <v>105</v>
      </c>
      <c r="F22">
        <f>1.1*C22</f>
        <v>110.00000000000001</v>
      </c>
    </row>
    <row r="23" spans="1:9">
      <c r="A23" t="s">
        <v>8</v>
      </c>
      <c r="C23" s="2">
        <v>0.2</v>
      </c>
      <c r="D23">
        <f>0.95*40</f>
        <v>38</v>
      </c>
      <c r="F23">
        <f>0.9*C23</f>
        <v>0.18000000000000002</v>
      </c>
    </row>
    <row r="28" spans="1:9">
      <c r="A28">
        <v>42</v>
      </c>
      <c r="B28">
        <f>147.5 - (2250/10230)*(A28)</f>
        <v>138.26246334310849</v>
      </c>
    </row>
    <row r="31" spans="1:9">
      <c r="A31">
        <v>32</v>
      </c>
      <c r="B31">
        <f>(A31-147.5) * (-10230/2250)</f>
        <v>525.14</v>
      </c>
      <c r="H31">
        <v>475</v>
      </c>
      <c r="I31">
        <v>43.03</v>
      </c>
    </row>
    <row r="32" spans="1:9">
      <c r="A32">
        <v>44</v>
      </c>
      <c r="B32">
        <f>(A32-147.5) * (-10230/2250)</f>
        <v>470.58000000000004</v>
      </c>
      <c r="D32">
        <v>480</v>
      </c>
      <c r="E32">
        <v>42</v>
      </c>
      <c r="H32">
        <v>474</v>
      </c>
      <c r="I32">
        <v>43.25</v>
      </c>
    </row>
    <row r="33" spans="4:9">
      <c r="D33">
        <v>477</v>
      </c>
      <c r="E33">
        <v>39</v>
      </c>
      <c r="H33">
        <v>476</v>
      </c>
      <c r="I33">
        <v>42.81</v>
      </c>
    </row>
    <row r="34" spans="4:9">
      <c r="D34">
        <v>475</v>
      </c>
      <c r="E34">
        <v>37</v>
      </c>
      <c r="H34">
        <v>474</v>
      </c>
      <c r="I34">
        <v>43.25</v>
      </c>
    </row>
    <row r="35" spans="4:9">
      <c r="D35">
        <v>473</v>
      </c>
      <c r="E35">
        <v>34.5</v>
      </c>
      <c r="H35">
        <v>476</v>
      </c>
      <c r="I35">
        <v>42.81</v>
      </c>
    </row>
    <row r="36" spans="4:9">
      <c r="D36">
        <v>471</v>
      </c>
      <c r="E36">
        <v>32</v>
      </c>
    </row>
    <row r="40" spans="4:9">
      <c r="E40">
        <v>1.1086</v>
      </c>
    </row>
    <row r="41" spans="4:9">
      <c r="E41">
        <v>489.91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Dang</dc:creator>
  <cp:lastModifiedBy>Paul Bartell</cp:lastModifiedBy>
  <dcterms:created xsi:type="dcterms:W3CDTF">2014-01-28T02:14:49Z</dcterms:created>
  <dcterms:modified xsi:type="dcterms:W3CDTF">2014-03-17T02:14:03Z</dcterms:modified>
</cp:coreProperties>
</file>