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DOKS\ID2\7C5266B3-01FD-444D-8206-237685B286B3\0\20000-20999\20235\L\L\"/>
    </mc:Choice>
  </mc:AlternateContent>
  <xr:revisionPtr revIDLastSave="0" documentId="13_ncr:1_{9FE94C58-1F87-4C98-AF29-054A8EAA95D9}" xr6:coauthVersionLast="47" xr6:coauthVersionMax="47" xr10:uidLastSave="{00000000-0000-0000-0000-000000000000}"/>
  <bookViews>
    <workbookView xWindow="-57720" yWindow="-120" windowWidth="28110" windowHeight="16440" xr2:uid="{5D4053D6-3970-4A81-84EB-C75776B0F2DF}"/>
  </bookViews>
  <sheets>
    <sheet name="Värderingsprotokoll" sheetId="1" r:id="rId1"/>
    <sheet name="Grunddata" sheetId="2" r:id="rId2"/>
  </sheets>
  <definedNames>
    <definedName name="_xlnm.Print_Area" localSheetId="0">Värderingsprotokoll!$A$1:$M$52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1" l="1"/>
  <c r="J27" i="1"/>
  <c r="B38" i="1"/>
  <c r="B39" i="1"/>
  <c r="J21" i="1"/>
  <c r="J20" i="1"/>
  <c r="J19" i="1"/>
  <c r="J18" i="1"/>
  <c r="J22" i="1" s="1"/>
  <c r="J41" i="1"/>
  <c r="J13" i="1"/>
  <c r="J12" i="1"/>
  <c r="B41" i="1"/>
  <c r="J14" i="1" l="1"/>
  <c r="J15" i="1" s="1"/>
  <c r="J35" i="1" s="1"/>
  <c r="J39" i="1" s="1"/>
  <c r="B14" i="1"/>
  <c r="J38" i="1" l="1"/>
  <c r="J40" i="1" s="1"/>
  <c r="J42" i="1" l="1"/>
  <c r="G46" i="1" l="1"/>
  <c r="B42" i="1"/>
</calcChain>
</file>

<file path=xl/sharedStrings.xml><?xml version="1.0" encoding="utf-8"?>
<sst xmlns="http://schemas.openxmlformats.org/spreadsheetml/2006/main" count="82" uniqueCount="65">
  <si>
    <t>FASTIGHET /SAMFÄLLIGHET samt PROJEKTINFORMATION</t>
  </si>
  <si>
    <t>Fastighetsbeteckning:</t>
  </si>
  <si>
    <t>Kommun:</t>
  </si>
  <si>
    <t>Fastighetsnummer:</t>
  </si>
  <si>
    <t>Kontaktperson &amp; adress:</t>
  </si>
  <si>
    <t>Värderingstidpunkt:</t>
  </si>
  <si>
    <t>Värderingsman &amp; företag:</t>
  </si>
  <si>
    <t>Ersättning</t>
  </si>
  <si>
    <t>Summa:</t>
  </si>
  <si>
    <t>Typ av markslag</t>
  </si>
  <si>
    <t>Beskrivning</t>
  </si>
  <si>
    <t>Projekt/uppdragsnummer:</t>
  </si>
  <si>
    <t>Kostnad</t>
  </si>
  <si>
    <t>Längd (m)</t>
  </si>
  <si>
    <t>Antal (st)</t>
  </si>
  <si>
    <t>Schablonersättning Optorör - bredd 1m</t>
  </si>
  <si>
    <t>Schablonersättning Optorör - bredd 2m</t>
  </si>
  <si>
    <t>Grundersättning</t>
  </si>
  <si>
    <t>Särskild ersättning vid överenskommelse</t>
  </si>
  <si>
    <t>Summa intrångsersättning</t>
  </si>
  <si>
    <t>Övriga ersättningar</t>
  </si>
  <si>
    <t>%</t>
  </si>
  <si>
    <t>Ovanstående godkänns och ersättning sätts in på följande konto</t>
  </si>
  <si>
    <t>Fastighetsägarens godkännande</t>
  </si>
  <si>
    <t>Underskrift/datum</t>
  </si>
  <si>
    <t>Kontonummer, Pg/Bg, IBAN &amp; SWIFT</t>
  </si>
  <si>
    <t>E post</t>
  </si>
  <si>
    <t>Clearingnr</t>
  </si>
  <si>
    <t>Telefon</t>
  </si>
  <si>
    <t>Referens</t>
  </si>
  <si>
    <t>Banknamn</t>
  </si>
  <si>
    <t>VÄRDERINGSPROTOKOLL FIBER</t>
  </si>
  <si>
    <t>INTRÅNGSERSÄTTNING FÖR MARKLEDNING</t>
  </si>
  <si>
    <t xml:space="preserve">ÖVRIG INTRÅNGSERSÄTTNING </t>
  </si>
  <si>
    <t>ÖVRIG ERSÄTTNING</t>
  </si>
  <si>
    <t>Andel</t>
  </si>
  <si>
    <t xml:space="preserve">Beskrivning </t>
  </si>
  <si>
    <t xml:space="preserve">INTRÅNGSERSÄTTNING FÖR ÅKER- ELLER SKOGSMARK </t>
  </si>
  <si>
    <t>Markskåp - Skog</t>
  </si>
  <si>
    <t>Markskåp - Jordbruksimp.</t>
  </si>
  <si>
    <t>Markskåp - Övrig mark</t>
  </si>
  <si>
    <t>Optobrunn - Skog</t>
  </si>
  <si>
    <t>Optobrunn - Jordbruksimp.</t>
  </si>
  <si>
    <t>Optobrunn - Övrig mark</t>
  </si>
  <si>
    <t xml:space="preserve">INTRÅNGSERSÄTTNING FÖR  MARKSKÅP, OPTOBRUNN OCH TEKNIKBOD </t>
  </si>
  <si>
    <t>Minimiersättningstillägg</t>
  </si>
  <si>
    <t>Typ</t>
  </si>
  <si>
    <t>Teknikbod - Skog (yta 6x6 meter)</t>
  </si>
  <si>
    <t>Teknikbod - Övrig mark  (yta 6x6 meter)</t>
  </si>
  <si>
    <t>Teknikbod - Jordbruksimp. (yta 6x6 meter)</t>
  </si>
  <si>
    <t>Teknikbod - Skog (yta 8x8 meter)</t>
  </si>
  <si>
    <t>Teknikbod - Jordbruksimp. (yta 8x8 meter)</t>
  </si>
  <si>
    <t>Teknikbod - Övrig mark  (yta 8x8 meter)</t>
  </si>
  <si>
    <t>Teknikbod - Skog (yta 10x10 meter)</t>
  </si>
  <si>
    <t>Teknikbod - Jordbruksimp. (yta 10x10 meter)</t>
  </si>
  <si>
    <t>Teknikbod - Övrig mark  (yta 10x10 meter)</t>
  </si>
  <si>
    <t>Tillägg enligt expropriationslagen</t>
  </si>
  <si>
    <t>Standard</t>
  </si>
  <si>
    <t>x</t>
  </si>
  <si>
    <t>Fastighetsägare (födelsedata/orgnr)</t>
  </si>
  <si>
    <t>Bredd</t>
  </si>
  <si>
    <t>Särskild ersättning vid överenskommelse - Maxbelopp</t>
  </si>
  <si>
    <t>Minimiersättningstillägg - Endast för Markledning</t>
  </si>
  <si>
    <t>Ja</t>
  </si>
  <si>
    <t>Version 2023 (2023-01-04)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</si>
</sst>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kr&quot;;[Red]\-#,##0\ &quot;kr&quot;"/>
    <numFmt numFmtId="42" formatCode="_-* #,##0\ &quot;kr&quot;_-;\-* #,##0\ &quot;kr&quot;_-;_-* &quot;-&quot;\ &quot;kr&quot;_-;_-@_-"/>
    <numFmt numFmtId="44" formatCode="_-* #,##0.00\ &quot;kr&quot;_-;\-* #,##0.00\ &quot;kr&quot;_-;_-* &quot;-&quot;??\ &quot;kr&quot;_-;_-@_-"/>
    <numFmt numFmtId="164" formatCode="_-* #,##0\ [$kr-41D]_-;\-* #,##0\ [$kr-41D]_-;_-* &quot;-&quot;??\ [$kr-41D]_-;_-@_-"/>
    <numFmt numFmtId="165" formatCode="_-* #,##0\ &quot;kr&quot;_-;\-* #,##0\ &quot;kr&quot;_-;_-* &quot;-&quot;??\ &quot;kr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slantDashDot">
        <color rgb="FF00B0F0"/>
      </left>
      <right/>
      <top/>
      <bottom/>
      <diagonal/>
    </border>
    <border>
      <left/>
      <right/>
      <top style="slantDashDot">
        <color indexed="64"/>
      </top>
      <bottom/>
      <diagonal/>
    </border>
    <border>
      <left/>
      <right style="slantDashDot">
        <color rgb="FF00B0F0"/>
      </right>
      <top style="slantDashDot">
        <color indexed="64"/>
      </top>
      <bottom/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 style="dashed">
        <color indexed="64"/>
      </left>
      <right style="slantDashDot">
        <color indexed="64"/>
      </right>
      <top style="thin">
        <color indexed="64"/>
      </top>
      <bottom/>
      <diagonal/>
    </border>
    <border>
      <left style="dashed">
        <color indexed="64"/>
      </left>
      <right style="slantDashDot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0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2" borderId="1" xfId="0" applyFill="1" applyBorder="1"/>
    <xf numFmtId="0" fontId="6" fillId="2" borderId="13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4" fillId="3" borderId="13" xfId="0" applyFont="1" applyFill="1" applyBorder="1" applyAlignment="1">
      <alignment horizontal="center"/>
    </xf>
    <xf numFmtId="164" fontId="0" fillId="2" borderId="0" xfId="0" applyNumberFormat="1" applyFill="1"/>
    <xf numFmtId="0" fontId="5" fillId="3" borderId="7" xfId="0" applyFont="1" applyFill="1" applyBorder="1" applyAlignment="1">
      <alignment horizontal="center"/>
    </xf>
    <xf numFmtId="165" fontId="3" fillId="2" borderId="13" xfId="1" applyNumberFormat="1" applyFont="1" applyFill="1" applyBorder="1" applyProtection="1">
      <protection locked="0"/>
    </xf>
    <xf numFmtId="44" fontId="3" fillId="2" borderId="13" xfId="1" applyFont="1" applyFill="1" applyBorder="1" applyProtection="1">
      <protection locked="0"/>
    </xf>
    <xf numFmtId="9" fontId="3" fillId="2" borderId="13" xfId="2" applyFont="1" applyFill="1" applyBorder="1" applyAlignment="1" applyProtection="1">
      <alignment horizontal="center"/>
      <protection locked="0"/>
    </xf>
    <xf numFmtId="0" fontId="3" fillId="3" borderId="21" xfId="0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3" borderId="10" xfId="0" applyFont="1" applyFill="1" applyBorder="1" applyAlignment="1" applyProtection="1">
      <alignment horizontal="center"/>
      <protection locked="0"/>
    </xf>
    <xf numFmtId="0" fontId="5" fillId="3" borderId="3" xfId="0" applyFont="1" applyFill="1" applyBorder="1"/>
    <xf numFmtId="0" fontId="5" fillId="3" borderId="5" xfId="0" applyFont="1" applyFill="1" applyBorder="1"/>
    <xf numFmtId="0" fontId="4" fillId="2" borderId="4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0" fontId="7" fillId="2" borderId="32" xfId="0" applyFont="1" applyFill="1" applyBorder="1" applyAlignment="1">
      <alignment horizontal="right"/>
    </xf>
    <xf numFmtId="0" fontId="3" fillId="3" borderId="36" xfId="0" applyFont="1" applyFill="1" applyBorder="1" applyAlignment="1" applyProtection="1">
      <alignment horizontal="center"/>
      <protection locked="0"/>
    </xf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0" fillId="2" borderId="37" xfId="0" applyFill="1" applyBorder="1"/>
    <xf numFmtId="6" fontId="3" fillId="2" borderId="13" xfId="2" applyNumberFormat="1" applyFont="1" applyFill="1" applyBorder="1" applyAlignment="1" applyProtection="1">
      <alignment horizontal="center"/>
      <protection locked="0"/>
    </xf>
    <xf numFmtId="165" fontId="3" fillId="2" borderId="13" xfId="1" applyNumberFormat="1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25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3" fillId="2" borderId="23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9" fontId="3" fillId="2" borderId="28" xfId="2" applyFont="1" applyFill="1" applyBorder="1" applyAlignment="1" applyProtection="1">
      <alignment horizontal="center" vertical="center"/>
      <protection locked="0"/>
    </xf>
    <xf numFmtId="9" fontId="3" fillId="2" borderId="24" xfId="2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8" fillId="2" borderId="28" xfId="0" applyFont="1" applyFill="1" applyBorder="1" applyAlignment="1">
      <alignment horizontal="left"/>
    </xf>
    <xf numFmtId="0" fontId="8" fillId="2" borderId="9" xfId="0" applyFont="1" applyFill="1" applyBorder="1" applyAlignment="1">
      <alignment horizontal="left"/>
    </xf>
    <xf numFmtId="0" fontId="8" fillId="2" borderId="22" xfId="0" applyFont="1" applyFill="1" applyBorder="1" applyAlignment="1">
      <alignment horizontal="left"/>
    </xf>
    <xf numFmtId="0" fontId="8" fillId="2" borderId="27" xfId="0" applyFont="1" applyFill="1" applyBorder="1" applyAlignment="1">
      <alignment horizontal="left"/>
    </xf>
    <xf numFmtId="0" fontId="3" fillId="2" borderId="24" xfId="0" applyFont="1" applyFill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0" fontId="3" fillId="3" borderId="15" xfId="0" applyFont="1" applyFill="1" applyBorder="1" applyAlignment="1">
      <alignment horizontal="left" indent="1"/>
    </xf>
    <xf numFmtId="0" fontId="3" fillId="3" borderId="14" xfId="0" applyFont="1" applyFill="1" applyBorder="1" applyAlignment="1">
      <alignment horizontal="left" indent="1"/>
    </xf>
    <xf numFmtId="0" fontId="3" fillId="3" borderId="17" xfId="0" applyFont="1" applyFill="1" applyBorder="1" applyAlignment="1">
      <alignment horizontal="left" indent="1"/>
    </xf>
    <xf numFmtId="164" fontId="3" fillId="3" borderId="15" xfId="0" applyNumberFormat="1" applyFont="1" applyFill="1" applyBorder="1" applyProtection="1">
      <protection locked="0"/>
    </xf>
    <xf numFmtId="164" fontId="3" fillId="3" borderId="14" xfId="0" applyNumberFormat="1" applyFont="1" applyFill="1" applyBorder="1" applyProtection="1">
      <protection locked="0"/>
    </xf>
    <xf numFmtId="164" fontId="3" fillId="3" borderId="17" xfId="0" applyNumberFormat="1" applyFont="1" applyFill="1" applyBorder="1" applyProtection="1">
      <protection locked="0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164" fontId="3" fillId="2" borderId="19" xfId="0" applyNumberFormat="1" applyFont="1" applyFill="1" applyBorder="1" applyAlignment="1">
      <alignment horizontal="right"/>
    </xf>
    <xf numFmtId="0" fontId="3" fillId="2" borderId="19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42" fontId="3" fillId="2" borderId="42" xfId="1" applyNumberFormat="1" applyFont="1" applyFill="1" applyBorder="1" applyAlignment="1" applyProtection="1">
      <alignment horizontal="center" vertical="center"/>
    </xf>
    <xf numFmtId="42" fontId="3" fillId="2" borderId="43" xfId="1" applyNumberFormat="1" applyFont="1" applyFill="1" applyBorder="1" applyAlignment="1" applyProtection="1">
      <alignment horizontal="center" vertical="center"/>
    </xf>
    <xf numFmtId="0" fontId="9" fillId="3" borderId="11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/>
    </xf>
    <xf numFmtId="165" fontId="4" fillId="3" borderId="4" xfId="1" applyNumberFormat="1" applyFont="1" applyFill="1" applyBorder="1" applyAlignment="1">
      <alignment horizontal="right"/>
    </xf>
    <xf numFmtId="165" fontId="4" fillId="3" borderId="12" xfId="1" applyNumberFormat="1" applyFont="1" applyFill="1" applyBorder="1" applyAlignment="1">
      <alignment horizontal="right"/>
    </xf>
    <xf numFmtId="0" fontId="5" fillId="3" borderId="8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8" fillId="4" borderId="38" xfId="0" applyFont="1" applyFill="1" applyBorder="1" applyAlignment="1">
      <alignment horizontal="left"/>
    </xf>
    <xf numFmtId="0" fontId="8" fillId="4" borderId="39" xfId="0" applyFont="1" applyFill="1" applyBorder="1" applyAlignment="1">
      <alignment horizontal="left"/>
    </xf>
    <xf numFmtId="0" fontId="3" fillId="4" borderId="40" xfId="0" applyFont="1" applyFill="1" applyBorder="1" applyAlignment="1">
      <alignment horizontal="left"/>
    </xf>
    <xf numFmtId="0" fontId="3" fillId="4" borderId="41" xfId="0" applyFont="1" applyFill="1" applyBorder="1" applyAlignment="1">
      <alignment horizontal="left"/>
    </xf>
    <xf numFmtId="0" fontId="3" fillId="2" borderId="2" xfId="0" applyFont="1" applyFill="1" applyBorder="1" applyAlignment="1" applyProtection="1">
      <alignment horizontal="left" wrapText="1"/>
      <protection locked="0"/>
    </xf>
    <xf numFmtId="0" fontId="3" fillId="2" borderId="3" xfId="0" applyFont="1" applyFill="1" applyBorder="1" applyAlignment="1" applyProtection="1">
      <alignment horizontal="left" wrapText="1"/>
      <protection locked="0"/>
    </xf>
    <xf numFmtId="0" fontId="3" fillId="2" borderId="30" xfId="0" applyFont="1" applyFill="1" applyBorder="1" applyAlignment="1" applyProtection="1">
      <alignment horizontal="left" wrapText="1"/>
      <protection locked="0"/>
    </xf>
    <xf numFmtId="0" fontId="3" fillId="2" borderId="15" xfId="0" applyFont="1" applyFill="1" applyBorder="1" applyAlignment="1" applyProtection="1">
      <alignment horizontal="left" wrapText="1"/>
      <protection locked="0"/>
    </xf>
    <xf numFmtId="0" fontId="3" fillId="2" borderId="14" xfId="0" applyFont="1" applyFill="1" applyBorder="1" applyAlignment="1" applyProtection="1">
      <alignment horizontal="left" wrapText="1"/>
      <protection locked="0"/>
    </xf>
    <xf numFmtId="0" fontId="3" fillId="2" borderId="23" xfId="0" applyFont="1" applyFill="1" applyBorder="1" applyAlignment="1" applyProtection="1">
      <alignment horizontal="left" wrapText="1"/>
      <protection locked="0"/>
    </xf>
    <xf numFmtId="0" fontId="6" fillId="2" borderId="8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indent="1"/>
    </xf>
    <xf numFmtId="0" fontId="3" fillId="3" borderId="0" xfId="0" applyFont="1" applyFill="1" applyAlignment="1">
      <alignment horizontal="left" indent="1"/>
    </xf>
    <xf numFmtId="0" fontId="3" fillId="3" borderId="9" xfId="0" applyFont="1" applyFill="1" applyBorder="1" applyAlignment="1">
      <alignment horizontal="left" indent="1"/>
    </xf>
    <xf numFmtId="164" fontId="3" fillId="3" borderId="1" xfId="0" applyNumberFormat="1" applyFont="1" applyFill="1" applyBorder="1"/>
    <xf numFmtId="164" fontId="3" fillId="3" borderId="0" xfId="0" applyNumberFormat="1" applyFont="1" applyFill="1"/>
    <xf numFmtId="164" fontId="3" fillId="3" borderId="9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 indent="1"/>
      <protection locked="0"/>
    </xf>
    <xf numFmtId="49" fontId="3" fillId="3" borderId="0" xfId="0" applyNumberFormat="1" applyFont="1" applyFill="1" applyAlignment="1" applyProtection="1">
      <alignment horizontal="left" indent="1"/>
      <protection locked="0"/>
    </xf>
    <xf numFmtId="49" fontId="3" fillId="3" borderId="9" xfId="0" applyNumberFormat="1" applyFont="1" applyFill="1" applyBorder="1" applyAlignment="1" applyProtection="1">
      <alignment horizontal="left" indent="1"/>
      <protection locked="0"/>
    </xf>
    <xf numFmtId="164" fontId="3" fillId="3" borderId="1" xfId="0" applyNumberFormat="1" applyFont="1" applyFill="1" applyBorder="1" applyProtection="1">
      <protection locked="0"/>
    </xf>
    <xf numFmtId="164" fontId="3" fillId="3" borderId="0" xfId="0" applyNumberFormat="1" applyFont="1" applyFill="1" applyProtection="1">
      <protection locked="0"/>
    </xf>
    <xf numFmtId="164" fontId="3" fillId="3" borderId="9" xfId="0" applyNumberFormat="1" applyFont="1" applyFill="1" applyBorder="1" applyProtection="1">
      <protection locked="0"/>
    </xf>
    <xf numFmtId="49" fontId="3" fillId="3" borderId="15" xfId="0" applyNumberFormat="1" applyFont="1" applyFill="1" applyBorder="1" applyAlignment="1" applyProtection="1">
      <alignment horizontal="left" indent="1"/>
      <protection locked="0"/>
    </xf>
    <xf numFmtId="49" fontId="3" fillId="3" borderId="14" xfId="0" applyNumberFormat="1" applyFont="1" applyFill="1" applyBorder="1" applyAlignment="1" applyProtection="1">
      <alignment horizontal="left" indent="1"/>
      <protection locked="0"/>
    </xf>
    <xf numFmtId="49" fontId="3" fillId="3" borderId="17" xfId="0" applyNumberFormat="1" applyFont="1" applyFill="1" applyBorder="1" applyAlignment="1" applyProtection="1">
      <alignment horizontal="left" indent="1"/>
      <protection locked="0"/>
    </xf>
    <xf numFmtId="0" fontId="0" fillId="2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3" borderId="8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164" fontId="3" fillId="3" borderId="33" xfId="0" applyNumberFormat="1" applyFont="1" applyFill="1" applyBorder="1"/>
    <xf numFmtId="164" fontId="3" fillId="3" borderId="34" xfId="0" applyNumberFormat="1" applyFont="1" applyFill="1" applyBorder="1"/>
    <xf numFmtId="164" fontId="3" fillId="3" borderId="35" xfId="0" applyNumberFormat="1" applyFont="1" applyFill="1" applyBorder="1"/>
    <xf numFmtId="0" fontId="4" fillId="2" borderId="1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 wrapText="1"/>
    </xf>
    <xf numFmtId="0" fontId="4" fillId="2" borderId="9" xfId="0" applyFont="1" applyFill="1" applyBorder="1" applyAlignment="1">
      <alignment horizontal="right" vertical="top" wrapText="1"/>
    </xf>
    <xf numFmtId="0" fontId="4" fillId="2" borderId="11" xfId="0" applyFont="1" applyFill="1" applyBorder="1" applyAlignment="1">
      <alignment horizontal="right" vertical="top" wrapText="1"/>
    </xf>
    <xf numFmtId="0" fontId="4" fillId="2" borderId="4" xfId="0" applyFont="1" applyFill="1" applyBorder="1" applyAlignment="1">
      <alignment horizontal="right" vertical="top" wrapText="1"/>
    </xf>
    <xf numFmtId="0" fontId="4" fillId="2" borderId="12" xfId="0" applyFont="1" applyFill="1" applyBorder="1" applyAlignment="1">
      <alignment horizontal="right" vertical="top" wrapText="1"/>
    </xf>
    <xf numFmtId="0" fontId="6" fillId="2" borderId="6" xfId="0" applyFont="1" applyFill="1" applyBorder="1" applyAlignment="1">
      <alignment horizontal="left"/>
    </xf>
    <xf numFmtId="49" fontId="3" fillId="3" borderId="1" xfId="0" applyNumberFormat="1" applyFont="1" applyFill="1" applyBorder="1" applyAlignment="1" applyProtection="1">
      <alignment horizontal="left" vertical="top" wrapText="1"/>
      <protection locked="0"/>
    </xf>
    <xf numFmtId="49" fontId="3" fillId="3" borderId="0" xfId="0" applyNumberFormat="1" applyFont="1" applyFill="1" applyAlignment="1" applyProtection="1">
      <alignment horizontal="left" vertical="top" wrapText="1"/>
      <protection locked="0"/>
    </xf>
    <xf numFmtId="49" fontId="3" fillId="3" borderId="9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49" fontId="3" fillId="3" borderId="2" xfId="0" applyNumberFormat="1" applyFont="1" applyFill="1" applyBorder="1" applyAlignment="1" applyProtection="1">
      <alignment horizontal="left" indent="1"/>
      <protection locked="0"/>
    </xf>
    <xf numFmtId="49" fontId="3" fillId="3" borderId="3" xfId="0" applyNumberFormat="1" applyFont="1" applyFill="1" applyBorder="1" applyAlignment="1" applyProtection="1">
      <alignment horizontal="left" indent="1"/>
      <protection locked="0"/>
    </xf>
    <xf numFmtId="49" fontId="3" fillId="3" borderId="5" xfId="0" applyNumberFormat="1" applyFont="1" applyFill="1" applyBorder="1" applyAlignment="1" applyProtection="1">
      <alignment horizontal="left" indent="1"/>
      <protection locked="0"/>
    </xf>
    <xf numFmtId="49" fontId="8" fillId="3" borderId="1" xfId="0" applyNumberFormat="1" applyFont="1" applyFill="1" applyBorder="1" applyAlignment="1" applyProtection="1">
      <alignment horizontal="left"/>
      <protection locked="0"/>
    </xf>
    <xf numFmtId="49" fontId="8" fillId="3" borderId="0" xfId="0" applyNumberFormat="1" applyFont="1" applyFill="1" applyAlignment="1" applyProtection="1">
      <alignment horizontal="left"/>
      <protection locked="0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164" fontId="3" fillId="3" borderId="2" xfId="0" applyNumberFormat="1" applyFont="1" applyFill="1" applyBorder="1"/>
    <xf numFmtId="164" fontId="3" fillId="3" borderId="3" xfId="0" applyNumberFormat="1" applyFont="1" applyFill="1" applyBorder="1"/>
    <xf numFmtId="0" fontId="10" fillId="3" borderId="3" xfId="0" applyFont="1" applyFill="1" applyBorder="1" applyAlignment="1" applyProtection="1">
      <alignment horizontal="left"/>
      <protection locked="0"/>
    </xf>
    <xf numFmtId="0" fontId="10" fillId="3" borderId="1" xfId="0" applyFont="1" applyFill="1" applyBorder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9" xfId="0" applyFont="1" applyFill="1" applyBorder="1" applyAlignment="1" applyProtection="1">
      <alignment horizontal="left"/>
      <protection locked="0"/>
    </xf>
    <xf numFmtId="0" fontId="10" fillId="3" borderId="1" xfId="0" applyFont="1" applyFill="1" applyBorder="1" applyAlignment="1" applyProtection="1">
      <alignment horizontal="left" vertical="top" wrapText="1"/>
      <protection locked="0"/>
    </xf>
    <xf numFmtId="0" fontId="10" fillId="3" borderId="0" xfId="0" applyFont="1" applyFill="1" applyAlignment="1" applyProtection="1">
      <alignment horizontal="left" vertical="top" wrapText="1"/>
      <protection locked="0"/>
    </xf>
    <xf numFmtId="0" fontId="10" fillId="3" borderId="9" xfId="0" applyFont="1" applyFill="1" applyBorder="1" applyAlignment="1" applyProtection="1">
      <alignment horizontal="left" vertical="top" wrapText="1"/>
      <protection locked="0"/>
    </xf>
    <xf numFmtId="0" fontId="10" fillId="3" borderId="11" xfId="0" applyFont="1" applyFill="1" applyBorder="1" applyAlignment="1" applyProtection="1">
      <alignment horizontal="left" vertical="top" wrapText="1"/>
      <protection locked="0"/>
    </xf>
    <xf numFmtId="0" fontId="10" fillId="3" borderId="4" xfId="0" applyFont="1" applyFill="1" applyBorder="1" applyAlignment="1" applyProtection="1">
      <alignment horizontal="left" vertical="top" wrapText="1"/>
      <protection locked="0"/>
    </xf>
    <xf numFmtId="0" fontId="10" fillId="3" borderId="12" xfId="0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0" fontId="4" fillId="3" borderId="1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14" fontId="3" fillId="3" borderId="1" xfId="0" applyNumberFormat="1" applyFont="1" applyFill="1" applyBorder="1" applyAlignment="1" applyProtection="1">
      <alignment horizontal="left"/>
      <protection locked="0"/>
    </xf>
    <xf numFmtId="14" fontId="3" fillId="3" borderId="0" xfId="0" applyNumberFormat="1" applyFont="1" applyFill="1" applyAlignment="1" applyProtection="1">
      <alignment horizontal="left"/>
      <protection locked="0"/>
    </xf>
    <xf numFmtId="49" fontId="3" fillId="3" borderId="2" xfId="0" applyNumberFormat="1" applyFont="1" applyFill="1" applyBorder="1" applyAlignment="1" applyProtection="1">
      <alignment horizontal="left"/>
      <protection locked="0"/>
    </xf>
    <xf numFmtId="49" fontId="3" fillId="3" borderId="3" xfId="0" applyNumberFormat="1" applyFont="1" applyFill="1" applyBorder="1" applyAlignment="1" applyProtection="1">
      <alignment horizontal="left"/>
      <protection locked="0"/>
    </xf>
    <xf numFmtId="49" fontId="3" fillId="3" borderId="5" xfId="0" applyNumberFormat="1" applyFont="1" applyFill="1" applyBorder="1" applyAlignment="1" applyProtection="1">
      <alignment horizontal="left"/>
      <protection locked="0"/>
    </xf>
    <xf numFmtId="0" fontId="4" fillId="2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3" fillId="3" borderId="16" xfId="0" applyFont="1" applyFill="1" applyBorder="1" applyAlignment="1">
      <alignment horizontal="left" indent="1"/>
    </xf>
    <xf numFmtId="0" fontId="5" fillId="3" borderId="7" xfId="0" applyFont="1" applyFill="1" applyBorder="1" applyAlignment="1">
      <alignment horizontal="right"/>
    </xf>
    <xf numFmtId="0" fontId="5" fillId="3" borderId="6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 indent="1"/>
    </xf>
    <xf numFmtId="164" fontId="3" fillId="3" borderId="13" xfId="0" applyNumberFormat="1" applyFont="1" applyFill="1" applyBorder="1"/>
    <xf numFmtId="0" fontId="4" fillId="3" borderId="11" xfId="0" applyFont="1" applyFill="1" applyBorder="1" applyAlignment="1">
      <alignment horizontal="right"/>
    </xf>
    <xf numFmtId="0" fontId="4" fillId="3" borderId="4" xfId="0" applyFont="1" applyFill="1" applyBorder="1" applyAlignment="1">
      <alignment horizontal="right"/>
    </xf>
    <xf numFmtId="0" fontId="4" fillId="3" borderId="12" xfId="0" applyFont="1" applyFill="1" applyBorder="1" applyAlignment="1">
      <alignment horizontal="right"/>
    </xf>
    <xf numFmtId="0" fontId="6" fillId="2" borderId="7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 indent="1"/>
    </xf>
    <xf numFmtId="0" fontId="3" fillId="2" borderId="13" xfId="0" applyFont="1" applyFill="1" applyBorder="1" applyAlignment="1">
      <alignment horizontal="left"/>
    </xf>
    <xf numFmtId="0" fontId="4" fillId="3" borderId="13" xfId="0" applyFont="1" applyFill="1" applyBorder="1" applyAlignment="1">
      <alignment horizontal="left"/>
    </xf>
  </cellXfs>
  <cellStyles count="3">
    <cellStyle name="Normal" xfId="0" builtinId="0"/>
    <cellStyle name="Procent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477712</xdr:colOff>
      <xdr:row>0</xdr:row>
      <xdr:rowOff>96569</xdr:rowOff>
    </xdr:from>
    <xdr:to>
      <xdr:col>12</xdr:col>
      <xdr:colOff>231</xdr:colOff>
      <xdr:row>2</xdr:row>
      <xdr:rowOff>111809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E0241492-6B06-453C-B167-61BEB3972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1693" y="96569"/>
          <a:ext cx="581113" cy="381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BCA8C-4B32-4277-AB33-DBA554AB1514}">
  <sheetPr>
    <pageSetUpPr fitToPage="1"/>
  </sheetPr>
  <dimension ref="A3:O51"/>
  <sheetViews>
    <sheetView tabSelected="1" topLeftCell="A4" zoomScaleNormal="100" workbookViewId="0">
      <selection activeCell="E5" sqref="E5:G5"/>
    </sheetView>
  </sheetViews>
  <sheetFormatPr defaultRowHeight="14.4" x14ac:dyDescent="0.3"/>
  <cols>
    <col min="1" max="1" width="1.6640625" style="1" customWidth="1"/>
    <col min="2" max="2" width="8.88671875" style="1"/>
    <col min="3" max="3" width="3.88671875" style="1" customWidth="1"/>
    <col min="4" max="4" width="8.88671875" style="1"/>
    <col min="5" max="5" width="8.88671875" style="1" customWidth="1"/>
    <col min="6" max="6" width="5.5546875" style="1" customWidth="1"/>
    <col min="7" max="7" width="7.88671875" style="1" customWidth="1"/>
    <col min="8" max="8" width="19.77734375" style="1" customWidth="1"/>
    <col min="9" max="9" width="7.44140625" style="1" customWidth="1"/>
    <col min="10" max="11" width="2.77734375" style="1" customWidth="1"/>
    <col min="12" max="12" width="2.5546875" style="1" customWidth="1"/>
    <col min="13" max="13" width="3.77734375" style="1" customWidth="1"/>
    <col min="14" max="14" width="2.6640625" style="1" customWidth="1"/>
    <col min="15" max="19" width="8.88671875" style="1"/>
    <col min="20" max="20" width="19.33203125" style="1" customWidth="1"/>
    <col min="21" max="16384" width="8.88671875" style="1"/>
  </cols>
  <sheetData>
    <row r="3" spans="1:13" x14ac:dyDescent="0.3">
      <c r="B3" s="159" t="s">
        <v>31</v>
      </c>
      <c r="C3" s="159"/>
      <c r="D3" s="159"/>
      <c r="E3" s="159"/>
      <c r="F3" s="159"/>
    </row>
    <row r="4" spans="1:13" x14ac:dyDescent="0.3">
      <c r="B4" s="100" t="s">
        <v>0</v>
      </c>
      <c r="C4" s="101"/>
      <c r="D4" s="101"/>
      <c r="E4" s="101"/>
      <c r="F4" s="101"/>
      <c r="G4" s="101"/>
      <c r="H4" s="157" t="s">
        <v>64</v>
      </c>
      <c r="I4" s="157"/>
      <c r="J4" s="157"/>
      <c r="K4" s="157"/>
      <c r="L4" s="158"/>
    </row>
    <row r="5" spans="1:13" ht="13.05" customHeight="1" x14ac:dyDescent="0.3">
      <c r="A5" s="2"/>
      <c r="B5" s="153" t="s">
        <v>1</v>
      </c>
      <c r="C5" s="154"/>
      <c r="D5" s="155"/>
      <c r="E5" s="134"/>
      <c r="F5" s="134"/>
      <c r="G5" s="134"/>
      <c r="H5" s="20" t="s">
        <v>11</v>
      </c>
      <c r="I5" s="150"/>
      <c r="J5" s="151"/>
      <c r="K5" s="151"/>
      <c r="L5" s="152"/>
      <c r="M5" s="3"/>
    </row>
    <row r="6" spans="1:13" x14ac:dyDescent="0.3">
      <c r="B6" s="144" t="s">
        <v>2</v>
      </c>
      <c r="C6" s="145"/>
      <c r="D6" s="145"/>
      <c r="E6" s="135"/>
      <c r="F6" s="136"/>
      <c r="G6" s="136"/>
      <c r="H6" s="21" t="s">
        <v>5</v>
      </c>
      <c r="I6" s="148"/>
      <c r="J6" s="149"/>
      <c r="K6" s="149"/>
      <c r="L6" s="149"/>
      <c r="M6" s="3"/>
    </row>
    <row r="7" spans="1:13" x14ac:dyDescent="0.3">
      <c r="B7" s="144" t="s">
        <v>3</v>
      </c>
      <c r="C7" s="145"/>
      <c r="D7" s="145"/>
      <c r="E7" s="135"/>
      <c r="F7" s="136"/>
      <c r="G7" s="137"/>
      <c r="H7" s="22" t="s">
        <v>6</v>
      </c>
      <c r="I7" s="116"/>
      <c r="J7" s="117"/>
      <c r="K7" s="117"/>
      <c r="L7" s="118"/>
      <c r="M7" s="3"/>
    </row>
    <row r="8" spans="1:13" ht="16.05" customHeight="1" x14ac:dyDescent="0.3">
      <c r="A8" s="2"/>
      <c r="B8" s="109" t="s">
        <v>4</v>
      </c>
      <c r="C8" s="110"/>
      <c r="D8" s="111"/>
      <c r="E8" s="138"/>
      <c r="F8" s="139"/>
      <c r="G8" s="140"/>
      <c r="H8" s="21"/>
      <c r="I8" s="119"/>
      <c r="J8" s="120"/>
      <c r="K8" s="120"/>
      <c r="L8" s="121"/>
      <c r="M8" s="3"/>
    </row>
    <row r="9" spans="1:13" ht="16.05" customHeight="1" x14ac:dyDescent="0.3">
      <c r="B9" s="112"/>
      <c r="C9" s="113"/>
      <c r="D9" s="114"/>
      <c r="E9" s="141"/>
      <c r="F9" s="142"/>
      <c r="G9" s="143"/>
      <c r="H9" s="19"/>
      <c r="I9" s="122"/>
      <c r="J9" s="123"/>
      <c r="K9" s="123"/>
      <c r="L9" s="124"/>
      <c r="M9" s="3"/>
    </row>
    <row r="10" spans="1:13" x14ac:dyDescent="0.3">
      <c r="B10" s="146" t="s">
        <v>32</v>
      </c>
      <c r="C10" s="147"/>
      <c r="D10" s="147"/>
      <c r="E10" s="101"/>
      <c r="F10" s="101"/>
      <c r="G10" s="101"/>
      <c r="H10" s="101"/>
      <c r="I10" s="101"/>
      <c r="J10" s="101"/>
      <c r="K10" s="101"/>
      <c r="L10" s="102"/>
    </row>
    <row r="11" spans="1:13" ht="13.05" customHeight="1" x14ac:dyDescent="0.3">
      <c r="B11" s="103" t="s">
        <v>36</v>
      </c>
      <c r="C11" s="165"/>
      <c r="D11" s="165"/>
      <c r="E11" s="165"/>
      <c r="F11" s="165"/>
      <c r="G11" s="165"/>
      <c r="H11" s="115"/>
      <c r="I11" s="5" t="s">
        <v>13</v>
      </c>
      <c r="J11" s="80" t="s">
        <v>7</v>
      </c>
      <c r="K11" s="81"/>
      <c r="L11" s="82"/>
    </row>
    <row r="12" spans="1:13" x14ac:dyDescent="0.3">
      <c r="B12" s="125"/>
      <c r="C12" s="126"/>
      <c r="D12" s="126"/>
      <c r="E12" s="126"/>
      <c r="F12" s="126"/>
      <c r="G12" s="126"/>
      <c r="H12" s="126"/>
      <c r="I12" s="14"/>
      <c r="J12" s="132" t="str">
        <f>IF(I12&gt;0,SUMIF(Grunddata!B$20:E$21,B12,Grunddata!F$20:F$21)*I12,"")</f>
        <v/>
      </c>
      <c r="K12" s="133"/>
      <c r="L12" s="133"/>
      <c r="M12" s="3"/>
    </row>
    <row r="13" spans="1:13" x14ac:dyDescent="0.3">
      <c r="A13" s="2"/>
      <c r="B13" s="89"/>
      <c r="C13" s="90"/>
      <c r="D13" s="90"/>
      <c r="E13" s="90"/>
      <c r="F13" s="90"/>
      <c r="G13" s="90"/>
      <c r="H13" s="91"/>
      <c r="I13" s="24"/>
      <c r="J13" s="86" t="str">
        <f>IF(I13&gt;0,SUMIF(Grunddata!B$20:E$21,B13,Grunddata!F$20:F$21)*I13,"")</f>
        <v/>
      </c>
      <c r="K13" s="87"/>
      <c r="L13" s="88"/>
      <c r="M13" s="3"/>
    </row>
    <row r="14" spans="1:13" ht="14.4" customHeight="1" x14ac:dyDescent="0.3">
      <c r="B14" s="156" t="str">
        <f>IF(Grunddata!F25="Ja",IF(SUM(J12:L13)&gt;0,IF(SUM(J12:L13)&lt;Grunddata!F24,Grunddata!B24,""),""),"")</f>
        <v/>
      </c>
      <c r="C14" s="156"/>
      <c r="D14" s="156"/>
      <c r="E14" s="156"/>
      <c r="F14" s="156"/>
      <c r="G14" s="156"/>
      <c r="H14" s="156"/>
      <c r="I14" s="156"/>
      <c r="J14" s="106" t="str">
        <f>IF(Grunddata!F25="Ja",IF(SUM(J12:L13)&gt;0,IF(SUM(J12:L13)&lt;Grunddata!F24,Grunddata!F24-SUM(J12:L13),""),""),"")</f>
        <v/>
      </c>
      <c r="K14" s="107"/>
      <c r="L14" s="108"/>
      <c r="M14" s="3"/>
    </row>
    <row r="15" spans="1:13" ht="14.4" customHeight="1" x14ac:dyDescent="0.3">
      <c r="B15" s="166"/>
      <c r="C15" s="167"/>
      <c r="D15" s="167"/>
      <c r="E15" s="167"/>
      <c r="F15" s="167"/>
      <c r="G15" s="167"/>
      <c r="H15" s="167"/>
      <c r="I15" s="7" t="s">
        <v>8</v>
      </c>
      <c r="J15" s="58" t="str">
        <f>IF(SUM(J12:L14)&gt;0,ROUNDUP(SUM(J12:L14),0),"")</f>
        <v/>
      </c>
      <c r="K15" s="59"/>
      <c r="L15" s="60"/>
    </row>
    <row r="16" spans="1:13" ht="14.4" customHeight="1" x14ac:dyDescent="0.3">
      <c r="B16" s="100" t="s">
        <v>44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2"/>
      <c r="M16" s="3"/>
    </row>
    <row r="17" spans="2:13" ht="13.05" customHeight="1" x14ac:dyDescent="0.3">
      <c r="B17" s="103" t="s">
        <v>10</v>
      </c>
      <c r="C17" s="165"/>
      <c r="D17" s="165"/>
      <c r="E17" s="165"/>
      <c r="F17" s="115"/>
      <c r="G17" s="103" t="s">
        <v>46</v>
      </c>
      <c r="H17" s="115"/>
      <c r="I17" s="4" t="s">
        <v>14</v>
      </c>
      <c r="J17" s="80" t="s">
        <v>7</v>
      </c>
      <c r="K17" s="81"/>
      <c r="L17" s="82"/>
    </row>
    <row r="18" spans="2:13" x14ac:dyDescent="0.3">
      <c r="B18" s="89"/>
      <c r="C18" s="90"/>
      <c r="D18" s="90"/>
      <c r="E18" s="90"/>
      <c r="F18" s="90"/>
      <c r="G18" s="128"/>
      <c r="H18" s="129"/>
      <c r="I18" s="15"/>
      <c r="J18" s="86" t="str">
        <f>IF(I18&gt;0,SUMIF(Grunddata!B$4:E$16,G18,Grunddata!F$4:F$16)*I18,"")</f>
        <v/>
      </c>
      <c r="K18" s="87"/>
      <c r="L18" s="87"/>
      <c r="M18" s="3"/>
    </row>
    <row r="19" spans="2:13" ht="10.8" customHeight="1" x14ac:dyDescent="0.3">
      <c r="B19" s="89"/>
      <c r="C19" s="90"/>
      <c r="D19" s="90"/>
      <c r="E19" s="90"/>
      <c r="F19" s="90"/>
      <c r="G19" s="128"/>
      <c r="H19" s="129"/>
      <c r="I19" s="16"/>
      <c r="J19" s="86" t="str">
        <f>IF(I19&gt;0,SUMIF(Grunddata!B$4:E$16,G19,Grunddata!F$4:F$16)*I19,"")</f>
        <v/>
      </c>
      <c r="K19" s="87"/>
      <c r="L19" s="88"/>
    </row>
    <row r="20" spans="2:13" x14ac:dyDescent="0.3">
      <c r="B20" s="89"/>
      <c r="C20" s="90"/>
      <c r="D20" s="90"/>
      <c r="E20" s="90"/>
      <c r="F20" s="90"/>
      <c r="G20" s="128"/>
      <c r="H20" s="129"/>
      <c r="I20" s="16"/>
      <c r="J20" s="86" t="str">
        <f>IF(I20&gt;0,SUMIF(Grunddata!B$4:E$16,G20,Grunddata!F$4:F$16)*I20,"")</f>
        <v/>
      </c>
      <c r="K20" s="87"/>
      <c r="L20" s="87"/>
      <c r="M20" s="3"/>
    </row>
    <row r="21" spans="2:13" x14ac:dyDescent="0.3">
      <c r="B21" s="89"/>
      <c r="C21" s="90"/>
      <c r="D21" s="90"/>
      <c r="E21" s="90"/>
      <c r="F21" s="90"/>
      <c r="G21" s="128"/>
      <c r="H21" s="129"/>
      <c r="I21" s="16"/>
      <c r="J21" s="86" t="str">
        <f>IF(I21&gt;0,SUMIF(Grunddata!B$4:E$16,G21,Grunddata!F$4:F$16)*I21,"")</f>
        <v/>
      </c>
      <c r="K21" s="87"/>
      <c r="L21" s="87"/>
      <c r="M21" s="3"/>
    </row>
    <row r="22" spans="2:13" ht="14.4" customHeight="1" x14ac:dyDescent="0.3">
      <c r="B22" s="130"/>
      <c r="C22" s="131"/>
      <c r="D22" s="131"/>
      <c r="E22" s="131"/>
      <c r="F22" s="131"/>
      <c r="G22" s="131"/>
      <c r="H22" s="131"/>
      <c r="I22" s="23" t="s">
        <v>8</v>
      </c>
      <c r="J22" s="58" t="str">
        <f>IF(SUM(J18:L21)&gt;0,ROUNDUP(SUM(J18:L21),0),"")</f>
        <v/>
      </c>
      <c r="K22" s="59"/>
      <c r="L22" s="60"/>
      <c r="M22" s="3"/>
    </row>
    <row r="23" spans="2:13" ht="14.4" customHeight="1" x14ac:dyDescent="0.3">
      <c r="B23" s="100" t="s">
        <v>37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2"/>
      <c r="M23" s="3"/>
    </row>
    <row r="24" spans="2:13" ht="13.05" customHeight="1" x14ac:dyDescent="0.3">
      <c r="B24" s="103" t="s">
        <v>10</v>
      </c>
      <c r="C24" s="104"/>
      <c r="D24" s="104"/>
      <c r="E24" s="104"/>
      <c r="F24" s="104"/>
      <c r="G24" s="104"/>
      <c r="H24" s="104"/>
      <c r="I24" s="105"/>
      <c r="J24" s="80" t="s">
        <v>7</v>
      </c>
      <c r="K24" s="81"/>
      <c r="L24" s="82"/>
    </row>
    <row r="25" spans="2:13" x14ac:dyDescent="0.3">
      <c r="B25" s="125"/>
      <c r="C25" s="126"/>
      <c r="D25" s="126"/>
      <c r="E25" s="126"/>
      <c r="F25" s="126"/>
      <c r="G25" s="126"/>
      <c r="H25" s="126"/>
      <c r="I25" s="127"/>
      <c r="J25" s="92"/>
      <c r="K25" s="93"/>
      <c r="L25" s="93"/>
      <c r="M25" s="3"/>
    </row>
    <row r="26" spans="2:13" x14ac:dyDescent="0.3">
      <c r="B26" s="95"/>
      <c r="C26" s="96"/>
      <c r="D26" s="96"/>
      <c r="E26" s="96"/>
      <c r="F26" s="96"/>
      <c r="G26" s="96"/>
      <c r="H26" s="96"/>
      <c r="I26" s="97"/>
      <c r="J26" s="53"/>
      <c r="K26" s="54"/>
      <c r="L26" s="55"/>
    </row>
    <row r="27" spans="2:13" ht="14.4" customHeight="1" x14ac:dyDescent="0.3">
      <c r="B27" s="56"/>
      <c r="C27" s="57"/>
      <c r="D27" s="57"/>
      <c r="E27" s="57"/>
      <c r="F27" s="57"/>
      <c r="G27" s="57"/>
      <c r="H27" s="57"/>
      <c r="I27" s="7" t="s">
        <v>8</v>
      </c>
      <c r="J27" s="58" t="str">
        <f>IF(SUM(J25:L26)&gt;0,ROUNDUP(SUM(J25:L26),0),"")</f>
        <v/>
      </c>
      <c r="K27" s="59"/>
      <c r="L27" s="60"/>
      <c r="M27" s="3"/>
    </row>
    <row r="28" spans="2:13" ht="14.4" customHeight="1" x14ac:dyDescent="0.3">
      <c r="B28" s="100" t="s">
        <v>33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2"/>
      <c r="M28" s="3"/>
    </row>
    <row r="29" spans="2:13" ht="13.05" customHeight="1" x14ac:dyDescent="0.3">
      <c r="B29" s="103" t="s">
        <v>10</v>
      </c>
      <c r="C29" s="104"/>
      <c r="D29" s="104"/>
      <c r="E29" s="104"/>
      <c r="F29" s="104"/>
      <c r="G29" s="104"/>
      <c r="H29" s="104"/>
      <c r="I29" s="105"/>
      <c r="J29" s="80" t="s">
        <v>7</v>
      </c>
      <c r="K29" s="81"/>
      <c r="L29" s="82"/>
    </row>
    <row r="30" spans="2:13" x14ac:dyDescent="0.3">
      <c r="B30" s="125"/>
      <c r="C30" s="126"/>
      <c r="D30" s="126"/>
      <c r="E30" s="126"/>
      <c r="F30" s="126"/>
      <c r="G30" s="126"/>
      <c r="H30" s="126"/>
      <c r="I30" s="127"/>
      <c r="J30" s="92"/>
      <c r="K30" s="93"/>
      <c r="L30" s="93"/>
      <c r="M30" s="3"/>
    </row>
    <row r="31" spans="2:13" x14ac:dyDescent="0.3">
      <c r="B31" s="89"/>
      <c r="C31" s="90"/>
      <c r="D31" s="90"/>
      <c r="E31" s="90"/>
      <c r="F31" s="90"/>
      <c r="G31" s="90"/>
      <c r="H31" s="90"/>
      <c r="I31" s="91"/>
      <c r="J31" s="92"/>
      <c r="K31" s="93"/>
      <c r="L31" s="94"/>
    </row>
    <row r="32" spans="2:13" x14ac:dyDescent="0.3">
      <c r="B32" s="89"/>
      <c r="C32" s="90"/>
      <c r="D32" s="90"/>
      <c r="E32" s="90"/>
      <c r="F32" s="90"/>
      <c r="G32" s="90"/>
      <c r="H32" s="90"/>
      <c r="I32" s="91"/>
      <c r="J32" s="92"/>
      <c r="K32" s="93"/>
      <c r="L32" s="93"/>
      <c r="M32" s="3"/>
    </row>
    <row r="33" spans="2:15" x14ac:dyDescent="0.3">
      <c r="B33" s="95"/>
      <c r="C33" s="96"/>
      <c r="D33" s="96"/>
      <c r="E33" s="96"/>
      <c r="F33" s="96"/>
      <c r="G33" s="96"/>
      <c r="H33" s="96"/>
      <c r="I33" s="97"/>
      <c r="J33" s="92"/>
      <c r="K33" s="93"/>
      <c r="L33" s="93"/>
      <c r="M33" s="3"/>
    </row>
    <row r="34" spans="2:15" ht="14.4" customHeight="1" x14ac:dyDescent="0.3">
      <c r="B34" s="98"/>
      <c r="C34" s="99"/>
      <c r="D34" s="99"/>
      <c r="E34" s="99"/>
      <c r="F34" s="99"/>
      <c r="G34" s="99"/>
      <c r="H34" s="99"/>
      <c r="I34" s="7" t="s">
        <v>8</v>
      </c>
      <c r="J34" s="58" t="str">
        <f>IF(SUM(J30:L33)&gt;0,ROUNDUP(SUM(J30:L33),0),"")</f>
        <v/>
      </c>
      <c r="K34" s="59"/>
      <c r="L34" s="60"/>
      <c r="M34" s="3"/>
    </row>
    <row r="35" spans="2:15" ht="13.05" customHeight="1" x14ac:dyDescent="0.3">
      <c r="B35" s="162" t="s">
        <v>19</v>
      </c>
      <c r="C35" s="163"/>
      <c r="D35" s="163"/>
      <c r="E35" s="163"/>
      <c r="F35" s="163"/>
      <c r="G35" s="163"/>
      <c r="H35" s="163"/>
      <c r="I35" s="164"/>
      <c r="J35" s="66" t="str">
        <f>IF(SUM(J15,J22,J27,J34)&gt;0,ROUNDUP(SUM(J15,J22,J27,J34),0),"")</f>
        <v/>
      </c>
      <c r="K35" s="66"/>
      <c r="L35" s="67"/>
    </row>
    <row r="36" spans="2:15" ht="14.4" customHeight="1" x14ac:dyDescent="0.3">
      <c r="B36" s="100" t="s">
        <v>34</v>
      </c>
      <c r="C36" s="101"/>
      <c r="D36" s="101"/>
      <c r="E36" s="101"/>
      <c r="F36" s="101"/>
      <c r="G36" s="101"/>
      <c r="H36" s="101"/>
      <c r="I36" s="101"/>
      <c r="J36" s="101"/>
      <c r="K36" s="101"/>
      <c r="L36" s="102"/>
      <c r="M36" s="3"/>
      <c r="O36" s="9"/>
    </row>
    <row r="37" spans="2:15" ht="13.05" customHeight="1" x14ac:dyDescent="0.3">
      <c r="B37" s="103" t="s">
        <v>10</v>
      </c>
      <c r="C37" s="104"/>
      <c r="D37" s="104"/>
      <c r="E37" s="104"/>
      <c r="F37" s="104"/>
      <c r="G37" s="104"/>
      <c r="H37" s="104"/>
      <c r="I37" s="105"/>
      <c r="J37" s="80" t="s">
        <v>7</v>
      </c>
      <c r="K37" s="81"/>
      <c r="L37" s="82"/>
    </row>
    <row r="38" spans="2:15" ht="14.4" customHeight="1" x14ac:dyDescent="0.3">
      <c r="B38" s="83" t="str">
        <f>IF(Grunddata!F27=0,"",Grunddata!B27)</f>
        <v/>
      </c>
      <c r="C38" s="84"/>
      <c r="D38" s="84"/>
      <c r="E38" s="84"/>
      <c r="F38" s="84"/>
      <c r="G38" s="84"/>
      <c r="H38" s="84"/>
      <c r="I38" s="85"/>
      <c r="J38" s="86" t="str">
        <f>IF(J35="","",IF(Grunddata!F27&gt;0,ROUNDUP(J35*Grunddata!F27,0),""))</f>
        <v/>
      </c>
      <c r="K38" s="87"/>
      <c r="L38" s="88"/>
      <c r="M38" s="3"/>
    </row>
    <row r="39" spans="2:15" x14ac:dyDescent="0.3">
      <c r="B39" s="50" t="str">
        <f>IF(Grunddata!F28=0,"",Grunddata!B28)</f>
        <v/>
      </c>
      <c r="C39" s="51"/>
      <c r="D39" s="51"/>
      <c r="E39" s="51"/>
      <c r="F39" s="51"/>
      <c r="G39" s="51"/>
      <c r="H39" s="51"/>
      <c r="I39" s="52"/>
      <c r="J39" s="53" t="str">
        <f>IF(B39="","",IF(J35="","",IF(Grunddata!F29&gt;0,IF(ROUNDUP(J35*Grunddata!F28,0)&gt;Grunddata!F29,Grunddata!F29,ROUNDUP(J35*Grunddata!F28,0)),ROUNDUP(J35*Grunddata!F28,0))))</f>
        <v/>
      </c>
      <c r="K39" s="54"/>
      <c r="L39" s="55"/>
    </row>
    <row r="40" spans="2:15" ht="13.05" customHeight="1" x14ac:dyDescent="0.3">
      <c r="B40" s="56"/>
      <c r="C40" s="57"/>
      <c r="D40" s="57"/>
      <c r="E40" s="57"/>
      <c r="F40" s="57"/>
      <c r="G40" s="57"/>
      <c r="H40" s="57"/>
      <c r="I40" s="6" t="s">
        <v>8</v>
      </c>
      <c r="J40" s="58" t="str">
        <f>IF(SUM(J38:L39)&gt;0,ROUNDUP(SUM(J38:L39),0),"")</f>
        <v/>
      </c>
      <c r="K40" s="59"/>
      <c r="L40" s="60"/>
      <c r="M40" s="3"/>
    </row>
    <row r="41" spans="2:15" ht="14.4" customHeight="1" x14ac:dyDescent="0.3">
      <c r="B41" s="160" t="str">
        <f>IF(Grunddata!F23&gt;0,"Grundersättning vid överenskommelse","")</f>
        <v/>
      </c>
      <c r="C41" s="160"/>
      <c r="D41" s="160"/>
      <c r="E41" s="160"/>
      <c r="F41" s="160"/>
      <c r="G41" s="160"/>
      <c r="H41" s="160"/>
      <c r="I41" s="160"/>
      <c r="J41" s="161" t="str">
        <f>IF(Grunddata!F23&gt;0,Grunddata!F23,"")</f>
        <v/>
      </c>
      <c r="K41" s="161"/>
      <c r="L41" s="161"/>
    </row>
    <row r="42" spans="2:15" ht="14.4" customHeight="1" x14ac:dyDescent="0.3">
      <c r="B42" s="63" t="str">
        <f>IF(J42=Grunddata!F24,"TOTAL ERSÄTTNING"&amp;" inkl minimiersättning ( " &amp;Grunddata!F24&amp;"kr )","TOTAL ERSÄTTNING")</f>
        <v>TOTAL ERSÄTTNING</v>
      </c>
      <c r="C42" s="64"/>
      <c r="D42" s="64"/>
      <c r="E42" s="64"/>
      <c r="F42" s="64"/>
      <c r="G42" s="64"/>
      <c r="H42" s="64"/>
      <c r="I42" s="65"/>
      <c r="J42" s="66" t="str">
        <f>IF(Grunddata!F25="Ja",
IF(IF(J40="",0,J40)+IF(J35="",0,J35)+IF(J41="",0,J41)=0,"",ROUNDUP(IF(J40="",0,J40)+IF(J35="",0,J35)+IF(J41="",0,J41),0)),
IF(IF(IF(J40="",0,J40)+IF(J35="",0,J35)+IF(J41="",0,J41)=0,"",ROUNDUP(IF(J40="",0,J40)+IF(J35="",0,J35)+IF(J41="",0,J41),0))&gt;Grunddata!F24,IF(IF(J40="",0,J40)+IF(J35="",0,J35)+IF(J41="",0,J41)=0,"",ROUNDUP(IF(J40="",0,J40)+IF(J35="",0,J35)+IF(J41="",0,J41),0)),Grunddata!F24))</f>
        <v/>
      </c>
      <c r="K42" s="66"/>
      <c r="L42" s="67"/>
    </row>
    <row r="43" spans="2:15" ht="7.8" customHeight="1" x14ac:dyDescent="0.3"/>
    <row r="44" spans="2:15" ht="11.4" customHeight="1" x14ac:dyDescent="0.3">
      <c r="B44" s="38" t="s">
        <v>22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</row>
    <row r="45" spans="2:15" ht="10.199999999999999" customHeight="1" thickBot="1" x14ac:dyDescent="0.35">
      <c r="B45" s="68" t="s">
        <v>59</v>
      </c>
      <c r="C45" s="69"/>
      <c r="D45" s="69"/>
      <c r="E45" s="10"/>
      <c r="F45" s="10" t="s">
        <v>35</v>
      </c>
      <c r="G45" s="10" t="s">
        <v>7</v>
      </c>
      <c r="H45" s="17" t="s">
        <v>23</v>
      </c>
      <c r="I45" s="17"/>
      <c r="J45" s="17"/>
      <c r="K45" s="17"/>
      <c r="L45" s="18"/>
    </row>
    <row r="46" spans="2:15" ht="10.8" customHeight="1" x14ac:dyDescent="0.3">
      <c r="B46" s="74"/>
      <c r="C46" s="75"/>
      <c r="D46" s="75"/>
      <c r="E46" s="76"/>
      <c r="F46" s="39"/>
      <c r="G46" s="61" t="str">
        <f>IF(IF(J42="",0,J42)*IF(F46="",0,F46)=0,"",ROUNDUP(J42*F46,0))</f>
        <v/>
      </c>
      <c r="H46" s="70" t="s">
        <v>24</v>
      </c>
      <c r="I46" s="70"/>
      <c r="J46" s="70"/>
      <c r="K46" s="70"/>
      <c r="L46" s="71"/>
      <c r="M46" s="27"/>
    </row>
    <row r="47" spans="2:15" ht="16.05" customHeight="1" thickBot="1" x14ac:dyDescent="0.35">
      <c r="B47" s="77"/>
      <c r="C47" s="78"/>
      <c r="D47" s="78"/>
      <c r="E47" s="79"/>
      <c r="F47" s="40"/>
      <c r="G47" s="62"/>
      <c r="H47" s="72"/>
      <c r="I47" s="72"/>
      <c r="J47" s="72"/>
      <c r="K47" s="72"/>
      <c r="L47" s="73"/>
    </row>
    <row r="48" spans="2:15" ht="10.8" customHeight="1" x14ac:dyDescent="0.3">
      <c r="B48" s="30" t="s">
        <v>30</v>
      </c>
      <c r="C48" s="31"/>
      <c r="D48" s="32"/>
      <c r="E48" s="46" t="s">
        <v>27</v>
      </c>
      <c r="F48" s="47"/>
      <c r="G48" s="44" t="s">
        <v>25</v>
      </c>
      <c r="H48" s="31"/>
      <c r="I48" s="31"/>
      <c r="J48" s="31"/>
      <c r="K48" s="31"/>
      <c r="L48" s="45"/>
    </row>
    <row r="49" spans="2:12" x14ac:dyDescent="0.3">
      <c r="B49" s="33"/>
      <c r="C49" s="34"/>
      <c r="D49" s="35"/>
      <c r="E49" s="48"/>
      <c r="F49" s="35"/>
      <c r="G49" s="48"/>
      <c r="H49" s="34"/>
      <c r="I49" s="34"/>
      <c r="J49" s="34"/>
      <c r="K49" s="34"/>
      <c r="L49" s="49"/>
    </row>
    <row r="50" spans="2:12" ht="10.8" customHeight="1" x14ac:dyDescent="0.3">
      <c r="B50" s="30" t="s">
        <v>29</v>
      </c>
      <c r="C50" s="31"/>
      <c r="D50" s="32"/>
      <c r="E50" s="46" t="s">
        <v>28</v>
      </c>
      <c r="F50" s="32"/>
      <c r="G50" s="31" t="s">
        <v>26</v>
      </c>
      <c r="H50" s="31"/>
      <c r="I50" s="31"/>
      <c r="J50" s="31"/>
      <c r="K50" s="31"/>
      <c r="L50" s="45"/>
    </row>
    <row r="51" spans="2:12" x14ac:dyDescent="0.3">
      <c r="B51" s="36"/>
      <c r="C51" s="37"/>
      <c r="D51" s="37"/>
      <c r="E51" s="41"/>
      <c r="F51" s="42"/>
      <c r="G51" s="41"/>
      <c r="H51" s="37"/>
      <c r="I51" s="37"/>
      <c r="J51" s="37"/>
      <c r="K51" s="37"/>
      <c r="L51" s="43"/>
    </row>
  </sheetData>
  <sheetProtection algorithmName="SHA-512" hashValue="PCoz9wGr2Wu+yotmcwcqwZ8G5KuFJxzibKs04DEpoWqkCmlspZpHnkWeQ/62I46aY6q6J/ZxeRRti3vs+e75fg==" saltValue="1Y2FELDSOi13IHQlsk9xbA==" spinCount="100000" sheet="1" selectLockedCells="1"/>
  <mergeCells count="99">
    <mergeCell ref="B4:G4"/>
    <mergeCell ref="H4:L4"/>
    <mergeCell ref="B3:F3"/>
    <mergeCell ref="J13:L13"/>
    <mergeCell ref="B41:I41"/>
    <mergeCell ref="J41:L41"/>
    <mergeCell ref="B35:I35"/>
    <mergeCell ref="J35:L35"/>
    <mergeCell ref="B11:H11"/>
    <mergeCell ref="B13:H13"/>
    <mergeCell ref="B12:H12"/>
    <mergeCell ref="B15:H15"/>
    <mergeCell ref="J15:L15"/>
    <mergeCell ref="B16:L16"/>
    <mergeCell ref="B17:F17"/>
    <mergeCell ref="J11:L11"/>
    <mergeCell ref="J12:L12"/>
    <mergeCell ref="B18:F18"/>
    <mergeCell ref="G18:H18"/>
    <mergeCell ref="J18:L18"/>
    <mergeCell ref="E5:G5"/>
    <mergeCell ref="E6:G6"/>
    <mergeCell ref="E7:G7"/>
    <mergeCell ref="E8:G9"/>
    <mergeCell ref="B6:D6"/>
    <mergeCell ref="B7:D7"/>
    <mergeCell ref="J17:L17"/>
    <mergeCell ref="B10:L10"/>
    <mergeCell ref="I6:L6"/>
    <mergeCell ref="I5:L5"/>
    <mergeCell ref="B5:D5"/>
    <mergeCell ref="B14:I14"/>
    <mergeCell ref="B23:L23"/>
    <mergeCell ref="J19:L19"/>
    <mergeCell ref="J20:L20"/>
    <mergeCell ref="J21:L21"/>
    <mergeCell ref="G19:H19"/>
    <mergeCell ref="G20:H20"/>
    <mergeCell ref="G21:H21"/>
    <mergeCell ref="B19:F19"/>
    <mergeCell ref="B20:F20"/>
    <mergeCell ref="B21:F21"/>
    <mergeCell ref="B22:H22"/>
    <mergeCell ref="J22:L22"/>
    <mergeCell ref="J14:L14"/>
    <mergeCell ref="B8:D9"/>
    <mergeCell ref="G17:H17"/>
    <mergeCell ref="I7:L9"/>
    <mergeCell ref="B30:I30"/>
    <mergeCell ref="J30:L30"/>
    <mergeCell ref="B24:I24"/>
    <mergeCell ref="J24:L24"/>
    <mergeCell ref="J25:L25"/>
    <mergeCell ref="J26:L26"/>
    <mergeCell ref="B25:I25"/>
    <mergeCell ref="B26:I26"/>
    <mergeCell ref="B27:H27"/>
    <mergeCell ref="J27:L27"/>
    <mergeCell ref="B28:L28"/>
    <mergeCell ref="B29:I29"/>
    <mergeCell ref="J29:L29"/>
    <mergeCell ref="B38:I38"/>
    <mergeCell ref="J38:L38"/>
    <mergeCell ref="B31:I31"/>
    <mergeCell ref="J31:L31"/>
    <mergeCell ref="B32:I32"/>
    <mergeCell ref="J32:L32"/>
    <mergeCell ref="B33:I33"/>
    <mergeCell ref="J33:L33"/>
    <mergeCell ref="B34:H34"/>
    <mergeCell ref="J34:L34"/>
    <mergeCell ref="B36:L36"/>
    <mergeCell ref="B37:I37"/>
    <mergeCell ref="J37:L37"/>
    <mergeCell ref="B39:I39"/>
    <mergeCell ref="J39:L39"/>
    <mergeCell ref="B40:H40"/>
    <mergeCell ref="J40:L40"/>
    <mergeCell ref="G46:G47"/>
    <mergeCell ref="B42:I42"/>
    <mergeCell ref="J42:L42"/>
    <mergeCell ref="B45:D45"/>
    <mergeCell ref="H46:L46"/>
    <mergeCell ref="H47:L47"/>
    <mergeCell ref="B46:E47"/>
    <mergeCell ref="B48:D48"/>
    <mergeCell ref="B49:D49"/>
    <mergeCell ref="B51:D51"/>
    <mergeCell ref="B50:D50"/>
    <mergeCell ref="B44:L44"/>
    <mergeCell ref="F46:F47"/>
    <mergeCell ref="E51:F51"/>
    <mergeCell ref="G51:L51"/>
    <mergeCell ref="G48:L48"/>
    <mergeCell ref="E48:F48"/>
    <mergeCell ref="E49:F49"/>
    <mergeCell ref="G49:L49"/>
    <mergeCell ref="E50:F50"/>
    <mergeCell ref="G50:L50"/>
  </mergeCells>
  <pageMargins left="0.7" right="0.7" top="0.75" bottom="0.75" header="0.3" footer="0.3"/>
  <pageSetup paperSize="9" fitToWidth="0" orientation="portrait" r:id="rId1"/>
  <ignoredErrors>
    <ignoredError sqref="E39:I39 C39 J39:L39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6E8E6313-44ED-46F6-8102-78E677D2B86E}">
          <x14:formula1>
            <xm:f>Grunddata!$B$20:$B$21</xm:f>
          </x14:formula1>
          <xm:sqref>E12:H13 B12:C13</xm:sqref>
        </x14:dataValidation>
        <x14:dataValidation type="list" allowBlank="1" showInputMessage="1" showErrorMessage="1" xr:uid="{0043CF92-4510-4CB8-A7FB-6FB6B5923CF3}">
          <x14:formula1>
            <xm:f>Grunddata!$B$4:$B$18</xm:f>
          </x14:formula1>
          <xm:sqref>G18:H21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58881-6F93-4AA0-99F3-C432D5E4EE5E}">
  <dimension ref="B3:G29"/>
  <sheetViews>
    <sheetView workbookViewId="0">
      <selection activeCell="F4" sqref="F4"/>
    </sheetView>
  </sheetViews>
  <sheetFormatPr defaultRowHeight="14.4" x14ac:dyDescent="0.3"/>
  <cols>
    <col min="1" max="4" width="8.88671875" style="1"/>
    <col min="5" max="5" width="10.109375" style="1" customWidth="1"/>
    <col min="6" max="6" width="6.88671875" style="1" bestFit="1" customWidth="1"/>
    <col min="7" max="16384" width="8.88671875" style="1"/>
  </cols>
  <sheetData>
    <row r="3" spans="2:7" x14ac:dyDescent="0.3">
      <c r="B3" s="169" t="s">
        <v>9</v>
      </c>
      <c r="C3" s="169"/>
      <c r="D3" s="169"/>
      <c r="E3" s="169"/>
      <c r="F3" s="8" t="s">
        <v>12</v>
      </c>
      <c r="G3" s="8" t="s">
        <v>57</v>
      </c>
    </row>
    <row r="4" spans="2:7" x14ac:dyDescent="0.3">
      <c r="B4" s="168" t="s">
        <v>38</v>
      </c>
      <c r="C4" s="168"/>
      <c r="D4" s="168"/>
      <c r="E4" s="168"/>
      <c r="F4" s="11">
        <v>500</v>
      </c>
      <c r="G4" s="26"/>
    </row>
    <row r="5" spans="2:7" x14ac:dyDescent="0.3">
      <c r="B5" s="168" t="s">
        <v>39</v>
      </c>
      <c r="C5" s="168"/>
      <c r="D5" s="168"/>
      <c r="E5" s="168"/>
      <c r="F5" s="11">
        <v>500</v>
      </c>
      <c r="G5" s="26"/>
    </row>
    <row r="6" spans="2:7" x14ac:dyDescent="0.3">
      <c r="B6" s="168" t="s">
        <v>40</v>
      </c>
      <c r="C6" s="168"/>
      <c r="D6" s="168"/>
      <c r="E6" s="168"/>
      <c r="F6" s="11">
        <v>500</v>
      </c>
      <c r="G6" s="26" t="s">
        <v>58</v>
      </c>
    </row>
    <row r="7" spans="2:7" x14ac:dyDescent="0.3">
      <c r="B7" s="168" t="s">
        <v>41</v>
      </c>
      <c r="C7" s="168"/>
      <c r="D7" s="168"/>
      <c r="E7" s="168"/>
      <c r="F7" s="11">
        <v>500</v>
      </c>
      <c r="G7" s="26"/>
    </row>
    <row r="8" spans="2:7" x14ac:dyDescent="0.3">
      <c r="B8" s="168" t="s">
        <v>42</v>
      </c>
      <c r="C8" s="168"/>
      <c r="D8" s="168"/>
      <c r="E8" s="168"/>
      <c r="F8" s="11">
        <v>500</v>
      </c>
      <c r="G8" s="26"/>
    </row>
    <row r="9" spans="2:7" x14ac:dyDescent="0.3">
      <c r="B9" s="168" t="s">
        <v>43</v>
      </c>
      <c r="C9" s="168"/>
      <c r="D9" s="168"/>
      <c r="E9" s="168"/>
      <c r="F9" s="11">
        <v>500</v>
      </c>
      <c r="G9" s="26" t="s">
        <v>58</v>
      </c>
    </row>
    <row r="10" spans="2:7" x14ac:dyDescent="0.3">
      <c r="B10" s="168" t="s">
        <v>47</v>
      </c>
      <c r="C10" s="168"/>
      <c r="D10" s="168"/>
      <c r="E10" s="168"/>
      <c r="F10" s="11">
        <v>2400</v>
      </c>
      <c r="G10" s="26"/>
    </row>
    <row r="11" spans="2:7" x14ac:dyDescent="0.3">
      <c r="B11" s="168" t="s">
        <v>50</v>
      </c>
      <c r="C11" s="168"/>
      <c r="D11" s="168"/>
      <c r="E11" s="168"/>
      <c r="F11" s="11">
        <v>2900</v>
      </c>
      <c r="G11" s="26"/>
    </row>
    <row r="12" spans="2:7" x14ac:dyDescent="0.3">
      <c r="B12" s="168" t="s">
        <v>53</v>
      </c>
      <c r="C12" s="168"/>
      <c r="D12" s="168"/>
      <c r="E12" s="168"/>
      <c r="F12" s="11">
        <v>3500</v>
      </c>
      <c r="G12" s="26"/>
    </row>
    <row r="13" spans="2:7" x14ac:dyDescent="0.3">
      <c r="B13" s="168" t="s">
        <v>49</v>
      </c>
      <c r="C13" s="168"/>
      <c r="D13" s="168"/>
      <c r="E13" s="168"/>
      <c r="F13" s="11">
        <v>2400</v>
      </c>
      <c r="G13" s="26"/>
    </row>
    <row r="14" spans="2:7" x14ac:dyDescent="0.3">
      <c r="B14" s="168" t="s">
        <v>51</v>
      </c>
      <c r="C14" s="168"/>
      <c r="D14" s="168"/>
      <c r="E14" s="168"/>
      <c r="F14" s="11">
        <v>2900</v>
      </c>
      <c r="G14" s="26"/>
    </row>
    <row r="15" spans="2:7" x14ac:dyDescent="0.3">
      <c r="B15" s="168" t="s">
        <v>54</v>
      </c>
      <c r="C15" s="168"/>
      <c r="D15" s="168"/>
      <c r="E15" s="168"/>
      <c r="F15" s="11">
        <v>3500</v>
      </c>
      <c r="G15" s="26"/>
    </row>
    <row r="16" spans="2:7" x14ac:dyDescent="0.3">
      <c r="B16" s="168" t="s">
        <v>48</v>
      </c>
      <c r="C16" s="168"/>
      <c r="D16" s="168"/>
      <c r="E16" s="168"/>
      <c r="F16" s="11">
        <v>2400</v>
      </c>
      <c r="G16" s="26"/>
    </row>
    <row r="17" spans="2:7" x14ac:dyDescent="0.3">
      <c r="B17" s="168" t="s">
        <v>52</v>
      </c>
      <c r="C17" s="168"/>
      <c r="D17" s="168"/>
      <c r="E17" s="168"/>
      <c r="F17" s="11">
        <v>2900</v>
      </c>
      <c r="G17" s="26"/>
    </row>
    <row r="18" spans="2:7" x14ac:dyDescent="0.3">
      <c r="B18" s="168" t="s">
        <v>55</v>
      </c>
      <c r="C18" s="168"/>
      <c r="D18" s="168"/>
      <c r="E18" s="168"/>
      <c r="F18" s="11">
        <v>3500</v>
      </c>
      <c r="G18" s="26" t="s">
        <v>58</v>
      </c>
    </row>
    <row r="19" spans="2:7" x14ac:dyDescent="0.3">
      <c r="B19" s="169" t="s">
        <v>60</v>
      </c>
      <c r="C19" s="169"/>
      <c r="D19" s="169"/>
      <c r="E19" s="169"/>
      <c r="F19" s="8" t="s">
        <v>12</v>
      </c>
      <c r="G19" s="8"/>
    </row>
    <row r="20" spans="2:7" x14ac:dyDescent="0.3">
      <c r="B20" s="168" t="s">
        <v>15</v>
      </c>
      <c r="C20" s="168"/>
      <c r="D20" s="168"/>
      <c r="E20" s="168"/>
      <c r="F20" s="12">
        <v>4.1900000000000004</v>
      </c>
      <c r="G20" s="25"/>
    </row>
    <row r="21" spans="2:7" x14ac:dyDescent="0.3">
      <c r="B21" s="168" t="s">
        <v>16</v>
      </c>
      <c r="C21" s="168"/>
      <c r="D21" s="168"/>
      <c r="E21" s="168"/>
      <c r="F21" s="12">
        <v>5.24</v>
      </c>
      <c r="G21" s="25"/>
    </row>
    <row r="22" spans="2:7" x14ac:dyDescent="0.3">
      <c r="B22" s="169" t="s">
        <v>17</v>
      </c>
      <c r="C22" s="169"/>
      <c r="D22" s="169"/>
      <c r="E22" s="169"/>
      <c r="F22" s="8" t="s">
        <v>12</v>
      </c>
      <c r="G22" s="8"/>
    </row>
    <row r="23" spans="2:7" x14ac:dyDescent="0.3">
      <c r="B23" s="168" t="s">
        <v>17</v>
      </c>
      <c r="C23" s="168"/>
      <c r="D23" s="168"/>
      <c r="E23" s="168"/>
      <c r="F23" s="11">
        <v>0</v>
      </c>
      <c r="G23" s="25"/>
    </row>
    <row r="24" spans="2:7" x14ac:dyDescent="0.3">
      <c r="B24" s="168" t="s">
        <v>45</v>
      </c>
      <c r="C24" s="168"/>
      <c r="D24" s="168"/>
      <c r="E24" s="168"/>
      <c r="F24" s="11">
        <v>2415</v>
      </c>
      <c r="G24" s="25"/>
    </row>
    <row r="25" spans="2:7" x14ac:dyDescent="0.3">
      <c r="B25" s="168" t="s">
        <v>62</v>
      </c>
      <c r="C25" s="168"/>
      <c r="D25" s="168"/>
      <c r="E25" s="168"/>
      <c r="F25" s="29" t="s">
        <v>63</v>
      </c>
      <c r="G25" s="25"/>
    </row>
    <row r="26" spans="2:7" x14ac:dyDescent="0.3">
      <c r="B26" s="169" t="s">
        <v>20</v>
      </c>
      <c r="C26" s="169"/>
      <c r="D26" s="169"/>
      <c r="E26" s="169"/>
      <c r="F26" s="8" t="s">
        <v>21</v>
      </c>
      <c r="G26" s="8"/>
    </row>
    <row r="27" spans="2:7" x14ac:dyDescent="0.3">
      <c r="B27" s="168" t="s">
        <v>56</v>
      </c>
      <c r="C27" s="168"/>
      <c r="D27" s="168"/>
      <c r="E27" s="168"/>
      <c r="F27" s="13">
        <v>0</v>
      </c>
      <c r="G27" s="25"/>
    </row>
    <row r="28" spans="2:7" x14ac:dyDescent="0.3">
      <c r="B28" s="168" t="s">
        <v>18</v>
      </c>
      <c r="C28" s="168"/>
      <c r="D28" s="168"/>
      <c r="E28" s="168"/>
      <c r="F28" s="13">
        <v>0</v>
      </c>
      <c r="G28" s="25"/>
    </row>
    <row r="29" spans="2:7" x14ac:dyDescent="0.3">
      <c r="B29" s="168" t="s">
        <v>61</v>
      </c>
      <c r="C29" s="168"/>
      <c r="D29" s="168"/>
      <c r="E29" s="168"/>
      <c r="F29" s="28">
        <v>0</v>
      </c>
      <c r="G29" s="25"/>
    </row>
  </sheetData>
  <sheetProtection algorithmName="SHA-512" hashValue="5v1nEGujXgPCof2gqOmacGMwfCzI4uoiY/k+fR0k5b/ruTSgs9LJrDYCFCnZquL9mYZzyz/NYnmx7wOzlyVxgA==" saltValue="YFIUn4rhN41QdUavfnR+FA==" spinCount="100000" sheet="1" selectLockedCells="1"/>
  <mergeCells count="27">
    <mergeCell ref="B25:E25"/>
    <mergeCell ref="B3:E3"/>
    <mergeCell ref="B4:E4"/>
    <mergeCell ref="B5:E5"/>
    <mergeCell ref="B6:E6"/>
    <mergeCell ref="B7:E7"/>
    <mergeCell ref="B8:E8"/>
    <mergeCell ref="B9:E9"/>
    <mergeCell ref="B10:E10"/>
    <mergeCell ref="B13:E13"/>
    <mergeCell ref="B16:E16"/>
    <mergeCell ref="B29:E29"/>
    <mergeCell ref="B18:E18"/>
    <mergeCell ref="B11:E11"/>
    <mergeCell ref="B14:E14"/>
    <mergeCell ref="B17:E17"/>
    <mergeCell ref="B12:E12"/>
    <mergeCell ref="B15:E15"/>
    <mergeCell ref="B19:E19"/>
    <mergeCell ref="B20:E20"/>
    <mergeCell ref="B28:E28"/>
    <mergeCell ref="B21:E21"/>
    <mergeCell ref="B22:E22"/>
    <mergeCell ref="B23:E23"/>
    <mergeCell ref="B26:E26"/>
    <mergeCell ref="B24:E24"/>
    <mergeCell ref="B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2</vt:i4>
      </vt:variant>
      <vt:variant>
        <vt:lpstr>Namngivna områden</vt:lpstr>
      </vt:variant>
      <vt:variant>
        <vt:i4>1</vt:i4>
      </vt:variant>
    </vt:vector>
  </HeadingPairs>
  <TitlesOfParts>
    <vt:vector size="3" baseType="lpstr">
      <vt:lpstr>Värderingsprotokoll</vt:lpstr>
      <vt:lpstr>Grunddata</vt:lpstr>
      <vt:lpstr>Värderingsprotokoll!Utskriftsområde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Jonny Siikavaara</dc:creator>
  <cp:lastModifiedBy>Jonny Siikavaara</cp:lastModifiedBy>
  <cp:lastPrinted>2022-05-02T06:58:44Z</cp:lastPrinted>
  <dcterms:created xsi:type="dcterms:W3CDTF">2021-12-15T10:01:38Z</dcterms:created>
  <dcterms:modified xsi:type="dcterms:W3CDTF">2023-01-04T15:20:06Z</dcterms:modified>
</cp:coreProperties>
</file>