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516286D6-2DFE-4D5B-93F7-C13D9F543346}"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675" yWindow="475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<sst xmlns="http://schemas.openxmlformats.org/spreadsheetml/2006/main" count="250" uniqueCount="154">
  <si>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</si>
  <si>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</si>
  <si>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</si>
  <si>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</si>
  <si>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</si>
  <si>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</si>
  <si>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</si>
  <si>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</si>
  <si>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</si>
  <si>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</si>
  <si>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</si>
  <si>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</si>
  <si>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</si>
  <si>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</si>
  <si>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</si>
  <si>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</si>
  <si>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</si>
  <si>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</si>
  <si>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</si>
  <si>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</si>
  <si>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</si>
  <si>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</si>
  <si>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</si>
  <si>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</si>
  <si>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</si>
  <si>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</si>
  <si>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</si>
  <si>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</si>
  <si>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</si>
  <si>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</si>
  <si>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</si>
  <si>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</si>
  <si>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</si>
  <si>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</si>
  <si>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</si>
  <si>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</si>
  <si>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</si>
  <si>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</si>
  <si>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</si>
  <si>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</si>
  <si>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</si>
  <si>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</si>
  <si>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</si>
  <si>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</si>
  <si>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</si>
  <si>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</si>
  <si>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</si>
  <si>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</si>
  <si>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</si>
  <si>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</si>
  <si>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</si>
  <si>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</si>
  <si>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</si>
  <si>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</si>
  <si>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</si>
  <si>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</si>
  <si>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</si>
  <si>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</si>
  <si>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</si>
  <si>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</si>
  <si>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</si>
  <si>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</si>
  <si>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</si>
  <si>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</si>
  <si>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</si>
  <si>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</si>
  <si>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</si>
  <si>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</si>
  <si>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</si>
  <si>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</si>
  <si>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</si>
  <si>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</si>
  <si>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</si>
  <si>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</si>
  <si>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</si>
  <si>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</si>
  <si>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</si>
  <si>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</si>
  <si>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</si>
  <si>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</si>
  <si>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</si>
  <si>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</si>
  <si>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</si>
  <si>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</si>
  <si>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</si>
  <si>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</si>
  <si>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</si>
  <si>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</si>
  <si>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</si>
  <si>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</si>
  <si>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</si>
  <si>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</si>
  <si>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</si>
  <si>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</si>
  <si>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</si>
  <si>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</si>
  <si>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</si>
  <si>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</si>
  <si>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</si>
  <si>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</si>
  <si>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</si>
  <si>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</si>
  <si>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</si>
  <si>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</si>
  <si>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</si>
  <si>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</si>
  <si>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</si>
  <si>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</si>
  <si>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</si>
  <si>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</si>
  <si>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</si>
  <si>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</si>
  <si>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</si>
  <si>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</si>
  <si>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</si>
  <si>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</si>
  <si>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</si>
  <si>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</si>
  <si>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</si>
  <si>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</si>
  <si>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</si>
  <si>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</si>
  <si>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</si>
  <si>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</si>
  <si>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</si>
  <si>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</si>
  <si>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</si>
  <si>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</si>
  <si>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</si>
  <si>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</si>
  <si>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</si>
  <si>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</si>
  <si>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</si>
  <si>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</si>
  <si>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</si>
  <si>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</si>
  <si>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</si>
  <si>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</si>
  <si>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</si>
  <si>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</si>
  <si>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</si>
  <si>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</si>
  <si>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</si>
  <si>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</si>
  <si>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</si>
  <si>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</si>
  <si>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</si>
  <si>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</si>
  <si>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övrig mark 6x6</t>
  </si>
  <si>
    <t>Sjökabelskylt övrig mark 8x8</t>
  </si>
  <si>
    <t>Sjökabelskylt övrig mark 10x10</t>
  </si>
  <si>
    <t>Sjökabelskylt - Övrig mark (yta 6 x 6 meter)</t>
  </si>
  <si>
    <t>Sjökabelskylt - Övrig mark (yta 8 x 8 meter)</t>
  </si>
  <si>
    <t>Sjökabelskylt - Övrig mark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</si>
</sst>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13" zoomScaleNormal="100" zoomScaleSheetLayoutView="100" workbookViewId="0">
      <selection activeCell="I21" sqref="I21"/>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t="s">
        <v>146</v>
      </c>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c r="C11" s="251"/>
      <c r="D11" s="251"/>
      <c r="E11" s="251"/>
      <c r="F11" s="251"/>
      <c r="G11" s="252"/>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c r="C12" s="206"/>
      <c r="D12" s="206"/>
      <c r="E12" s="206"/>
      <c r="F12" s="206"/>
      <c r="G12" s="207"/>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c r="C13" s="206"/>
      <c r="D13" s="206"/>
      <c r="E13" s="206"/>
      <c r="F13" s="206"/>
      <c r="G13" s="207"/>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c r="C14" s="254"/>
      <c r="D14" s="254"/>
      <c r="E14" s="254"/>
      <c r="F14" s="254"/>
      <c r="G14" s="255"/>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0</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t="s">
        <v>148</v>
      </c>
      <c r="C18" s="206"/>
      <c r="D18" s="206"/>
      <c r="E18" s="206"/>
      <c r="F18" s="298" t="s">
        <v>151</v>
      </c>
      <c r="G18" s="298"/>
      <c r="H18" s="298"/>
      <c r="I18" s="115">
        <v>1</v>
      </c>
      <c r="J18" s="58">
        <f>IF(I18&gt;0,(VLOOKUP(F18,'DÖLJS - Ersättningstabeller'!$A$11:$C$34,3,FALSE))*I18,0)</f>
        <v>2800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t="s">
        <v>149</v>
      </c>
      <c r="C19" s="206"/>
      <c r="D19" s="206"/>
      <c r="E19" s="206"/>
      <c r="F19" s="279" t="s">
        <v>152</v>
      </c>
      <c r="G19" s="279"/>
      <c r="H19" s="279"/>
      <c r="I19" s="116">
        <v>2</v>
      </c>
      <c r="J19" s="57">
        <f>IF(I19&gt;0,(VLOOKUP(F19,'DÖLJS - Ersättningstabeller'!$A$11:$C$34,3,FALSE))*I19,0)</f>
        <v>6200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t="s">
        <v>150</v>
      </c>
      <c r="C20" s="206"/>
      <c r="D20" s="206"/>
      <c r="E20" s="206"/>
      <c r="F20" s="279" t="s">
        <v>153</v>
      </c>
      <c r="G20" s="279"/>
      <c r="H20" s="279"/>
      <c r="I20" s="116">
        <v>3</v>
      </c>
      <c r="J20" s="57">
        <f>IF(I20&gt;0,(VLOOKUP(F20,'DÖLJS - Ersättningstabeller'!$A$11:$C$34,3,FALSE))*I20,0)</f>
        <v>10500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19500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66" t="s">
        <v>38</v>
      </c>
      <c r="C35" s="267"/>
      <c r="D35" s="267"/>
      <c r="E35" s="268"/>
      <c r="F35" s="304"/>
      <c r="G35" s="305"/>
      <c r="H35" s="269" t="s">
        <v>71</v>
      </c>
      <c r="I35" s="270"/>
      <c r="J35" s="271"/>
      <c r="K35" s="9"/>
      <c r="L35" s="152">
        <f>J15+J22+(J27*0.66)+J32+J40+J47+F35</f>
        <v>19500</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24375</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29250</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4875</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4875</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19500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19500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4875</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4875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31665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namn och födelsedatum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namn och födelsedatum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namn och födelsedatum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namn och födelsedatum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namn och födelsedatum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namn och födelsedatum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namn och födelsedatum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oOuZzTEryqeGoa5lazhVYy3O9u5NKLyamOIvW4ohMTFkeW0Zw782FAnUWzwaFSFr6+lv96vLgNrVfYSFL7o71A==" saltValue="QBvYadKOaCxanA+TdaE75A=="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48300</v>
      </c>
      <c r="C3" s="339" t="s">
        <v>93</v>
      </c>
      <c r="D3" s="339"/>
      <c r="E3" s="71">
        <f>B3*0.05</f>
        <v>2415</v>
      </c>
      <c r="G3" s="332" t="s">
        <v>81</v>
      </c>
      <c r="H3" s="332"/>
      <c r="I3" s="332"/>
    </row>
    <row r="4" spans="1:10" ht="18.75" customHeight="1" x14ac:dyDescent="0.2">
      <c r="A4" s="90" t="s">
        <v>32</v>
      </c>
      <c r="B4" s="83">
        <v>346.44</v>
      </c>
      <c r="C4" s="339" t="s">
        <v>97</v>
      </c>
      <c r="D4" s="339"/>
      <c r="E4" s="105">
        <v>330.72</v>
      </c>
      <c r="G4" s="354" t="s">
        <v>82</v>
      </c>
      <c r="H4" s="355" t="s">
        <v>103</v>
      </c>
      <c r="I4" s="356" t="s">
        <v>83</v>
      </c>
    </row>
    <row r="5" spans="1:10" ht="18.75" customHeight="1" x14ac:dyDescent="0.2">
      <c r="A5" s="90" t="s">
        <v>94</v>
      </c>
      <c r="B5" s="83">
        <v>127.2</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11.656980056980057</v>
      </c>
      <c r="D43" s="330" t="s">
        <v>30</v>
      </c>
      <c r="E43" s="331"/>
    </row>
    <row r="44" spans="1:7" ht="18.75" customHeight="1" x14ac:dyDescent="0.2">
      <c r="A44" s="90" t="s">
        <v>17</v>
      </c>
      <c r="B44" s="76">
        <v>3.75</v>
      </c>
      <c r="C44" s="74">
        <f>B44*($B$5/$E$6)</f>
        <v>4.5299145299145298</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