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<sst xmlns="http://schemas.openxmlformats.org/spreadsheetml/2006/main" count="248" uniqueCount="148">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</sst>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v>
      </c>
      <c r="I11" s="111" t="n">
        <v>2.0</v>
      </c>
      <c r="J11" s="57" t="n">
        <f>IF(I11=0,0,H11*($L$19+($L$19*0.25)*(I11-1)))</f>
        <v>5.237663280116109</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1.0</v>
      </c>
      <c r="J18" s="58" t="n">
        <f>IF(I18&gt;0,(VLOOKUP(F18,'DÖLJS - Ersättningstabeller'!$A$11:$C$34,3,FALSE))*I18,0)</f>
        <v>500.0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733.2670827230526</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916.2670827230526</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1202.8511283070982</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183.25341654461053</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11</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5.0</v>
      </c>
      <c r="I43" s="120" t="n">
        <v>7.0</v>
      </c>
      <c r="J43" s="57" t="n">
        <f>IF($F$42&lt;&gt;0,H43*I43*VLOOKUP($F$42,'DÖLJS - Ersättningstabeller'!$A$36:$G$40,3,FALSE),0)</f>
        <v>89.08929389312979</v>
      </c>
      <c r="K43" s="12"/>
      <c r="L43" s="152" t="n">
        <f>IF(L37*0.2&lt;L29*0.2,IF(L37&lt;5000,L25,L37*0.2),L29*0.2)</f>
        <v>2834.1083969465653</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6.0</v>
      </c>
      <c r="I44" s="120" t="n">
        <v>8.0</v>
      </c>
      <c r="J44" s="57" t="n">
        <f>IF($F$42&lt;&gt;0,H44*I44*VLOOKUP($F$42,'DÖLJS - Ersättningstabeller'!$A$36:$G$40,3,FALSE),0)</f>
        <v>122.17960305343514</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211.26889694656495</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v>
      </c>
      <c r="I51" s="125" t="s">
        <v>17</v>
      </c>
      <c r="J51" s="100" t="n">
        <f>IF(H51&gt;0,VLOOKUP(I51,'DÖLJS - Ersättningstabeller'!$A$43:$E$44,3,FALSE)*H51,0)</f>
        <v>45.299145299145295</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103.58404558404558</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836.8511283070982</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733.0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183.0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183.0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3618.0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