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662706\Downloads\Universal Report Nested issue\"/>
    </mc:Choice>
  </mc:AlternateContent>
  <xr:revisionPtr revIDLastSave="0" documentId="8_{E5F5A206-B546-4B44-BCB0-FBD9B01972BC}" xr6:coauthVersionLast="47" xr6:coauthVersionMax="47" xr10:uidLastSave="{00000000-0000-0000-0000-000000000000}"/>
  <bookViews>
    <workbookView xWindow="-120" yWindow="-120" windowWidth="29040" windowHeight="15720" firstSheet="1" activeTab="1" xr2:uid="{45739403-0259-486C-94A6-7B255170F22E}"/>
  </bookViews>
  <sheets>
    <sheet name="Cognos_Office_Connection_Cache" sheetId="2" state="veryHidden" r:id="rId1"/>
    <sheet name="Feuil2" sheetId="3" r:id="rId2"/>
    <sheet name="Feuil1" sheetId="1" r:id="rId3"/>
  </sheets>
  <definedNames>
    <definedName name="ID" localSheetId="0" hidden="1">"d83ef057-7d67-4577-aa71-dbcda031f066"</definedName>
    <definedName name="ID" localSheetId="2" hidden="1">"2229a6cd-583a-4731-8377-2519062e5f5e"</definedName>
    <definedName name="ID" localSheetId="1" hidden="1">"8e6d4a45-79dd-4fd0-9659-9f0ec15bf48e"</definedName>
    <definedName name="tm2\\_0_c" localSheetId="1">Feuil2!$F$43:$I$44</definedName>
    <definedName name="tm2\\_0_calcs" localSheetId="1">Feuil2!$C$34:$G$34</definedName>
    <definedName name="tm2\\_0_cg" localSheetId="1">Feuil2!$J$43:$J$74</definedName>
    <definedName name="tm2\\_0_cx" localSheetId="1">Feuil2!$F$35:$I$35</definedName>
    <definedName name="tm2\\_0_d" localSheetId="1">Feuil2!$F$45:$I$74</definedName>
    <definedName name="tm2\\_0_p" localSheetId="1">Feuil2!$B$1:$B$6</definedName>
    <definedName name="tm2\\_0_q" localSheetId="1">Feuil2!$B$8</definedName>
    <definedName name="tm2\\_0_r" localSheetId="1">Feuil2!$D$45:$E$74</definedName>
    <definedName name="tm2\\_0_rg" localSheetId="1">Feuil2!$D$75:$I$75</definedName>
    <definedName name="tm2\\_0_rx" localSheetId="1">Feuil2!$C$45:$C$74</definedName>
    <definedName name="tm2\\_0_slicers" localSheetId="1">Feuil2!$F$39:$F$41</definedName>
    <definedName name="tm2\\_hc" localSheetId="1">Feuil2!$A:$C</definedName>
    <definedName name="tm2\\_hr" localSheetId="1">Feuil2!$1:$36</definedName>
    <definedName name="tm2\\_tracked" localSheetId="1">Feuil2!$B$17:$C$17,Feuil2!$B$28:$C$28</definedName>
  </definedNames>
  <calcPr calcId="191029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5" i="3" s="1"/>
  <c r="C14" i="3"/>
  <c r="C16" i="3" s="1"/>
  <c r="B25" i="3"/>
  <c r="B26" i="3" s="1"/>
  <c r="C25" i="3"/>
  <c r="C26" i="3" s="1"/>
  <c r="B34" i="3"/>
  <c r="A35" i="3"/>
  <c r="B35" i="3"/>
  <c r="C69" i="3"/>
  <c r="C61" i="3"/>
  <c r="C53" i="3"/>
  <c r="C68" i="3"/>
  <c r="C60" i="3"/>
  <c r="C52" i="3"/>
  <c r="C67" i="3"/>
  <c r="C59" i="3"/>
  <c r="C66" i="3"/>
  <c r="C58" i="3"/>
  <c r="C50" i="3"/>
  <c r="C65" i="3"/>
  <c r="C57" i="3"/>
  <c r="C49" i="3"/>
  <c r="C64" i="3"/>
  <c r="C56" i="3"/>
  <c r="C48" i="3"/>
  <c r="C63" i="3"/>
  <c r="C55" i="3"/>
  <c r="C47" i="3"/>
  <c r="C62" i="3"/>
  <c r="C54" i="3"/>
  <c r="C46" i="3"/>
  <c r="C51" i="3"/>
  <c r="C71" i="3"/>
  <c r="C70" i="3"/>
  <c r="B2" i="3"/>
  <c r="B1" i="3"/>
  <c r="C17" i="3"/>
  <c r="G35" i="3"/>
  <c r="F35" i="3"/>
  <c r="C72" i="3"/>
  <c r="C73" i="3"/>
  <c r="H35" i="3"/>
  <c r="C74" i="3"/>
  <c r="I35" i="3"/>
  <c r="C45" i="3"/>
  <c r="F41" i="3"/>
  <c r="F40" i="3"/>
  <c r="B28" i="3"/>
  <c r="B17" i="3"/>
  <c r="F39" i="3"/>
  <c r="C28" i="3"/>
  <c r="C27" i="3" l="1"/>
  <c r="E5" i="3"/>
  <c r="B16" i="3"/>
  <c r="D6" i="3" s="1"/>
  <c r="C15" i="3"/>
  <c r="D5" i="3" s="1"/>
  <c r="C39" i="3"/>
  <c r="C29" i="3"/>
  <c r="C41" i="3"/>
  <c r="C40" i="3"/>
  <c r="B18" i="3"/>
  <c r="B29" i="3"/>
  <c r="C18" i="3"/>
  <c r="B27" i="3"/>
  <c r="E6" i="3" s="1"/>
  <c r="C5" i="3" l="1"/>
  <c r="B5" i="3" s="1"/>
  <c r="A30" i="3"/>
  <c r="C30" i="3" s="1"/>
  <c r="B32" i="3"/>
  <c r="C6" i="3"/>
  <c r="B6" i="3" s="1"/>
  <c r="A19" i="3"/>
  <c r="C19" i="3" s="1"/>
  <c r="B8" i="3" l="1"/>
</calcChain>
</file>

<file path=xl/sharedStrings.xml><?xml version="1.0" encoding="utf-8"?>
<sst xmlns="http://schemas.openxmlformats.org/spreadsheetml/2006/main" count="116" uniqueCount="54">
  <si>
    <t>Aucune suppression</t>
  </si>
  <si>
    <t>Zero Suppression:</t>
  </si>
  <si>
    <t>plan_source</t>
  </si>
  <si>
    <t>plan_department</t>
  </si>
  <si>
    <t>plan_exchange_rates</t>
  </si>
  <si>
    <t>input</t>
  </si>
  <si>
    <t>{TM1SubsetToSet([plan_source].[plan_source], "input")}</t>
  </si>
  <si>
    <t>105</t>
  </si>
  <si>
    <t>{TM1SubsetToSet([plan_department].[plan_department], "All Departments")}</t>
  </si>
  <si>
    <t>local</t>
  </si>
  <si>
    <t>{TM1SubsetToSet([plan_exchange_rates].[plan_exchange_rates], "local exchange rate")}</t>
  </si>
  <si>
    <t>Datasource</t>
  </si>
  <si>
    <t>Server</t>
  </si>
  <si>
    <t>Display Toggle</t>
  </si>
  <si>
    <t>Indents Per Level</t>
  </si>
  <si>
    <t>Active Display</t>
  </si>
  <si>
    <t>Expand Aboves</t>
  </si>
  <si>
    <t>Query</t>
  </si>
  <si>
    <t>RowAxisSets</t>
  </si>
  <si>
    <t>{[plan_chart_of_accounts].[plan_chart_of_accounts].[Revenue],[plan_chart_of_accounts].[plan_chart_of_accounts].[COS],[plan_chart_of_accounts].[plan_chart_of_accounts].[Operating Expense],[plan_chart_of_accounts].[plan_chart_of_accounts].[Net Operating Income]}</t>
  </si>
  <si>
    <t>{[plan_business_unit].[plan_business_unit].[10000]}</t>
  </si>
  <si>
    <t>plan_chart_of_accounts</t>
  </si>
  <si>
    <t>plan_business_unit</t>
  </si>
  <si>
    <t>AccountName</t>
  </si>
  <si>
    <t>BusinessUnit</t>
  </si>
  <si>
    <t>MEMBER_UNIQUE_NAME, MEMBER_NAME, MEMBER_CAPTION, LEVEL_NUMBER, CHILDREN_CARDINALITY</t>
  </si>
  <si>
    <t>ColumnAxisSets</t>
  </si>
  <si>
    <t>{[plan_version].[plan_version].[FY 2004 Budget],[plan_version].[plan_version].[FY 2004 Forecast]}</t>
  </si>
  <si>
    <t>{[plan_time].[plan_time].[Q1-2004],[plan_time].[plan_time].[Q2-2004]}</t>
  </si>
  <si>
    <t>plan_version</t>
  </si>
  <si>
    <t>plan_time</t>
  </si>
  <si>
    <t>VersionName</t>
  </si>
  <si>
    <t>Time</t>
  </si>
  <si>
    <t>Slicers</t>
  </si>
  <si>
    <t>Calcs</t>
  </si>
  <si>
    <t/>
  </si>
  <si>
    <t>Supprimer les lignes uniquement</t>
  </si>
  <si>
    <t>Supprimer les colonnes uniquement</t>
  </si>
  <si>
    <t>Supprimer les lignes et les colonnes</t>
  </si>
  <si>
    <t>Revenue</t>
  </si>
  <si>
    <t>Total Business Unit</t>
  </si>
  <si>
    <t>COS</t>
  </si>
  <si>
    <t>Operating Expense</t>
  </si>
  <si>
    <t>Net Operating Income</t>
  </si>
  <si>
    <t>FY 2004 Budget</t>
  </si>
  <si>
    <t>FY 2004 Forecast</t>
  </si>
  <si>
    <t>Q1-2004</t>
  </si>
  <si>
    <t>Q2-2004</t>
  </si>
  <si>
    <t>Sales</t>
  </si>
  <si>
    <t>Other Revenue</t>
  </si>
  <si>
    <t>Europe</t>
  </si>
  <si>
    <t>North America</t>
  </si>
  <si>
    <t>PacRim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</si>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</sst>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 @"/>
    <numFmt numFmtId="165" formatCode="\-\ @"/>
  </numFmts>
  <fonts count="13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.5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4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1" fillId="0" borderId="1" applyFill="0" applyAlignment="0" applyProtection="0"/>
    <xf numFmtId="3" fontId="1" fillId="0" borderId="1" applyFill="0" applyAlignment="0" applyProtection="0"/>
    <xf numFmtId="3" fontId="1" fillId="0" borderId="1" applyFill="0" applyAlignment="0" applyProtection="0"/>
    <xf numFmtId="3" fontId="1" fillId="0" borderId="1" applyFill="0" applyAlignment="0" applyProtection="0"/>
    <xf numFmtId="0" fontId="1" fillId="0" borderId="1" applyFill="0" applyAlignment="0" applyProtection="0"/>
    <xf numFmtId="3" fontId="1" fillId="0" borderId="1" applyFill="0" applyAlignment="0" applyProtection="0"/>
    <xf numFmtId="0" fontId="1" fillId="0" borderId="4">
      <alignment horizontal="center" vertical="center"/>
    </xf>
    <xf numFmtId="0" fontId="12" fillId="0" borderId="4">
      <alignment horizontal="center" vertical="center"/>
    </xf>
    <xf numFmtId="3" fontId="2" fillId="0" borderId="2" applyFont="0" applyFill="0" applyAlignment="0" applyProtection="0"/>
    <xf numFmtId="0" fontId="2" fillId="0" borderId="2" applyFill="0" applyAlignment="0" applyProtection="0"/>
    <xf numFmtId="0" fontId="1" fillId="0" borderId="1" applyFill="0" applyAlignment="0" applyProtection="0"/>
    <xf numFmtId="3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3">
      <alignment horizontal="left" vertical="center"/>
    </xf>
    <xf numFmtId="3" fontId="12" fillId="0" borderId="1" applyFill="0" applyAlignment="0" applyProtection="0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12">
    <xf numFmtId="0" fontId="0" fillId="0" borderId="0" xfId="0"/>
    <xf numFmtId="0" fontId="2" fillId="0" borderId="2" xfId="44"/>
    <xf numFmtId="0" fontId="2" fillId="0" borderId="2" xfId="28">
      <alignment horizontal="right" vertical="center"/>
    </xf>
    <xf numFmtId="0" fontId="10" fillId="0" borderId="0" xfId="0" applyFont="1"/>
    <xf numFmtId="0" fontId="2" fillId="0" borderId="2" xfId="44" quotePrefix="1"/>
    <xf numFmtId="3" fontId="11" fillId="0" borderId="2" xfId="43" applyFont="1"/>
    <xf numFmtId="164" fontId="10" fillId="0" borderId="0" xfId="0" quotePrefix="1" applyNumberFormat="1" applyFont="1" applyAlignment="1"/>
    <xf numFmtId="49" fontId="10" fillId="0" borderId="0" xfId="0" quotePrefix="1" applyNumberFormat="1" applyFont="1" applyAlignment="1"/>
    <xf numFmtId="165" fontId="10" fillId="0" borderId="0" xfId="0" quotePrefix="1" applyNumberFormat="1" applyFont="1" applyAlignment="1"/>
    <xf numFmtId="49" fontId="10" fillId="0" borderId="0" xfId="0" quotePrefix="1" applyNumberFormat="1" applyFont="1" applyAlignment="1">
      <alignment horizontal="left" indent="1"/>
    </xf>
    <xf numFmtId="164" fontId="10" fillId="0" borderId="0" xfId="0" quotePrefix="1" applyNumberFormat="1" applyFont="1" applyAlignment="1">
      <alignment horizontal="left" indent="1"/>
    </xf>
    <xf numFmtId="164" fontId="10" fillId="0" borderId="0" xfId="0" quotePrefix="1" applyNumberFormat="1" applyFont="1" applyAlignment="1">
      <alignment horizontal="left"/>
    </xf>
  </cellXfs>
  <cellStyles count="74">
    <cellStyle name="AF Column - IBM Cognos" xfId="1" xr:uid="{D6A14261-DF94-4DE7-88FC-52DD6FACDC7A}"/>
    <cellStyle name="AF Data - IBM Cognos" xfId="2" xr:uid="{2B187C8D-4250-4DE3-BE4F-45E088DF979E}"/>
    <cellStyle name="AF Data 0 - IBM Cognos" xfId="3" xr:uid="{215470F9-5B8D-4D71-9AAF-333C92B1CE0B}"/>
    <cellStyle name="AF Data 1 - IBM Cognos" xfId="4" xr:uid="{AF6129B2-7B27-4F65-8670-9A287712AA49}"/>
    <cellStyle name="AF Data 2 - IBM Cognos" xfId="5" xr:uid="{97371FB2-87B2-44AA-AC48-6735628A3095}"/>
    <cellStyle name="AF Data 3 - IBM Cognos" xfId="6" xr:uid="{375BB435-986D-4EA2-84FD-93E60D2E5924}"/>
    <cellStyle name="AF Data 4 - IBM Cognos" xfId="7" xr:uid="{1B429E91-9DEA-4E48-9616-7C9B6834C18A}"/>
    <cellStyle name="AF Data 5 - IBM Cognos" xfId="8" xr:uid="{2502D358-A41B-46A4-935A-849885795F3F}"/>
    <cellStyle name="AF Data Leaf - IBM Cognos" xfId="9" xr:uid="{2B241867-46ED-47C0-BFED-3EFD6913D891}"/>
    <cellStyle name="AF Header - IBM Cognos" xfId="10" xr:uid="{FB7E9C13-4486-4D35-A2BF-3846E604444F}"/>
    <cellStyle name="AF Header 0 - IBM Cognos" xfId="11" xr:uid="{69FCCD11-A5E0-4201-BB80-99B135C4129E}"/>
    <cellStyle name="AF Header 1 - IBM Cognos" xfId="12" xr:uid="{1F415ED1-CA92-4681-A5BA-3D6E5B812EC7}"/>
    <cellStyle name="AF Header 2 - IBM Cognos" xfId="13" xr:uid="{7D4570B8-93B0-4C46-97A8-8A0457C4D43A}"/>
    <cellStyle name="AF Header 3 - IBM Cognos" xfId="14" xr:uid="{E7FA2190-C40C-42BC-9969-1C4BEFDB9097}"/>
    <cellStyle name="AF Header 4 - IBM Cognos" xfId="15" xr:uid="{495EE713-706E-45B0-9013-9419F51248C9}"/>
    <cellStyle name="AF Header 5 - IBM Cognos" xfId="16" xr:uid="{7710385A-A12B-410D-9395-8D34DBADD209}"/>
    <cellStyle name="AF Header Leaf - IBM Cognos" xfId="17" xr:uid="{7CE9C650-7A1D-42BD-B60A-F370176B1CD5}"/>
    <cellStyle name="AF Row - IBM Cognos" xfId="18" xr:uid="{46AFC220-9C26-4090-AB17-AA3EADA07960}"/>
    <cellStyle name="AF Row 0 - IBM Cognos" xfId="19" xr:uid="{BE1BFE66-C4C8-4FA5-8A8C-681FBF49E1C2}"/>
    <cellStyle name="AF Row 1 - IBM Cognos" xfId="20" xr:uid="{6193C5F7-5353-449F-86ED-9D796B2792CD}"/>
    <cellStyle name="AF Row 2 - IBM Cognos" xfId="21" xr:uid="{614A2D0D-80DE-4BF7-8489-464116C77094}"/>
    <cellStyle name="AF Row 3 - IBM Cognos" xfId="22" xr:uid="{911B869E-4C13-4CE9-9719-B661B29268BA}"/>
    <cellStyle name="AF Row 4 - IBM Cognos" xfId="23" xr:uid="{B91BBA5F-97BF-4F59-9E54-53EA0F3A303D}"/>
    <cellStyle name="AF Row 5 - IBM Cognos" xfId="24" xr:uid="{99C840DA-3138-4011-A012-B25F4FAD8FF9}"/>
    <cellStyle name="AF Row Leaf - IBM Cognos" xfId="25" xr:uid="{5AF38189-939D-4DB7-AD3D-AAA82095F205}"/>
    <cellStyle name="AF Subnm - IBM Cognos" xfId="26" xr:uid="{7146B06C-66AC-4CF6-921F-32D1E4CEBA17}"/>
    <cellStyle name="AF Title - IBM Cognos" xfId="27" xr:uid="{DEDD6D44-2248-4E0A-815A-7C20BE87C1F5}"/>
    <cellStyle name="Calculated Column - IBM Cognos" xfId="28" xr:uid="{83A5D8C9-44D0-4C66-BFE4-A03053CBCEDD}"/>
    <cellStyle name="Calculated Column Name - IBM Cognos" xfId="29" xr:uid="{BC2647FB-62DF-4ADB-83D1-B4687EDDA9BD}"/>
    <cellStyle name="Calculated Row - IBM Cognos" xfId="30" xr:uid="{16BB041B-3704-4F61-9C56-9C166D0F2A9B}"/>
    <cellStyle name="Calculated Row Name - IBM Cognos" xfId="31" xr:uid="{CC387846-7C9A-4E4E-B0E7-8FFD1FA9F73A}"/>
    <cellStyle name="Column Name - IBM Cognos" xfId="32" xr:uid="{41491E36-A1E1-4116-AE77-DFD967A9129D}"/>
    <cellStyle name="Column Template - IBM Cognos" xfId="33" xr:uid="{786DA415-3B38-46F6-8AE9-B7C74B128FE4}"/>
    <cellStyle name="Differs From Base - IBM Cognos" xfId="34" xr:uid="{EF9B377D-CFA3-41B0-B86F-096813A3F14A}"/>
    <cellStyle name="DQR Column 0 - IBM Cognos" xfId="35" xr:uid="{E0AF3BBA-20FF-43CC-8122-7889804AF771}"/>
    <cellStyle name="DQR Column 1 - IBM Cognos" xfId="36" xr:uid="{6D3E4A91-FBAB-402D-A2DA-B4666BB08DDB}"/>
    <cellStyle name="DQR Column 2 - IBM Cognos" xfId="37" xr:uid="{D4CE8BC3-31CA-44BD-8791-46365C166B79}"/>
    <cellStyle name="DQR Column 3 - IBM Cognos" xfId="38" xr:uid="{0BD1B540-61B1-451E-A7EE-6C6207C3FC2A}"/>
    <cellStyle name="DQR Column 4 - IBM Cognos" xfId="39" xr:uid="{E9CBFDFC-0693-4811-81C6-7EC7F48743F9}"/>
    <cellStyle name="DQR Column 5 - IBM Cognos" xfId="40" xr:uid="{0703F63C-4845-4426-B2C5-FDD689DEBECE}"/>
    <cellStyle name="DQR Column Default - IBM Cognos" xfId="41" xr:uid="{0902016F-CCB1-4511-9695-A5B8472B8824}"/>
    <cellStyle name="DQR Column Leaf - IBM Cognos" xfId="42" xr:uid="{D991C900-04D8-48F5-8133-DC863B90A66E}"/>
    <cellStyle name="DQR Data Default - IBM Cognos" xfId="43" xr:uid="{FB51AAAE-5688-4371-9313-F183DCB6E8C2}"/>
    <cellStyle name="DQR Default - IBM Cognos" xfId="44" xr:uid="{51BE5A26-383D-455B-9F98-EF85FF70990A}"/>
    <cellStyle name="DQR Row 0 - IBM Cognos" xfId="45" xr:uid="{39FC0FCF-21B8-4729-A506-32065E092B40}"/>
    <cellStyle name="DQR Row 1 - IBM Cognos" xfId="46" xr:uid="{534E2D4F-F3CD-480B-9953-793BA244AADD}"/>
    <cellStyle name="DQR Row 2 - IBM Cognos" xfId="47" xr:uid="{81DD5095-9A59-4241-9DA2-BB07151A41E5}"/>
    <cellStyle name="DQR Row 3 - IBM Cognos" xfId="48" xr:uid="{E6F54C85-8BBB-4D48-9843-67C56F008D68}"/>
    <cellStyle name="DQR Row 4 - IBM Cognos" xfId="49" xr:uid="{85593D12-899A-434F-A6E0-52861EA89D82}"/>
    <cellStyle name="DQR Row 5 - IBM Cognos" xfId="50" xr:uid="{BB605C6C-5BC1-4B78-B281-EDD4199F1FC8}"/>
    <cellStyle name="DQR Row Default - IBM Cognos" xfId="51" xr:uid="{D68E36CA-F979-421E-81CB-DB8F743080D5}"/>
    <cellStyle name="DQR Row Leaf - IBM Cognos" xfId="52" xr:uid="{49522E5D-EEE1-4C89-97DD-41D11CCA256E}"/>
    <cellStyle name="Edit - IBM Cognos" xfId="53" xr:uid="{B490C8A3-18F7-440F-A4EC-D2092DD9E2D3}"/>
    <cellStyle name="Formula - IBM Cognos" xfId="54" xr:uid="{F2A1598A-4554-40DD-8E5E-29C9AE0A057C}"/>
    <cellStyle name="Group Name - IBM Cognos" xfId="55" xr:uid="{6933BF69-C2E9-48BC-A991-E04FD0C48953}"/>
    <cellStyle name="Hold Values - IBM Cognos" xfId="56" xr:uid="{1E87D821-BD6E-4029-BD01-284D99503F07}"/>
    <cellStyle name="List Name - IBM Cognos" xfId="57" xr:uid="{6E2456D9-069C-4666-A30E-3E2C4D4F5F7A}"/>
    <cellStyle name="Locked - IBM Cognos" xfId="58" xr:uid="{B5C43338-6835-4707-9BDB-5E5B88D87A9B}"/>
    <cellStyle name="Measure - IBM Cognos" xfId="59" xr:uid="{A5247BA0-A603-4A53-9E2A-F6430E9DBBF6}"/>
    <cellStyle name="Measure Header - IBM Cognos" xfId="60" xr:uid="{3BD58797-6150-4B01-BDE6-603F53BF9C3E}"/>
    <cellStyle name="Measure Name - IBM Cognos" xfId="61" xr:uid="{0B89087E-9130-474D-968D-BE1353F7BA26}"/>
    <cellStyle name="Measure Summary - IBM Cognos" xfId="62" xr:uid="{89C7CA0D-4E93-463B-A87B-9824A54C5F68}"/>
    <cellStyle name="Measure Summary TM1 - IBM Cognos" xfId="63" xr:uid="{5F8EA27C-11C3-4405-B85C-9D29F88B24E5}"/>
    <cellStyle name="Measure Template - IBM Cognos" xfId="64" xr:uid="{8DB91307-BC8C-4A00-B7F6-7D29E2D4D598}"/>
    <cellStyle name="More - IBM Cognos" xfId="65" xr:uid="{ED10C19B-C984-484D-A007-E08A6C4F375E}"/>
    <cellStyle name="Normal" xfId="0" builtinId="0" customBuiltin="1"/>
    <cellStyle name="Pending Change - IBM Cognos" xfId="66" xr:uid="{BF5977EE-B6B2-4A3C-8E77-5DBE47DE8C87}"/>
    <cellStyle name="Row Name - IBM Cognos" xfId="67" xr:uid="{DC06BDBC-3CD1-41ED-A9C4-EDA190A41D41}"/>
    <cellStyle name="Row Template - IBM Cognos" xfId="68" xr:uid="{F064432A-2468-4C4D-931B-9297608B29FA}"/>
    <cellStyle name="Summary Column Name - IBM Cognos" xfId="69" xr:uid="{DB56F8F9-FBB7-4024-B875-B517734C7DE1}"/>
    <cellStyle name="Summary Column Name TM1 - IBM Cognos" xfId="70" xr:uid="{23806F4B-0267-41AD-A24F-ADAF6E415046}"/>
    <cellStyle name="Summary Row Name - IBM Cognos" xfId="71" xr:uid="{CB4717B3-16A2-44F8-B057-AA982ED04D6C}"/>
    <cellStyle name="Summary Row Name TM1 - IBM Cognos" xfId="72" xr:uid="{D63867C8-F9ED-49A3-81A3-EC91BCDD6781}"/>
    <cellStyle name="Unsaved Change - IBM Cognos" xfId="73" xr:uid="{3E40CFE5-13D8-43CF-AC94-B73564009D2C}"/>
  </cellStyles>
  <dxfs count="16"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BAB58-14DF-40C9-8AE5-DC12D965CA02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headerFooter>
    <oddFooter>&amp;C_x000D_&amp;1#&amp;"arial"&amp;9&amp;K008000 C1 - Internal use</oddFooter>
  </headerFooter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3CC-85C9-4E0C-9D8D-EF67BE3FAC9C}">
  <dimension ref="A1:I74"/>
  <sheetViews>
    <sheetView tabSelected="1" topLeftCell="D37" workbookViewId="0"/>
  </sheetViews>
  <sheetFormatPr defaultColWidth="11.42578125" defaultRowHeight="15" outlineLevelRow="1" outlineLevelCol="1" x14ac:dyDescent="0.25"/>
  <cols>
    <col min="1" max="3" width="11.5703125" hidden="1" customWidth="1" outlineLevel="1"/>
    <col min="4" max="4" width="21.28515625" customWidth="1" collapsed="1"/>
    <col min="5" max="5" width="18.85546875" customWidth="1"/>
    <col min="6" max="7" width="13.7109375" customWidth="1"/>
    <col min="8" max="9" width="14.7109375" customWidth="1"/>
  </cols>
  <sheetData>
    <row r="1" spans="1:5" hidden="1" outlineLevel="1" x14ac:dyDescent="0.25">
      <c r="A1" s="1" t="s">
        <v>11</v>
      </c>
      <c r="B1" s="1" t="str">
        <f>_xll.TM1PRIMARYDATASOURCE()</f>
        <v>https://oa-pa-users.planning-analytics.cloud.ibm.com/</v>
      </c>
      <c r="C1" s="1"/>
    </row>
    <row r="2" spans="1:5" hidden="1" outlineLevel="1" x14ac:dyDescent="0.25">
      <c r="A2" s="1" t="s">
        <v>12</v>
      </c>
      <c r="B2" s="1" t="str">
        <f>_xll.TM1PRIMARYDBNAME()</f>
        <v>Planning Sample</v>
      </c>
      <c r="C2" s="1"/>
    </row>
    <row r="3" spans="1:5" hidden="1" outlineLevel="1" x14ac:dyDescent="0.25">
      <c r="A3" s="1" t="s">
        <v>13</v>
      </c>
      <c r="B3" s="1" t="b">
        <v>1</v>
      </c>
      <c r="C3" s="1"/>
    </row>
    <row r="4" spans="1:5" hidden="1" outlineLevel="1" x14ac:dyDescent="0.25">
      <c r="A4" s="1" t="s">
        <v>14</v>
      </c>
      <c r="B4" s="1">
        <v>1</v>
      </c>
      <c r="C4" s="1"/>
    </row>
    <row r="5" spans="1:5" hidden="1" outlineLevel="1" x14ac:dyDescent="0.25">
      <c r="A5" s="1" t="s">
        <v>15</v>
      </c>
      <c r="B5" s="1" t="str">
        <f>"{" &amp; $C$5 &amp; "" &amp; "}"</f>
        <v>{"[plan_chart_of_accounts].[plan_chart_of_accounts]" : "AccountName","[plan_business_unit].[plan_business_unit]" : "BusinessUnit","[plan_version].[plan_version]" : "VersionName","[plan_time].[plan_time]" : "Time"}</v>
      </c>
      <c r="C5" s="1" t="str">
        <f>_xll.ConcatStrings(",",$D$5:$E$5)</f>
        <v>"[plan_chart_of_accounts].[plan_chart_of_accounts]" : "AccountName","[plan_business_unit].[plan_business_unit]" : "BusinessUnit","[plan_version].[plan_version]" : "VersionName","[plan_time].[plan_time]" : "Time"</v>
      </c>
      <c r="D5" s="1" t="str">
        <f>_xll.ConcatStrings(",",$B$15:$C$15)</f>
        <v>"[plan_chart_of_accounts].[plan_chart_of_accounts]" : "AccountName","[plan_business_unit].[plan_business_unit]" : "BusinessUnit"</v>
      </c>
      <c r="E5" s="1" t="str">
        <f>_xll.ConcatStrings(",",$B$26:$C$26)</f>
        <v>"[plan_version].[plan_version]" : "VersionName","[plan_time].[plan_time]" : "Time"</v>
      </c>
    </row>
    <row r="6" spans="1:5" hidden="1" outlineLevel="1" x14ac:dyDescent="0.25">
      <c r="A6" s="1" t="s">
        <v>16</v>
      </c>
      <c r="B6" s="1" t="str">
        <f>"{" &amp; $C$6 &amp; "" &amp; "}"</f>
        <v>{"[plan_chart_of_accounts].[plan_chart_of_accounts]" : "false","[plan_business_unit].[plan_business_unit]" : "false","[plan_version].[plan_version]" : "false","[plan_time].[plan_time]" : "false"}</v>
      </c>
      <c r="C6" s="1" t="str">
        <f>_xll.ConcatStrings(",",$D$6:$E$6)</f>
        <v>"[plan_chart_of_accounts].[plan_chart_of_accounts]" : "false","[plan_business_unit].[plan_business_unit]" : "false","[plan_version].[plan_version]" : "false","[plan_time].[plan_time]" : "false"</v>
      </c>
      <c r="D6" s="1" t="str">
        <f>_xll.ConcatStrings(",",$B$16:$C$16)</f>
        <v>"[plan_chart_of_accounts].[plan_chart_of_accounts]" : "false","[plan_business_unit].[plan_business_unit]" : "false"</v>
      </c>
      <c r="E6" s="1" t="str">
        <f>_xll.ConcatStrings(",",$B$27:$C$27)</f>
        <v>"[plan_version].[plan_version]" : "false","[plan_time].[plan_time]" : "false"</v>
      </c>
    </row>
    <row r="7" spans="1:5" hidden="1" outlineLevel="1" x14ac:dyDescent="0.25"/>
    <row r="8" spans="1:5" hidden="1" outlineLevel="1" x14ac:dyDescent="0.25">
      <c r="A8" s="1" t="s">
        <v>17</v>
      </c>
      <c r="B8" s="1" t="str">
        <f>_xll.MakeQuery($B$34,$C$30,$C$19,"plan_BudgetPlan",$B$32,"")</f>
        <v xml:space="preserve"> SELECT  TM1IGNORE_BADTUPLES {  {  { TM1SubsetToSet([plan_version].[plan_version],'spDiQnQDAIAHAAAQ') * TM1SubsetToSet([plan_time].[plan_time],'spDiQnQDAIANAAAQ') }  }  }  DIMENSION PROPERTIES MEMBER_UNIQUE_NAME, MEMBER_NAME, MEMBER_CAPTION, LEVEL_NUMBER, CHILDREN_CARDINALITY ON 0, TM1IGNORE_BADTUPLES {  {  { TM1SubsetToSet([plan_chart_of_accounts].[plan_chart_of_accounts],'spDiQnQDAIAJAAAQ') * TM1SubsetToSet([plan_business_unit].[plan_business_unit],'spDiQnQDAIABAAAQ') }  }  }  DIMENSION PROPERTIES MEMBER_UNIQUE_NAME, MEMBER_NAME, MEMBER_CAPTION, LEVEL_NUMBER, CHILDREN_CARDINALITY ON 1 FROM [plan_BudgetPlan] WHERE ([plan_source].[plan_source].[input],[plan_department].[plan_department].[Direct],[plan_exchange_rates].[plan_exchange_rates].[local])</v>
      </c>
      <c r="C8" s="1"/>
    </row>
    <row r="9" spans="1:5" hidden="1" outlineLevel="1" x14ac:dyDescent="0.25"/>
    <row r="10" spans="1:5" hidden="1" outlineLevel="1" x14ac:dyDescent="0.25">
      <c r="A10" s="1" t="s">
        <v>18</v>
      </c>
      <c r="B10" s="1" t="s">
        <v>19</v>
      </c>
      <c r="C10" s="1" t="s">
        <v>20</v>
      </c>
    </row>
    <row r="11" spans="1:5" hidden="1" outlineLevel="1" x14ac:dyDescent="0.25">
      <c r="A11" s="1"/>
      <c r="B11" s="1" t="s">
        <v>21</v>
      </c>
      <c r="C11" s="1" t="s">
        <v>22</v>
      </c>
      <c r="D11" s="1"/>
      <c r="E11" s="1"/>
    </row>
    <row r="12" spans="1:5" hidden="1" outlineLevel="1" x14ac:dyDescent="0.25">
      <c r="A12" s="1"/>
      <c r="B12" s="1" t="s">
        <v>21</v>
      </c>
      <c r="C12" s="1" t="s">
        <v>22</v>
      </c>
      <c r="D12" s="1"/>
      <c r="E12" s="1"/>
    </row>
    <row r="13" spans="1:5" hidden="1" outlineLevel="1" x14ac:dyDescent="0.25">
      <c r="A13" s="1"/>
      <c r="B13" s="1" t="s">
        <v>23</v>
      </c>
      <c r="C13" s="1" t="s">
        <v>24</v>
      </c>
      <c r="D13" s="1"/>
      <c r="E13" s="1"/>
    </row>
    <row r="14" spans="1:5" hidden="1" outlineLevel="1" x14ac:dyDescent="0.25">
      <c r="A14" s="1"/>
      <c r="B14" s="1" t="str">
        <f>_xll.MakeMun($B$11,_xll.BracketEscape($B$12))</f>
        <v>[plan_chart_of_accounts].[plan_chart_of_accounts]</v>
      </c>
      <c r="C14" s="1" t="str">
        <f>_xll.MakeMun($C$11,_xll.BracketEscape($C$12))</f>
        <v>[plan_business_unit].[plan_business_unit]</v>
      </c>
      <c r="D14" s="1"/>
      <c r="E14" s="1"/>
    </row>
    <row r="15" spans="1:5" hidden="1" outlineLevel="1" x14ac:dyDescent="0.25">
      <c r="A15" s="1"/>
      <c r="B15" s="1" t="str">
        <f>_xll.MakeJSON($B$14,$B$13)</f>
        <v>"[plan_chart_of_accounts].[plan_chart_of_accounts]" : "AccountName"</v>
      </c>
      <c r="C15" s="1" t="str">
        <f>_xll.MakeJSON($C$14,$C$13)</f>
        <v>"[plan_business_unit].[plan_business_unit]" : "BusinessUnit"</v>
      </c>
      <c r="D15" s="1"/>
      <c r="E15" s="1"/>
    </row>
    <row r="16" spans="1:5" hidden="1" outlineLevel="1" x14ac:dyDescent="0.25">
      <c r="A16" s="1"/>
      <c r="B16" s="1" t="str">
        <f>_xll.MakeJSON($B$14,"false")</f>
        <v>"[plan_chart_of_accounts].[plan_chart_of_accounts]" : "false"</v>
      </c>
      <c r="C16" s="1" t="str">
        <f>_xll.MakeJSON($C$14,"false")</f>
        <v>"[plan_business_unit].[plan_business_unit]" : "false"</v>
      </c>
      <c r="D16" s="1"/>
      <c r="E16" s="1"/>
    </row>
    <row r="17" spans="1:5" hidden="1" outlineLevel="1" x14ac:dyDescent="0.25">
      <c r="A17" s="1"/>
      <c r="B17" s="1" t="str">
        <f>_xll.TM1SET($B$1,$B$2,$B$11,$B$12,$B$10,,,$B$13,"sessionSet")</f>
        <v>spDiQnQDAIAJAAAQ</v>
      </c>
      <c r="C17" s="1" t="str">
        <f>_xll.TM1SET($B$1,$B$2,$C$11,$C$12,$C$10,,,$C$13,"sessionSet")</f>
        <v>spDiQnQDAIABAAAQ</v>
      </c>
      <c r="D17" s="1"/>
      <c r="E17" s="1"/>
    </row>
    <row r="18" spans="1:5" hidden="1" outlineLevel="1" x14ac:dyDescent="0.25">
      <c r="A18" s="1"/>
      <c r="B18" s="1" t="str">
        <f>"TM1SubsetToSet("&amp;$B$14&amp;","&amp;"'"&amp;$B$17&amp;"')"</f>
        <v>TM1SubsetToSet([plan_chart_of_accounts].[plan_chart_of_accounts],'spDiQnQDAIAJAAAQ')</v>
      </c>
      <c r="C18" s="1" t="str">
        <f>"TM1SubsetToSet("&amp;$C$14&amp;","&amp;"'"&amp;$C$17&amp;"')"</f>
        <v>TM1SubsetToSet([plan_business_unit].[plan_business_unit],'spDiQnQDAIABAAAQ')</v>
      </c>
      <c r="D18" s="1"/>
      <c r="E18" s="1"/>
    </row>
    <row r="19" spans="1:5" hidden="1" outlineLevel="1" x14ac:dyDescent="0.25">
      <c r="A19" s="1" t="str">
        <f>_xll.ConcatCrossJoin($B$18:$C$18)</f>
        <v xml:space="preserve"> { TM1SubsetToSet([plan_chart_of_accounts].[plan_chart_of_accounts],'spDiQnQDAIAJAAAQ') * TM1SubsetToSet([plan_business_unit].[plan_business_unit],'spDiQnQDAIABAAAQ') } </v>
      </c>
      <c r="B19" s="1" t="s">
        <v>25</v>
      </c>
      <c r="C19" s="1" t="str">
        <f>_xll.MakeAxis($B$35,$A$19,"1",$B$19)</f>
        <v xml:space="preserve"> TM1IGNORE_BADTUPLES {  {  { TM1SubsetToSet([plan_chart_of_accounts].[plan_chart_of_accounts],'spDiQnQDAIAJAAAQ') * TM1SubsetToSet([plan_business_unit].[plan_business_unit],'spDiQnQDAIABAAAQ') }  }  }  DIMENSION PROPERTIES MEMBER_UNIQUE_NAME, MEMBER_NAME, MEMBER_CAPTION, LEVEL_NUMBER, CHILDREN_CARDINALITY ON 1</v>
      </c>
      <c r="D19" s="1"/>
      <c r="E19" s="1"/>
    </row>
    <row r="20" spans="1:5" hidden="1" outlineLevel="1" x14ac:dyDescent="0.25"/>
    <row r="21" spans="1:5" hidden="1" outlineLevel="1" x14ac:dyDescent="0.25">
      <c r="A21" s="1" t="s">
        <v>26</v>
      </c>
      <c r="B21" s="1" t="s">
        <v>27</v>
      </c>
      <c r="C21" s="1" t="s">
        <v>28</v>
      </c>
    </row>
    <row r="22" spans="1:5" hidden="1" outlineLevel="1" x14ac:dyDescent="0.25">
      <c r="A22" s="1"/>
      <c r="B22" s="1" t="s">
        <v>29</v>
      </c>
      <c r="C22" s="1" t="s">
        <v>30</v>
      </c>
      <c r="D22" s="1"/>
      <c r="E22" s="1"/>
    </row>
    <row r="23" spans="1:5" hidden="1" outlineLevel="1" x14ac:dyDescent="0.25">
      <c r="A23" s="1"/>
      <c r="B23" s="1" t="s">
        <v>29</v>
      </c>
      <c r="C23" s="1" t="s">
        <v>30</v>
      </c>
      <c r="D23" s="1"/>
      <c r="E23" s="1"/>
    </row>
    <row r="24" spans="1:5" hidden="1" outlineLevel="1" x14ac:dyDescent="0.25">
      <c r="A24" s="1"/>
      <c r="B24" s="1" t="s">
        <v>31</v>
      </c>
      <c r="C24" s="1" t="s">
        <v>32</v>
      </c>
      <c r="D24" s="1"/>
      <c r="E24" s="1"/>
    </row>
    <row r="25" spans="1:5" hidden="1" outlineLevel="1" x14ac:dyDescent="0.25">
      <c r="A25" s="1"/>
      <c r="B25" s="1" t="str">
        <f>_xll.MakeMun($B$22,_xll.BracketEscape($B$23))</f>
        <v>[plan_version].[plan_version]</v>
      </c>
      <c r="C25" s="1" t="str">
        <f>_xll.MakeMun($C$22,_xll.BracketEscape($C$23))</f>
        <v>[plan_time].[plan_time]</v>
      </c>
      <c r="D25" s="1"/>
      <c r="E25" s="1"/>
    </row>
    <row r="26" spans="1:5" hidden="1" outlineLevel="1" x14ac:dyDescent="0.25">
      <c r="A26" s="1"/>
      <c r="B26" s="1" t="str">
        <f>_xll.MakeJSON($B$25,$B$24)</f>
        <v>"[plan_version].[plan_version]" : "VersionName"</v>
      </c>
      <c r="C26" s="1" t="str">
        <f>_xll.MakeJSON($C$25,$C$24)</f>
        <v>"[plan_time].[plan_time]" : "Time"</v>
      </c>
      <c r="D26" s="1"/>
      <c r="E26" s="1"/>
    </row>
    <row r="27" spans="1:5" hidden="1" outlineLevel="1" x14ac:dyDescent="0.25">
      <c r="A27" s="1"/>
      <c r="B27" s="1" t="str">
        <f>_xll.MakeJSON($B$25,"false")</f>
        <v>"[plan_version].[plan_version]" : "false"</v>
      </c>
      <c r="C27" s="1" t="str">
        <f>_xll.MakeJSON($C$25,"false")</f>
        <v>"[plan_time].[plan_time]" : "false"</v>
      </c>
      <c r="D27" s="1"/>
      <c r="E27" s="1"/>
    </row>
    <row r="28" spans="1:5" hidden="1" outlineLevel="1" x14ac:dyDescent="0.25">
      <c r="A28" s="1"/>
      <c r="B28" s="1" t="str">
        <f>_xll.TM1SET($B$1,$B$2,$B$22,$B$23,$B$21,,,$B$24,"sessionSet")</f>
        <v>spDiQnQDAIAHAAAQ</v>
      </c>
      <c r="C28" s="1" t="str">
        <f>_xll.TM1SET($B$1,$B$2,$C$22,$C$23,$C$21,,,$C$24,"sessionSet")</f>
        <v>spDiQnQDAIANAAAQ</v>
      </c>
      <c r="D28" s="1"/>
      <c r="E28" s="1"/>
    </row>
    <row r="29" spans="1:5" hidden="1" outlineLevel="1" x14ac:dyDescent="0.25">
      <c r="A29" s="1"/>
      <c r="B29" s="1" t="str">
        <f>"TM1SubsetToSet("&amp;$B$25&amp;","&amp;"'"&amp;$B$28&amp;"')"</f>
        <v>TM1SubsetToSet([plan_version].[plan_version],'spDiQnQDAIAHAAAQ')</v>
      </c>
      <c r="C29" s="1" t="str">
        <f>"TM1SubsetToSet("&amp;$C$25&amp;","&amp;"'"&amp;$C$28&amp;"')"</f>
        <v>TM1SubsetToSet([plan_time].[plan_time],'spDiQnQDAIANAAAQ')</v>
      </c>
      <c r="D29" s="1"/>
      <c r="E29" s="1"/>
    </row>
    <row r="30" spans="1:5" hidden="1" outlineLevel="1" x14ac:dyDescent="0.25">
      <c r="A30" s="1" t="str">
        <f>_xll.ConcatCrossJoin($B$29:$C$29)</f>
        <v xml:space="preserve"> { TM1SubsetToSet([plan_version].[plan_version],'spDiQnQDAIAHAAAQ') * TM1SubsetToSet([plan_time].[plan_time],'spDiQnQDAIANAAAQ') } </v>
      </c>
      <c r="B30" s="1" t="s">
        <v>25</v>
      </c>
      <c r="C30" s="1" t="str">
        <f>_xll.MakeAxis($A$35,$A$30,"0",$B$30)</f>
        <v xml:space="preserve"> TM1IGNORE_BADTUPLES {  {  { TM1SubsetToSet([plan_version].[plan_version],'spDiQnQDAIAHAAAQ') * TM1SubsetToSet([plan_time].[plan_time],'spDiQnQDAIANAAAQ') }  }  }  DIMENSION PROPERTIES MEMBER_UNIQUE_NAME, MEMBER_NAME, MEMBER_CAPTION, LEVEL_NUMBER, CHILDREN_CARDINALITY ON 0</v>
      </c>
      <c r="D30" s="1"/>
      <c r="E30" s="1"/>
    </row>
    <row r="31" spans="1:5" hidden="1" outlineLevel="1" x14ac:dyDescent="0.25"/>
    <row r="32" spans="1:5" hidden="1" outlineLevel="1" x14ac:dyDescent="0.25">
      <c r="A32" s="1" t="s">
        <v>33</v>
      </c>
      <c r="B32" s="1" t="str">
        <f>_xll.ConcatComma($C$39:$C$41)</f>
        <v>[plan_source].[plan_source].[input],[plan_department].[plan_department].[Direct],[plan_exchange_rates].[plan_exchange_rates].[local]</v>
      </c>
      <c r="C32" s="1"/>
    </row>
    <row r="33" spans="1:9" hidden="1" outlineLevel="1" x14ac:dyDescent="0.25"/>
    <row r="34" spans="1:9" hidden="1" outlineLevel="1" x14ac:dyDescent="0.25">
      <c r="A34" s="1" t="s">
        <v>34</v>
      </c>
      <c r="B34" s="1" t="str">
        <f>_xll.ConcatStrings(,tm2\\_0_calcs)</f>
        <v/>
      </c>
      <c r="C34" s="4" t="s">
        <v>35</v>
      </c>
      <c r="D34" s="2"/>
      <c r="E34" s="2"/>
      <c r="F34" s="2"/>
      <c r="G34" s="2"/>
    </row>
    <row r="35" spans="1:9" hidden="1" outlineLevel="1" x14ac:dyDescent="0.25">
      <c r="A35" s="1" t="str">
        <f>IF(OR(COUNTIF($E$37, "*Supprimer les colonnes uniquement*"), COUNTIF($E$37, "*Supprimer les lignes et les colonnes*")), "NON EMPTY", "")</f>
        <v/>
      </c>
      <c r="B35" s="1" t="str">
        <f>IF(OR(COUNTIF($E$37, "*Supprimer les lignes uniquement*"), COUNTIF($E$37, "*Supprimer les lignes et les colonnes*")), "NON EMPTY", "")</f>
        <v/>
      </c>
      <c r="F35" s="3" t="str">
        <f ca="1">IF(_xll.TM2RPTELISCONSOLIDATED(F43),IF(_xll.TM2RPTELLEV(F43)&lt;=5,_xll.TM2RPTELLEV(F43),"Default"),"Leaf")</f>
        <v>Leaf</v>
      </c>
      <c r="G35" s="3" t="str">
        <f ca="1">IF(_xll.TM2RPTELISCONSOLIDATED(G43),IF(_xll.TM2RPTELLEV(G43)&lt;=5,_xll.TM2RPTELLEV(G43),"Default"),"Leaf")</f>
        <v>Leaf</v>
      </c>
      <c r="H35" s="3" t="str">
        <f ca="1">IF(_xll.TM2RPTELISCONSOLIDATED(H43),IF(_xll.TM2RPTELLEV(H43)&lt;=5,_xll.TM2RPTELLEV(H43),"Default"),"Leaf")</f>
        <v>Leaf</v>
      </c>
      <c r="I35" s="3" t="str">
        <f ca="1">IF(_xll.TM2RPTELISCONSOLIDATED(I43),IF(_xll.TM2RPTELLEV(I43)&lt;=5,_xll.TM2RPTELLEV(I43),"Default"),"Leaf")</f>
        <v>Leaf</v>
      </c>
    </row>
    <row r="36" spans="1:9" hidden="1" outlineLevel="1" x14ac:dyDescent="0.25">
      <c r="A36" s="1" t="s">
        <v>36</v>
      </c>
      <c r="B36" s="1" t="s">
        <v>37</v>
      </c>
      <c r="C36" s="1" t="s">
        <v>38</v>
      </c>
      <c r="D36" s="1" t="s">
        <v>0</v>
      </c>
    </row>
    <row r="37" spans="1:9" collapsed="1" x14ac:dyDescent="0.25">
      <c r="D37" s="1" t="s">
        <v>1</v>
      </c>
      <c r="E37" s="1" t="s">
        <v>0</v>
      </c>
      <c r="F37" s="1"/>
    </row>
    <row r="39" spans="1:9" x14ac:dyDescent="0.25">
      <c r="A39" s="4" t="s">
        <v>5</v>
      </c>
      <c r="B39" s="1" t="s">
        <v>6</v>
      </c>
      <c r="C39" s="1" t="str">
        <f>_xll.MakeMun($D$39,_xll.BracketEscape($E$39),_xll.BracketEscape($F$39))</f>
        <v>[plan_source].[plan_source].[input]</v>
      </c>
      <c r="D39" s="1" t="s">
        <v>2</v>
      </c>
      <c r="E39" s="1" t="s">
        <v>2</v>
      </c>
      <c r="F39" s="1" t="str">
        <f>_xll.TM1SET($B$1,$B$2,$D$39,$E$39,$B$39,$A$39,,,"memberdisplay")</f>
        <v>input</v>
      </c>
      <c r="G39" s="1"/>
    </row>
    <row r="40" spans="1:9" x14ac:dyDescent="0.25">
      <c r="A40" s="4" t="s">
        <v>7</v>
      </c>
      <c r="B40" s="1" t="s">
        <v>8</v>
      </c>
      <c r="C40" s="1" t="str">
        <f>_xll.MakeMun($D$40,_xll.BracketEscape($E$40),_xll.BracketEscape($F$40))</f>
        <v>[plan_department].[plan_department].[Direct]</v>
      </c>
      <c r="D40" s="1" t="s">
        <v>3</v>
      </c>
      <c r="E40" s="1" t="s">
        <v>3</v>
      </c>
      <c r="F40" s="1" t="str">
        <f>_xll.TM1SET($B$1,$B$2,$D$40,$E$40,$B$40,$A$40,,"Department","memberdisplay")</f>
        <v>Direct</v>
      </c>
      <c r="G40" s="1"/>
    </row>
    <row r="41" spans="1:9" x14ac:dyDescent="0.25">
      <c r="A41" s="4" t="s">
        <v>9</v>
      </c>
      <c r="B41" s="1" t="s">
        <v>10</v>
      </c>
      <c r="C41" s="1" t="str">
        <f>_xll.MakeMun($D$41,_xll.BracketEscape($E$41),_xll.BracketEscape($F$41))</f>
        <v>[plan_exchange_rates].[plan_exchange_rates].[local]</v>
      </c>
      <c r="D41" s="1" t="s">
        <v>4</v>
      </c>
      <c r="E41" s="1" t="s">
        <v>4</v>
      </c>
      <c r="F41" s="1" t="str">
        <f>_xll.TM1SET($B$1,$B$2,$D$41,$E$41,$B$41,$A$41,,,"memberdisplay")</f>
        <v>local</v>
      </c>
      <c r="G41" s="1"/>
    </row>
    <row r="43" spans="1:9" x14ac:dyDescent="0.25">
      <c r="F43" s="7" t="s">
        <v>44</v>
      </c>
      <c r="G43" s="7" t="s">
        <v>44</v>
      </c>
      <c r="H43" s="7" t="s">
        <v>45</v>
      </c>
      <c r="I43" s="7" t="s">
        <v>45</v>
      </c>
    </row>
    <row r="44" spans="1:9" x14ac:dyDescent="0.25">
      <c r="F44" s="6" t="s">
        <v>46</v>
      </c>
      <c r="G44" s="6" t="s">
        <v>47</v>
      </c>
      <c r="H44" s="6" t="s">
        <v>46</v>
      </c>
      <c r="I44" s="6" t="s">
        <v>47</v>
      </c>
    </row>
    <row r="45" spans="1:9" x14ac:dyDescent="0.25">
      <c r="C45" s="3">
        <f ca="1">IF(_xll.TM2RPTELISCONSOLIDATED(D45),IF(_xll.TM2RPTELLEV(D45)&lt;=5,_xll.TM2RPTELLEV(D45),"Default"),"Leaf")</f>
        <v>0</v>
      </c>
      <c r="D45" s="8" t="s">
        <v>39</v>
      </c>
      <c r="E45" s="8" t="s">
        <v>40</v>
      </c>
      <c r="F45" s="5">
        <v>7982948.9699999997</v>
      </c>
      <c r="G45" s="5">
        <v>8755285.7100000009</v>
      </c>
      <c r="H45" s="5">
        <v>8758512.6999999993</v>
      </c>
      <c r="I45" s="5">
        <v>8800673.4999999907</v>
      </c>
    </row>
    <row r="46" spans="1:9" x14ac:dyDescent="0.25">
      <c r="C46" s="3">
        <f ca="1">IF(_xll.TM2RPTELISCONSOLIDATED(D46),IF(_xll.TM2RPTELLEV(D46)&lt;=5,_xll.TM2RPTELLEV(D46),"Default"),"Leaf")</f>
        <v>0</v>
      </c>
      <c r="D46" s="8" t="s">
        <v>39</v>
      </c>
      <c r="E46" s="10" t="s">
        <v>50</v>
      </c>
      <c r="F46" s="5">
        <v>3583981.15</v>
      </c>
      <c r="G46" s="5">
        <v>3601486.01</v>
      </c>
      <c r="H46" s="5">
        <v>3631013.87</v>
      </c>
      <c r="I46" s="5">
        <v>3648745.03</v>
      </c>
    </row>
    <row r="47" spans="1:9" x14ac:dyDescent="0.25">
      <c r="C47" s="3">
        <f ca="1">IF(_xll.TM2RPTELISCONSOLIDATED(D47),IF(_xll.TM2RPTELLEV(D47)&lt;=5,_xll.TM2RPTELLEV(D47),"Default"),"Leaf")</f>
        <v>0</v>
      </c>
      <c r="D47" s="8" t="s">
        <v>39</v>
      </c>
      <c r="E47" s="10" t="s">
        <v>51</v>
      </c>
      <c r="F47" s="5">
        <v>1658460.3599999901</v>
      </c>
      <c r="G47" s="5">
        <v>1666032.8</v>
      </c>
      <c r="H47" s="5">
        <v>1643999.4</v>
      </c>
      <c r="I47" s="5">
        <v>1651505.46</v>
      </c>
    </row>
    <row r="48" spans="1:9" x14ac:dyDescent="0.25">
      <c r="C48" s="3">
        <f ca="1">IF(_xll.TM2RPTELISCONSOLIDATED(D48),IF(_xll.TM2RPTELLEV(D48)&lt;=5,_xll.TM2RPTELLEV(D48),"Default"),"Leaf")</f>
        <v>0</v>
      </c>
      <c r="D48" s="8" t="s">
        <v>39</v>
      </c>
      <c r="E48" s="9" t="s">
        <v>52</v>
      </c>
      <c r="F48" s="5">
        <v>1106033.57</v>
      </c>
      <c r="G48" s="5">
        <v>1111082.6299999999</v>
      </c>
      <c r="H48" s="5">
        <v>1094973.6599999999</v>
      </c>
      <c r="I48" s="5">
        <v>1099972.17</v>
      </c>
    </row>
    <row r="49" spans="3:9" x14ac:dyDescent="0.25">
      <c r="C49" s="3">
        <f ca="1">IF(_xll.TM2RPTELISCONSOLIDATED(D49),IF(_xll.TM2RPTELLEV(D49)&lt;=5,_xll.TM2RPTELLEV(D49),"Default"),"Leaf")</f>
        <v>0</v>
      </c>
      <c r="D49" s="8" t="s">
        <v>39</v>
      </c>
      <c r="E49" s="9" t="s">
        <v>53</v>
      </c>
      <c r="F49" s="5">
        <v>1634473.89</v>
      </c>
      <c r="G49" s="5">
        <v>2376684.27</v>
      </c>
      <c r="H49" s="5">
        <v>2388525.7699999898</v>
      </c>
      <c r="I49" s="5">
        <v>2400450.84</v>
      </c>
    </row>
    <row r="50" spans="3:9" x14ac:dyDescent="0.25">
      <c r="C50" s="3" t="str">
        <f ca="1">IF(_xll.TM2RPTELISCONSOLIDATED(D50),IF(_xll.TM2RPTELLEV(D50)&lt;=5,_xll.TM2RPTELLEV(D50),"Default"),"Leaf")</f>
        <v>Leaf</v>
      </c>
      <c r="D50" s="9" t="s">
        <v>48</v>
      </c>
      <c r="E50" s="8" t="s">
        <v>40</v>
      </c>
      <c r="F50" s="5">
        <v>6978060.6500000004</v>
      </c>
      <c r="G50" s="5">
        <v>7750299.6799999997</v>
      </c>
      <c r="H50" s="5">
        <v>7750364.96</v>
      </c>
      <c r="I50" s="5">
        <v>7792425.3699999899</v>
      </c>
    </row>
    <row r="51" spans="3:9" x14ac:dyDescent="0.25">
      <c r="C51" s="3" t="str">
        <f ca="1">IF(_xll.TM2RPTELISCONSOLIDATED(D51),IF(_xll.TM2RPTELLEV(D51)&lt;=5,_xll.TM2RPTELLEV(D51),"Default"),"Leaf")</f>
        <v>Leaf</v>
      </c>
      <c r="D51" s="9" t="s">
        <v>48</v>
      </c>
      <c r="E51" s="10" t="s">
        <v>50</v>
      </c>
      <c r="F51" s="5">
        <v>3218953.68</v>
      </c>
      <c r="G51" s="5">
        <v>3236423.03</v>
      </c>
      <c r="H51" s="5">
        <v>3260526.39</v>
      </c>
      <c r="I51" s="5">
        <v>3278221.01</v>
      </c>
    </row>
    <row r="52" spans="3:9" x14ac:dyDescent="0.25">
      <c r="C52" s="3" t="str">
        <f ca="1">IF(_xll.TM2RPTELISCONSOLIDATED(D52),IF(_xll.TM2RPTELLEV(D52)&lt;=5,_xll.TM2RPTELLEV(D52),"Default"),"Leaf")</f>
        <v>Leaf</v>
      </c>
      <c r="D52" s="9" t="s">
        <v>48</v>
      </c>
      <c r="E52" s="10" t="s">
        <v>51</v>
      </c>
      <c r="F52" s="5">
        <v>1390242.6099999901</v>
      </c>
      <c r="G52" s="5">
        <v>1397789.23</v>
      </c>
      <c r="H52" s="5">
        <v>1378120.06</v>
      </c>
      <c r="I52" s="5">
        <v>1385600.29</v>
      </c>
    </row>
    <row r="53" spans="3:9" x14ac:dyDescent="0.25">
      <c r="C53" s="3" t="str">
        <f ca="1">IF(_xll.TM2RPTELISCONSOLIDATED(D53),IF(_xll.TM2RPTELLEV(D53)&lt;=5,_xll.TM2RPTELLEV(D53),"Default"),"Leaf")</f>
        <v>Leaf</v>
      </c>
      <c r="D53" s="9" t="s">
        <v>48</v>
      </c>
      <c r="E53" s="9" t="s">
        <v>52</v>
      </c>
      <c r="F53" s="5">
        <v>927158.62</v>
      </c>
      <c r="G53" s="5">
        <v>932190.17</v>
      </c>
      <c r="H53" s="5">
        <v>917887.41</v>
      </c>
      <c r="I53" s="5">
        <v>922868.1</v>
      </c>
    </row>
    <row r="54" spans="3:9" x14ac:dyDescent="0.25">
      <c r="C54" s="3" t="str">
        <f ca="1">IF(_xll.TM2RPTELISCONSOLIDATED(D54),IF(_xll.TM2RPTELLEV(D54)&lt;=5,_xll.TM2RPTELLEV(D54),"Default"),"Leaf")</f>
        <v>Leaf</v>
      </c>
      <c r="D54" s="9" t="s">
        <v>48</v>
      </c>
      <c r="E54" s="9" t="s">
        <v>53</v>
      </c>
      <c r="F54" s="5">
        <v>1441705.74</v>
      </c>
      <c r="G54" s="5">
        <v>2183897.25</v>
      </c>
      <c r="H54" s="5">
        <v>2193831.1</v>
      </c>
      <c r="I54" s="5">
        <v>2205735.9700000002</v>
      </c>
    </row>
    <row r="55" spans="3:9" x14ac:dyDescent="0.25">
      <c r="C55" s="3" t="str">
        <f ca="1">IF(_xll.TM2RPTELISCONSOLIDATED(D55),IF(_xll.TM2RPTELLEV(D55)&lt;=5,_xll.TM2RPTELLEV(D55),"Default"),"Leaf")</f>
        <v>Leaf</v>
      </c>
      <c r="D55" s="9" t="s">
        <v>49</v>
      </c>
      <c r="E55" s="8" t="s">
        <v>40</v>
      </c>
      <c r="F55" s="5">
        <v>1004888.32</v>
      </c>
      <c r="G55" s="5">
        <v>1004986.02999999</v>
      </c>
      <c r="H55" s="5">
        <v>1008147.74</v>
      </c>
      <c r="I55" s="5">
        <v>1008248.12999999</v>
      </c>
    </row>
    <row r="56" spans="3:9" x14ac:dyDescent="0.25">
      <c r="C56" s="3" t="str">
        <f ca="1">IF(_xll.TM2RPTELISCONSOLIDATED(D56),IF(_xll.TM2RPTELLEV(D56)&lt;=5,_xll.TM2RPTELLEV(D56),"Default"),"Leaf")</f>
        <v>Leaf</v>
      </c>
      <c r="D56" s="9" t="s">
        <v>49</v>
      </c>
      <c r="E56" s="10" t="s">
        <v>50</v>
      </c>
      <c r="F56" s="5">
        <v>365027.47</v>
      </c>
      <c r="G56" s="5">
        <v>365062.98</v>
      </c>
      <c r="H56" s="5">
        <v>370487.48</v>
      </c>
      <c r="I56" s="5">
        <v>370524.02</v>
      </c>
    </row>
    <row r="57" spans="3:9" x14ac:dyDescent="0.25">
      <c r="C57" s="3" t="str">
        <f ca="1">IF(_xll.TM2RPTELISCONSOLIDATED(D57),IF(_xll.TM2RPTELLEV(D57)&lt;=5,_xll.TM2RPTELLEV(D57),"Default"),"Leaf")</f>
        <v>Leaf</v>
      </c>
      <c r="D57" s="9" t="s">
        <v>49</v>
      </c>
      <c r="E57" s="10" t="s">
        <v>51</v>
      </c>
      <c r="F57" s="5">
        <v>268217.75</v>
      </c>
      <c r="G57" s="5">
        <v>268243.56999999902</v>
      </c>
      <c r="H57" s="5">
        <v>265879.33999999898</v>
      </c>
      <c r="I57" s="5">
        <v>265905.17</v>
      </c>
    </row>
    <row r="58" spans="3:9" x14ac:dyDescent="0.25">
      <c r="C58" s="3" t="str">
        <f ca="1">IF(_xll.TM2RPTELISCONSOLIDATED(D58),IF(_xll.TM2RPTELLEV(D58)&lt;=5,_xll.TM2RPTELLEV(D58),"Default"),"Leaf")</f>
        <v>Leaf</v>
      </c>
      <c r="D58" s="9" t="s">
        <v>49</v>
      </c>
      <c r="E58" s="9" t="s">
        <v>52</v>
      </c>
      <c r="F58" s="5">
        <v>178874.95</v>
      </c>
      <c r="G58" s="5">
        <v>178892.46</v>
      </c>
      <c r="H58" s="5">
        <v>177086.25</v>
      </c>
      <c r="I58" s="5">
        <v>177104.07</v>
      </c>
    </row>
    <row r="59" spans="3:9" x14ac:dyDescent="0.25">
      <c r="C59" s="3" t="str">
        <f ca="1">IF(_xll.TM2RPTELISCONSOLIDATED(D59),IF(_xll.TM2RPTELLEV(D59)&lt;=5,_xll.TM2RPTELLEV(D59),"Default"),"Leaf")</f>
        <v>Leaf</v>
      </c>
      <c r="D59" s="9" t="s">
        <v>49</v>
      </c>
      <c r="E59" s="9" t="s">
        <v>53</v>
      </c>
      <c r="F59" s="5">
        <v>192768.15</v>
      </c>
      <c r="G59" s="5">
        <v>192787.02</v>
      </c>
      <c r="H59" s="5">
        <v>194694.67</v>
      </c>
      <c r="I59" s="5">
        <v>194714.87</v>
      </c>
    </row>
    <row r="60" spans="3:9" x14ac:dyDescent="0.25">
      <c r="C60" s="3">
        <f ca="1">IF(_xll.TM2RPTELISCONSOLIDATED(D60),IF(_xll.TM2RPTELLEV(D60)&lt;=5,_xll.TM2RPTELLEV(D60),"Default"),"Leaf")</f>
        <v>0</v>
      </c>
      <c r="D60" s="6" t="s">
        <v>41</v>
      </c>
      <c r="E60" s="8" t="s">
        <v>40</v>
      </c>
      <c r="F60" s="5">
        <v>1536392.625</v>
      </c>
      <c r="G60" s="5">
        <v>1668453.375</v>
      </c>
      <c r="H60" s="5">
        <v>41118.17</v>
      </c>
      <c r="I60" s="5">
        <v>44655.25</v>
      </c>
    </row>
    <row r="61" spans="3:9" x14ac:dyDescent="0.25">
      <c r="C61" s="3">
        <f ca="1">IF(_xll.TM2RPTELISCONSOLIDATED(D61),IF(_xll.TM2RPTELLEV(D61)&lt;=5,_xll.TM2RPTELLEV(D61),"Default"),"Leaf")</f>
        <v>0</v>
      </c>
      <c r="D61" s="6" t="s">
        <v>41</v>
      </c>
      <c r="E61" s="10" t="s">
        <v>50</v>
      </c>
      <c r="F61" s="5">
        <v>583729.875</v>
      </c>
      <c r="G61" s="5">
        <v>635656.875</v>
      </c>
      <c r="H61" s="5">
        <v>15790.38</v>
      </c>
      <c r="I61" s="5">
        <v>17195.650000000001</v>
      </c>
    </row>
    <row r="62" spans="3:9" x14ac:dyDescent="0.25">
      <c r="C62" s="3">
        <f ca="1">IF(_xll.TM2RPTELISCONSOLIDATED(D62),IF(_xll.TM2RPTELLEV(D62)&lt;=5,_xll.TM2RPTELLEV(D62),"Default"),"Leaf")</f>
        <v>0</v>
      </c>
      <c r="D62" s="6" t="s">
        <v>41</v>
      </c>
      <c r="E62" s="10" t="s">
        <v>51</v>
      </c>
      <c r="F62" s="5">
        <v>387443.625</v>
      </c>
      <c r="G62" s="5">
        <v>417427.125</v>
      </c>
      <c r="H62" s="5">
        <v>10242.89</v>
      </c>
      <c r="I62" s="5">
        <v>11032.95</v>
      </c>
    </row>
    <row r="63" spans="3:9" x14ac:dyDescent="0.25">
      <c r="C63" s="3">
        <f ca="1">IF(_xll.TM2RPTELISCONSOLIDATED(D63),IF(_xll.TM2RPTELLEV(D63)&lt;=5,_xll.TM2RPTELLEV(D63),"Default"),"Leaf")</f>
        <v>0</v>
      </c>
      <c r="D63" s="6" t="s">
        <v>41</v>
      </c>
      <c r="E63" s="9" t="s">
        <v>52</v>
      </c>
      <c r="F63" s="5">
        <v>258401.25</v>
      </c>
      <c r="G63" s="5">
        <v>278331.75</v>
      </c>
      <c r="H63" s="5">
        <v>6822.09</v>
      </c>
      <c r="I63" s="5">
        <v>7348.7699999999904</v>
      </c>
    </row>
    <row r="64" spans="3:9" x14ac:dyDescent="0.25">
      <c r="C64" s="3">
        <f ca="1">IF(_xll.TM2RPTELISCONSOLIDATED(D64),IF(_xll.TM2RPTELLEV(D64)&lt;=5,_xll.TM2RPTELLEV(D64),"Default"),"Leaf")</f>
        <v>0</v>
      </c>
      <c r="D64" s="6" t="s">
        <v>41</v>
      </c>
      <c r="E64" s="9" t="s">
        <v>53</v>
      </c>
      <c r="F64" s="5">
        <v>306817.875</v>
      </c>
      <c r="G64" s="5">
        <v>337037.625</v>
      </c>
      <c r="H64" s="5">
        <v>8262.81</v>
      </c>
      <c r="I64" s="5">
        <v>9077.8799999999992</v>
      </c>
    </row>
    <row r="65" spans="3:9" x14ac:dyDescent="0.25">
      <c r="C65" s="3">
        <f ca="1">IF(_xll.TM2RPTELISCONSOLIDATED(D65),IF(_xll.TM2RPTELLEV(D65)&lt;=5,_xll.TM2RPTELLEV(D65),"Default"),"Leaf")</f>
        <v>0</v>
      </c>
      <c r="D65" s="6" t="s">
        <v>42</v>
      </c>
      <c r="E65" s="8" t="s">
        <v>40</v>
      </c>
      <c r="F65" s="5">
        <v>1690278.3106835</v>
      </c>
      <c r="G65" s="5">
        <v>1568396.5951799899</v>
      </c>
      <c r="H65" s="5">
        <v>1696159.98120774</v>
      </c>
      <c r="I65" s="5">
        <v>1573882.4316546</v>
      </c>
    </row>
    <row r="66" spans="3:9" x14ac:dyDescent="0.25">
      <c r="C66" s="3">
        <f ca="1">IF(_xll.TM2RPTELISCONSOLIDATED(D66),IF(_xll.TM2RPTELLEV(D66)&lt;=5,_xll.TM2RPTELLEV(D66),"Default"),"Leaf")</f>
        <v>0</v>
      </c>
      <c r="D66" s="6" t="s">
        <v>42</v>
      </c>
      <c r="E66" s="10" t="s">
        <v>50</v>
      </c>
      <c r="F66" s="5">
        <v>638150.79762600001</v>
      </c>
      <c r="G66" s="5">
        <v>592500.05807999999</v>
      </c>
      <c r="H66" s="5">
        <v>647470.03537852003</v>
      </c>
      <c r="I66" s="5">
        <v>601144.87864160002</v>
      </c>
    </row>
    <row r="67" spans="3:9" x14ac:dyDescent="0.25">
      <c r="C67" s="3">
        <f ca="1">IF(_xll.TM2RPTELISCONSOLIDATED(D67),IF(_xll.TM2RPTELLEV(D67)&lt;=5,_xll.TM2RPTELLEV(D67),"Default"),"Leaf")</f>
        <v>0</v>
      </c>
      <c r="D67" s="6" t="s">
        <v>42</v>
      </c>
      <c r="E67" s="10" t="s">
        <v>51</v>
      </c>
      <c r="F67" s="5">
        <v>435492.84405749902</v>
      </c>
      <c r="G67" s="5">
        <v>403377.87709999899</v>
      </c>
      <c r="H67" s="5">
        <v>431696.182549224</v>
      </c>
      <c r="I67" s="5">
        <v>399867.65061299998</v>
      </c>
    </row>
    <row r="68" spans="3:9" x14ac:dyDescent="0.25">
      <c r="C68" s="3">
        <f ca="1">IF(_xll.TM2RPTELISCONSOLIDATED(D68),IF(_xll.TM2RPTELLEV(D68)&lt;=5,_xll.TM2RPTELLEV(D68),"Default"),"Leaf")</f>
        <v>0</v>
      </c>
      <c r="D68" s="6" t="s">
        <v>42</v>
      </c>
      <c r="E68" s="9" t="s">
        <v>52</v>
      </c>
      <c r="F68" s="5">
        <v>290426.37050000002</v>
      </c>
      <c r="G68" s="5">
        <v>269010.25</v>
      </c>
      <c r="H68" s="5">
        <v>287522.98789499898</v>
      </c>
      <c r="I68" s="5">
        <v>266323.20659999998</v>
      </c>
    </row>
    <row r="69" spans="3:9" x14ac:dyDescent="0.25">
      <c r="C69" s="3">
        <f ca="1">IF(_xll.TM2RPTELISCONSOLIDATED(D69),IF(_xll.TM2RPTELLEV(D69)&lt;=5,_xll.TM2RPTELLEV(D69),"Default"),"Leaf")</f>
        <v>0</v>
      </c>
      <c r="D69" s="6" t="s">
        <v>42</v>
      </c>
      <c r="E69" s="9" t="s">
        <v>53</v>
      </c>
      <c r="F69" s="5">
        <v>326208.29849999998</v>
      </c>
      <c r="G69" s="5">
        <v>303508.40999999997</v>
      </c>
      <c r="H69" s="5">
        <v>329470.77538499999</v>
      </c>
      <c r="I69" s="5">
        <v>306546.695799999</v>
      </c>
    </row>
    <row r="70" spans="3:9" x14ac:dyDescent="0.25">
      <c r="C70" s="3">
        <f ca="1">IF(_xll.TM2RPTELISCONSOLIDATED(D70),IF(_xll.TM2RPTELLEV(D70)&lt;=5,_xll.TM2RPTELLEV(D70),"Default"),"Leaf")</f>
        <v>0</v>
      </c>
      <c r="D70" s="11" t="s">
        <v>43</v>
      </c>
      <c r="E70" s="8" t="s">
        <v>40</v>
      </c>
      <c r="F70" s="5">
        <v>4756278.0343164997</v>
      </c>
      <c r="G70" s="5">
        <v>5518435.7398199998</v>
      </c>
      <c r="H70" s="5">
        <v>7021234.5487922505</v>
      </c>
      <c r="I70" s="5">
        <v>7182135.8183453903</v>
      </c>
    </row>
    <row r="71" spans="3:9" x14ac:dyDescent="0.25">
      <c r="C71" s="3">
        <f ca="1">IF(_xll.TM2RPTELISCONSOLIDATED(D71),IF(_xll.TM2RPTELLEV(D71)&lt;=5,_xll.TM2RPTELLEV(D71),"Default"),"Leaf")</f>
        <v>0</v>
      </c>
      <c r="D71" s="11" t="s">
        <v>43</v>
      </c>
      <c r="E71" s="10" t="s">
        <v>50</v>
      </c>
      <c r="F71" s="5">
        <v>2362100.4773739902</v>
      </c>
      <c r="G71" s="5">
        <v>2373329.0769199999</v>
      </c>
      <c r="H71" s="5">
        <v>2967753.4546214798</v>
      </c>
      <c r="I71" s="5">
        <v>3030404.5013584001</v>
      </c>
    </row>
    <row r="72" spans="3:9" x14ac:dyDescent="0.25">
      <c r="C72" s="3">
        <f ca="1">IF(_xll.TM2RPTELISCONSOLIDATED(D72),IF(_xll.TM2RPTELLEV(D72)&lt;=5,_xll.TM2RPTELLEV(D72),"Default"),"Leaf")</f>
        <v>0</v>
      </c>
      <c r="D72" s="6" t="s">
        <v>43</v>
      </c>
      <c r="E72" s="10" t="s">
        <v>51</v>
      </c>
      <c r="F72" s="5">
        <v>835523.89094249997</v>
      </c>
      <c r="G72" s="5">
        <v>845227.79790000001</v>
      </c>
      <c r="H72" s="5">
        <v>1202060.32745077</v>
      </c>
      <c r="I72" s="5">
        <v>1240604.8593869901</v>
      </c>
    </row>
    <row r="73" spans="3:9" x14ac:dyDescent="0.25">
      <c r="C73" s="3">
        <f ca="1">IF(_xll.TM2RPTELISCONSOLIDATED(D73),IF(_xll.TM2RPTELLEV(D73)&lt;=5,_xll.TM2RPTELLEV(D73),"Default"),"Leaf")</f>
        <v>0</v>
      </c>
      <c r="D73" s="6" t="s">
        <v>43</v>
      </c>
      <c r="E73" s="9" t="s">
        <v>52</v>
      </c>
      <c r="F73" s="5">
        <v>557205.94949999999</v>
      </c>
      <c r="G73" s="5">
        <v>563740.62999999896</v>
      </c>
      <c r="H73" s="5">
        <v>800628.58210500004</v>
      </c>
      <c r="I73" s="5">
        <v>826300.19339999999</v>
      </c>
    </row>
    <row r="74" spans="3:9" x14ac:dyDescent="0.25">
      <c r="C74" s="3">
        <f ca="1">IF(_xll.TM2RPTELISCONSOLIDATED(D74),IF(_xll.TM2RPTELLEV(D74)&lt;=5,_xll.TM2RPTELLEV(D74),"Default"),"Leaf")</f>
        <v>0</v>
      </c>
      <c r="D74" s="6" t="s">
        <v>43</v>
      </c>
      <c r="E74" s="9" t="s">
        <v>53</v>
      </c>
      <c r="F74" s="5">
        <v>1001447.71649999</v>
      </c>
      <c r="G74" s="5">
        <v>1736138.2349999901</v>
      </c>
      <c r="H74" s="5">
        <v>2050792.1846149899</v>
      </c>
      <c r="I74" s="5">
        <v>2084826.2642000001</v>
      </c>
    </row>
  </sheetData>
  <conditionalFormatting sqref="D45:E74">
    <cfRule type="expression" dxfId="15" priority="1" stopIfTrue="1">
      <formula>$C45="Leaf"</formula>
    </cfRule>
    <cfRule type="expression" dxfId="14" priority="2" stopIfTrue="1">
      <formula>$C45="Default"</formula>
    </cfRule>
    <cfRule type="expression" dxfId="13" priority="3" stopIfTrue="1">
      <formula>$C45=0</formula>
    </cfRule>
    <cfRule type="expression" dxfId="12" priority="4" stopIfTrue="1">
      <formula>$C45=1</formula>
    </cfRule>
    <cfRule type="expression" dxfId="11" priority="5" stopIfTrue="1">
      <formula>$C45=2</formula>
    </cfRule>
    <cfRule type="expression" dxfId="10" priority="6" stopIfTrue="1">
      <formula>$C45=3</formula>
    </cfRule>
    <cfRule type="expression" dxfId="9" priority="7" stopIfTrue="1">
      <formula>$C45=4</formula>
    </cfRule>
    <cfRule type="expression" dxfId="8" priority="8" stopIfTrue="1">
      <formula>$C45=5</formula>
    </cfRule>
  </conditionalFormatting>
  <conditionalFormatting sqref="F43:I44">
    <cfRule type="expression" dxfId="7" priority="17" stopIfTrue="1">
      <formula>F$35="Leaf"</formula>
    </cfRule>
    <cfRule type="expression" dxfId="6" priority="18" stopIfTrue="1">
      <formula>F$35="Default"</formula>
    </cfRule>
    <cfRule type="expression" dxfId="5" priority="19" stopIfTrue="1">
      <formula>F$35=0</formula>
    </cfRule>
    <cfRule type="expression" dxfId="4" priority="20" stopIfTrue="1">
      <formula>F$35=1</formula>
    </cfRule>
    <cfRule type="expression" dxfId="3" priority="21" stopIfTrue="1">
      <formula>F$35=2</formula>
    </cfRule>
    <cfRule type="expression" dxfId="2" priority="22" stopIfTrue="1">
      <formula>F$35=3</formula>
    </cfRule>
    <cfRule type="expression" dxfId="1" priority="23" stopIfTrue="1">
      <formula>F$35=4</formula>
    </cfRule>
    <cfRule type="expression" dxfId="0" priority="24" stopIfTrue="1">
      <formula>F$35=5</formula>
    </cfRule>
  </conditionalFormatting>
  <conditionalFormatting sqref="F45:I74">
    <cfRule type="expression" priority="9" stopIfTrue="1">
      <formula>$C45="Leaf"</formula>
    </cfRule>
    <cfRule type="expression" priority="10" stopIfTrue="1">
      <formula>$C45="Default"</formula>
    </cfRule>
    <cfRule type="expression" priority="11" stopIfTrue="1">
      <formula>$C45=0</formula>
    </cfRule>
    <cfRule type="expression" priority="12" stopIfTrue="1">
      <formula>$C45=1</formula>
    </cfRule>
    <cfRule type="expression" priority="13" stopIfTrue="1">
      <formula>$C45=2</formula>
    </cfRule>
    <cfRule type="expression" priority="14" stopIfTrue="1">
      <formula>$C45=3</formula>
    </cfRule>
    <cfRule type="expression" priority="15" stopIfTrue="1">
      <formula>$C45=4</formula>
    </cfRule>
    <cfRule type="expression" priority="16" stopIfTrue="1">
      <formula>$C45=5</formula>
    </cfRule>
    <cfRule type="expression" priority="25" stopIfTrue="1">
      <formula>F$35="Leaf"</formula>
    </cfRule>
    <cfRule type="expression" priority="26" stopIfTrue="1">
      <formula>F$35="Default"</formula>
    </cfRule>
    <cfRule type="expression" priority="27" stopIfTrue="1">
      <formula>F$35=0</formula>
    </cfRule>
    <cfRule type="expression" priority="28" stopIfTrue="1">
      <formula>F$35=1</formula>
    </cfRule>
    <cfRule type="expression" priority="29" stopIfTrue="1">
      <formula>F$35=2</formula>
    </cfRule>
    <cfRule type="expression" priority="30" stopIfTrue="1">
      <formula>F$35=3</formula>
    </cfRule>
    <cfRule type="expression" priority="31" stopIfTrue="1">
      <formula>F$35=4</formula>
    </cfRule>
    <cfRule type="expression" priority="32" stopIfTrue="1">
      <formula>F$35=5</formula>
    </cfRule>
  </conditionalFormatting>
  <dataValidations count="1">
    <dataValidation type="list" errorStyle="information" allowBlank="1" showInputMessage="1" showErrorMessage="1" sqref="E37" xr:uid="{8025DF42-A42D-47B1-8F1B-6F244CFDEEDC}">
      <formula1>$A$36:$D$36</formula1>
    </dataValidation>
  </dataValidations>
  <pageMargins left="0.7" right="0.7" top="0.75" bottom="0.75" header="0.3" footer="0.3"/>
  <headerFooter>
    <oddFooter>&amp;C_x000D_&amp;1#&amp;"arial"&amp;9&amp;K008000 C1 -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2843-1CC3-4A69-B7D8-2026707E2FEB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headerFooter>
    <oddFooter>&amp;C_x000D_&amp;1#&amp;"arial"&amp;9&amp;K008000 C1 -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Feuil2</vt:lpstr>
      <vt:lpstr>Feuil1</vt:lpstr>
      <vt:lpstr>Feuil2!tm2\\_0_c</vt:lpstr>
      <vt:lpstr>Feuil2!tm2\\_0_calcs</vt:lpstr>
      <vt:lpstr>Feuil2!tm2\\_0_cg</vt:lpstr>
      <vt:lpstr>Feuil2!tm2\\_0_cx</vt:lpstr>
      <vt:lpstr>Feuil2!tm2\\_0_d</vt:lpstr>
      <vt:lpstr>Feuil2!tm2\\_0_p</vt:lpstr>
      <vt:lpstr>Feuil2!tm2\\_0_q</vt:lpstr>
      <vt:lpstr>Feuil2!tm2\\_0_r</vt:lpstr>
      <vt:lpstr>Feuil2!tm2\\_0_rg</vt:lpstr>
      <vt:lpstr>Feuil2!tm2\\_0_rx</vt:lpstr>
      <vt:lpstr>Feuil2!tm2\\_0_slicers</vt:lpstr>
      <vt:lpstr>Feuil2!tm2\\_hc</vt:lpstr>
      <vt:lpstr>Feuil2!tm2\\_hr</vt:lpstr>
      <vt:lpstr>Feuil2!tm2\\_tracked</vt:lpstr>
    </vt:vector>
  </TitlesOfParts>
  <Company>LOREAL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CROHAS Paul</dc:creator>
  <cp:lastModifiedBy>GHARBI Lemine - IBM</cp:lastModifiedBy>
  <dcterms:created xsi:type="dcterms:W3CDTF">2024-07-16T07:52:53Z</dcterms:created>
  <dcterms:modified xsi:type="dcterms:W3CDTF">2024-07-16T12:43:32Z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2024-07-16T08:05:59Z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ab417f07-2851-4c77-8da9-506c6a2c66d2</vt:lpwstr>
  </property>
  <property fmtid="{D5CDD505-2E9C-101B-9397-08002B2CF9AE}" pid="8" name="MSIP_Label_f43b7177-c66c-4b22-a350-7ee86f9a1e74_ContentBits">
    <vt:lpwstr>2</vt:lpwstr>
  </property>
</Properties>
</file>