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ohas\AppData\Local\Temp\"/>
    </mc:Choice>
  </mc:AlternateContent>
  <xr:revisionPtr revIDLastSave="0" documentId="8_{E296273B-B179-4568-B837-8717D71F12D2}" xr6:coauthVersionLast="47" xr6:coauthVersionMax="47" xr10:uidLastSave="{00000000-0000-0000-0000-000000000000}"/>
  <bookViews>
    <workbookView xWindow="-108" yWindow="-108" windowWidth="23256" windowHeight="12456" firstSheet="1" activeTab="1" xr2:uid="{C4BFFA6C-D2D5-4E0C-B455-30D749563951}"/>
  </bookViews>
  <sheets>
    <sheet name="Cognos_Office_Connection_Cache" sheetId="2" state="veryHidden" r:id="rId1"/>
    <sheet name="Feuil6" sheetId="6" r:id="rId2"/>
  </sheets>
  <definedNames>
    <definedName name="ID" localSheetId="0" hidden="1">"f1d162a9-35cf-4f20-b923-5d11d8268e12"</definedName>
    <definedName name="ID" localSheetId="1" hidden="1">"007e6ba8-b32d-4a37-bd46-cf53de9c2aec"</definedName>
    <definedName name="tm2\\_0_c" localSheetId="1">Feuil6!$E$38:$T$38</definedName>
    <definedName name="tm2\\_0_calcs" localSheetId="1">Feuil6!$C$26:$G$26</definedName>
    <definedName name="tm2\\_0_cg" localSheetId="1">Feuil6!$U$38:$U$80</definedName>
    <definedName name="tm2\\_0_cx" localSheetId="1">Feuil6!$E$37:$T$37</definedName>
    <definedName name="tm2\\_0_d" localSheetId="1">Feuil6!$E$39:$T$80</definedName>
    <definedName name="tm2\\_0_p" localSheetId="1">Feuil6!$B$1:$B$6</definedName>
    <definedName name="tm2\\_0_q" localSheetId="1">Feuil6!$B$8</definedName>
    <definedName name="tm2\\_0_r" localSheetId="1">Feuil6!$D$39:$D$80</definedName>
    <definedName name="tm2\\_0_rg" localSheetId="1">Feuil6!$D$81:$T$81</definedName>
    <definedName name="tm2\\_0_rx" localSheetId="1">Feuil6!$C$39:$C$80</definedName>
    <definedName name="tm2\\_0_slicers" localSheetId="1">Feuil6!$F$31:$F$35</definedName>
    <definedName name="tm2\\_tracked" localSheetId="1">Feuil6!$B$13,Feuil6!$B$20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21" i="6"/>
  <c r="B26" i="6"/>
  <c r="B29" i="6"/>
  <c r="C29" i="6"/>
  <c r="B1" i="6"/>
  <c r="B2" i="6"/>
  <c r="F35" i="6"/>
  <c r="F32" i="6"/>
  <c r="F34" i="6"/>
  <c r="F31" i="6"/>
  <c r="C62" i="6"/>
  <c r="K37" i="6"/>
  <c r="J37" i="6"/>
  <c r="C76" i="6"/>
  <c r="C51" i="6"/>
  <c r="C46" i="6"/>
  <c r="C78" i="6"/>
  <c r="C77" i="6"/>
  <c r="C68" i="6"/>
  <c r="C43" i="6"/>
  <c r="M37" i="6"/>
  <c r="C79" i="6"/>
  <c r="C41" i="6"/>
  <c r="C52" i="6"/>
  <c r="C54" i="6"/>
  <c r="C69" i="6"/>
  <c r="C60" i="6"/>
  <c r="N37" i="6"/>
  <c r="C80" i="6"/>
  <c r="C55" i="6"/>
  <c r="L37" i="6"/>
  <c r="O37" i="6"/>
  <c r="C44" i="6"/>
  <c r="C61" i="6"/>
  <c r="P37" i="6"/>
  <c r="F37" i="6"/>
  <c r="C72" i="6"/>
  <c r="C47" i="6"/>
  <c r="E37" i="6"/>
  <c r="C74" i="6"/>
  <c r="G37" i="6"/>
  <c r="C53" i="6"/>
  <c r="H37" i="6"/>
  <c r="C73" i="6"/>
  <c r="C64" i="6"/>
  <c r="C71" i="6"/>
  <c r="C39" i="6"/>
  <c r="C48" i="6"/>
  <c r="R37" i="6"/>
  <c r="I37" i="6"/>
  <c r="C40" i="6"/>
  <c r="C58" i="6"/>
  <c r="C66" i="6"/>
  <c r="C45" i="6"/>
  <c r="C75" i="6"/>
  <c r="C65" i="6"/>
  <c r="C56" i="6"/>
  <c r="C70" i="6"/>
  <c r="C67" i="6"/>
  <c r="C63" i="6"/>
  <c r="C49" i="6"/>
  <c r="T37" i="6"/>
  <c r="C50" i="6"/>
  <c r="C42" i="6"/>
  <c r="Q37" i="6"/>
  <c r="C57" i="6"/>
  <c r="S37" i="6"/>
  <c r="C59" i="6"/>
  <c r="F33" i="6"/>
  <c r="B13" i="6"/>
  <c r="B20" i="6"/>
  <c r="C34" i="6" l="1"/>
  <c r="C33" i="6"/>
  <c r="C32" i="6"/>
  <c r="C35" i="6"/>
  <c r="C31" i="6"/>
  <c r="B21" i="6"/>
  <c r="A22" i="6" s="1"/>
  <c r="C22" i="6" s="1"/>
  <c r="B14" i="6"/>
  <c r="A15" i="6" s="1"/>
  <c r="C15" i="6" s="1"/>
  <c r="B24" i="6" l="1"/>
  <c r="B8" i="6" s="1"/>
</calcChain>
</file>

<file path=xl/sharedStrings.xml><?xml version="1.0" encoding="utf-8"?>
<sst xmlns="http://schemas.openxmlformats.org/spreadsheetml/2006/main" count="108" uniqueCount="99">
  <si>
    <t>Supprimer les lignes et les colonnes</t>
  </si>
  <si>
    <t>Datasource</t>
  </si>
  <si>
    <t>Server</t>
  </si>
  <si>
    <t>Display Toggle</t>
  </si>
  <si>
    <t>Indents Per Level</t>
  </si>
  <si>
    <t>Active Display</t>
  </si>
  <si>
    <t>Expand Aboves</t>
  </si>
  <si>
    <t>Query</t>
  </si>
  <si>
    <t>RowAxisSets</t>
  </si>
  <si>
    <t>MEMBER_UNIQUE_NAME, MEMBER_NAME, MEMBER_CAPTION, LEVEL_NUMBER, CHILDREN_CARDINALITY</t>
  </si>
  <si>
    <t>ColumnAxisSets</t>
  </si>
  <si>
    <t>Slicers</t>
  </si>
  <si>
    <t>Calcs</t>
  </si>
  <si>
    <t/>
  </si>
  <si>
    <t>Supprimer les lignes uniquement</t>
  </si>
  <si>
    <t>Supprimer les colonnes uniquement</t>
  </si>
  <si>
    <t>Zero Suppression:</t>
  </si>
  <si>
    <t>Aucune suppression</t>
  </si>
  <si>
    <t>{ "[plan_chart_of_accounts].[plan_chart_of_accounts]" : "AccountName", "[plan_time].[plan_time]" : "Time", "[plan_version].[plan_version]" : "VersionName", "[plan_business_unit].[plan_business_unit]" : "BusinessUnit", "[plan_department].[plan_department]" : "Department"}</t>
  </si>
  <si>
    <t>{ "[plan_chart_of_accounts].[plan_chart_of_accounts]" : false, "[plan_time].[plan_time]" : false, "[plan_version].[plan_version]" : false, "[plan_business_unit].[plan_business_unit]" : false, "[plan_department].[plan_department]" : false, "[plan_exchange_rates].[plan_exchange_rates]" : false, "[plan_source].[plan_source]" : false}</t>
  </si>
  <si>
    <t>TM1SubsetAll([plan_chart_of_accounts])</t>
  </si>
  <si>
    <t>plan_chart_of_accounts</t>
  </si>
  <si>
    <t>TM1SubsetToSet([plan_time].[plan_time], "plan_time_2004_qtrs_and_month")</t>
  </si>
  <si>
    <t>plan_time</t>
  </si>
  <si>
    <t>FY 2004 Budget</t>
  </si>
  <si>
    <t>{TM1SubsetToSet([plan_version].[plan_version], "All Versions")}</t>
  </si>
  <si>
    <t>plan_version</t>
  </si>
  <si>
    <t>10110</t>
  </si>
  <si>
    <t>{TM1SubsetToSet([plan_business_unit].[plan_business_unit], "All Business Units")}</t>
  </si>
  <si>
    <t>plan_business_unit</t>
  </si>
  <si>
    <t>105</t>
  </si>
  <si>
    <t>{TM1SubsetToSet([plan_department].[plan_department], "All Departments")}</t>
  </si>
  <si>
    <t>plan_department</t>
  </si>
  <si>
    <t>local</t>
  </si>
  <si>
    <t>{TM1SubsetToSet([plan_exchange_rates].[plan_exchange_rates], "local exchange rate")}</t>
  </si>
  <si>
    <t>plan_exchange_rates</t>
  </si>
  <si>
    <t>input</t>
  </si>
  <si>
    <t>{TM1SubsetToSet([plan_source].[plan_source], "input")}</t>
  </si>
  <si>
    <t>plan_source</t>
  </si>
  <si>
    <t>Sales</t>
  </si>
  <si>
    <t>Other Revenue</t>
  </si>
  <si>
    <t>Revenue</t>
  </si>
  <si>
    <t>Direct Cost</t>
  </si>
  <si>
    <t>Other Costs</t>
  </si>
  <si>
    <t>COS</t>
  </si>
  <si>
    <t>Bank Charges</t>
  </si>
  <si>
    <t>Board of Directors</t>
  </si>
  <si>
    <t>Employee Relations</t>
  </si>
  <si>
    <t>Printing</t>
  </si>
  <si>
    <t>Seminars &amp; Continuing Ed.</t>
  </si>
  <si>
    <t>Taxes &amp; Licenses</t>
  </si>
  <si>
    <t>Office Expense</t>
  </si>
  <si>
    <t>Postage</t>
  </si>
  <si>
    <t>Rent</t>
  </si>
  <si>
    <t>Repairs &amp; Maintenance</t>
  </si>
  <si>
    <t>Telephone</t>
  </si>
  <si>
    <t>Utilities</t>
  </si>
  <si>
    <t>Accounting Expense</t>
  </si>
  <si>
    <t>Legal &amp; Counsulting</t>
  </si>
  <si>
    <t>Repairs, Customer Equipment</t>
  </si>
  <si>
    <t>IT Expense</t>
  </si>
  <si>
    <t>Other Expenses</t>
  </si>
  <si>
    <t>Wages Expense</t>
  </si>
  <si>
    <t>Benefits Expense</t>
  </si>
  <si>
    <t>Payroll Taxes</t>
  </si>
  <si>
    <t>Payroll</t>
  </si>
  <si>
    <t>Travel - Other</t>
  </si>
  <si>
    <t>Travel</t>
  </si>
  <si>
    <t>Amortization Expense</t>
  </si>
  <si>
    <t>Depreciation Expense</t>
  </si>
  <si>
    <t>Depr &amp; Amort</t>
  </si>
  <si>
    <t>Advertising</t>
  </si>
  <si>
    <t>Web Site</t>
  </si>
  <si>
    <t>Directories &amp; Mailing Lists</t>
  </si>
  <si>
    <t>Sales Promotions</t>
  </si>
  <si>
    <t>Marketing, Other</t>
  </si>
  <si>
    <t>Direct Marketing</t>
  </si>
  <si>
    <t>Trade Show Expense</t>
  </si>
  <si>
    <t>Adv &amp; Marketing</t>
  </si>
  <si>
    <t>Operating Expense</t>
  </si>
  <si>
    <t>Net Operating Income</t>
  </si>
  <si>
    <t>Q1-2004</t>
  </si>
  <si>
    <t>Jan-2004</t>
  </si>
  <si>
    <t>Feb-2004</t>
  </si>
  <si>
    <t>Mar-2004</t>
  </si>
  <si>
    <t>Q2-2004</t>
  </si>
  <si>
    <t>Apr-2004</t>
  </si>
  <si>
    <t>May-2004</t>
  </si>
  <si>
    <t>Jun-2004</t>
  </si>
  <si>
    <t>Q3-2004</t>
  </si>
  <si>
    <t>Jul-2004</t>
  </si>
  <si>
    <t>Aug-2004</t>
  </si>
  <si>
    <t>Sep-2004</t>
  </si>
  <si>
    <t>Q4-2004</t>
  </si>
  <si>
    <t>Oct-2004</t>
  </si>
  <si>
    <t>Nov-2004</t>
  </si>
  <si>
    <t>Dec-2004</t>
  </si>
  <si>
    <t>cube</t>
  </si>
  <si>
    <t>plan_BudgetPlan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</si>
</sst>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 @"/>
    <numFmt numFmtId="165" formatCode="\-\ @"/>
  </numFmts>
  <fonts count="13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0.5"/>
      <color theme="1"/>
      <name val="Calibri"/>
      <family val="2"/>
      <scheme val="minor"/>
    </font>
    <font>
      <b/>
      <sz val="10.5"/>
      <color rgb="FFFFFFFF"/>
      <name val="Calibri"/>
      <family val="2"/>
    </font>
    <font>
      <b/>
      <sz val="10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4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1" fillId="0" borderId="1" applyFill="0" applyAlignment="0" applyProtection="0"/>
    <xf numFmtId="3" fontId="1" fillId="0" borderId="1" applyFill="0" applyAlignment="0" applyProtection="0"/>
    <xf numFmtId="3" fontId="1" fillId="0" borderId="1" applyFill="0" applyAlignment="0" applyProtection="0"/>
    <xf numFmtId="3" fontId="1" fillId="0" borderId="1" applyFill="0" applyAlignment="0" applyProtection="0"/>
    <xf numFmtId="0" fontId="1" fillId="0" borderId="1" applyFill="0" applyAlignment="0" applyProtection="0"/>
    <xf numFmtId="3" fontId="1" fillId="0" borderId="1" applyFill="0" applyAlignment="0" applyProtection="0"/>
    <xf numFmtId="0" fontId="1" fillId="0" borderId="4">
      <alignment horizontal="center" vertical="center"/>
    </xf>
    <xf numFmtId="0" fontId="11" fillId="0" borderId="4">
      <alignment horizontal="center" vertical="center"/>
    </xf>
    <xf numFmtId="3" fontId="2" fillId="0" borderId="2" applyFont="0" applyFill="0" applyAlignment="0" applyProtection="0"/>
    <xf numFmtId="0" fontId="2" fillId="0" borderId="2" applyFill="0" applyAlignment="0" applyProtection="0"/>
    <xf numFmtId="0" fontId="1" fillId="0" borderId="1" applyFill="0" applyAlignment="0" applyProtection="0"/>
    <xf numFmtId="3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3">
      <alignment horizontal="left" vertical="center"/>
    </xf>
    <xf numFmtId="3" fontId="11" fillId="0" borderId="1" applyFill="0" applyAlignment="0" applyProtection="0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11">
    <xf numFmtId="0" fontId="0" fillId="0" borderId="0" xfId="0"/>
    <xf numFmtId="0" fontId="2" fillId="0" borderId="2" xfId="44"/>
    <xf numFmtId="0" fontId="2" fillId="0" borderId="2" xfId="28">
      <alignment horizontal="right" vertical="center"/>
    </xf>
    <xf numFmtId="0" fontId="10" fillId="0" borderId="0" xfId="0" applyFont="1"/>
    <xf numFmtId="0" fontId="2" fillId="0" borderId="2" xfId="44" quotePrefix="1"/>
    <xf numFmtId="3" fontId="12" fillId="0" borderId="2" xfId="2" applyFont="1"/>
    <xf numFmtId="49" fontId="10" fillId="0" borderId="0" xfId="0" quotePrefix="1" applyNumberFormat="1" applyFont="1" applyAlignment="1"/>
    <xf numFmtId="164" fontId="10" fillId="0" borderId="0" xfId="0" quotePrefix="1" applyNumberFormat="1" applyFont="1" applyAlignment="1"/>
    <xf numFmtId="3" fontId="12" fillId="0" borderId="2" xfId="2" quotePrefix="1" applyFont="1"/>
    <xf numFmtId="0" fontId="2" fillId="0" borderId="2" xfId="44" applyFill="1"/>
    <xf numFmtId="165" fontId="10" fillId="0" borderId="0" xfId="0" quotePrefix="1" applyNumberFormat="1" applyFont="1" applyAlignment="1"/>
  </cellXfs>
  <cellStyles count="74">
    <cellStyle name="AF Column - IBM Cognos" xfId="1" xr:uid="{DCFF53B5-53EB-46CF-9604-34603913AEF4}"/>
    <cellStyle name="AF Data - IBM Cognos" xfId="2" xr:uid="{C4A999BD-FBFF-4791-9B6D-3380FC48CA61}"/>
    <cellStyle name="AF Data 0 - IBM Cognos" xfId="3" xr:uid="{A87A2D50-B7C8-4B2B-884C-2413CA2CA071}"/>
    <cellStyle name="AF Data 1 - IBM Cognos" xfId="4" xr:uid="{3F35532E-ED53-467E-B4E6-501607B1B544}"/>
    <cellStyle name="AF Data 2 - IBM Cognos" xfId="5" xr:uid="{86FC89EB-BADB-4D02-9868-17C848D77380}"/>
    <cellStyle name="AF Data 3 - IBM Cognos" xfId="6" xr:uid="{DEB33888-BE9F-4874-B163-4A501B994363}"/>
    <cellStyle name="AF Data 4 - IBM Cognos" xfId="7" xr:uid="{F327BA59-5625-4C7F-9529-0C9A5E31D1DD}"/>
    <cellStyle name="AF Data 5 - IBM Cognos" xfId="8" xr:uid="{313AB066-B47E-4516-8036-8DC526022FBC}"/>
    <cellStyle name="AF Data Leaf - IBM Cognos" xfId="9" xr:uid="{6411B291-A5F6-46C8-B078-1AE92002F491}"/>
    <cellStyle name="AF Header - IBM Cognos" xfId="10" xr:uid="{129575C7-2418-4058-AFE3-A88C1F51CEB1}"/>
    <cellStyle name="AF Header 0 - IBM Cognos" xfId="11" xr:uid="{3FE36D6B-39F9-46B6-94D9-FFE9B63DBB7D}"/>
    <cellStyle name="AF Header 1 - IBM Cognos" xfId="12" xr:uid="{B49E0EF3-FC8D-4D93-8088-9E6C6F49C642}"/>
    <cellStyle name="AF Header 2 - IBM Cognos" xfId="13" xr:uid="{81398F35-A9A8-40B1-B2A1-3A4B3092F1AC}"/>
    <cellStyle name="AF Header 3 - IBM Cognos" xfId="14" xr:uid="{37A4AD1D-2EAB-4E61-B663-38F1DCF29A46}"/>
    <cellStyle name="AF Header 4 - IBM Cognos" xfId="15" xr:uid="{D34D9F2A-9292-4CAE-8418-D55A597D35A3}"/>
    <cellStyle name="AF Header 5 - IBM Cognos" xfId="16" xr:uid="{7DA73056-0212-4452-AA49-B71A5579DEC0}"/>
    <cellStyle name="AF Header Leaf - IBM Cognos" xfId="17" xr:uid="{3C7CC691-5B30-4AAF-8E56-D9BE6B3416EF}"/>
    <cellStyle name="AF Row - IBM Cognos" xfId="18" xr:uid="{2476B7B6-C724-49DC-BCCE-9AD48F50E2DC}"/>
    <cellStyle name="AF Row 0 - IBM Cognos" xfId="19" xr:uid="{78E492A8-EE81-4741-908F-61FD815F2433}"/>
    <cellStyle name="AF Row 1 - IBM Cognos" xfId="20" xr:uid="{B797071D-376D-43BD-8D27-EEC400978ABB}"/>
    <cellStyle name="AF Row 2 - IBM Cognos" xfId="21" xr:uid="{981F89CA-3D9C-4152-A39F-946C774DC2C7}"/>
    <cellStyle name="AF Row 3 - IBM Cognos" xfId="22" xr:uid="{CCAFC07E-16FC-4B80-8E20-77C95EF65D0F}"/>
    <cellStyle name="AF Row 4 - IBM Cognos" xfId="23" xr:uid="{F8C7F47F-21BF-4A47-87C9-89FA723417C8}"/>
    <cellStyle name="AF Row 5 - IBM Cognos" xfId="24" xr:uid="{DDE7014C-E46C-4B29-90E0-3CABCC78C60A}"/>
    <cellStyle name="AF Row Leaf - IBM Cognos" xfId="25" xr:uid="{45C4D4BA-A7A3-4AC6-BF3E-30D627AEA5A7}"/>
    <cellStyle name="AF Subnm - IBM Cognos" xfId="26" xr:uid="{5D24D9ED-D457-4E45-84B6-F2A9ED61F5F9}"/>
    <cellStyle name="AF Title - IBM Cognos" xfId="27" xr:uid="{4550734B-C6CE-462C-A424-D0B0070991B2}"/>
    <cellStyle name="Calculated Column - IBM Cognos" xfId="28" xr:uid="{38C8AE38-9393-4C29-9D58-05BA02C98BF5}"/>
    <cellStyle name="Calculated Column Name - IBM Cognos" xfId="29" xr:uid="{6AD7FF28-DC4D-48AC-9207-8F1259DE87C9}"/>
    <cellStyle name="Calculated Row - IBM Cognos" xfId="30" xr:uid="{5C01A7F2-BA21-4D4D-9C84-28C91D091C4C}"/>
    <cellStyle name="Calculated Row Name - IBM Cognos" xfId="31" xr:uid="{C8E2EA4E-8260-44D9-9695-9B7BA3ACA8CE}"/>
    <cellStyle name="Column Name - IBM Cognos" xfId="32" xr:uid="{A406A77D-86A4-43FA-8D50-F58B897DBC93}"/>
    <cellStyle name="Column Template - IBM Cognos" xfId="33" xr:uid="{1971A1DA-DBC8-421A-B52C-E07882967F81}"/>
    <cellStyle name="Differs From Base - IBM Cognos" xfId="34" xr:uid="{920FCC4F-B944-447F-AF8D-F6F11645133C}"/>
    <cellStyle name="DQR Column 0 - IBM Cognos" xfId="35" xr:uid="{7C52AA06-209F-4D6C-84A1-F8AD955DB7DB}"/>
    <cellStyle name="DQR Column 1 - IBM Cognos" xfId="36" xr:uid="{039E90F8-5883-4168-AC0F-2F268A7AFCB4}"/>
    <cellStyle name="DQR Column 2 - IBM Cognos" xfId="37" xr:uid="{094C40CB-C74B-4DE1-8EC5-C36AA6D82B92}"/>
    <cellStyle name="DQR Column 3 - IBM Cognos" xfId="38" xr:uid="{C0C89BC1-920E-43BA-BF7A-45699C1E52A7}"/>
    <cellStyle name="DQR Column 4 - IBM Cognos" xfId="39" xr:uid="{542236B2-05A2-48B0-BACF-17D6C643B05E}"/>
    <cellStyle name="DQR Column 5 - IBM Cognos" xfId="40" xr:uid="{A7329F8E-B741-4FD2-BEEF-B25241A8F89B}"/>
    <cellStyle name="DQR Column Default - IBM Cognos" xfId="41" xr:uid="{8AC6ACA3-9EDB-49B6-890F-A5DC9FF2CDD1}"/>
    <cellStyle name="DQR Column Leaf - IBM Cognos" xfId="42" xr:uid="{54D329EA-87A5-444E-9BD5-917C95761431}"/>
    <cellStyle name="DQR Data Default - IBM Cognos" xfId="43" xr:uid="{0DD09FD9-73FD-4C29-9518-1C97AA708C70}"/>
    <cellStyle name="DQR Default - IBM Cognos" xfId="44" xr:uid="{A700C64A-BA4C-4319-BD0D-5E665E8094F7}"/>
    <cellStyle name="DQR Row 0 - IBM Cognos" xfId="45" xr:uid="{35BAB806-0529-4868-94EF-F58227F7CDFE}"/>
    <cellStyle name="DQR Row 1 - IBM Cognos" xfId="46" xr:uid="{E0C2DF40-C154-40B5-AF3F-FFB356A5F978}"/>
    <cellStyle name="DQR Row 2 - IBM Cognos" xfId="47" xr:uid="{6322F581-3688-4588-B785-7111AC387934}"/>
    <cellStyle name="DQR Row 3 - IBM Cognos" xfId="48" xr:uid="{10A22B4B-25DF-4D92-AB6E-4FA2DCD18651}"/>
    <cellStyle name="DQR Row 4 - IBM Cognos" xfId="49" xr:uid="{09C4E330-1268-40B3-AD6C-37DE499DE836}"/>
    <cellStyle name="DQR Row 5 - IBM Cognos" xfId="50" xr:uid="{12814613-836C-4A5D-8D65-1581D701A3DF}"/>
    <cellStyle name="DQR Row Default - IBM Cognos" xfId="51" xr:uid="{22279A88-E017-4477-AC06-357C79960BBF}"/>
    <cellStyle name="DQR Row Leaf - IBM Cognos" xfId="52" xr:uid="{F97BAFE2-F68A-4A7C-ABA3-18098D16B158}"/>
    <cellStyle name="Edit - IBM Cognos" xfId="53" xr:uid="{669A270C-09B5-4D66-B890-B9C6B0CB7CE1}"/>
    <cellStyle name="Formula - IBM Cognos" xfId="54" xr:uid="{ECFF202E-BA7E-4A6A-940E-18F5ADBBC298}"/>
    <cellStyle name="Group Name - IBM Cognos" xfId="55" xr:uid="{D5C18D1E-D677-4D3B-88A6-6078477BB482}"/>
    <cellStyle name="Hold Values - IBM Cognos" xfId="56" xr:uid="{4BECB7B2-AE74-4214-89B1-DD8C5A22A234}"/>
    <cellStyle name="List Name - IBM Cognos" xfId="57" xr:uid="{A89A7757-142C-491F-B0A4-9F665FB8E88E}"/>
    <cellStyle name="Locked - IBM Cognos" xfId="58" xr:uid="{34734949-C7D9-4496-9141-7EFC7CDB7FEE}"/>
    <cellStyle name="Measure - IBM Cognos" xfId="59" xr:uid="{669D0A3F-2F2B-4216-91F0-0229FBDFE80B}"/>
    <cellStyle name="Measure Header - IBM Cognos" xfId="60" xr:uid="{A07A4674-E6DF-4466-A1DC-B7C63D1D6FA4}"/>
    <cellStyle name="Measure Name - IBM Cognos" xfId="61" xr:uid="{8F87B5A3-A8CD-4474-9B42-6B40AB6161DC}"/>
    <cellStyle name="Measure Summary - IBM Cognos" xfId="62" xr:uid="{FC490A9B-DCBB-4A8E-8A36-0AC36FB835D6}"/>
    <cellStyle name="Measure Summary TM1 - IBM Cognos" xfId="63" xr:uid="{577AE317-2BD0-4E63-BFDC-B0BC93D8B27F}"/>
    <cellStyle name="Measure Template - IBM Cognos" xfId="64" xr:uid="{387F4FFE-4812-4B8D-AAD0-346AB2043A91}"/>
    <cellStyle name="More - IBM Cognos" xfId="65" xr:uid="{4FD6A2DE-AF76-42A9-9DA0-E857AD6A09B5}"/>
    <cellStyle name="Normal" xfId="0" builtinId="0" customBuiltin="1"/>
    <cellStyle name="Pending Change - IBM Cognos" xfId="66" xr:uid="{33EE3E58-D6DC-4B4B-A34E-331D175FB947}"/>
    <cellStyle name="Row Name - IBM Cognos" xfId="67" xr:uid="{487D5E7A-2CC2-4084-B531-783FA04081C1}"/>
    <cellStyle name="Row Template - IBM Cognos" xfId="68" xr:uid="{DF9B2456-DCE6-4E03-89C1-FBCF137F3052}"/>
    <cellStyle name="Summary Column Name - IBM Cognos" xfId="69" xr:uid="{CCFE13C8-E28C-44A5-9613-09A470F2A797}"/>
    <cellStyle name="Summary Column Name TM1 - IBM Cognos" xfId="70" xr:uid="{022777D4-E62A-4616-9B0A-AD4D05D18FAA}"/>
    <cellStyle name="Summary Row Name - IBM Cognos" xfId="71" xr:uid="{72EA2757-3315-4F74-B054-B0760F531AF0}"/>
    <cellStyle name="Summary Row Name TM1 - IBM Cognos" xfId="72" xr:uid="{13D3D4C5-452B-4B1F-AB13-A06E4BB7A695}"/>
    <cellStyle name="Unsaved Change - IBM Cognos" xfId="73" xr:uid="{2B39A361-83A9-4184-BF17-FD12D41ACDF2}"/>
  </cellStyles>
  <dxfs count="16"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FFFFFF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FFFFFF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FA2C-FA4C-4741-ACF8-D35CE9E7B82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headerFooter>
    <oddFooter>&amp;C_x000D_&amp;1#&amp;"arial"&amp;9&amp;K008000 C1 - Internal use</oddFooter>
  </headerFooter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B857-713A-4F1F-B412-9FE30707E124}">
  <dimension ref="A1:T80"/>
  <sheetViews>
    <sheetView tabSelected="1" workbookViewId="0"/>
  </sheetViews>
  <sheetFormatPr baseColWidth="10" defaultRowHeight="14.4" x14ac:dyDescent="0.3"/>
  <cols>
    <col min="1" max="3" width="11.5546875" customWidth="1"/>
  </cols>
  <sheetData>
    <row r="1" spans="1:3" x14ac:dyDescent="0.3">
      <c r="A1" s="1" t="s">
        <v>1</v>
      </c>
      <c r="B1" s="1" t="str">
        <f>_xll.TM1PRIMARYDATASOURCE()</f>
        <v>https://oa-pa-users.planning-analytics.cloud.ibm.com/</v>
      </c>
      <c r="C1" s="1"/>
    </row>
    <row r="2" spans="1:3" x14ac:dyDescent="0.3">
      <c r="A2" s="1" t="s">
        <v>2</v>
      </c>
      <c r="B2" s="1" t="str">
        <f>_xll.TM1PRIMARYDBNAME()</f>
        <v>Planning Sample</v>
      </c>
      <c r="C2" s="1"/>
    </row>
    <row r="3" spans="1:3" x14ac:dyDescent="0.3">
      <c r="A3" s="1" t="s">
        <v>3</v>
      </c>
      <c r="B3" s="1" t="b">
        <v>1</v>
      </c>
      <c r="C3" s="1"/>
    </row>
    <row r="4" spans="1:3" x14ac:dyDescent="0.3">
      <c r="A4" s="1" t="s">
        <v>4</v>
      </c>
      <c r="B4" s="1">
        <v>1</v>
      </c>
      <c r="C4" s="1"/>
    </row>
    <row r="5" spans="1:3" x14ac:dyDescent="0.3">
      <c r="A5" s="1" t="s">
        <v>5</v>
      </c>
      <c r="B5" s="1" t="s">
        <v>18</v>
      </c>
      <c r="C5" s="1"/>
    </row>
    <row r="6" spans="1:3" x14ac:dyDescent="0.3">
      <c r="A6" s="1" t="s">
        <v>6</v>
      </c>
      <c r="B6" s="1" t="s">
        <v>19</v>
      </c>
      <c r="C6" s="1"/>
    </row>
    <row r="7" spans="1:3" x14ac:dyDescent="0.3">
      <c r="A7" s="9" t="s">
        <v>97</v>
      </c>
      <c r="B7" s="1" t="s">
        <v>98</v>
      </c>
    </row>
    <row r="8" spans="1:3" x14ac:dyDescent="0.3">
      <c r="A8" s="1" t="s">
        <v>7</v>
      </c>
      <c r="B8" s="1" t="str">
        <f>_xll.MakeQuery($B$26,$C$22,$C$15,"plan_BudgetPlan",$B$24,"")</f>
        <v xml:space="preserve"> SELECT  TM1IGNORE_BADTUPLES {  {  { TM1SubsetToSet([plan_time].[plan_time],'ysZzlGADAIATAAAQ') }  }  }  DIMENSION PROPERTIES MEMBER_UNIQUE_NAME, MEMBER_NAME, MEMBER_CAPTION, LEVEL_NUMBER, CHILDREN_CARDINALITY ON 0, TM1IGNORE_BADTUPLES {  {  { TM1SubsetToSet([plan_chart_of_accounts].[plan_chart_of_accounts],'ysZzlGADAIARAAAQ') }  }  }  DIMENSION PROPERTIES MEMBER_UNIQUE_NAME, MEMBER_NAME, MEMBER_CAPTION, LEVEL_NUMBER, CHILDREN_CARDINALITY ON 1 FROM [plan_BudgetPlan] WHERE ([plan_version].[plan_version].[FY 2004 Budget],[plan_business_unit].[plan_business_unit].[UK],[plan_department].[plan_department].[Direct],[plan_exchange_rates].[plan_exchange_rates].[local],[plan_source].[plan_source].[input])</v>
      </c>
      <c r="C8" s="1"/>
    </row>
    <row r="10" spans="1:3" x14ac:dyDescent="0.3">
      <c r="A10" s="1" t="s">
        <v>8</v>
      </c>
      <c r="B10" s="1" t="s">
        <v>20</v>
      </c>
      <c r="C10" s="1"/>
    </row>
    <row r="11" spans="1:3" x14ac:dyDescent="0.3">
      <c r="A11" s="1"/>
      <c r="B11" s="1" t="s">
        <v>21</v>
      </c>
      <c r="C11" s="1"/>
    </row>
    <row r="12" spans="1:3" x14ac:dyDescent="0.3">
      <c r="A12" s="1"/>
      <c r="B12" s="1" t="s">
        <v>21</v>
      </c>
      <c r="C12" s="1"/>
    </row>
    <row r="13" spans="1:3" x14ac:dyDescent="0.3">
      <c r="A13" s="1"/>
      <c r="B13" s="1" t="str">
        <f>_xll.TM1SET($B$1,$B$2,$B$11,$B$12,$B$10,,,"AccountName","sessionSet")</f>
        <v>ysZzlGADAIARAAAQ</v>
      </c>
      <c r="C13" s="1"/>
    </row>
    <row r="14" spans="1:3" x14ac:dyDescent="0.3">
      <c r="A14" s="1"/>
      <c r="B14" s="1" t="str">
        <f>"TM1SubsetToSet("&amp;$C$14&amp;","&amp;"'"&amp;$B$13&amp;"')"</f>
        <v>TM1SubsetToSet([plan_chart_of_accounts].[plan_chart_of_accounts],'ysZzlGADAIARAAAQ')</v>
      </c>
      <c r="C14" s="1" t="str">
        <f>_xll.MakeMun($B$11,_xll.BracketEscape($B$12))</f>
        <v>[plan_chart_of_accounts].[plan_chart_of_accounts]</v>
      </c>
    </row>
    <row r="15" spans="1:3" x14ac:dyDescent="0.3">
      <c r="A15" s="1" t="str">
        <f>_xll.ConcatCrossJoin($B$14)</f>
        <v xml:space="preserve"> { TM1SubsetToSet([plan_chart_of_accounts].[plan_chart_of_accounts],'ysZzlGADAIARAAAQ') } </v>
      </c>
      <c r="B15" s="1" t="s">
        <v>9</v>
      </c>
      <c r="C15" s="1" t="str">
        <f>_xll.MakeAxis($C$29,$A$15,"1",$B$15)</f>
        <v xml:space="preserve"> TM1IGNORE_BADTUPLES {  {  { TM1SubsetToSet([plan_chart_of_accounts].[plan_chart_of_accounts],'ysZzlGADAIARAAAQ') }  }  }  DIMENSION PROPERTIES MEMBER_UNIQUE_NAME, MEMBER_NAME, MEMBER_CAPTION, LEVEL_NUMBER, CHILDREN_CARDINALITY ON 1</v>
      </c>
    </row>
    <row r="17" spans="1:7" x14ac:dyDescent="0.3">
      <c r="A17" s="1" t="s">
        <v>10</v>
      </c>
      <c r="B17" s="1" t="s">
        <v>22</v>
      </c>
      <c r="C17" s="1"/>
    </row>
    <row r="18" spans="1:7" x14ac:dyDescent="0.3">
      <c r="A18" s="1"/>
      <c r="B18" s="1" t="s">
        <v>23</v>
      </c>
      <c r="C18" s="1"/>
    </row>
    <row r="19" spans="1:7" x14ac:dyDescent="0.3">
      <c r="A19" s="1"/>
      <c r="B19" s="1" t="s">
        <v>23</v>
      </c>
      <c r="C19" s="1"/>
    </row>
    <row r="20" spans="1:7" x14ac:dyDescent="0.3">
      <c r="A20" s="1"/>
      <c r="B20" s="1" t="str">
        <f>_xll.TM1SET($B$1,$B$2,$B$18,$B$19,$B$17,,,"Time","sessionSet")</f>
        <v>ysZzlGADAIATAAAQ</v>
      </c>
      <c r="C20" s="1"/>
    </row>
    <row r="21" spans="1:7" x14ac:dyDescent="0.3">
      <c r="A21" s="1"/>
      <c r="B21" s="1" t="str">
        <f>"TM1SubsetToSet("&amp;$C$21&amp;","&amp;"'"&amp;$B$20&amp;"')"</f>
        <v>TM1SubsetToSet([plan_time].[plan_time],'ysZzlGADAIATAAAQ')</v>
      </c>
      <c r="C21" s="1" t="str">
        <f>_xll.MakeMun($B$18,_xll.BracketEscape($B$19))</f>
        <v>[plan_time].[plan_time]</v>
      </c>
    </row>
    <row r="22" spans="1:7" x14ac:dyDescent="0.3">
      <c r="A22" s="1" t="str">
        <f>_xll.ConcatCrossJoin($B$21)</f>
        <v xml:space="preserve"> { TM1SubsetToSet([plan_time].[plan_time],'ysZzlGADAIATAAAQ') } </v>
      </c>
      <c r="B22" s="1" t="s">
        <v>9</v>
      </c>
      <c r="C22" s="1" t="str">
        <f>_xll.MakeAxis($B$29,$A$22,"0",$B$22)</f>
        <v xml:space="preserve"> TM1IGNORE_BADTUPLES {  {  { TM1SubsetToSet([plan_time].[plan_time],'ysZzlGADAIATAAAQ') }  }  }  DIMENSION PROPERTIES MEMBER_UNIQUE_NAME, MEMBER_NAME, MEMBER_CAPTION, LEVEL_NUMBER, CHILDREN_CARDINALITY ON 0</v>
      </c>
    </row>
    <row r="24" spans="1:7" x14ac:dyDescent="0.3">
      <c r="A24" s="1" t="s">
        <v>11</v>
      </c>
      <c r="B24" s="1" t="str">
        <f>_xll.ConcatComma($C$31:$C$35)</f>
        <v>[plan_version].[plan_version].[FY 2004 Budget],[plan_business_unit].[plan_business_unit].[UK],[plan_department].[plan_department].[Direct],[plan_exchange_rates].[plan_exchange_rates].[local],[plan_source].[plan_source].[input]</v>
      </c>
      <c r="C24" s="1"/>
    </row>
    <row r="26" spans="1:7" x14ac:dyDescent="0.3">
      <c r="A26" s="1" t="s">
        <v>12</v>
      </c>
      <c r="B26" s="1" t="str">
        <f>_xll.ConcatStrings(,tm2\\_0_calcs)</f>
        <v/>
      </c>
      <c r="C26" s="4" t="s">
        <v>13</v>
      </c>
      <c r="D26" s="2"/>
      <c r="E26" s="2"/>
      <c r="F26" s="2"/>
      <c r="G26" s="2"/>
    </row>
    <row r="27" spans="1:7" x14ac:dyDescent="0.3">
      <c r="A27" s="1" t="s">
        <v>14</v>
      </c>
      <c r="B27" s="1"/>
    </row>
    <row r="28" spans="1:7" x14ac:dyDescent="0.3">
      <c r="A28" s="1" t="s">
        <v>15</v>
      </c>
      <c r="B28" s="1"/>
    </row>
    <row r="29" spans="1:7" x14ac:dyDescent="0.3">
      <c r="A29" s="1" t="s">
        <v>0</v>
      </c>
      <c r="B29" s="1" t="str">
        <f>IF(OR(COUNTIF($E$29, "*Supprimer les colonnes uniquement*"), COUNTIF($E$29, "*Supprimer les lignes et les colonnes*")), "NON EMPTY", "")</f>
        <v/>
      </c>
      <c r="C29" s="1" t="str">
        <f>IF(OR(COUNTIF($E$29, "*Supprimer les lignes uniquement*"), COUNTIF($E$29, "*Supprimer les lignes et les colonnes*")), "NON EMPTY", "")</f>
        <v/>
      </c>
      <c r="D29" s="1" t="s">
        <v>16</v>
      </c>
      <c r="E29" s="1" t="s">
        <v>17</v>
      </c>
      <c r="F29" s="1"/>
    </row>
    <row r="30" spans="1:7" x14ac:dyDescent="0.3">
      <c r="A30" s="1" t="s">
        <v>17</v>
      </c>
      <c r="B30" s="1"/>
    </row>
    <row r="31" spans="1:7" x14ac:dyDescent="0.3">
      <c r="A31" s="4" t="s">
        <v>24</v>
      </c>
      <c r="B31" s="1" t="s">
        <v>25</v>
      </c>
      <c r="C31" s="1" t="str">
        <f>_xll.MakeMun($D$31,_xll.BracketEscape($E$31),_xll.BracketEscape($F$31))</f>
        <v>[plan_version].[plan_version].[FY 2004 Budget]</v>
      </c>
      <c r="D31" s="1" t="s">
        <v>26</v>
      </c>
      <c r="E31" s="1" t="s">
        <v>26</v>
      </c>
      <c r="F31" s="1" t="str">
        <f>_xll.TM1SET($B$1,$B$2,$D$31,$E$31,$B$31,$A$31,,"VersionName","memberdisplay")</f>
        <v>FY 2004 Budget</v>
      </c>
      <c r="G31" s="1"/>
    </row>
    <row r="32" spans="1:7" x14ac:dyDescent="0.3">
      <c r="A32" s="4" t="s">
        <v>27</v>
      </c>
      <c r="B32" s="1" t="s">
        <v>28</v>
      </c>
      <c r="C32" s="1" t="str">
        <f>_xll.MakeMun($D$32,_xll.BracketEscape($E$32),_xll.BracketEscape($F$32))</f>
        <v>[plan_business_unit].[plan_business_unit].[UK]</v>
      </c>
      <c r="D32" s="1" t="s">
        <v>29</v>
      </c>
      <c r="E32" s="1" t="s">
        <v>29</v>
      </c>
      <c r="F32" s="1" t="str">
        <f>_xll.TM1SET($B$1,$B$2,$D$32,$E$32,$B$32,$A$32,,"BusinessUnit","memberdisplay")</f>
        <v>UK</v>
      </c>
      <c r="G32" s="1"/>
    </row>
    <row r="33" spans="1:20" x14ac:dyDescent="0.3">
      <c r="A33" s="4" t="s">
        <v>30</v>
      </c>
      <c r="B33" s="1" t="s">
        <v>31</v>
      </c>
      <c r="C33" s="1" t="str">
        <f>_xll.MakeMun($D$33,_xll.BracketEscape($E$33),_xll.BracketEscape($F$33))</f>
        <v>[plan_department].[plan_department].[Direct]</v>
      </c>
      <c r="D33" s="1" t="s">
        <v>32</v>
      </c>
      <c r="E33" s="1" t="s">
        <v>32</v>
      </c>
      <c r="F33" s="1" t="str">
        <f>_xll.TM1SET($B$1,$B$2,$D$33,$E$33,$B$33,$A$33,,"Department","memberdisplay")</f>
        <v>Direct</v>
      </c>
      <c r="G33" s="1"/>
    </row>
    <row r="34" spans="1:20" x14ac:dyDescent="0.3">
      <c r="A34" s="4" t="s">
        <v>33</v>
      </c>
      <c r="B34" s="1" t="s">
        <v>34</v>
      </c>
      <c r="C34" s="1" t="str">
        <f>_xll.MakeMun($D$34,_xll.BracketEscape($E$34),_xll.BracketEscape($F$34))</f>
        <v>[plan_exchange_rates].[plan_exchange_rates].[local]</v>
      </c>
      <c r="D34" s="1" t="s">
        <v>35</v>
      </c>
      <c r="E34" s="1" t="s">
        <v>35</v>
      </c>
      <c r="F34" s="1" t="str">
        <f>_xll.TM1SET($B$1,$B$2,$D$34,$E$34,$B$34,$A$34,,,"memberdisplay")</f>
        <v>local</v>
      </c>
      <c r="G34" s="1"/>
    </row>
    <row r="35" spans="1:20" x14ac:dyDescent="0.3">
      <c r="A35" s="4" t="s">
        <v>36</v>
      </c>
      <c r="B35" s="1" t="s">
        <v>37</v>
      </c>
      <c r="C35" s="1" t="str">
        <f>_xll.MakeMun($D$35,_xll.BracketEscape($E$35),_xll.BracketEscape($F$35))</f>
        <v>[plan_source].[plan_source].[input]</v>
      </c>
      <c r="D35" s="1" t="s">
        <v>38</v>
      </c>
      <c r="E35" s="1" t="s">
        <v>38</v>
      </c>
      <c r="F35" s="1" t="str">
        <f>_xll.TM1SET($B$1,$B$2,$D$35,$E$35,$B$35,$A$35,,,"memberdisplay")</f>
        <v>input</v>
      </c>
      <c r="G35" s="1"/>
    </row>
    <row r="37" spans="1:20" hidden="1" x14ac:dyDescent="0.3">
      <c r="E37" s="3">
        <f ca="1">IF(_xll.TM2RPTELISCONSOLIDATED(E38),IF(_xll.TM2RPTELLEV(E38)&lt;=5,_xll.TM2RPTELLEV(E38),"Leaf"),"Default")</f>
        <v>0</v>
      </c>
      <c r="F37" s="3" t="str">
        <f ca="1">IF(_xll.TM2RPTELISCONSOLIDATED(F38),IF(_xll.TM2RPTELLEV(F38)&lt;=5,_xll.TM2RPTELLEV(F38),"Leaf"),"Default")</f>
        <v>Default</v>
      </c>
      <c r="G37" s="3" t="str">
        <f ca="1">IF(_xll.TM2RPTELISCONSOLIDATED(G38),IF(_xll.TM2RPTELLEV(G38)&lt;=5,_xll.TM2RPTELLEV(G38),"Leaf"),"Default")</f>
        <v>Default</v>
      </c>
      <c r="H37" s="3" t="str">
        <f ca="1">IF(_xll.TM2RPTELISCONSOLIDATED(H38),IF(_xll.TM2RPTELLEV(H38)&lt;=5,_xll.TM2RPTELLEV(H38),"Leaf"),"Default")</f>
        <v>Default</v>
      </c>
      <c r="I37" s="3">
        <f ca="1">IF(_xll.TM2RPTELISCONSOLIDATED(I38),IF(_xll.TM2RPTELLEV(I38)&lt;=5,_xll.TM2RPTELLEV(I38),"Leaf"),"Default")</f>
        <v>0</v>
      </c>
      <c r="J37" s="3" t="str">
        <f ca="1">IF(_xll.TM2RPTELISCONSOLIDATED(J38),IF(_xll.TM2RPTELLEV(J38)&lt;=5,_xll.TM2RPTELLEV(J38),"Leaf"),"Default")</f>
        <v>Default</v>
      </c>
      <c r="K37" s="3" t="str">
        <f ca="1">IF(_xll.TM2RPTELISCONSOLIDATED(K38),IF(_xll.TM2RPTELLEV(K38)&lt;=5,_xll.TM2RPTELLEV(K38),"Leaf"),"Default")</f>
        <v>Default</v>
      </c>
      <c r="L37" s="3" t="str">
        <f ca="1">IF(_xll.TM2RPTELISCONSOLIDATED(L38),IF(_xll.TM2RPTELLEV(L38)&lt;=5,_xll.TM2RPTELLEV(L38),"Leaf"),"Default")</f>
        <v>Default</v>
      </c>
      <c r="M37" s="3">
        <f ca="1">IF(_xll.TM2RPTELISCONSOLIDATED(M38),IF(_xll.TM2RPTELLEV(M38)&lt;=5,_xll.TM2RPTELLEV(M38),"Leaf"),"Default")</f>
        <v>0</v>
      </c>
      <c r="N37" s="3" t="str">
        <f ca="1">IF(_xll.TM2RPTELISCONSOLIDATED(N38),IF(_xll.TM2RPTELLEV(N38)&lt;=5,_xll.TM2RPTELLEV(N38),"Leaf"),"Default")</f>
        <v>Default</v>
      </c>
      <c r="O37" s="3" t="str">
        <f ca="1">IF(_xll.TM2RPTELISCONSOLIDATED(O38),IF(_xll.TM2RPTELLEV(O38)&lt;=5,_xll.TM2RPTELLEV(O38),"Leaf"),"Default")</f>
        <v>Default</v>
      </c>
      <c r="P37" s="3" t="str">
        <f ca="1">IF(_xll.TM2RPTELISCONSOLIDATED(P38),IF(_xll.TM2RPTELLEV(P38)&lt;=5,_xll.TM2RPTELLEV(P38),"Leaf"),"Default")</f>
        <v>Default</v>
      </c>
      <c r="Q37" s="3">
        <f ca="1">IF(_xll.TM2RPTELISCONSOLIDATED(Q38),IF(_xll.TM2RPTELLEV(Q38)&lt;=5,_xll.TM2RPTELLEV(Q38),"Leaf"),"Default")</f>
        <v>0</v>
      </c>
      <c r="R37" s="3" t="str">
        <f ca="1">IF(_xll.TM2RPTELISCONSOLIDATED(R38),IF(_xll.TM2RPTELLEV(R38)&lt;=5,_xll.TM2RPTELLEV(R38),"Leaf"),"Default")</f>
        <v>Default</v>
      </c>
      <c r="S37" s="3" t="str">
        <f ca="1">IF(_xll.TM2RPTELISCONSOLIDATED(S38),IF(_xll.TM2RPTELLEV(S38)&lt;=5,_xll.TM2RPTELLEV(S38),"Leaf"),"Default")</f>
        <v>Default</v>
      </c>
      <c r="T37" s="3" t="str">
        <f ca="1">IF(_xll.TM2RPTELISCONSOLIDATED(T38),IF(_xll.TM2RPTELLEV(T38)&lt;=5,_xll.TM2RPTELLEV(T38),"Leaf"),"Default")</f>
        <v>Default</v>
      </c>
    </row>
    <row r="38" spans="1:20" x14ac:dyDescent="0.3">
      <c r="E38" s="10" t="s">
        <v>81</v>
      </c>
      <c r="F38" s="6" t="s">
        <v>82</v>
      </c>
      <c r="G38" s="6" t="s">
        <v>83</v>
      </c>
      <c r="H38" s="6" t="s">
        <v>84</v>
      </c>
      <c r="I38" s="10" t="s">
        <v>85</v>
      </c>
      <c r="J38" s="6" t="s">
        <v>86</v>
      </c>
      <c r="K38" s="6" t="s">
        <v>87</v>
      </c>
      <c r="L38" s="6" t="s">
        <v>88</v>
      </c>
      <c r="M38" s="10" t="s">
        <v>89</v>
      </c>
      <c r="N38" s="6" t="s">
        <v>90</v>
      </c>
      <c r="O38" s="6" t="s">
        <v>91</v>
      </c>
      <c r="P38" s="6" t="s">
        <v>92</v>
      </c>
      <c r="Q38" s="10" t="s">
        <v>93</v>
      </c>
      <c r="R38" s="6" t="s">
        <v>94</v>
      </c>
      <c r="S38" s="6" t="s">
        <v>95</v>
      </c>
      <c r="T38" s="6" t="s">
        <v>96</v>
      </c>
    </row>
    <row r="39" spans="1:20" x14ac:dyDescent="0.3">
      <c r="C39" s="3" t="str">
        <f ca="1">IF(_xll.TM2RPTELISCONSOLIDATED(D39),IF(_xll.TM2RPTELLEV(D39)&lt;=5,_xll.TM2RPTELLEV(D39),"Leaf"),"Default")</f>
        <v>Default</v>
      </c>
      <c r="D39" s="6" t="s">
        <v>39</v>
      </c>
      <c r="E39" s="8">
        <v>938284.68</v>
      </c>
      <c r="F39" s="5">
        <v>315512.69</v>
      </c>
      <c r="G39" s="5">
        <v>311041.46000000002</v>
      </c>
      <c r="H39" s="5">
        <v>311730.53000000003</v>
      </c>
      <c r="I39" s="5">
        <v>943378.03</v>
      </c>
      <c r="J39" s="5">
        <v>311760.40000000002</v>
      </c>
      <c r="K39" s="5">
        <v>316160.56</v>
      </c>
      <c r="L39" s="5">
        <v>315457.07</v>
      </c>
      <c r="M39" s="5">
        <v>953738.8</v>
      </c>
      <c r="N39" s="5">
        <v>316871.26</v>
      </c>
      <c r="O39" s="5">
        <v>320391.8</v>
      </c>
      <c r="P39" s="5">
        <v>316475.74</v>
      </c>
      <c r="Q39" s="5">
        <v>935635.52</v>
      </c>
      <c r="R39" s="5">
        <v>309312.09000000003</v>
      </c>
      <c r="S39" s="5">
        <v>313800.83</v>
      </c>
      <c r="T39" s="5">
        <v>312522.59999999998</v>
      </c>
    </row>
    <row r="40" spans="1:20" x14ac:dyDescent="0.3">
      <c r="C40" s="3" t="str">
        <f ca="1">IF(_xll.TM2RPTELISCONSOLIDATED(D40),IF(_xll.TM2RPTELLEV(D40)&lt;=5,_xll.TM2RPTELLEV(D40),"Leaf"),"Default")</f>
        <v>Default</v>
      </c>
      <c r="D40" s="6" t="s">
        <v>40</v>
      </c>
      <c r="E40" s="5">
        <v>181021.47</v>
      </c>
      <c r="F40" s="5">
        <v>59427.91</v>
      </c>
      <c r="G40" s="5">
        <v>61985.4</v>
      </c>
      <c r="H40" s="5">
        <v>59608.160000000003</v>
      </c>
      <c r="I40" s="5">
        <v>181038.98</v>
      </c>
      <c r="J40" s="5">
        <v>62704.34</v>
      </c>
      <c r="K40" s="5">
        <v>59694.68</v>
      </c>
      <c r="L40" s="5">
        <v>58639.96</v>
      </c>
      <c r="M40" s="5">
        <v>178200.3</v>
      </c>
      <c r="N40" s="5">
        <v>61459.07</v>
      </c>
      <c r="O40" s="5">
        <v>61908.15</v>
      </c>
      <c r="P40" s="5">
        <v>54833.08</v>
      </c>
      <c r="Q40" s="5">
        <v>171809.15</v>
      </c>
      <c r="R40" s="5">
        <v>55743.6</v>
      </c>
      <c r="S40" s="5">
        <v>65835.539999999994</v>
      </c>
      <c r="T40" s="5">
        <v>50230.01</v>
      </c>
    </row>
    <row r="41" spans="1:20" x14ac:dyDescent="0.3">
      <c r="C41" s="3">
        <f ca="1">IF(_xll.TM2RPTELISCONSOLIDATED(D41),IF(_xll.TM2RPTELLEV(D41)&lt;=5,_xll.TM2RPTELLEV(D41),"Leaf"),"Default")</f>
        <v>0</v>
      </c>
      <c r="D41" s="7" t="s">
        <v>41</v>
      </c>
      <c r="E41" s="5">
        <v>1119306.1499999999</v>
      </c>
      <c r="F41" s="5">
        <v>374940.6</v>
      </c>
      <c r="G41" s="5">
        <v>373026.86</v>
      </c>
      <c r="H41" s="5">
        <v>371338.69</v>
      </c>
      <c r="I41" s="5">
        <v>1124417.01</v>
      </c>
      <c r="J41" s="5">
        <v>374464.74</v>
      </c>
      <c r="K41" s="5">
        <v>375855.24</v>
      </c>
      <c r="L41" s="5">
        <v>374097.03</v>
      </c>
      <c r="M41" s="5">
        <v>1131939.1000000001</v>
      </c>
      <c r="N41" s="5">
        <v>378330.33</v>
      </c>
      <c r="O41" s="5">
        <v>382299.95</v>
      </c>
      <c r="P41" s="5">
        <v>371308.82</v>
      </c>
      <c r="Q41" s="5">
        <v>1107444.67</v>
      </c>
      <c r="R41" s="5">
        <v>365055.69</v>
      </c>
      <c r="S41" s="5">
        <v>379636.37</v>
      </c>
      <c r="T41" s="5">
        <v>362752.61</v>
      </c>
    </row>
    <row r="42" spans="1:20" x14ac:dyDescent="0.3">
      <c r="C42" s="3" t="str">
        <f ca="1">IF(_xll.TM2RPTELISCONSOLIDATED(D42),IF(_xll.TM2RPTELLEV(D42)&lt;=5,_xll.TM2RPTELLEV(D42),"Leaf"),"Default")</f>
        <v>Default</v>
      </c>
      <c r="D42" s="6" t="s">
        <v>42</v>
      </c>
      <c r="E42" s="5">
        <v>154924.875</v>
      </c>
      <c r="F42" s="5">
        <v>37736.625</v>
      </c>
      <c r="G42" s="5">
        <v>52375.5</v>
      </c>
      <c r="H42" s="5">
        <v>64812.75</v>
      </c>
      <c r="I42" s="5">
        <v>142410.375</v>
      </c>
      <c r="J42" s="5">
        <v>62070.375</v>
      </c>
      <c r="K42" s="5">
        <v>37157.25</v>
      </c>
      <c r="L42" s="5">
        <v>43182.75</v>
      </c>
      <c r="M42" s="5">
        <v>122673</v>
      </c>
      <c r="N42" s="5">
        <v>38856.75</v>
      </c>
      <c r="O42" s="5">
        <v>37234.5</v>
      </c>
      <c r="P42" s="5">
        <v>46581.75</v>
      </c>
      <c r="Q42" s="5">
        <v>128853</v>
      </c>
      <c r="R42" s="5">
        <v>44341.5</v>
      </c>
      <c r="S42" s="5">
        <v>49671.749999999898</v>
      </c>
      <c r="T42" s="5">
        <v>34839.75</v>
      </c>
    </row>
    <row r="43" spans="1:20" x14ac:dyDescent="0.3">
      <c r="C43" s="3" t="str">
        <f ca="1">IF(_xll.TM2RPTELISCONSOLIDATED(D43),IF(_xll.TM2RPTELLEV(D43)&lt;=5,_xll.TM2RPTELLEV(D43),"Leaf"),"Default")</f>
        <v>Default</v>
      </c>
      <c r="D43" s="6" t="s">
        <v>43</v>
      </c>
      <c r="E43" s="5">
        <v>106605</v>
      </c>
      <c r="F43" s="5">
        <v>43105.5</v>
      </c>
      <c r="G43" s="5">
        <v>34801.125</v>
      </c>
      <c r="H43" s="5">
        <v>28698.374999999902</v>
      </c>
      <c r="I43" s="5">
        <v>139359</v>
      </c>
      <c r="J43" s="5">
        <v>46195.5</v>
      </c>
      <c r="K43" s="5">
        <v>49440</v>
      </c>
      <c r="L43" s="5">
        <v>43723.5</v>
      </c>
      <c r="M43" s="5">
        <v>157705.875</v>
      </c>
      <c r="N43" s="5">
        <v>52800.375</v>
      </c>
      <c r="O43" s="5">
        <v>52645.875</v>
      </c>
      <c r="P43" s="5">
        <v>52259.625</v>
      </c>
      <c r="Q43" s="5">
        <v>98377.875</v>
      </c>
      <c r="R43" s="5">
        <v>42757.875</v>
      </c>
      <c r="S43" s="5">
        <v>27848.625</v>
      </c>
      <c r="T43" s="5">
        <v>27771.375</v>
      </c>
    </row>
    <row r="44" spans="1:20" x14ac:dyDescent="0.3">
      <c r="C44" s="3">
        <f ca="1">IF(_xll.TM2RPTELISCONSOLIDATED(D44),IF(_xll.TM2RPTELLEV(D44)&lt;=5,_xll.TM2RPTELLEV(D44),"Leaf"),"Default")</f>
        <v>0</v>
      </c>
      <c r="D44" s="7" t="s">
        <v>44</v>
      </c>
      <c r="E44" s="5">
        <v>261529.875</v>
      </c>
      <c r="F44" s="5">
        <v>80842.125</v>
      </c>
      <c r="G44" s="5">
        <v>87176.625</v>
      </c>
      <c r="H44" s="5">
        <v>93511.125</v>
      </c>
      <c r="I44" s="5">
        <v>281769.375</v>
      </c>
      <c r="J44" s="5">
        <v>108265.875</v>
      </c>
      <c r="K44" s="5">
        <v>86597.25</v>
      </c>
      <c r="L44" s="5">
        <v>86906.25</v>
      </c>
      <c r="M44" s="5">
        <v>280378.875</v>
      </c>
      <c r="N44" s="5">
        <v>91657.125</v>
      </c>
      <c r="O44" s="5">
        <v>89880.375</v>
      </c>
      <c r="P44" s="5">
        <v>98841.375</v>
      </c>
      <c r="Q44" s="5">
        <v>227230.875</v>
      </c>
      <c r="R44" s="5">
        <v>87099.375</v>
      </c>
      <c r="S44" s="5">
        <v>77520.375</v>
      </c>
      <c r="T44" s="5">
        <v>62611.125</v>
      </c>
    </row>
    <row r="45" spans="1:20" x14ac:dyDescent="0.3">
      <c r="C45" s="3" t="str">
        <f ca="1">IF(_xll.TM2RPTELISCONSOLIDATED(D45),IF(_xll.TM2RPTELLEV(D45)&lt;=5,_xll.TM2RPTELLEV(D45),"Leaf"),"Default")</f>
        <v>Default</v>
      </c>
      <c r="D45" s="6" t="s">
        <v>45</v>
      </c>
      <c r="E45" s="5">
        <v>4449.3657780000003</v>
      </c>
      <c r="F45" s="5">
        <v>1039.675923</v>
      </c>
      <c r="G45" s="5">
        <v>1710.434583</v>
      </c>
      <c r="H45" s="5">
        <v>1699.2552720000001</v>
      </c>
      <c r="I45" s="5">
        <v>4226.7958589999998</v>
      </c>
      <c r="J45" s="5">
        <v>1327.2891059999999</v>
      </c>
      <c r="K45" s="5">
        <v>1354.729233</v>
      </c>
      <c r="L45" s="5">
        <v>1544.7775200000001</v>
      </c>
      <c r="M45" s="5">
        <v>4080.448515</v>
      </c>
      <c r="N45" s="5">
        <v>1365.9085439999999</v>
      </c>
      <c r="O45" s="5">
        <v>1550.8753259999901</v>
      </c>
      <c r="P45" s="5">
        <v>1163.6646450000001</v>
      </c>
      <c r="Q45" s="5">
        <v>3891.4165290000001</v>
      </c>
      <c r="R45" s="5">
        <v>1548.8427240000001</v>
      </c>
      <c r="S45" s="5">
        <v>998.00758199999996</v>
      </c>
      <c r="T45" s="5">
        <v>1344.566223</v>
      </c>
    </row>
    <row r="46" spans="1:20" x14ac:dyDescent="0.3">
      <c r="C46" s="3" t="str">
        <f ca="1">IF(_xll.TM2RPTELISCONSOLIDATED(D46),IF(_xll.TM2RPTELLEV(D46)&lt;=5,_xll.TM2RPTELLEV(D46),"Leaf"),"Default")</f>
        <v>Default</v>
      </c>
      <c r="D46" s="6" t="s">
        <v>46</v>
      </c>
      <c r="E46" s="5">
        <v>3038.5</v>
      </c>
      <c r="F46" s="5">
        <v>925.97</v>
      </c>
      <c r="G46" s="5">
        <v>1096.95</v>
      </c>
      <c r="H46" s="5">
        <v>1015.58</v>
      </c>
      <c r="I46" s="5">
        <v>2920.05</v>
      </c>
      <c r="J46" s="5">
        <v>1194.8</v>
      </c>
      <c r="K46" s="5">
        <v>894.04</v>
      </c>
      <c r="L46" s="5">
        <v>831.21</v>
      </c>
      <c r="M46" s="5">
        <v>2801.6</v>
      </c>
      <c r="N46" s="5">
        <v>933.18</v>
      </c>
      <c r="O46" s="5">
        <v>873.44</v>
      </c>
      <c r="P46" s="5">
        <v>994.98</v>
      </c>
      <c r="Q46" s="5">
        <v>3402.09</v>
      </c>
      <c r="R46" s="5">
        <v>909.49</v>
      </c>
      <c r="S46" s="5">
        <v>1341.06</v>
      </c>
      <c r="T46" s="5">
        <v>1151.54</v>
      </c>
    </row>
    <row r="47" spans="1:20" x14ac:dyDescent="0.3">
      <c r="C47" s="3" t="str">
        <f ca="1">IF(_xll.TM2RPTELISCONSOLIDATED(D47),IF(_xll.TM2RPTELLEV(D47)&lt;=5,_xll.TM2RPTELLEV(D47),"Leaf"),"Default")</f>
        <v>Default</v>
      </c>
      <c r="D47" s="6" t="s">
        <v>47</v>
      </c>
      <c r="E47" s="5">
        <v>3112.66</v>
      </c>
      <c r="F47" s="5">
        <v>1223.6400000000001</v>
      </c>
      <c r="G47" s="5">
        <v>1056.78</v>
      </c>
      <c r="H47" s="5">
        <v>832.24</v>
      </c>
      <c r="I47" s="5">
        <v>3463.89</v>
      </c>
      <c r="J47" s="5">
        <v>803.4</v>
      </c>
      <c r="K47" s="5">
        <v>1411.1</v>
      </c>
      <c r="L47" s="5">
        <v>1249.3900000000001</v>
      </c>
      <c r="M47" s="5">
        <v>3233.17</v>
      </c>
      <c r="N47" s="5">
        <v>1083.56</v>
      </c>
      <c r="O47" s="5">
        <v>956.87</v>
      </c>
      <c r="P47" s="5">
        <v>1192.74</v>
      </c>
      <c r="Q47" s="5">
        <v>3342.35</v>
      </c>
      <c r="R47" s="5">
        <v>1003.22</v>
      </c>
      <c r="S47" s="5">
        <v>1028.97</v>
      </c>
      <c r="T47" s="5">
        <v>1310.1600000000001</v>
      </c>
    </row>
    <row r="48" spans="1:20" x14ac:dyDescent="0.3">
      <c r="C48" s="3" t="str">
        <f ca="1">IF(_xll.TM2RPTELISCONSOLIDATED(D48),IF(_xll.TM2RPTELLEV(D48)&lt;=5,_xll.TM2RPTELLEV(D48),"Leaf"),"Default")</f>
        <v>Default</v>
      </c>
      <c r="D48" s="6" t="s">
        <v>48</v>
      </c>
      <c r="E48" s="5">
        <v>3116.78</v>
      </c>
      <c r="F48" s="5">
        <v>762.2</v>
      </c>
      <c r="G48" s="5">
        <v>1399.77</v>
      </c>
      <c r="H48" s="5">
        <v>954.81</v>
      </c>
      <c r="I48" s="5">
        <v>2987</v>
      </c>
      <c r="J48" s="5">
        <v>902.28</v>
      </c>
      <c r="K48" s="5">
        <v>932.15</v>
      </c>
      <c r="L48" s="5">
        <v>1152.57</v>
      </c>
      <c r="M48" s="5">
        <v>3765.68</v>
      </c>
      <c r="N48" s="5">
        <v>1204.07</v>
      </c>
      <c r="O48" s="5">
        <v>1346.21</v>
      </c>
      <c r="P48" s="5">
        <v>1215.4000000000001</v>
      </c>
      <c r="Q48" s="5">
        <v>3508.18</v>
      </c>
      <c r="R48" s="5">
        <v>946.57</v>
      </c>
      <c r="S48" s="5">
        <v>1329.73</v>
      </c>
      <c r="T48" s="5">
        <v>1231.8800000000001</v>
      </c>
    </row>
    <row r="49" spans="3:20" x14ac:dyDescent="0.3">
      <c r="C49" s="3" t="str">
        <f ca="1">IF(_xll.TM2RPTELISCONSOLIDATED(D49),IF(_xll.TM2RPTELLEV(D49)&lt;=5,_xll.TM2RPTELLEV(D49),"Leaf"),"Default")</f>
        <v>Default</v>
      </c>
      <c r="D49" s="6" t="s">
        <v>49</v>
      </c>
      <c r="E49" s="5">
        <v>3499.94</v>
      </c>
      <c r="F49" s="5">
        <v>1189.6500000000001</v>
      </c>
      <c r="G49" s="5">
        <v>1102.0999999999999</v>
      </c>
      <c r="H49" s="5">
        <v>1208.19</v>
      </c>
      <c r="I49" s="5">
        <v>3459.77</v>
      </c>
      <c r="J49" s="5">
        <v>1060.9000000000001</v>
      </c>
      <c r="K49" s="5">
        <v>1199.95</v>
      </c>
      <c r="L49" s="5">
        <v>1198.92</v>
      </c>
      <c r="M49" s="5">
        <v>3415.48</v>
      </c>
      <c r="N49" s="5">
        <v>1341.06</v>
      </c>
      <c r="O49" s="5">
        <v>1283.3800000000001</v>
      </c>
      <c r="P49" s="5">
        <v>791.04</v>
      </c>
      <c r="Q49" s="5">
        <v>3080.73</v>
      </c>
      <c r="R49" s="5">
        <v>835.33</v>
      </c>
      <c r="S49" s="5">
        <v>1252.48</v>
      </c>
      <c r="T49" s="5">
        <v>992.92</v>
      </c>
    </row>
    <row r="50" spans="3:20" x14ac:dyDescent="0.3">
      <c r="C50" s="3" t="str">
        <f ca="1">IF(_xll.TM2RPTELISCONSOLIDATED(D50),IF(_xll.TM2RPTELLEV(D50)&lt;=5,_xll.TM2RPTELLEV(D50),"Leaf"),"Default")</f>
        <v>Default</v>
      </c>
      <c r="D50" s="6" t="s">
        <v>50</v>
      </c>
      <c r="E50" s="5">
        <v>3652.5857940000001</v>
      </c>
      <c r="F50" s="5">
        <v>1482.7831590000001</v>
      </c>
      <c r="G50" s="5">
        <v>900.44268599999998</v>
      </c>
      <c r="H50" s="5">
        <v>1269.3599489999999</v>
      </c>
      <c r="I50" s="5">
        <v>4079.4322139999999</v>
      </c>
      <c r="J50" s="5">
        <v>1260.21324</v>
      </c>
      <c r="K50" s="5">
        <v>1315.093494</v>
      </c>
      <c r="L50" s="5">
        <v>1504.1254799999999</v>
      </c>
      <c r="M50" s="5">
        <v>3546.8904899999902</v>
      </c>
      <c r="N50" s="5">
        <v>1561.0383360000001</v>
      </c>
      <c r="O50" s="5">
        <v>1032.5618159999999</v>
      </c>
      <c r="P50" s="5">
        <v>953.29033800000002</v>
      </c>
      <c r="Q50" s="5">
        <v>4260.3337920000004</v>
      </c>
      <c r="R50" s="5">
        <v>1449.245226</v>
      </c>
      <c r="S50" s="5">
        <v>1557.989433</v>
      </c>
      <c r="T50" s="5">
        <v>1253.0991329999999</v>
      </c>
    </row>
    <row r="51" spans="3:20" x14ac:dyDescent="0.3">
      <c r="C51" s="3" t="str">
        <f ca="1">IF(_xll.TM2RPTELISCONSOLIDATED(D51),IF(_xll.TM2RPTELLEV(D51)&lt;=5,_xll.TM2RPTELLEV(D51),"Leaf"),"Default")</f>
        <v>Default</v>
      </c>
      <c r="D51" s="6" t="s">
        <v>51</v>
      </c>
      <c r="E51" s="5">
        <v>3867.0253050000001</v>
      </c>
      <c r="F51" s="5">
        <v>1234.805715</v>
      </c>
      <c r="G51" s="5">
        <v>1262.24584199999</v>
      </c>
      <c r="H51" s="5">
        <v>1369.9737479999999</v>
      </c>
      <c r="I51" s="5">
        <v>3910.7262479999999</v>
      </c>
      <c r="J51" s="5">
        <v>994.95867899999996</v>
      </c>
      <c r="K51" s="5">
        <v>1552.9079280000001</v>
      </c>
      <c r="L51" s="5">
        <v>1362.859641</v>
      </c>
      <c r="M51" s="5">
        <v>4322.3281530000004</v>
      </c>
      <c r="N51" s="5">
        <v>1109.800692</v>
      </c>
      <c r="O51" s="5">
        <v>1654.5380279999999</v>
      </c>
      <c r="P51" s="5">
        <v>1557.989433</v>
      </c>
      <c r="Q51" s="5">
        <v>3873.1231109999999</v>
      </c>
      <c r="R51" s="5">
        <v>1593.559968</v>
      </c>
      <c r="S51" s="5">
        <v>922.80130799999995</v>
      </c>
      <c r="T51" s="5">
        <v>1356.761835</v>
      </c>
    </row>
    <row r="52" spans="3:20" x14ac:dyDescent="0.3">
      <c r="C52" s="3" t="str">
        <f ca="1">IF(_xll.TM2RPTELISCONSOLIDATED(D52),IF(_xll.TM2RPTELLEV(D52)&lt;=5,_xll.TM2RPTELLEV(D52),"Leaf"),"Default")</f>
        <v>Default</v>
      </c>
      <c r="D52" s="6" t="s">
        <v>52</v>
      </c>
      <c r="E52" s="5">
        <v>3325.3368719999999</v>
      </c>
      <c r="F52" s="5">
        <v>1162.648344</v>
      </c>
      <c r="G52" s="5">
        <v>1035.610719</v>
      </c>
      <c r="H52" s="5">
        <v>1127.0778089999999</v>
      </c>
      <c r="I52" s="5">
        <v>3689.17262999999</v>
      </c>
      <c r="J52" s="5">
        <v>1229.7242099999901</v>
      </c>
      <c r="K52" s="5">
        <v>1113.865896</v>
      </c>
      <c r="L52" s="5">
        <v>1345.5825239999999</v>
      </c>
      <c r="M52" s="5">
        <v>4195.2905279999904</v>
      </c>
      <c r="N52" s="5">
        <v>1586.4458609999999</v>
      </c>
      <c r="O52" s="5">
        <v>1502.0928779999999</v>
      </c>
      <c r="P52" s="5">
        <v>1106.7517889999999</v>
      </c>
      <c r="Q52" s="5">
        <v>4200.3720329999996</v>
      </c>
      <c r="R52" s="5">
        <v>1109.800692</v>
      </c>
      <c r="S52" s="5">
        <v>1467.538644</v>
      </c>
      <c r="T52" s="5">
        <v>1623.0326970000001</v>
      </c>
    </row>
    <row r="53" spans="3:20" x14ac:dyDescent="0.3">
      <c r="C53" s="3" t="str">
        <f ca="1">IF(_xll.TM2RPTELISCONSOLIDATED(D53),IF(_xll.TM2RPTELLEV(D53)&lt;=5,_xll.TM2RPTELLEV(D53),"Leaf"),"Default")</f>
        <v>Default</v>
      </c>
      <c r="D53" s="6" t="s">
        <v>53</v>
      </c>
      <c r="E53" s="5">
        <v>4040.6899999999901</v>
      </c>
      <c r="F53" s="5">
        <v>1166.99</v>
      </c>
      <c r="G53" s="5">
        <v>1144.33</v>
      </c>
      <c r="H53" s="5">
        <v>1729.37</v>
      </c>
      <c r="I53" s="5">
        <v>3910.91</v>
      </c>
      <c r="J53" s="5">
        <v>1398.74</v>
      </c>
      <c r="K53" s="5">
        <v>1100.04</v>
      </c>
      <c r="L53" s="5">
        <v>1412.13</v>
      </c>
      <c r="M53" s="5">
        <v>4265.2299999999996</v>
      </c>
      <c r="N53" s="5">
        <v>1402.86</v>
      </c>
      <c r="O53" s="5">
        <v>1450.24</v>
      </c>
      <c r="P53" s="5">
        <v>1412.13</v>
      </c>
      <c r="Q53" s="5">
        <v>4338.3599999999997</v>
      </c>
      <c r="R53" s="5">
        <v>1397.71</v>
      </c>
      <c r="S53" s="5">
        <v>1734.52</v>
      </c>
      <c r="T53" s="5">
        <v>1206.1300000000001</v>
      </c>
    </row>
    <row r="54" spans="3:20" x14ac:dyDescent="0.3">
      <c r="C54" s="3" t="str">
        <f ca="1">IF(_xll.TM2RPTELISCONSOLIDATED(D54),IF(_xll.TM2RPTELLEV(D54)&lt;=5,_xll.TM2RPTELLEV(D54),"Leaf"),"Default")</f>
        <v>Default</v>
      </c>
      <c r="D54" s="6" t="s">
        <v>54</v>
      </c>
      <c r="E54" s="5">
        <v>3872.8</v>
      </c>
      <c r="F54" s="5">
        <v>1380.2</v>
      </c>
      <c r="G54" s="5">
        <v>1008.37</v>
      </c>
      <c r="H54" s="5">
        <v>1484.23</v>
      </c>
      <c r="I54" s="5">
        <v>4400.16</v>
      </c>
      <c r="J54" s="5">
        <v>1440.97</v>
      </c>
      <c r="K54" s="5">
        <v>1516.16</v>
      </c>
      <c r="L54" s="5">
        <v>1443.03</v>
      </c>
      <c r="M54" s="5">
        <v>4495.95</v>
      </c>
      <c r="N54" s="5">
        <v>1744.82</v>
      </c>
      <c r="O54" s="5">
        <v>1053.69</v>
      </c>
      <c r="P54" s="5">
        <v>1697.44</v>
      </c>
      <c r="Q54" s="5">
        <v>4148.84</v>
      </c>
      <c r="R54" s="5">
        <v>1445.09</v>
      </c>
      <c r="S54" s="5">
        <v>1325.61</v>
      </c>
      <c r="T54" s="5">
        <v>1378.14</v>
      </c>
    </row>
    <row r="55" spans="3:20" x14ac:dyDescent="0.3">
      <c r="C55" s="3" t="str">
        <f ca="1">IF(_xll.TM2RPTELISCONSOLIDATED(D55),IF(_xll.TM2RPTELLEV(D55)&lt;=5,_xll.TM2RPTELLEV(D55),"Leaf"),"Default")</f>
        <v>Default</v>
      </c>
      <c r="D55" s="6" t="s">
        <v>55</v>
      </c>
      <c r="E55" s="5">
        <v>3079.7</v>
      </c>
      <c r="F55" s="5">
        <v>1086.6500000000001</v>
      </c>
      <c r="G55" s="5">
        <v>1091.8</v>
      </c>
      <c r="H55" s="5">
        <v>901.25</v>
      </c>
      <c r="I55" s="5">
        <v>2797.48</v>
      </c>
      <c r="J55" s="5">
        <v>992.92</v>
      </c>
      <c r="K55" s="5">
        <v>842.54</v>
      </c>
      <c r="L55" s="5">
        <v>962.02</v>
      </c>
      <c r="M55" s="5">
        <v>2367.9699999999998</v>
      </c>
      <c r="N55" s="5">
        <v>668.47</v>
      </c>
      <c r="O55" s="5">
        <v>874.47</v>
      </c>
      <c r="P55" s="5">
        <v>825.03</v>
      </c>
      <c r="Q55" s="5">
        <v>2929.32</v>
      </c>
      <c r="R55" s="5">
        <v>702.46</v>
      </c>
      <c r="S55" s="5">
        <v>1238.06</v>
      </c>
      <c r="T55" s="5">
        <v>988.8</v>
      </c>
    </row>
    <row r="56" spans="3:20" x14ac:dyDescent="0.3">
      <c r="C56" s="3" t="str">
        <f ca="1">IF(_xll.TM2RPTELISCONSOLIDATED(D56),IF(_xll.TM2RPTELLEV(D56)&lt;=5,_xll.TM2RPTELLEV(D56),"Leaf"),"Default")</f>
        <v>Default</v>
      </c>
      <c r="D56" s="6" t="s">
        <v>56</v>
      </c>
      <c r="E56" s="5">
        <v>3898.55</v>
      </c>
      <c r="F56" s="5">
        <v>1009.4</v>
      </c>
      <c r="G56" s="5">
        <v>1298.83</v>
      </c>
      <c r="H56" s="5">
        <v>1590.32</v>
      </c>
      <c r="I56" s="5">
        <v>4175.62</v>
      </c>
      <c r="J56" s="5">
        <v>1046.48</v>
      </c>
      <c r="K56" s="5">
        <v>1523.37</v>
      </c>
      <c r="L56" s="5">
        <v>1605.77</v>
      </c>
      <c r="M56" s="5">
        <v>4250.8099999999904</v>
      </c>
      <c r="N56" s="5">
        <v>896.1</v>
      </c>
      <c r="O56" s="5">
        <v>1627.4</v>
      </c>
      <c r="P56" s="5">
        <v>1727.31</v>
      </c>
      <c r="Q56" s="5">
        <v>3754.35</v>
      </c>
      <c r="R56" s="5">
        <v>1043.3900000000001</v>
      </c>
      <c r="S56" s="5">
        <v>1241.1500000000001</v>
      </c>
      <c r="T56" s="5">
        <v>1469.81</v>
      </c>
    </row>
    <row r="57" spans="3:20" x14ac:dyDescent="0.3">
      <c r="C57" s="3" t="str">
        <f ca="1">IF(_xll.TM2RPTELISCONSOLIDATED(D57),IF(_xll.TM2RPTELLEV(D57)&lt;=5,_xll.TM2RPTELLEV(D57),"Leaf"),"Default")</f>
        <v>Default</v>
      </c>
      <c r="D57" s="6" t="s">
        <v>57</v>
      </c>
      <c r="E57" s="5">
        <v>4274.5</v>
      </c>
      <c r="F57" s="5">
        <v>1392.56</v>
      </c>
      <c r="G57" s="5">
        <v>1603.71</v>
      </c>
      <c r="H57" s="5">
        <v>1278.23</v>
      </c>
      <c r="I57" s="5">
        <v>4179.74</v>
      </c>
      <c r="J57" s="5">
        <v>1232.9100000000001</v>
      </c>
      <c r="K57" s="5">
        <v>1786.02</v>
      </c>
      <c r="L57" s="5">
        <v>1160.81</v>
      </c>
      <c r="M57" s="5">
        <v>5173.6899999999996</v>
      </c>
      <c r="N57" s="5">
        <v>1710.83</v>
      </c>
      <c r="O57" s="5">
        <v>1748.94</v>
      </c>
      <c r="P57" s="5">
        <v>1713.92</v>
      </c>
      <c r="Q57" s="5">
        <v>4203.43</v>
      </c>
      <c r="R57" s="5">
        <v>1030</v>
      </c>
      <c r="S57" s="5">
        <v>1436.85</v>
      </c>
      <c r="T57" s="5">
        <v>1736.58</v>
      </c>
    </row>
    <row r="58" spans="3:20" x14ac:dyDescent="0.3">
      <c r="C58" s="3" t="str">
        <f ca="1">IF(_xll.TM2RPTELISCONSOLIDATED(D58),IF(_xll.TM2RPTELLEV(D58)&lt;=5,_xll.TM2RPTELLEV(D58),"Leaf"),"Default")</f>
        <v>Default</v>
      </c>
      <c r="D58" s="6" t="s">
        <v>58</v>
      </c>
      <c r="E58" s="5">
        <v>4641.18</v>
      </c>
      <c r="F58" s="5">
        <v>1765.42</v>
      </c>
      <c r="G58" s="5">
        <v>1326.64</v>
      </c>
      <c r="H58" s="5">
        <v>1549.12</v>
      </c>
      <c r="I58" s="5">
        <v>3042.62</v>
      </c>
      <c r="J58" s="5">
        <v>1166.99</v>
      </c>
      <c r="K58" s="5">
        <v>928.03</v>
      </c>
      <c r="L58" s="5">
        <v>947.6</v>
      </c>
      <c r="M58" s="5">
        <v>3014.81</v>
      </c>
      <c r="N58" s="5">
        <v>992.92</v>
      </c>
      <c r="O58" s="5">
        <v>999.1</v>
      </c>
      <c r="P58" s="5">
        <v>1022.79</v>
      </c>
      <c r="Q58" s="5">
        <v>4792.59</v>
      </c>
      <c r="R58" s="5">
        <v>1642.85</v>
      </c>
      <c r="S58" s="5">
        <v>1757.18</v>
      </c>
      <c r="T58" s="5">
        <v>1392.56</v>
      </c>
    </row>
    <row r="59" spans="3:20" x14ac:dyDescent="0.3">
      <c r="C59" s="3" t="str">
        <f ca="1">IF(_xll.TM2RPTELISCONSOLIDATED(D59),IF(_xll.TM2RPTELLEV(D59)&lt;=5,_xll.TM2RPTELLEV(D59),"Leaf"),"Default")</f>
        <v>Default</v>
      </c>
      <c r="D59" s="6" t="s">
        <v>59</v>
      </c>
      <c r="E59" s="5">
        <v>5132.3200500000003</v>
      </c>
      <c r="F59" s="5">
        <v>1610.8370849999999</v>
      </c>
      <c r="G59" s="5">
        <v>1743.972516</v>
      </c>
      <c r="H59" s="5">
        <v>1777.5104490000001</v>
      </c>
      <c r="I59" s="5">
        <v>4482.9037109999999</v>
      </c>
      <c r="J59" s="5">
        <v>1782.591954</v>
      </c>
      <c r="K59" s="5">
        <v>1746.005118</v>
      </c>
      <c r="L59" s="5">
        <v>954.30663900000002</v>
      </c>
      <c r="M59" s="5">
        <v>3231.83718</v>
      </c>
      <c r="N59" s="5">
        <v>1076.262759</v>
      </c>
      <c r="O59" s="5">
        <v>1137.2408189999901</v>
      </c>
      <c r="P59" s="5">
        <v>1018.333602</v>
      </c>
      <c r="Q59" s="5">
        <v>3674.9444159999998</v>
      </c>
      <c r="R59" s="5">
        <v>1445.180022</v>
      </c>
      <c r="S59" s="5">
        <v>1214.479695</v>
      </c>
      <c r="T59" s="5">
        <v>1015.284699</v>
      </c>
    </row>
    <row r="60" spans="3:20" x14ac:dyDescent="0.3">
      <c r="C60" s="3" t="str">
        <f ca="1">IF(_xll.TM2RPTELISCONSOLIDATED(D60),IF(_xll.TM2RPTELLEV(D60)&lt;=5,_xll.TM2RPTELLEV(D60),"Leaf"),"Default")</f>
        <v>Default</v>
      </c>
      <c r="D60" s="6" t="s">
        <v>60</v>
      </c>
      <c r="E60" s="5">
        <v>3787.753827</v>
      </c>
      <c r="F60" s="5">
        <v>940.07842500000004</v>
      </c>
      <c r="G60" s="5">
        <v>1661.652135</v>
      </c>
      <c r="H60" s="5">
        <v>1186.023267</v>
      </c>
      <c r="I60" s="5">
        <v>4083.4974179999999</v>
      </c>
      <c r="J60" s="5">
        <v>1327.2891059999999</v>
      </c>
      <c r="K60" s="5">
        <v>1158.58314</v>
      </c>
      <c r="L60" s="5">
        <v>1597.625172</v>
      </c>
      <c r="M60" s="5">
        <v>4204.4372370000001</v>
      </c>
      <c r="N60" s="5">
        <v>1494.9787710000001</v>
      </c>
      <c r="O60" s="5">
        <v>1453.31043</v>
      </c>
      <c r="P60" s="5">
        <v>1256.148036</v>
      </c>
      <c r="Q60" s="5">
        <v>4087.5626219999999</v>
      </c>
      <c r="R60" s="5">
        <v>1672.8314459999999</v>
      </c>
      <c r="S60" s="5">
        <v>1261.2295409999999</v>
      </c>
      <c r="T60" s="5">
        <v>1153.5016350000001</v>
      </c>
    </row>
    <row r="61" spans="3:20" x14ac:dyDescent="0.3">
      <c r="C61" s="3">
        <f ca="1">IF(_xll.TM2RPTELISCONSOLIDATED(D61),IF(_xll.TM2RPTELLEV(D61)&lt;=5,_xll.TM2RPTELLEV(D61),"Leaf"),"Default")</f>
        <v>0</v>
      </c>
      <c r="D61" s="7" t="s">
        <v>61</v>
      </c>
      <c r="E61" s="5">
        <v>60789.687625999999</v>
      </c>
      <c r="F61" s="5">
        <v>19373.508650999898</v>
      </c>
      <c r="G61" s="5">
        <v>20443.638481000002</v>
      </c>
      <c r="H61" s="5">
        <v>20972.540494000001</v>
      </c>
      <c r="I61" s="5">
        <v>59809.768080000002</v>
      </c>
      <c r="J61" s="5">
        <v>19162.456295</v>
      </c>
      <c r="K61" s="5">
        <v>20374.584808999902</v>
      </c>
      <c r="L61" s="5">
        <v>20272.7269759999</v>
      </c>
      <c r="M61" s="5">
        <v>60365.622103000002</v>
      </c>
      <c r="N61" s="5">
        <v>20172.304962999999</v>
      </c>
      <c r="O61" s="5">
        <v>20544.359296999999</v>
      </c>
      <c r="P61" s="5">
        <v>19648.957843</v>
      </c>
      <c r="Q61" s="5">
        <v>61487.992502999899</v>
      </c>
      <c r="R61" s="5">
        <v>19775.570077999899</v>
      </c>
      <c r="S61" s="5">
        <v>21107.656202999999</v>
      </c>
      <c r="T61" s="5">
        <v>20604.766221999998</v>
      </c>
    </row>
    <row r="62" spans="3:20" x14ac:dyDescent="0.3">
      <c r="C62" s="3" t="str">
        <f ca="1">IF(_xll.TM2RPTELISCONSOLIDATED(D62),IF(_xll.TM2RPTELLEV(D62)&lt;=5,_xll.TM2RPTELLEV(D62),"Leaf"),"Default")</f>
        <v>Default</v>
      </c>
      <c r="D62" s="6" t="s">
        <v>62</v>
      </c>
      <c r="E62" s="5">
        <v>182264.68</v>
      </c>
      <c r="F62" s="5">
        <v>45965.81</v>
      </c>
      <c r="G62" s="5">
        <v>66896.44</v>
      </c>
      <c r="H62" s="5">
        <v>69402.429999999993</v>
      </c>
      <c r="I62" s="5">
        <v>160090.84</v>
      </c>
      <c r="J62" s="5">
        <v>54108.99</v>
      </c>
      <c r="K62" s="5">
        <v>60084.02</v>
      </c>
      <c r="L62" s="5">
        <v>45897.83</v>
      </c>
      <c r="M62" s="5">
        <v>165973.17000000001</v>
      </c>
      <c r="N62" s="5">
        <v>57873.64</v>
      </c>
      <c r="O62" s="5">
        <v>51226.02</v>
      </c>
      <c r="P62" s="5">
        <v>56873.51</v>
      </c>
      <c r="Q62" s="5">
        <v>179158.2</v>
      </c>
      <c r="R62" s="5">
        <v>62606.49</v>
      </c>
      <c r="S62" s="5">
        <v>62126.51</v>
      </c>
      <c r="T62" s="5">
        <v>54425.2</v>
      </c>
    </row>
    <row r="63" spans="3:20" x14ac:dyDescent="0.3">
      <c r="C63" s="3" t="str">
        <f ca="1">IF(_xll.TM2RPTELISCONSOLIDATED(D63),IF(_xll.TM2RPTELLEV(D63)&lt;=5,_xll.TM2RPTELLEV(D63),"Leaf"),"Default")</f>
        <v>Default</v>
      </c>
      <c r="D63" s="6" t="s">
        <v>63</v>
      </c>
      <c r="E63" s="5">
        <v>13940.02</v>
      </c>
      <c r="F63" s="5">
        <v>4504.1899999999996</v>
      </c>
      <c r="G63" s="5">
        <v>4719.46</v>
      </c>
      <c r="H63" s="5">
        <v>4716.37</v>
      </c>
      <c r="I63" s="5">
        <v>14073.92</v>
      </c>
      <c r="J63" s="5">
        <v>4523.76</v>
      </c>
      <c r="K63" s="5">
        <v>4816.28</v>
      </c>
      <c r="L63" s="5">
        <v>4733.88</v>
      </c>
      <c r="M63" s="5">
        <v>14621.88</v>
      </c>
      <c r="N63" s="5">
        <v>4560.84</v>
      </c>
      <c r="O63" s="5">
        <v>4966.66</v>
      </c>
      <c r="P63" s="5">
        <v>5094.38</v>
      </c>
      <c r="Q63" s="5">
        <v>14383.95</v>
      </c>
      <c r="R63" s="5">
        <v>4945.03</v>
      </c>
      <c r="S63" s="5">
        <v>4854.3900000000003</v>
      </c>
      <c r="T63" s="5">
        <v>4584.53</v>
      </c>
    </row>
    <row r="64" spans="3:20" x14ac:dyDescent="0.3">
      <c r="C64" s="3" t="str">
        <f ca="1">IF(_xll.TM2RPTELISCONSOLIDATED(D64),IF(_xll.TM2RPTELLEV(D64)&lt;=5,_xll.TM2RPTELLEV(D64),"Leaf"),"Default")</f>
        <v>Default</v>
      </c>
      <c r="D64" s="6" t="s">
        <v>64</v>
      </c>
      <c r="E64" s="5">
        <v>4847.18</v>
      </c>
      <c r="F64" s="5">
        <v>1771.6</v>
      </c>
      <c r="G64" s="5">
        <v>1431.7</v>
      </c>
      <c r="H64" s="5">
        <v>1643.88</v>
      </c>
      <c r="I64" s="5">
        <v>5028.46</v>
      </c>
      <c r="J64" s="5">
        <v>1673.75</v>
      </c>
      <c r="K64" s="5">
        <v>1638.73</v>
      </c>
      <c r="L64" s="5">
        <v>1715.98</v>
      </c>
      <c r="M64" s="5">
        <v>5614.53</v>
      </c>
      <c r="N64" s="5">
        <v>1590.32</v>
      </c>
      <c r="O64" s="5">
        <v>1949.79</v>
      </c>
      <c r="P64" s="5">
        <v>2074.42</v>
      </c>
      <c r="Q64" s="5">
        <v>5942.07</v>
      </c>
      <c r="R64" s="5">
        <v>2022.92</v>
      </c>
      <c r="S64" s="5">
        <v>1833.4</v>
      </c>
      <c r="T64" s="5">
        <v>2085.75</v>
      </c>
    </row>
    <row r="65" spans="3:20" x14ac:dyDescent="0.3">
      <c r="C65" s="3">
        <f ca="1">IF(_xll.TM2RPTELISCONSOLIDATED(D65),IF(_xll.TM2RPTELLEV(D65)&lt;=5,_xll.TM2RPTELLEV(D65),"Leaf"),"Default")</f>
        <v>0</v>
      </c>
      <c r="D65" s="7" t="s">
        <v>65</v>
      </c>
      <c r="E65" s="5">
        <v>201051.88</v>
      </c>
      <c r="F65" s="5">
        <v>52241.599999999999</v>
      </c>
      <c r="G65" s="5">
        <v>73047.600000000006</v>
      </c>
      <c r="H65" s="5">
        <v>75762.679999999993</v>
      </c>
      <c r="I65" s="5">
        <v>179193.22</v>
      </c>
      <c r="J65" s="5">
        <v>60306.5</v>
      </c>
      <c r="K65" s="5">
        <v>66539.03</v>
      </c>
      <c r="L65" s="5">
        <v>52347.69</v>
      </c>
      <c r="M65" s="5">
        <v>186209.58</v>
      </c>
      <c r="N65" s="5">
        <v>64024.799999999901</v>
      </c>
      <c r="O65" s="5">
        <v>58142.47</v>
      </c>
      <c r="P65" s="5">
        <v>64042.31</v>
      </c>
      <c r="Q65" s="5">
        <v>199484.22</v>
      </c>
      <c r="R65" s="5">
        <v>69574.44</v>
      </c>
      <c r="S65" s="5">
        <v>68814.3</v>
      </c>
      <c r="T65" s="5">
        <v>61095.48</v>
      </c>
    </row>
    <row r="66" spans="3:20" x14ac:dyDescent="0.3">
      <c r="C66" s="3" t="str">
        <f ca="1">IF(_xll.TM2RPTELISCONSOLIDATED(D66),IF(_xll.TM2RPTELLEV(D66)&lt;=5,_xll.TM2RPTELLEV(D66),"Leaf"),"Default")</f>
        <v>Default</v>
      </c>
      <c r="D66" s="6" t="s">
        <v>66</v>
      </c>
      <c r="E66" s="5">
        <v>3592.64</v>
      </c>
      <c r="F66" s="5">
        <v>1138.1500000000001</v>
      </c>
      <c r="G66" s="5">
        <v>1370.93</v>
      </c>
      <c r="H66" s="5">
        <v>1083.56</v>
      </c>
      <c r="I66" s="5">
        <v>3387.67</v>
      </c>
      <c r="J66" s="5">
        <v>915.67</v>
      </c>
      <c r="K66" s="5">
        <v>1359.6</v>
      </c>
      <c r="L66" s="5">
        <v>1112.4000000000001</v>
      </c>
      <c r="M66" s="5">
        <v>2628.56</v>
      </c>
      <c r="N66" s="5">
        <v>986.74</v>
      </c>
      <c r="O66" s="5">
        <v>852.84</v>
      </c>
      <c r="P66" s="5">
        <v>788.98</v>
      </c>
      <c r="Q66" s="5">
        <v>2598.69</v>
      </c>
      <c r="R66" s="5">
        <v>988.8</v>
      </c>
      <c r="S66" s="5">
        <v>782.8</v>
      </c>
      <c r="T66" s="5">
        <v>827.09</v>
      </c>
    </row>
    <row r="67" spans="3:20" x14ac:dyDescent="0.3">
      <c r="C67" s="3">
        <f ca="1">IF(_xll.TM2RPTELISCONSOLIDATED(D67),IF(_xll.TM2RPTELLEV(D67)&lt;=5,_xll.TM2RPTELLEV(D67),"Leaf"),"Default")</f>
        <v>0</v>
      </c>
      <c r="D67" s="7" t="s">
        <v>67</v>
      </c>
      <c r="E67" s="5">
        <v>3592.64</v>
      </c>
      <c r="F67" s="5">
        <v>1138.1500000000001</v>
      </c>
      <c r="G67" s="5">
        <v>1370.93</v>
      </c>
      <c r="H67" s="5">
        <v>1083.56</v>
      </c>
      <c r="I67" s="5">
        <v>3387.67</v>
      </c>
      <c r="J67" s="5">
        <v>915.67</v>
      </c>
      <c r="K67" s="5">
        <v>1359.6</v>
      </c>
      <c r="L67" s="5">
        <v>1112.4000000000001</v>
      </c>
      <c r="M67" s="5">
        <v>2628.56</v>
      </c>
      <c r="N67" s="5">
        <v>986.74</v>
      </c>
      <c r="O67" s="5">
        <v>852.84</v>
      </c>
      <c r="P67" s="5">
        <v>788.98</v>
      </c>
      <c r="Q67" s="5">
        <v>2598.69</v>
      </c>
      <c r="R67" s="5">
        <v>988.8</v>
      </c>
      <c r="S67" s="5">
        <v>782.8</v>
      </c>
      <c r="T67" s="5">
        <v>827.09</v>
      </c>
    </row>
    <row r="68" spans="3:20" x14ac:dyDescent="0.3">
      <c r="C68" s="3" t="str">
        <f ca="1">IF(_xll.TM2RPTELISCONSOLIDATED(D68),IF(_xll.TM2RPTELLEV(D68)&lt;=5,_xll.TM2RPTELLEV(D68),"Leaf"),"Default")</f>
        <v>Default</v>
      </c>
      <c r="D68" s="6" t="s">
        <v>68</v>
      </c>
      <c r="E68" s="5">
        <v>3064.25</v>
      </c>
      <c r="F68" s="5">
        <v>1164.93</v>
      </c>
      <c r="G68" s="5">
        <v>730.27</v>
      </c>
      <c r="H68" s="5">
        <v>1169.05</v>
      </c>
      <c r="I68" s="5">
        <v>3458.74</v>
      </c>
      <c r="J68" s="5">
        <v>1148.45</v>
      </c>
      <c r="K68" s="5">
        <v>956.87</v>
      </c>
      <c r="L68" s="5">
        <v>1353.42</v>
      </c>
      <c r="M68" s="5">
        <v>3488.61</v>
      </c>
      <c r="N68" s="5">
        <v>1318.4</v>
      </c>
      <c r="O68" s="5">
        <v>1211.28</v>
      </c>
      <c r="P68" s="5">
        <v>958.93</v>
      </c>
      <c r="Q68" s="5">
        <v>3298.06</v>
      </c>
      <c r="R68" s="5">
        <v>1227.76</v>
      </c>
      <c r="S68" s="5">
        <v>1223.6400000000001</v>
      </c>
      <c r="T68" s="5">
        <v>846.66</v>
      </c>
    </row>
    <row r="69" spans="3:20" x14ac:dyDescent="0.3">
      <c r="C69" s="3" t="str">
        <f ca="1">IF(_xll.TM2RPTELISCONSOLIDATED(D69),IF(_xll.TM2RPTELLEV(D69)&lt;=5,_xll.TM2RPTELLEV(D69),"Leaf"),"Default")</f>
        <v>Default</v>
      </c>
      <c r="D69" s="6" t="s">
        <v>69</v>
      </c>
      <c r="E69" s="5">
        <v>2755.25</v>
      </c>
      <c r="F69" s="5">
        <v>1244.24</v>
      </c>
      <c r="G69" s="5">
        <v>759.11</v>
      </c>
      <c r="H69" s="5">
        <v>751.9</v>
      </c>
      <c r="I69" s="5">
        <v>2719.2</v>
      </c>
      <c r="J69" s="5">
        <v>1000.13</v>
      </c>
      <c r="K69" s="5">
        <v>901.25</v>
      </c>
      <c r="L69" s="5">
        <v>817.82</v>
      </c>
      <c r="M69" s="5">
        <v>2984.94</v>
      </c>
      <c r="N69" s="5">
        <v>1031.03</v>
      </c>
      <c r="O69" s="5">
        <v>979.53</v>
      </c>
      <c r="P69" s="5">
        <v>974.38</v>
      </c>
      <c r="Q69" s="5">
        <v>2879.88</v>
      </c>
      <c r="R69" s="5">
        <v>1241.1500000000001</v>
      </c>
      <c r="S69" s="5">
        <v>886.83</v>
      </c>
      <c r="T69" s="5">
        <v>751.9</v>
      </c>
    </row>
    <row r="70" spans="3:20" x14ac:dyDescent="0.3">
      <c r="C70" s="3">
        <f ca="1">IF(_xll.TM2RPTELISCONSOLIDATED(D70),IF(_xll.TM2RPTELLEV(D70)&lt;=5,_xll.TM2RPTELLEV(D70),"Leaf"),"Default")</f>
        <v>0</v>
      </c>
      <c r="D70" s="7" t="s">
        <v>70</v>
      </c>
      <c r="E70" s="5">
        <v>5819.49999999999</v>
      </c>
      <c r="F70" s="5">
        <v>2409.17</v>
      </c>
      <c r="G70" s="5">
        <v>1489.38</v>
      </c>
      <c r="H70" s="5">
        <v>1920.94999999999</v>
      </c>
      <c r="I70" s="5">
        <v>6177.94</v>
      </c>
      <c r="J70" s="5">
        <v>2148.58</v>
      </c>
      <c r="K70" s="5">
        <v>1858.12</v>
      </c>
      <c r="L70" s="5">
        <v>2171.2399999999998</v>
      </c>
      <c r="M70" s="5">
        <v>6473.55</v>
      </c>
      <c r="N70" s="5">
        <v>2349.4299999999998</v>
      </c>
      <c r="O70" s="5">
        <v>2190.81</v>
      </c>
      <c r="P70" s="5">
        <v>1933.31</v>
      </c>
      <c r="Q70" s="5">
        <v>6177.94</v>
      </c>
      <c r="R70" s="5">
        <v>2468.91</v>
      </c>
      <c r="S70" s="5">
        <v>2110.4699999999998</v>
      </c>
      <c r="T70" s="5">
        <v>1598.56</v>
      </c>
    </row>
    <row r="71" spans="3:20" x14ac:dyDescent="0.3">
      <c r="C71" s="3" t="str">
        <f ca="1">IF(_xll.TM2RPTELISCONSOLIDATED(D71),IF(_xll.TM2RPTELLEV(D71)&lt;=5,_xll.TM2RPTELLEV(D71),"Leaf"),"Default")</f>
        <v>Default</v>
      </c>
      <c r="D71" s="6" t="s">
        <v>71</v>
      </c>
      <c r="E71" s="5">
        <v>3304.24</v>
      </c>
      <c r="F71" s="5">
        <v>1090.77</v>
      </c>
      <c r="G71" s="5">
        <v>1053.69</v>
      </c>
      <c r="H71" s="5">
        <v>1159.78</v>
      </c>
      <c r="I71" s="5">
        <v>3215.66</v>
      </c>
      <c r="J71" s="5">
        <v>803.4</v>
      </c>
      <c r="K71" s="5">
        <v>1290.5899999999999</v>
      </c>
      <c r="L71" s="5">
        <v>1121.67</v>
      </c>
      <c r="M71" s="5">
        <v>2738.77</v>
      </c>
      <c r="N71" s="5">
        <v>682.89</v>
      </c>
      <c r="O71" s="5">
        <v>1037.21</v>
      </c>
      <c r="P71" s="5">
        <v>1018.67</v>
      </c>
      <c r="Q71" s="5">
        <v>2853.1</v>
      </c>
      <c r="R71" s="5">
        <v>721</v>
      </c>
      <c r="S71" s="5">
        <v>852.84</v>
      </c>
      <c r="T71" s="5">
        <v>1279.26</v>
      </c>
    </row>
    <row r="72" spans="3:20" x14ac:dyDescent="0.3">
      <c r="C72" s="3" t="str">
        <f ca="1">IF(_xll.TM2RPTELISCONSOLIDATED(D72),IF(_xll.TM2RPTELLEV(D72)&lt;=5,_xll.TM2RPTELLEV(D72),"Leaf"),"Default")</f>
        <v>Default</v>
      </c>
      <c r="D72" s="6" t="s">
        <v>72</v>
      </c>
      <c r="E72" s="5">
        <v>3349.56</v>
      </c>
      <c r="F72" s="5">
        <v>1250.42</v>
      </c>
      <c r="G72" s="5">
        <v>803.4</v>
      </c>
      <c r="H72" s="5">
        <v>1295.74</v>
      </c>
      <c r="I72" s="5">
        <v>3902.67</v>
      </c>
      <c r="J72" s="5">
        <v>1095.92</v>
      </c>
      <c r="K72" s="5">
        <v>1382.26</v>
      </c>
      <c r="L72" s="5">
        <v>1424.49</v>
      </c>
      <c r="M72" s="5">
        <v>3288.79</v>
      </c>
      <c r="N72" s="5">
        <v>1100.04</v>
      </c>
      <c r="O72" s="5">
        <v>1189.6500000000001</v>
      </c>
      <c r="P72" s="5">
        <v>999.1</v>
      </c>
      <c r="Q72" s="5">
        <v>3047.77</v>
      </c>
      <c r="R72" s="5">
        <v>1022.79</v>
      </c>
      <c r="S72" s="5">
        <v>1091.8</v>
      </c>
      <c r="T72" s="5">
        <v>933.18</v>
      </c>
    </row>
    <row r="73" spans="3:20" x14ac:dyDescent="0.3">
      <c r="C73" s="3" t="str">
        <f ca="1">IF(_xll.TM2RPTELISCONSOLIDATED(D73),IF(_xll.TM2RPTELLEV(D73)&lt;=5,_xll.TM2RPTELLEV(D73),"Leaf"),"Default")</f>
        <v>Default</v>
      </c>
      <c r="D73" s="6" t="s">
        <v>73</v>
      </c>
      <c r="E73" s="5">
        <v>3651.35</v>
      </c>
      <c r="F73" s="5">
        <v>1030</v>
      </c>
      <c r="G73" s="5">
        <v>1386.38</v>
      </c>
      <c r="H73" s="5">
        <v>1234.97</v>
      </c>
      <c r="I73" s="5">
        <v>2844.86</v>
      </c>
      <c r="J73" s="5">
        <v>835.33</v>
      </c>
      <c r="K73" s="5">
        <v>736.45</v>
      </c>
      <c r="L73" s="5">
        <v>1273.08</v>
      </c>
      <c r="M73" s="5">
        <v>3456.68</v>
      </c>
      <c r="N73" s="5">
        <v>769.41</v>
      </c>
      <c r="O73" s="5">
        <v>1294.71</v>
      </c>
      <c r="P73" s="5">
        <v>1392.56</v>
      </c>
      <c r="Q73" s="5">
        <v>3514.36</v>
      </c>
      <c r="R73" s="5">
        <v>765.29</v>
      </c>
      <c r="S73" s="5">
        <v>1362.69</v>
      </c>
      <c r="T73" s="5">
        <v>1386.38</v>
      </c>
    </row>
    <row r="74" spans="3:20" x14ac:dyDescent="0.3">
      <c r="C74" s="3" t="str">
        <f ca="1">IF(_xll.TM2RPTELISCONSOLIDATED(D74),IF(_xll.TM2RPTELLEV(D74)&lt;=5,_xll.TM2RPTELLEV(D74),"Leaf"),"Default")</f>
        <v>Default</v>
      </c>
      <c r="D74" s="6" t="s">
        <v>74</v>
      </c>
      <c r="E74" s="5">
        <v>2974.64</v>
      </c>
      <c r="F74" s="5">
        <v>1189.6500000000001</v>
      </c>
      <c r="G74" s="5">
        <v>856.96</v>
      </c>
      <c r="H74" s="5">
        <v>928.03</v>
      </c>
      <c r="I74" s="5">
        <v>4113.82</v>
      </c>
      <c r="J74" s="5">
        <v>1387.41</v>
      </c>
      <c r="K74" s="5">
        <v>1357.54</v>
      </c>
      <c r="L74" s="5">
        <v>1368.87</v>
      </c>
      <c r="M74" s="5">
        <v>2713.02</v>
      </c>
      <c r="N74" s="5">
        <v>790.01</v>
      </c>
      <c r="O74" s="5">
        <v>1159.78</v>
      </c>
      <c r="P74" s="5">
        <v>763.23</v>
      </c>
      <c r="Q74" s="5">
        <v>2813.96</v>
      </c>
      <c r="R74" s="5">
        <v>777.65</v>
      </c>
      <c r="S74" s="5">
        <v>1069.1400000000001</v>
      </c>
      <c r="T74" s="5">
        <v>967.17</v>
      </c>
    </row>
    <row r="75" spans="3:20" x14ac:dyDescent="0.3">
      <c r="C75" s="3" t="str">
        <f ca="1">IF(_xll.TM2RPTELISCONSOLIDATED(D75),IF(_xll.TM2RPTELLEV(D75)&lt;=5,_xll.TM2RPTELLEV(D75),"Leaf"),"Default")</f>
        <v>Default</v>
      </c>
      <c r="D75" s="6" t="s">
        <v>75</v>
      </c>
      <c r="E75" s="5">
        <v>3224.93</v>
      </c>
      <c r="F75" s="5">
        <v>748.81</v>
      </c>
      <c r="G75" s="5">
        <v>1214.3699999999999</v>
      </c>
      <c r="H75" s="5">
        <v>1261.75</v>
      </c>
      <c r="I75" s="5">
        <v>3152.83</v>
      </c>
      <c r="J75" s="5">
        <v>1077.3800000000001</v>
      </c>
      <c r="K75" s="5">
        <v>869.32</v>
      </c>
      <c r="L75" s="5">
        <v>1206.1300000000001</v>
      </c>
      <c r="M75" s="5">
        <v>3635.9</v>
      </c>
      <c r="N75" s="5">
        <v>1040.3</v>
      </c>
      <c r="O75" s="5">
        <v>1386.38</v>
      </c>
      <c r="P75" s="5">
        <v>1209.22</v>
      </c>
      <c r="Q75" s="5">
        <v>2909.75</v>
      </c>
      <c r="R75" s="5">
        <v>1014.55</v>
      </c>
      <c r="S75" s="5">
        <v>879.62</v>
      </c>
      <c r="T75" s="5">
        <v>1015.58</v>
      </c>
    </row>
    <row r="76" spans="3:20" x14ac:dyDescent="0.3">
      <c r="C76" s="3" t="str">
        <f ca="1">IF(_xll.TM2RPTELISCONSOLIDATED(D76),IF(_xll.TM2RPTELLEV(D76)&lt;=5,_xll.TM2RPTELLEV(D76),"Leaf"),"Default")</f>
        <v>Default</v>
      </c>
      <c r="D76" s="6" t="s">
        <v>76</v>
      </c>
      <c r="E76" s="5">
        <v>2494.66</v>
      </c>
      <c r="F76" s="5">
        <v>907.43</v>
      </c>
      <c r="G76" s="5">
        <v>731.3</v>
      </c>
      <c r="H76" s="5">
        <v>855.93</v>
      </c>
      <c r="I76" s="5">
        <v>2786.15</v>
      </c>
      <c r="J76" s="5">
        <v>786.92</v>
      </c>
      <c r="K76" s="5">
        <v>1217.46</v>
      </c>
      <c r="L76" s="5">
        <v>781.77</v>
      </c>
      <c r="M76" s="5">
        <v>2846.92</v>
      </c>
      <c r="N76" s="5">
        <v>1166.99</v>
      </c>
      <c r="O76" s="5">
        <v>824</v>
      </c>
      <c r="P76" s="5">
        <v>855.93</v>
      </c>
      <c r="Q76" s="5">
        <v>3840.87</v>
      </c>
      <c r="R76" s="5">
        <v>1422.43</v>
      </c>
      <c r="S76" s="5">
        <v>1359.6</v>
      </c>
      <c r="T76" s="5">
        <v>1058.8399999999999</v>
      </c>
    </row>
    <row r="77" spans="3:20" x14ac:dyDescent="0.3">
      <c r="C77" s="3" t="str">
        <f ca="1">IF(_xll.TM2RPTELISCONSOLIDATED(D77),IF(_xll.TM2RPTELLEV(D77)&lt;=5,_xll.TM2RPTELLEV(D77),"Leaf"),"Default")</f>
        <v>Default</v>
      </c>
      <c r="D77" s="6" t="s">
        <v>77</v>
      </c>
      <c r="E77" s="5">
        <v>3663.71</v>
      </c>
      <c r="F77" s="5">
        <v>1290.5899999999999</v>
      </c>
      <c r="G77" s="5">
        <v>987.77</v>
      </c>
      <c r="H77" s="5">
        <v>1385.35</v>
      </c>
      <c r="I77" s="5">
        <v>3655.47</v>
      </c>
      <c r="J77" s="5">
        <v>1311.19</v>
      </c>
      <c r="K77" s="5">
        <v>1238.06</v>
      </c>
      <c r="L77" s="5">
        <v>1106.22</v>
      </c>
      <c r="M77" s="5">
        <v>3244.5</v>
      </c>
      <c r="N77" s="5">
        <v>1120.6400000000001</v>
      </c>
      <c r="O77" s="5">
        <v>1166.99</v>
      </c>
      <c r="P77" s="5">
        <v>956.87</v>
      </c>
      <c r="Q77" s="5">
        <v>3073.52</v>
      </c>
      <c r="R77" s="5">
        <v>742.63</v>
      </c>
      <c r="S77" s="5">
        <v>1165.96</v>
      </c>
      <c r="T77" s="5">
        <v>1164.93</v>
      </c>
    </row>
    <row r="78" spans="3:20" x14ac:dyDescent="0.3">
      <c r="C78" s="3">
        <f ca="1">IF(_xll.TM2RPTELISCONSOLIDATED(D78),IF(_xll.TM2RPTELLEV(D78)&lt;=5,_xll.TM2RPTELLEV(D78),"Leaf"),"Default")</f>
        <v>0</v>
      </c>
      <c r="D78" s="7" t="s">
        <v>78</v>
      </c>
      <c r="E78" s="5">
        <v>22663.09</v>
      </c>
      <c r="F78" s="5">
        <v>7507.67</v>
      </c>
      <c r="G78" s="5">
        <v>7033.87</v>
      </c>
      <c r="H78" s="5">
        <v>8121.55</v>
      </c>
      <c r="I78" s="5">
        <v>23671.46</v>
      </c>
      <c r="J78" s="5">
        <v>7297.55</v>
      </c>
      <c r="K78" s="5">
        <v>8091.68</v>
      </c>
      <c r="L78" s="5">
        <v>8282.23</v>
      </c>
      <c r="M78" s="5">
        <v>21924.5799999999</v>
      </c>
      <c r="N78" s="5">
        <v>6670.28</v>
      </c>
      <c r="O78" s="5">
        <v>8058.72</v>
      </c>
      <c r="P78" s="5">
        <v>7195.58</v>
      </c>
      <c r="Q78" s="5">
        <v>22053.3299999999</v>
      </c>
      <c r="R78" s="5">
        <v>6466.34</v>
      </c>
      <c r="S78" s="5">
        <v>7781.65</v>
      </c>
      <c r="T78" s="5">
        <v>7805.34</v>
      </c>
    </row>
    <row r="79" spans="3:20" x14ac:dyDescent="0.3">
      <c r="C79" s="3">
        <f ca="1">IF(_xll.TM2RPTELISCONSOLIDATED(D79),IF(_xll.TM2RPTELLEV(D79)&lt;=5,_xll.TM2RPTELLEV(D79),"Leaf"),"Default")</f>
        <v>0</v>
      </c>
      <c r="D79" s="7" t="s">
        <v>79</v>
      </c>
      <c r="E79" s="5">
        <v>293916.79762600001</v>
      </c>
      <c r="F79" s="5">
        <v>82670.098650999906</v>
      </c>
      <c r="G79" s="5">
        <v>103385.418481</v>
      </c>
      <c r="H79" s="5">
        <v>107861.28049400001</v>
      </c>
      <c r="I79" s="5">
        <v>272240.05807999999</v>
      </c>
      <c r="J79" s="5">
        <v>89830.756294999999</v>
      </c>
      <c r="K79" s="5">
        <v>98223.014808999898</v>
      </c>
      <c r="L79" s="5">
        <v>84186.286976000003</v>
      </c>
      <c r="M79" s="5">
        <v>277601.89210300002</v>
      </c>
      <c r="N79" s="5">
        <v>94203.554963000002</v>
      </c>
      <c r="O79" s="5">
        <v>89789.199296999999</v>
      </c>
      <c r="P79" s="5">
        <v>93609.137842999902</v>
      </c>
      <c r="Q79" s="5">
        <v>291802.17250300001</v>
      </c>
      <c r="R79" s="5">
        <v>99274.060077999893</v>
      </c>
      <c r="S79" s="5">
        <v>100596.87620300001</v>
      </c>
      <c r="T79" s="5">
        <v>91931.236221999905</v>
      </c>
    </row>
    <row r="80" spans="3:20" x14ac:dyDescent="0.3">
      <c r="C80" s="3">
        <f ca="1">IF(_xll.TM2RPTELISCONSOLIDATED(D80),IF(_xll.TM2RPTELLEV(D80)&lt;=5,_xll.TM2RPTELLEV(D80),"Leaf"),"Default")</f>
        <v>0</v>
      </c>
      <c r="D80" s="7" t="s">
        <v>80</v>
      </c>
      <c r="E80" s="5">
        <v>563859.47737399896</v>
      </c>
      <c r="F80" s="5">
        <v>211428.37634899901</v>
      </c>
      <c r="G80" s="5">
        <v>182464.81651900001</v>
      </c>
      <c r="H80" s="5">
        <v>169966.284506</v>
      </c>
      <c r="I80" s="5">
        <v>570407.57691999897</v>
      </c>
      <c r="J80" s="5">
        <v>176368.10870499999</v>
      </c>
      <c r="K80" s="5">
        <v>191034.975191</v>
      </c>
      <c r="L80" s="5">
        <v>203004.49302399901</v>
      </c>
      <c r="M80" s="5">
        <v>573958.33289699897</v>
      </c>
      <c r="N80" s="5">
        <v>192469.65003700001</v>
      </c>
      <c r="O80" s="5">
        <v>202630.375703</v>
      </c>
      <c r="P80" s="5">
        <v>178858.30715699901</v>
      </c>
      <c r="Q80" s="5">
        <v>588411.62249699899</v>
      </c>
      <c r="R80" s="5">
        <v>178682.254921999</v>
      </c>
      <c r="S80" s="5">
        <v>201519.118797</v>
      </c>
      <c r="T80" s="5">
        <v>208210.24877800001</v>
      </c>
    </row>
  </sheetData>
  <conditionalFormatting sqref="D39:D80">
    <cfRule type="expression" dxfId="15" priority="1" stopIfTrue="1">
      <formula>$C39="Leaf"</formula>
    </cfRule>
    <cfRule type="expression" dxfId="14" priority="2" stopIfTrue="1">
      <formula>$C39="Default"</formula>
    </cfRule>
    <cfRule type="expression" dxfId="13" priority="3" stopIfTrue="1">
      <formula>$C39=0</formula>
    </cfRule>
    <cfRule type="expression" dxfId="12" priority="4" stopIfTrue="1">
      <formula>$C39=1</formula>
    </cfRule>
    <cfRule type="expression" dxfId="11" priority="5" stopIfTrue="1">
      <formula>$C39=2</formula>
    </cfRule>
    <cfRule type="expression" dxfId="10" priority="6" stopIfTrue="1">
      <formula>$C39=3</formula>
    </cfRule>
    <cfRule type="expression" dxfId="9" priority="7" stopIfTrue="1">
      <formula>$C39=4</formula>
    </cfRule>
    <cfRule type="expression" dxfId="8" priority="8" stopIfTrue="1">
      <formula>$C39=5</formula>
    </cfRule>
  </conditionalFormatting>
  <conditionalFormatting sqref="E39:T80">
    <cfRule type="expression" priority="9" stopIfTrue="1">
      <formula>$C39="Leaf"</formula>
    </cfRule>
    <cfRule type="expression" priority="10" stopIfTrue="1">
      <formula>$C39="Default"</formula>
    </cfRule>
    <cfRule type="expression" priority="11" stopIfTrue="1">
      <formula>$C39=0</formula>
    </cfRule>
    <cfRule type="expression" priority="12" stopIfTrue="1">
      <formula>$C39=1</formula>
    </cfRule>
    <cfRule type="expression" priority="13" stopIfTrue="1">
      <formula>$C39=2</formula>
    </cfRule>
    <cfRule type="expression" priority="14" stopIfTrue="1">
      <formula>$C39=3</formula>
    </cfRule>
    <cfRule type="expression" priority="15" stopIfTrue="1">
      <formula>$C39=4</formula>
    </cfRule>
    <cfRule type="expression" priority="16" stopIfTrue="1">
      <formula>$C39=5</formula>
    </cfRule>
    <cfRule type="expression" priority="25" stopIfTrue="1">
      <formula>E$37="Leaf"</formula>
    </cfRule>
    <cfRule type="expression" priority="26" stopIfTrue="1">
      <formula>E$37="Default"</formula>
    </cfRule>
    <cfRule type="expression" priority="27" stopIfTrue="1">
      <formula>E$37=0</formula>
    </cfRule>
    <cfRule type="expression" priority="28" stopIfTrue="1">
      <formula>E$37=1</formula>
    </cfRule>
    <cfRule type="expression" priority="29" stopIfTrue="1">
      <formula>E$37=2</formula>
    </cfRule>
    <cfRule type="expression" priority="30" stopIfTrue="1">
      <formula>E$37=3</formula>
    </cfRule>
    <cfRule type="expression" priority="31" stopIfTrue="1">
      <formula>E$37=4</formula>
    </cfRule>
    <cfRule type="expression" priority="32" stopIfTrue="1">
      <formula>E$37=5</formula>
    </cfRule>
  </conditionalFormatting>
  <conditionalFormatting sqref="E38:T38">
    <cfRule type="expression" dxfId="7" priority="17" stopIfTrue="1">
      <formula>E$37="Leaf"</formula>
    </cfRule>
    <cfRule type="expression" dxfId="6" priority="18" stopIfTrue="1">
      <formula>E$37="Default"</formula>
    </cfRule>
    <cfRule type="expression" dxfId="5" priority="19" stopIfTrue="1">
      <formula>E$37=0</formula>
    </cfRule>
    <cfRule type="expression" dxfId="4" priority="20" stopIfTrue="1">
      <formula>E$37=1</formula>
    </cfRule>
    <cfRule type="expression" dxfId="3" priority="21" stopIfTrue="1">
      <formula>E$37=2</formula>
    </cfRule>
    <cfRule type="expression" dxfId="2" priority="22" stopIfTrue="1">
      <formula>E$37=3</formula>
    </cfRule>
    <cfRule type="expression" dxfId="1" priority="23" stopIfTrue="1">
      <formula>E$37=4</formula>
    </cfRule>
    <cfRule type="expression" dxfId="0" priority="24" stopIfTrue="1">
      <formula>E$37=5</formula>
    </cfRule>
  </conditionalFormatting>
  <dataValidations count="8">
    <dataValidation type="list" errorStyle="information" allowBlank="1" showInputMessage="1" showErrorMessage="1" sqref="E29" xr:uid="{B7D42C81-777C-4343-89BE-088317BB5E27}">
      <formula1>$A$27:$A$30</formula1>
    </dataValidation>
    <dataValidation type="list" errorStyle="information" allowBlank="1" showInputMessage="1" sqref="F31" xr:uid="{03BEB93A-8052-4FE3-80F6-C382CAA14232}">
      <formula1>cafe_validation_perm_Feuil6C6R31</formula1>
    </dataValidation>
    <dataValidation type="list" errorStyle="information" allowBlank="1" showInputMessage="1" sqref="F32" xr:uid="{DEA575C7-73F4-41EC-8B84-AA4DD07E669E}">
      <formula1>cafe_validation_perm_Feuil6C6R32</formula1>
    </dataValidation>
    <dataValidation type="list" errorStyle="information" allowBlank="1" showInputMessage="1" sqref="F33" xr:uid="{2048726F-DBAC-475D-8C82-F6FFBABB5039}">
      <formula1>cafe_validation_perm_Feuil6C6R33</formula1>
    </dataValidation>
    <dataValidation type="list" errorStyle="information" allowBlank="1" showInputMessage="1" sqref="F34" xr:uid="{85ACE008-1879-4159-96B8-2AAB993A7083}">
      <formula1>cafe_validation_perm_Feuil6C6R34</formula1>
    </dataValidation>
    <dataValidation type="list" errorStyle="information" allowBlank="1" showInputMessage="1" sqref="F35" xr:uid="{7606BD04-FB13-4B7D-B13F-E70B365D09A7}">
      <formula1>cafe_validation_perm_Feuil6C6R35</formula1>
    </dataValidation>
    <dataValidation type="list" errorStyle="information" allowBlank="1" showInputMessage="1" sqref="B13" xr:uid="{9C2102D1-ED25-4DFC-8D8B-E82EA23E83B7}">
      <formula1>cafe_validation_perm_Feuil6C2R13</formula1>
    </dataValidation>
    <dataValidation type="list" errorStyle="information" allowBlank="1" showInputMessage="1" sqref="B20" xr:uid="{83A1D2DF-7905-4C56-8C03-6D6804FCAC64}">
      <formula1>cafe_validation_perm_Feuil6C2R20</formula1>
    </dataValidation>
  </dataValidations>
  <pageMargins left="0.7" right="0.7" top="0.75" bottom="0.75" header="0.3" footer="0.3"/>
  <headerFooter>
    <oddFooter>&amp;C_x000D_&amp;1#&amp;"arial"&amp;9&amp;K008000 C1 -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12</vt:i4>
      </vt:variant>
    </vt:vector>
  </HeadingPairs>
  <TitlesOfParts>
    <vt:vector size="13" baseType="lpstr">
      <vt:lpstr>Feuil6</vt:lpstr>
      <vt:lpstr>Feuil6!tm2\\_0_c</vt:lpstr>
      <vt:lpstr>Feuil6!tm2\\_0_calcs</vt:lpstr>
      <vt:lpstr>Feuil6!tm2\\_0_cg</vt:lpstr>
      <vt:lpstr>Feuil6!tm2\\_0_cx</vt:lpstr>
      <vt:lpstr>Feuil6!tm2\\_0_d</vt:lpstr>
      <vt:lpstr>Feuil6!tm2\\_0_p</vt:lpstr>
      <vt:lpstr>Feuil6!tm2\\_0_q</vt:lpstr>
      <vt:lpstr>Feuil6!tm2\\_0_r</vt:lpstr>
      <vt:lpstr>Feuil6!tm2\\_0_rg</vt:lpstr>
      <vt:lpstr>Feuil6!tm2\\_0_rx</vt:lpstr>
      <vt:lpstr>Feuil6!tm2\\_0_slicers</vt:lpstr>
      <vt:lpstr>Feuil6!tm2\\_tracked</vt:lpstr>
    </vt:vector>
  </TitlesOfParts>
  <Company>LOREAL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CROHAS Paul</dc:creator>
  <cp:lastModifiedBy>CROHAS Paul</cp:lastModifiedBy>
  <dcterms:created xsi:type="dcterms:W3CDTF">2023-12-11T15:48:43Z</dcterms:created>
  <dcterms:modified xsi:type="dcterms:W3CDTF">2024-06-04T15:02:51Z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2023-12-11T16:05:00Z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f0d7ec23-9ea2-470f-bede-7852c7474473</vt:lpwstr>
  </property>
  <property fmtid="{D5CDD505-2E9C-101B-9397-08002B2CF9AE}" pid="8" name="MSIP_Label_f43b7177-c66c-4b22-a350-7ee86f9a1e74_ContentBits">
    <vt:lpwstr>2</vt:lpwstr>
  </property>
</Properties>
</file>