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ohas\AppData\Local\Temp\"/>
    </mc:Choice>
  </mc:AlternateContent>
  <xr:revisionPtr revIDLastSave="0" documentId="8_{18BDB958-8666-41BA-8A2A-D6E58C25D210}" xr6:coauthVersionLast="47" xr6:coauthVersionMax="47" xr10:uidLastSave="{00000000-0000-0000-0000-000000000000}"/>
  <bookViews>
    <workbookView xWindow="-108" yWindow="-108" windowWidth="23256" windowHeight="12456" firstSheet="1" activeTab="1" xr2:uid="{B0A6008C-7831-416E-A7E5-6F43E8679864}"/>
  </bookViews>
  <sheets>
    <sheet name="Cognos_Office_Connection_Cache" sheetId="2" state="veryHidden" r:id="rId1"/>
    <sheet name="Feuil1" sheetId="1" r:id="rId2"/>
  </sheets>
  <definedNames>
    <definedName name="ID" localSheetId="0" hidden="1">"2692256e-6e19-4b1e-871b-1faa3483899b"</definedName>
    <definedName name="ID" localSheetId="1" hidden="1">"f5fc0db6-a43c-4aba-b605-117fc639d519"</definedName>
    <definedName name="tm2\\_0_c" localSheetId="1">Feuil1!$E$45:$T$45</definedName>
    <definedName name="tm2\\_0_calcs" localSheetId="1">Feuil1!$C$34:$G$34</definedName>
    <definedName name="tm2\\_0_cg" localSheetId="1">Feuil1!$U$45:$U$87</definedName>
    <definedName name="tm2\\_0_cx" localSheetId="1">Feuil1!$E$35:$T$35</definedName>
    <definedName name="tm2\\_0_d" localSheetId="1">Feuil1!$E$46:$T$87</definedName>
    <definedName name="tm2\\_0_p" localSheetId="1">Feuil1!$B$1:$B$6</definedName>
    <definedName name="tm2\\_0_q" localSheetId="1">Feuil1!$B$8</definedName>
    <definedName name="tm2\\_0_r" localSheetId="1">Feuil1!$D$46:$D$87</definedName>
    <definedName name="tm2\\_0_rg" localSheetId="1">Feuil1!$D$88:$T$88</definedName>
    <definedName name="tm2\\_0_rx" localSheetId="1">Feuil1!$C$46:$C$87</definedName>
    <definedName name="tm2\\_0_slicers" localSheetId="1">Feuil1!$F$39:$F$43</definedName>
    <definedName name="tm2\\_hc" localSheetId="1">Feuil1!$A:$C</definedName>
    <definedName name="tm2\\_hr" localSheetId="1">Feuil1!$1:$36</definedName>
    <definedName name="tm2\\_tracked" localSheetId="1">Feuil1!$B$17,Feuil1!$B$28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D5" i="1" s="1"/>
  <c r="C5" i="1" s="1"/>
  <c r="B5" i="1" s="1"/>
  <c r="B25" i="1"/>
  <c r="B26" i="1" s="1"/>
  <c r="E5" i="1" s="1"/>
  <c r="B34" i="1"/>
  <c r="A35" i="1"/>
  <c r="B35" i="1"/>
  <c r="B1" i="1"/>
  <c r="B2" i="1"/>
  <c r="F39" i="1"/>
  <c r="B28" i="1"/>
  <c r="C77" i="1"/>
  <c r="C83" i="1"/>
  <c r="C64" i="1"/>
  <c r="C82" i="1"/>
  <c r="C65" i="1"/>
  <c r="C87" i="1"/>
  <c r="P35" i="1"/>
  <c r="T35" i="1"/>
  <c r="C69" i="1"/>
  <c r="C75" i="1"/>
  <c r="C56" i="1"/>
  <c r="C74" i="1"/>
  <c r="C57" i="1"/>
  <c r="C79" i="1"/>
  <c r="C78" i="1"/>
  <c r="C62" i="1"/>
  <c r="Q35" i="1"/>
  <c r="G35" i="1"/>
  <c r="C61" i="1"/>
  <c r="C67" i="1"/>
  <c r="C48" i="1"/>
  <c r="C66" i="1"/>
  <c r="F35" i="1"/>
  <c r="C71" i="1"/>
  <c r="C70" i="1"/>
  <c r="E35" i="1"/>
  <c r="C63" i="1"/>
  <c r="C49" i="1"/>
  <c r="C53" i="1"/>
  <c r="C59" i="1"/>
  <c r="C84" i="1"/>
  <c r="C58" i="1"/>
  <c r="C76" i="1"/>
  <c r="C47" i="1"/>
  <c r="N35" i="1"/>
  <c r="J35" i="1"/>
  <c r="C51" i="1"/>
  <c r="C68" i="1"/>
  <c r="C50" i="1"/>
  <c r="C60" i="1"/>
  <c r="C55" i="1"/>
  <c r="C54" i="1"/>
  <c r="S35" i="1"/>
  <c r="R35" i="1"/>
  <c r="C73" i="1"/>
  <c r="C52" i="1"/>
  <c r="O35" i="1"/>
  <c r="C72" i="1"/>
  <c r="K35" i="1"/>
  <c r="C85" i="1"/>
  <c r="I35" i="1"/>
  <c r="C80" i="1"/>
  <c r="H35" i="1"/>
  <c r="C81" i="1"/>
  <c r="M35" i="1"/>
  <c r="L35" i="1"/>
  <c r="C46" i="1"/>
  <c r="C86" i="1"/>
  <c r="F42" i="1"/>
  <c r="F41" i="1"/>
  <c r="F40" i="1"/>
  <c r="F43" i="1"/>
  <c r="B17" i="1"/>
  <c r="C43" i="1" l="1"/>
  <c r="C42" i="1"/>
  <c r="C41" i="1"/>
  <c r="C40" i="1"/>
  <c r="C39" i="1"/>
  <c r="B18" i="1"/>
  <c r="A19" i="1" s="1"/>
  <c r="C19" i="1" s="1"/>
  <c r="B29" i="1"/>
  <c r="A30" i="1" s="1"/>
  <c r="C30" i="1" s="1"/>
  <c r="B16" i="1"/>
  <c r="D6" i="1" s="1"/>
  <c r="B27" i="1"/>
  <c r="E6" i="1" s="1"/>
  <c r="C6" i="1" l="1"/>
  <c r="B6" i="1" s="1"/>
  <c r="B32" i="1"/>
  <c r="B8" i="1" s="1"/>
</calcChain>
</file>

<file path=xl/sharedStrings.xml><?xml version="1.0" encoding="utf-8"?>
<sst xmlns="http://schemas.openxmlformats.org/spreadsheetml/2006/main" count="104" uniqueCount="96">
  <si>
    <t>Aucune suppression</t>
  </si>
  <si>
    <t>Zero Suppression:</t>
  </si>
  <si>
    <t>plan_business_unit</t>
  </si>
  <si>
    <t>plan_department</t>
  </si>
  <si>
    <t>plan_exchange_rates</t>
  </si>
  <si>
    <t>plan_source</t>
  </si>
  <si>
    <t>plan_version</t>
  </si>
  <si>
    <t>10110</t>
  </si>
  <si>
    <t>{TM1SubsetToSet([plan_business_unit].[plan_business_unit], "All Business Units")}</t>
  </si>
  <si>
    <t>105</t>
  </si>
  <si>
    <t>{TM1SubsetToSet([plan_department].[plan_department], "All Departments")}</t>
  </si>
  <si>
    <t>local</t>
  </si>
  <si>
    <t>{TM1SubsetToSet([plan_exchange_rates].[plan_exchange_rates], "local exchange rate")}</t>
  </si>
  <si>
    <t>input</t>
  </si>
  <si>
    <t>{TM1SubsetToSet([plan_source].[plan_source], "input")}</t>
  </si>
  <si>
    <t>FY 2004 Budget</t>
  </si>
  <si>
    <t>{TM1SubsetToSet([plan_version].[plan_version], "All Versions")}</t>
  </si>
  <si>
    <t>Datasource</t>
  </si>
  <si>
    <t>Server</t>
  </si>
  <si>
    <t>Display Toggle</t>
  </si>
  <si>
    <t>Indents Per Level</t>
  </si>
  <si>
    <t>Active Display</t>
  </si>
  <si>
    <t>Expand Aboves</t>
  </si>
  <si>
    <t>Query</t>
  </si>
  <si>
    <t>RowAxisSets</t>
  </si>
  <si>
    <t>{TM1SubsetAll([plan_chart_of_accounts])}</t>
  </si>
  <si>
    <t>plan_chart_of_accounts</t>
  </si>
  <si>
    <t>AccountName</t>
  </si>
  <si>
    <t>ColumnAxisSets</t>
  </si>
  <si>
    <t>{TM1SubsetToSet([plan_time].[plan_time],"plan_time_2004_qtrs_and_month","public")}</t>
  </si>
  <si>
    <t>plan_time</t>
  </si>
  <si>
    <t>Time</t>
  </si>
  <si>
    <t>Slicers</t>
  </si>
  <si>
    <t>Calcs</t>
  </si>
  <si>
    <t/>
  </si>
  <si>
    <t>Supprimer les lignes uniquement</t>
  </si>
  <si>
    <t>Supprimer les colonnes uniquement</t>
  </si>
  <si>
    <t>Supprimer les lignes et les colonnes</t>
  </si>
  <si>
    <t>Sales</t>
  </si>
  <si>
    <t>Other Revenue</t>
  </si>
  <si>
    <t>Revenue</t>
  </si>
  <si>
    <t>Direct Cost</t>
  </si>
  <si>
    <t>Other Costs</t>
  </si>
  <si>
    <t>COS</t>
  </si>
  <si>
    <t>Bank Charges</t>
  </si>
  <si>
    <t>Board of Directors</t>
  </si>
  <si>
    <t>Employee Relations</t>
  </si>
  <si>
    <t>Printing</t>
  </si>
  <si>
    <t>Seminars &amp; Continuing Ed.</t>
  </si>
  <si>
    <t>Taxes &amp; Licenses</t>
  </si>
  <si>
    <t>Office Expense</t>
  </si>
  <si>
    <t>Postage</t>
  </si>
  <si>
    <t>Rent</t>
  </si>
  <si>
    <t>Repairs &amp; Maintenance</t>
  </si>
  <si>
    <t>Telephone</t>
  </si>
  <si>
    <t>Utilities</t>
  </si>
  <si>
    <t>Accounting Expense</t>
  </si>
  <si>
    <t>Legal &amp; Counsulting</t>
  </si>
  <si>
    <t>Repairs, Customer Equipment</t>
  </si>
  <si>
    <t>IT Expense</t>
  </si>
  <si>
    <t>Other Expenses</t>
  </si>
  <si>
    <t>Wages Expense</t>
  </si>
  <si>
    <t>Benefits Expense</t>
  </si>
  <si>
    <t>Payroll Taxes</t>
  </si>
  <si>
    <t>Payroll</t>
  </si>
  <si>
    <t>Travel - Other</t>
  </si>
  <si>
    <t>Travel</t>
  </si>
  <si>
    <t>Amortization Expense</t>
  </si>
  <si>
    <t>Depreciation Expense</t>
  </si>
  <si>
    <t>Depr &amp; Amort</t>
  </si>
  <si>
    <t>Advertising</t>
  </si>
  <si>
    <t>Web Site</t>
  </si>
  <si>
    <t>Directories &amp; Mailing Lists</t>
  </si>
  <si>
    <t>Sales Promotions</t>
  </si>
  <si>
    <t>Marketing, Other</t>
  </si>
  <si>
    <t>Direct Marketing</t>
  </si>
  <si>
    <t>Trade Show Expense</t>
  </si>
  <si>
    <t>Adv &amp; Marketing</t>
  </si>
  <si>
    <t>Operating Expense</t>
  </si>
  <si>
    <t>Net Operating Income</t>
  </si>
  <si>
    <t>Q1-2004</t>
  </si>
  <si>
    <t>Jan-2004</t>
  </si>
  <si>
    <t>Feb-2004</t>
  </si>
  <si>
    <t>Mar-2004</t>
  </si>
  <si>
    <t>Q2-2004</t>
  </si>
  <si>
    <t>Apr-2004</t>
  </si>
  <si>
    <t>May-2004</t>
  </si>
  <si>
    <t>Jun-2004</t>
  </si>
  <si>
    <t>Q3-2004</t>
  </si>
  <si>
    <t>Jul-2004</t>
  </si>
  <si>
    <t>Aug-2004</t>
  </si>
  <si>
    <t>Sep-2004</t>
  </si>
  <si>
    <t>Q4-2004</t>
  </si>
  <si>
    <t>Oct-2004</t>
  </si>
  <si>
    <t>Nov-2004</t>
  </si>
  <si>
    <t>Dec-2004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</si>
</sst>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\ @"/>
    <numFmt numFmtId="165" formatCode="\-\ 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0.5"/>
      <color theme="1"/>
      <name val="Calibri"/>
      <family val="2"/>
      <scheme val="minor"/>
    </font>
    <font>
      <b/>
      <sz val="10.5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4">
    <xf numFmtId="0" fontId="0" fillId="0" borderId="0"/>
    <xf numFmtId="0" fontId="2" fillId="0" borderId="1" applyNumberFormat="0" applyFill="0" applyProtection="0">
      <alignment horizontal="center" vertical="center"/>
    </xf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>
      <alignment horizontal="right" vertical="center"/>
    </xf>
    <xf numFmtId="3" fontId="3" fillId="2" borderId="2">
      <alignment horizontal="center" vertical="center"/>
    </xf>
    <xf numFmtId="0" fontId="3" fillId="2" borderId="2">
      <alignment horizontal="right" vertical="center"/>
    </xf>
    <xf numFmtId="0" fontId="2" fillId="0" borderId="3">
      <alignment horizontal="left" vertical="center"/>
    </xf>
    <xf numFmtId="0" fontId="2" fillId="0" borderId="4">
      <alignment horizontal="center" vertical="center"/>
    </xf>
    <xf numFmtId="0" fontId="4" fillId="0" borderId="5">
      <alignment horizontal="center" vertical="center"/>
    </xf>
    <xf numFmtId="0" fontId="3" fillId="3" borderId="2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4">
      <alignment horizontal="center" vertical="center"/>
    </xf>
    <xf numFmtId="0" fontId="12" fillId="0" borderId="4">
      <alignment horizontal="center" vertical="center"/>
    </xf>
    <xf numFmtId="3" fontId="3" fillId="0" borderId="2" applyFont="0" applyFill="0" applyAlignment="0" applyProtection="0"/>
    <xf numFmtId="0" fontId="3" fillId="0" borderId="2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3">
      <alignment horizontal="left" vertical="center"/>
    </xf>
    <xf numFmtId="3" fontId="12" fillId="0" borderId="1" applyFill="0" applyAlignment="0" applyProtection="0"/>
    <xf numFmtId="3" fontId="5" fillId="0" borderId="2"/>
    <xf numFmtId="3" fontId="6" fillId="0" borderId="2"/>
    <xf numFmtId="0" fontId="2" fillId="0" borderId="4">
      <alignment horizontal="left" vertical="top"/>
    </xf>
    <xf numFmtId="0" fontId="7" fillId="0" borderId="2"/>
    <xf numFmtId="0" fontId="2" fillId="0" borderId="4">
      <alignment horizontal="left" vertical="center"/>
    </xf>
    <xf numFmtId="0" fontId="3" fillId="2" borderId="6"/>
    <xf numFmtId="3" fontId="3" fillId="0" borderId="2">
      <alignment horizontal="right" vertical="center"/>
    </xf>
    <xf numFmtId="0" fontId="2" fillId="0" borderId="4">
      <alignment horizontal="right" vertical="center"/>
    </xf>
    <xf numFmtId="0" fontId="3" fillId="0" borderId="5">
      <alignment horizontal="center" vertical="center"/>
    </xf>
    <xf numFmtId="3" fontId="3" fillId="0" borderId="2"/>
    <xf numFmtId="3" fontId="3" fillId="0" borderId="2"/>
    <xf numFmtId="0" fontId="3" fillId="0" borderId="5">
      <alignment horizontal="center" vertical="center" wrapText="1"/>
    </xf>
    <xf numFmtId="0" fontId="8" fillId="0" borderId="5">
      <alignment horizontal="left" vertical="center" indent="1"/>
    </xf>
    <xf numFmtId="0" fontId="9" fillId="0" borderId="2"/>
    <xf numFmtId="0" fontId="2" fillId="0" borderId="3">
      <alignment horizontal="left" vertical="center"/>
    </xf>
    <xf numFmtId="3" fontId="3" fillId="0" borderId="2">
      <alignment horizontal="center" vertical="center"/>
    </xf>
    <xf numFmtId="0" fontId="2" fillId="0" borderId="4">
      <alignment horizontal="center" vertical="center"/>
    </xf>
    <xf numFmtId="0" fontId="2" fillId="0" borderId="4">
      <alignment horizontal="center" vertical="center"/>
    </xf>
    <xf numFmtId="0" fontId="2" fillId="0" borderId="3">
      <alignment horizontal="left" vertical="center"/>
    </xf>
    <xf numFmtId="0" fontId="2" fillId="0" borderId="3">
      <alignment horizontal="left" vertical="center"/>
    </xf>
    <xf numFmtId="0" fontId="10" fillId="0" borderId="2"/>
  </cellStyleXfs>
  <cellXfs count="10">
    <xf numFmtId="0" fontId="0" fillId="0" borderId="0" xfId="0"/>
    <xf numFmtId="0" fontId="3" fillId="0" borderId="0" xfId="44" applyBorder="1"/>
    <xf numFmtId="0" fontId="0" fillId="0" borderId="0" xfId="0" applyBorder="1"/>
    <xf numFmtId="165" fontId="11" fillId="0" borderId="0" xfId="0" quotePrefix="1" applyNumberFormat="1" applyFont="1" applyBorder="1" applyAlignment="1"/>
    <xf numFmtId="49" fontId="11" fillId="0" borderId="0" xfId="0" quotePrefix="1" applyNumberFormat="1" applyFont="1" applyBorder="1" applyAlignment="1"/>
    <xf numFmtId="3" fontId="1" fillId="0" borderId="0" xfId="43" applyFont="1" applyBorder="1"/>
    <xf numFmtId="164" fontId="11" fillId="0" borderId="0" xfId="0" quotePrefix="1" applyNumberFormat="1" applyFont="1" applyBorder="1" applyAlignment="1"/>
    <xf numFmtId="0" fontId="3" fillId="0" borderId="0" xfId="44" quotePrefix="1" applyBorder="1"/>
    <xf numFmtId="0" fontId="3" fillId="0" borderId="0" xfId="28" applyBorder="1">
      <alignment horizontal="right" vertical="center"/>
    </xf>
    <xf numFmtId="0" fontId="11" fillId="0" borderId="0" xfId="0" applyFont="1" applyBorder="1"/>
  </cellXfs>
  <cellStyles count="74">
    <cellStyle name="AF Column - IBM Cognos" xfId="1" xr:uid="{76FBF8F3-DEDE-4C59-AD20-D004F48F907E}"/>
    <cellStyle name="AF Data - IBM Cognos" xfId="2" xr:uid="{E1171CAA-74E4-4528-AAEB-BA307365A68F}"/>
    <cellStyle name="AF Data 0 - IBM Cognos" xfId="3" xr:uid="{663918A5-8975-42F5-B04C-9DE81C10BF17}"/>
    <cellStyle name="AF Data 1 - IBM Cognos" xfId="4" xr:uid="{2143CBF3-058B-4680-8E45-EFD3EB2465C1}"/>
    <cellStyle name="AF Data 2 - IBM Cognos" xfId="5" xr:uid="{136499CE-7C68-4087-B5DA-C25CACD6CA78}"/>
    <cellStyle name="AF Data 3 - IBM Cognos" xfId="6" xr:uid="{56B96C10-4646-4828-A848-9F8DE79105F6}"/>
    <cellStyle name="AF Data 4 - IBM Cognos" xfId="7" xr:uid="{298FAF1D-D309-41C8-B74F-82C4F6307BF6}"/>
    <cellStyle name="AF Data 5 - IBM Cognos" xfId="8" xr:uid="{CB6C6182-5E3D-442C-AD2C-5C49EDB4AABF}"/>
    <cellStyle name="AF Data Leaf - IBM Cognos" xfId="9" xr:uid="{10DF787F-361F-48AD-96F3-1120B82C1265}"/>
    <cellStyle name="AF Header - IBM Cognos" xfId="10" xr:uid="{184B68A7-5DE7-40B6-9FC5-C558CC8E610F}"/>
    <cellStyle name="AF Header 0 - IBM Cognos" xfId="11" xr:uid="{1AFCD11F-10DA-4FEC-9CDB-CFC26F01E319}"/>
    <cellStyle name="AF Header 1 - IBM Cognos" xfId="12" xr:uid="{78FB65A3-14B2-4F3D-9061-A3F21CA4053C}"/>
    <cellStyle name="AF Header 2 - IBM Cognos" xfId="13" xr:uid="{D1270CAB-20D9-4D73-AFF2-BC0F1A681009}"/>
    <cellStyle name="AF Header 3 - IBM Cognos" xfId="14" xr:uid="{99A19A9C-5132-4C0A-AB92-AA8F9C9EA5EB}"/>
    <cellStyle name="AF Header 4 - IBM Cognos" xfId="15" xr:uid="{21E6D5BD-DABD-4DAB-9E87-B5C49064AADA}"/>
    <cellStyle name="AF Header 5 - IBM Cognos" xfId="16" xr:uid="{0D0C2AC1-4F3E-4B59-8696-652DBBBE333D}"/>
    <cellStyle name="AF Header Leaf - IBM Cognos" xfId="17" xr:uid="{342C8CB1-55D5-4A03-8E2C-043550FA7D86}"/>
    <cellStyle name="AF Row - IBM Cognos" xfId="18" xr:uid="{4A10B3E4-A382-4216-8FFC-20B6C3C6A556}"/>
    <cellStyle name="AF Row 0 - IBM Cognos" xfId="19" xr:uid="{271FB6AE-7C4A-41CA-9638-17731BACB87B}"/>
    <cellStyle name="AF Row 1 - IBM Cognos" xfId="20" xr:uid="{095BF9C5-A723-4011-8067-3F9AF3005D28}"/>
    <cellStyle name="AF Row 2 - IBM Cognos" xfId="21" xr:uid="{ED2CEBA9-E858-40F4-AE14-D06B7948C571}"/>
    <cellStyle name="AF Row 3 - IBM Cognos" xfId="22" xr:uid="{33402D53-C093-4A55-BB7E-A02B0CE7392E}"/>
    <cellStyle name="AF Row 4 - IBM Cognos" xfId="23" xr:uid="{9AD0E6BB-7544-4CDB-A867-0D1F6F9F636B}"/>
    <cellStyle name="AF Row 5 - IBM Cognos" xfId="24" xr:uid="{B5A4A685-59EE-42E4-9057-B4B8F611B260}"/>
    <cellStyle name="AF Row Leaf - IBM Cognos" xfId="25" xr:uid="{FD48E905-9FEA-45CF-ABBD-BD767DED9113}"/>
    <cellStyle name="AF Subnm - IBM Cognos" xfId="26" xr:uid="{94B6379F-1FDA-47E7-8942-3515B2736DAC}"/>
    <cellStyle name="AF Title - IBM Cognos" xfId="27" xr:uid="{489DEBDD-DA5F-4F20-B4F7-5D78CF7C0D91}"/>
    <cellStyle name="Calculated Column - IBM Cognos" xfId="28" xr:uid="{7F1B1DD8-6385-443B-AA1E-BE8860E2B63A}"/>
    <cellStyle name="Calculated Column Name - IBM Cognos" xfId="29" xr:uid="{CA2A9071-50E7-4373-9E18-A1A5F1C1B6F7}"/>
    <cellStyle name="Calculated Row - IBM Cognos" xfId="30" xr:uid="{50870B09-6588-405A-958D-D1B71959FA04}"/>
    <cellStyle name="Calculated Row Name - IBM Cognos" xfId="31" xr:uid="{B0F6B052-FC72-44D0-A64C-EE3BAFD1A83D}"/>
    <cellStyle name="Column Name - IBM Cognos" xfId="32" xr:uid="{4363762E-5103-4C12-8D78-6B45C09BDFC8}"/>
    <cellStyle name="Column Template - IBM Cognos" xfId="33" xr:uid="{D5A3FC7E-1A49-4ACE-B144-BE5EE767FFE8}"/>
    <cellStyle name="Differs From Base - IBM Cognos" xfId="34" xr:uid="{2734673B-2512-499A-8A14-F54350CDDA16}"/>
    <cellStyle name="DQR Column 0 - IBM Cognos" xfId="35" xr:uid="{589AFDE5-6334-4824-A2A8-8F09A6A1EFD8}"/>
    <cellStyle name="DQR Column 1 - IBM Cognos" xfId="36" xr:uid="{F0C9C9FF-D85D-49A7-AB1D-AD94AA10862C}"/>
    <cellStyle name="DQR Column 2 - IBM Cognos" xfId="37" xr:uid="{F4CB61A0-2FF1-4434-AADD-FB36AE1FA3EB}"/>
    <cellStyle name="DQR Column 3 - IBM Cognos" xfId="38" xr:uid="{AD1CA47B-5F03-4A50-A41E-5EBE8BF4B7DB}"/>
    <cellStyle name="DQR Column 4 - IBM Cognos" xfId="39" xr:uid="{B9C81E73-CB81-4B54-87C3-A64BEBC19568}"/>
    <cellStyle name="DQR Column 5 - IBM Cognos" xfId="40" xr:uid="{082CF901-9744-4851-94B4-44EBFFA7C8C2}"/>
    <cellStyle name="DQR Column Default - IBM Cognos" xfId="41" xr:uid="{61047528-2E93-4B01-AA1C-CA7B08CB3814}"/>
    <cellStyle name="DQR Column Leaf - IBM Cognos" xfId="42" xr:uid="{FC4F1DE9-D848-449C-A30F-12A2BBEDD96B}"/>
    <cellStyle name="DQR Data Default - IBM Cognos" xfId="43" xr:uid="{B2FA87EA-07A7-4B13-8446-FA0CA546EF1B}"/>
    <cellStyle name="DQR Default - IBM Cognos" xfId="44" xr:uid="{9029B2A4-31CF-4432-9AA5-19638886DE08}"/>
    <cellStyle name="DQR Row 0 - IBM Cognos" xfId="45" xr:uid="{D0A8A0A7-C760-45B7-8A35-99DB50BD8310}"/>
    <cellStyle name="DQR Row 1 - IBM Cognos" xfId="46" xr:uid="{FCA89B8F-89D2-456B-8C46-8F66E24A7FB1}"/>
    <cellStyle name="DQR Row 2 - IBM Cognos" xfId="47" xr:uid="{DB0C0278-AEB6-444C-9A59-E0FE675B9743}"/>
    <cellStyle name="DQR Row 3 - IBM Cognos" xfId="48" xr:uid="{DDF38C17-DB13-4234-BE34-5CF676B62675}"/>
    <cellStyle name="DQR Row 4 - IBM Cognos" xfId="49" xr:uid="{371E5C38-DF7E-495B-9176-0B2A1A9C9382}"/>
    <cellStyle name="DQR Row 5 - IBM Cognos" xfId="50" xr:uid="{2C3828BD-5230-413E-8A59-9BD481BE066E}"/>
    <cellStyle name="DQR Row Default - IBM Cognos" xfId="51" xr:uid="{2ECAF21E-8FAE-466B-B059-37D3C906BFE3}"/>
    <cellStyle name="DQR Row Leaf - IBM Cognos" xfId="52" xr:uid="{3101CDC3-D91D-4EDA-9958-2EA3D3FFD9EB}"/>
    <cellStyle name="Edit - IBM Cognos" xfId="53" xr:uid="{473E3F6C-B462-4D55-824F-771534EF1106}"/>
    <cellStyle name="Formula - IBM Cognos" xfId="54" xr:uid="{C6E8628D-4792-4521-86EC-00A906476CAE}"/>
    <cellStyle name="Group Name - IBM Cognos" xfId="55" xr:uid="{FA2B0792-6860-45C7-9ABF-624A3D894A88}"/>
    <cellStyle name="Hold Values - IBM Cognos" xfId="56" xr:uid="{0E209F5A-2C67-4B97-8058-19A5074A5CE8}"/>
    <cellStyle name="List Name - IBM Cognos" xfId="57" xr:uid="{6AA53AAC-A430-49A2-BCC5-7AB3FF96D962}"/>
    <cellStyle name="Locked - IBM Cognos" xfId="58" xr:uid="{A7EB2B4A-20F2-4B72-9F66-231F06574FAA}"/>
    <cellStyle name="Measure - IBM Cognos" xfId="59" xr:uid="{BAD4A9E2-20B8-4A19-96A3-792C5748C71A}"/>
    <cellStyle name="Measure Header - IBM Cognos" xfId="60" xr:uid="{45E3B093-DE03-4AF4-BB8B-FF842F917964}"/>
    <cellStyle name="Measure Name - IBM Cognos" xfId="61" xr:uid="{C4E111DF-4831-4C5A-A7F4-1764F46B3B68}"/>
    <cellStyle name="Measure Summary - IBM Cognos" xfId="62" xr:uid="{24169CE7-449A-4DEE-9E71-7507BD1915C4}"/>
    <cellStyle name="Measure Summary TM1 - IBM Cognos" xfId="63" xr:uid="{CF2F4977-A31C-4AB5-9104-00877737339B}"/>
    <cellStyle name="Measure Template - IBM Cognos" xfId="64" xr:uid="{74193EBA-A894-4A6A-9DAF-8D106B8B9DE2}"/>
    <cellStyle name="More - IBM Cognos" xfId="65" xr:uid="{F5DEC70E-9ABF-4C25-B9F4-B253D404BC9F}"/>
    <cellStyle name="Normal" xfId="0" builtinId="0" customBuiltin="1"/>
    <cellStyle name="Pending Change - IBM Cognos" xfId="66" xr:uid="{3132AEC4-9197-496E-AEFD-970B985D3ED0}"/>
    <cellStyle name="Row Name - IBM Cognos" xfId="67" xr:uid="{0C62BF92-BE7E-4D49-828A-4F24A53036E9}"/>
    <cellStyle name="Row Template - IBM Cognos" xfId="68" xr:uid="{DBDFDC6C-2652-48C1-A440-3BA0EFF71CBB}"/>
    <cellStyle name="Summary Column Name - IBM Cognos" xfId="69" xr:uid="{6CFE7789-7A6A-4B2D-8BA0-9FC0E1A854F3}"/>
    <cellStyle name="Summary Column Name TM1 - IBM Cognos" xfId="70" xr:uid="{F64E6A1C-2620-40FB-A99E-5EB55A5365F6}"/>
    <cellStyle name="Summary Row Name - IBM Cognos" xfId="71" xr:uid="{DBD06FE4-26D5-4EF3-AF5A-6FDECC14F852}"/>
    <cellStyle name="Summary Row Name TM1 - IBM Cognos" xfId="72" xr:uid="{A77B21CF-4D5B-4EE0-8D47-66956A7D2A25}"/>
    <cellStyle name="Unsaved Change - IBM Cognos" xfId="73" xr:uid="{CB35BBF8-266A-46AB-87E7-7E2762B0E5DA}"/>
  </cellStyles>
  <dxfs count="32">
    <dxf>
      <font>
        <b/>
        <i val="0"/>
        <color theme="0"/>
      </font>
      <fill>
        <patternFill>
          <bgColor theme="4" tint="-0.24994659260841701"/>
        </patternFill>
      </fill>
      <border>
        <left/>
        <right/>
        <top/>
        <bottom/>
      </border>
    </dxf>
    <dxf>
      <font>
        <b/>
        <i val="0"/>
        <strike val="0"/>
        <u val="none"/>
        <color theme="0"/>
      </font>
      <fill>
        <patternFill>
          <bgColor theme="4" tint="-0.24994659260841701"/>
        </patternFill>
      </fill>
      <border>
        <left/>
        <right/>
        <top/>
        <bottom/>
      </border>
    </dxf>
    <dxf>
      <font>
        <b/>
        <i val="0"/>
        <strike val="0"/>
        <u val="none"/>
        <color rgb="FF165D81"/>
      </font>
      <border>
        <left/>
        <right/>
        <top/>
        <bottom/>
      </border>
    </dxf>
    <dxf>
      <font>
        <b/>
        <i val="0"/>
        <strike val="0"/>
        <u val="none"/>
        <color rgb="FF165D81"/>
      </font>
      <border>
        <left/>
        <right/>
        <top/>
        <bottom/>
      </border>
    </dxf>
    <dxf>
      <font>
        <b/>
        <i val="0"/>
        <strike val="0"/>
        <u val="none"/>
        <color rgb="FF165D81"/>
      </font>
      <border>
        <left/>
        <right/>
        <top/>
        <bottom/>
      </border>
    </dxf>
    <dxf>
      <font>
        <b/>
        <i val="0"/>
        <strike val="0"/>
        <u val="none"/>
        <color rgb="FF165D81"/>
      </font>
      <border>
        <left/>
        <right/>
        <top/>
        <bottom/>
      </border>
    </dxf>
    <dxf>
      <font>
        <b/>
        <i val="0"/>
        <strike val="0"/>
        <u val="none"/>
        <color rgb="FF165D81"/>
      </font>
      <border>
        <left/>
        <right/>
        <top/>
        <bottom/>
      </border>
    </dxf>
    <dxf>
      <font>
        <b/>
        <i val="0"/>
        <strike val="0"/>
        <u val="none"/>
        <color rgb="FF165D81"/>
      </font>
      <border>
        <left/>
        <right/>
        <top/>
        <bottom/>
      </border>
    </dxf>
    <dxf>
      <font>
        <b/>
        <i val="0"/>
        <strike val="0"/>
        <u val="none"/>
        <color rgb="FF165D81"/>
      </font>
      <border>
        <left/>
        <right/>
        <top/>
        <bottom/>
      </border>
    </dxf>
    <dxf>
      <font>
        <b val="0"/>
        <i val="0"/>
        <strike val="0"/>
        <u val="none"/>
        <color rgb="FF165D81"/>
      </font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  <i val="0"/>
        <strike val="0"/>
        <u val="none"/>
        <color rgb="FF165D81"/>
      </font>
      <border>
        <left/>
        <right/>
        <top/>
        <bottom/>
      </border>
    </dxf>
    <dxf>
      <font>
        <b/>
        <i val="0"/>
        <strike val="0"/>
        <u val="none"/>
        <color rgb="FF165D81"/>
      </font>
      <border>
        <left/>
        <right/>
        <top/>
        <bottom/>
      </border>
    </dxf>
    <dxf>
      <font>
        <b/>
        <i val="0"/>
        <strike val="0"/>
        <u val="none"/>
        <color rgb="FF165D81"/>
      </font>
      <border>
        <left/>
        <right/>
        <top/>
        <bottom/>
      </border>
    </dxf>
    <dxf>
      <font>
        <b/>
        <i val="0"/>
        <strike val="0"/>
        <u val="none"/>
        <color rgb="FF165D81"/>
      </font>
      <border>
        <left/>
        <right/>
        <top/>
        <bottom/>
      </border>
    </dxf>
    <dxf>
      <font>
        <b/>
        <i val="0"/>
        <strike val="0"/>
        <u val="none"/>
        <color rgb="FF165D81"/>
      </font>
      <border>
        <left/>
        <right/>
        <top/>
        <bottom/>
      </border>
    </dxf>
    <dxf>
      <font>
        <b/>
        <i val="0"/>
        <strike val="0"/>
        <u val="none"/>
        <color rgb="FF165D81"/>
      </font>
      <border>
        <left/>
        <right/>
        <top/>
        <bottom/>
      </border>
    </dxf>
    <dxf>
      <font>
        <b/>
        <i val="0"/>
        <strike val="0"/>
        <u val="none"/>
        <color rgb="FF165D81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B7D18-9E69-4FE8-A388-D0E0665E7DC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10B6-DEF7-4565-B099-54114593006E}">
  <dimension ref="A1:T87"/>
  <sheetViews>
    <sheetView showGridLines="0" tabSelected="1" topLeftCell="D37" workbookViewId="0"/>
  </sheetViews>
  <sheetFormatPr baseColWidth="10" defaultRowHeight="14.4" x14ac:dyDescent="0.3"/>
  <cols>
    <col min="1" max="3" width="0" style="2" hidden="1" customWidth="1"/>
    <col min="4" max="4" width="26.109375" style="2" customWidth="1"/>
    <col min="5" max="20" width="9.44140625" style="2" customWidth="1"/>
    <col min="21" max="16384" width="11.5546875" style="2"/>
  </cols>
  <sheetData>
    <row r="1" spans="1:5" hidden="1" x14ac:dyDescent="0.3">
      <c r="A1" s="1" t="s">
        <v>17</v>
      </c>
      <c r="B1" s="1" t="str">
        <f>_xll.TM1PRIMARYDATASOURCE()</f>
        <v>https://oa-pa-users.planning-analytics.cloud.ibm.com/</v>
      </c>
      <c r="C1" s="1"/>
    </row>
    <row r="2" spans="1:5" hidden="1" x14ac:dyDescent="0.3">
      <c r="A2" s="1" t="s">
        <v>18</v>
      </c>
      <c r="B2" s="1" t="str">
        <f>_xll.TM1PRIMARYDBNAME()</f>
        <v>Planning Sample</v>
      </c>
      <c r="C2" s="1"/>
    </row>
    <row r="3" spans="1:5" hidden="1" x14ac:dyDescent="0.3">
      <c r="A3" s="1" t="s">
        <v>19</v>
      </c>
      <c r="B3" s="1" t="b">
        <v>1</v>
      </c>
      <c r="C3" s="1"/>
    </row>
    <row r="4" spans="1:5" hidden="1" x14ac:dyDescent="0.3">
      <c r="A4" s="1" t="s">
        <v>20</v>
      </c>
      <c r="B4" s="1">
        <v>1</v>
      </c>
      <c r="C4" s="1"/>
    </row>
    <row r="5" spans="1:5" hidden="1" x14ac:dyDescent="0.3">
      <c r="A5" s="1" t="s">
        <v>21</v>
      </c>
      <c r="B5" s="1" t="str">
        <f>"{" &amp; $C$5 &amp; "" &amp; "}"</f>
        <v>{"[plan_chart_of_accounts].[plan_chart_of_accounts]" : "AccountName","[plan_time].[plan_time]" : "Time"}</v>
      </c>
      <c r="C5" s="1" t="str">
        <f>_xll.ConcatStrings(",",$D$5:$E$5)</f>
        <v>"[plan_chart_of_accounts].[plan_chart_of_accounts]" : "AccountName","[plan_time].[plan_time]" : "Time"</v>
      </c>
      <c r="D5" s="1" t="str">
        <f>_xll.ConcatStrings(",",$B$15:$B$15)</f>
        <v>"[plan_chart_of_accounts].[plan_chart_of_accounts]" : "AccountName"</v>
      </c>
      <c r="E5" s="1" t="str">
        <f>_xll.ConcatStrings(",",$B$26:$B$26)</f>
        <v>"[plan_time].[plan_time]" : "Time"</v>
      </c>
    </row>
    <row r="6" spans="1:5" hidden="1" x14ac:dyDescent="0.3">
      <c r="A6" s="1" t="s">
        <v>22</v>
      </c>
      <c r="B6" s="1" t="str">
        <f>"{" &amp; $C$6 &amp; "" &amp; "}"</f>
        <v>{"[plan_chart_of_accounts].[plan_chart_of_accounts]" : "false","[plan_time].[plan_time]" : "false"}</v>
      </c>
      <c r="C6" s="1" t="str">
        <f>_xll.ConcatStrings(",",$D$6:$E$6)</f>
        <v>"[plan_chart_of_accounts].[plan_chart_of_accounts]" : "false","[plan_time].[plan_time]" : "false"</v>
      </c>
      <c r="D6" s="1" t="str">
        <f>_xll.ConcatStrings(",",$B$16:$B$16)</f>
        <v>"[plan_chart_of_accounts].[plan_chart_of_accounts]" : "false"</v>
      </c>
      <c r="E6" s="1" t="str">
        <f>_xll.ConcatStrings(",",$B$27:$B$27)</f>
        <v>"[plan_time].[plan_time]" : "false"</v>
      </c>
    </row>
    <row r="7" spans="1:5" hidden="1" x14ac:dyDescent="0.3"/>
    <row r="8" spans="1:5" hidden="1" x14ac:dyDescent="0.3">
      <c r="A8" s="1" t="s">
        <v>23</v>
      </c>
      <c r="B8" s="1" t="str">
        <f>_xll.MakeQuery($B$34,$C$30,$C$19,"plan_BudgetPlan",$B$32,"")</f>
        <v xml:space="preserve"> SELECT  TM1IGNORE_BADTUPLES {  {  { TM1SubsetToSet([plan_time].[plan_time],'ysZzlGADAIADAAAQ') }  }  }  ON 0, TM1IGNORE_BADTUPLES {  {  { TM1SubsetToSet([plan_chart_of_accounts].[plan_chart_of_accounts],'ysZzlGADAIANAAAQ') }  }  }  ON 1 FROM [plan_BudgetPlan] WHERE ([plan_business_unit].[plan_business_unit].[UK],[plan_department].[plan_department].[Direct],[plan_exchange_rates].[plan_exchange_rates].[local],[plan_source].[plan_source].[input],[plan_version].[plan_version].[FY 2004 Budget])</v>
      </c>
      <c r="C8" s="1"/>
    </row>
    <row r="9" spans="1:5" hidden="1" x14ac:dyDescent="0.3"/>
    <row r="10" spans="1:5" hidden="1" x14ac:dyDescent="0.3">
      <c r="A10" s="1" t="s">
        <v>24</v>
      </c>
      <c r="B10" s="1" t="s">
        <v>25</v>
      </c>
      <c r="C10" s="1"/>
    </row>
    <row r="11" spans="1:5" hidden="1" x14ac:dyDescent="0.3">
      <c r="A11" s="1"/>
      <c r="B11" s="1" t="s">
        <v>26</v>
      </c>
      <c r="C11" s="1"/>
    </row>
    <row r="12" spans="1:5" hidden="1" x14ac:dyDescent="0.3">
      <c r="A12" s="1"/>
      <c r="B12" s="1" t="s">
        <v>26</v>
      </c>
      <c r="C12" s="1"/>
    </row>
    <row r="13" spans="1:5" hidden="1" x14ac:dyDescent="0.3">
      <c r="A13" s="1"/>
      <c r="B13" s="1" t="s">
        <v>27</v>
      </c>
      <c r="C13" s="1"/>
    </row>
    <row r="14" spans="1:5" hidden="1" x14ac:dyDescent="0.3">
      <c r="A14" s="1"/>
      <c r="B14" s="1" t="str">
        <f>_xll.MakeMun($B$11,_xll.BracketEscape($B$12))</f>
        <v>[plan_chart_of_accounts].[plan_chart_of_accounts]</v>
      </c>
      <c r="C14" s="1"/>
    </row>
    <row r="15" spans="1:5" hidden="1" x14ac:dyDescent="0.3">
      <c r="A15" s="1"/>
      <c r="B15" s="1" t="str">
        <f>_xll.MakeJSON($B$14,$B$13)</f>
        <v>"[plan_chart_of_accounts].[plan_chart_of_accounts]" : "AccountName"</v>
      </c>
      <c r="C15" s="1"/>
    </row>
    <row r="16" spans="1:5" hidden="1" x14ac:dyDescent="0.3">
      <c r="A16" s="1"/>
      <c r="B16" s="1" t="str">
        <f>_xll.MakeJSON($B$14,"false")</f>
        <v>"[plan_chart_of_accounts].[plan_chart_of_accounts]" : "false"</v>
      </c>
      <c r="C16" s="1"/>
    </row>
    <row r="17" spans="1:3" hidden="1" x14ac:dyDescent="0.3">
      <c r="A17" s="1"/>
      <c r="B17" s="1" t="str">
        <f>_xll.TM1SET($B$1,$B$2,$B$11,$B$12,$B$10,,,$B$13,"sessionSet")</f>
        <v>ysZzlGADAIANAAAQ</v>
      </c>
      <c r="C17" s="1"/>
    </row>
    <row r="18" spans="1:3" hidden="1" x14ac:dyDescent="0.3">
      <c r="A18" s="1"/>
      <c r="B18" s="1" t="str">
        <f>"TM1SubsetToSet("&amp;$B$14&amp;","&amp;"'"&amp;$B$17&amp;"')"</f>
        <v>TM1SubsetToSet([plan_chart_of_accounts].[plan_chart_of_accounts],'ysZzlGADAIANAAAQ')</v>
      </c>
      <c r="C18" s="1"/>
    </row>
    <row r="19" spans="1:3" hidden="1" x14ac:dyDescent="0.3">
      <c r="A19" s="1" t="str">
        <f>_xll.ConcatCrossJoin($B$18)</f>
        <v xml:space="preserve"> { TM1SubsetToSet([plan_chart_of_accounts].[plan_chart_of_accounts],'ysZzlGADAIANAAAQ') } </v>
      </c>
      <c r="B19" s="1"/>
      <c r="C19" s="1" t="str">
        <f>_xll.MakeAxis($B$35,$A$19,"1",$B$19)</f>
        <v xml:space="preserve"> TM1IGNORE_BADTUPLES {  {  { TM1SubsetToSet([plan_chart_of_accounts].[plan_chart_of_accounts],'ysZzlGADAIANAAAQ') }  }  }  ON 1</v>
      </c>
    </row>
    <row r="20" spans="1:3" hidden="1" x14ac:dyDescent="0.3"/>
    <row r="21" spans="1:3" hidden="1" x14ac:dyDescent="0.3">
      <c r="A21" s="1" t="s">
        <v>28</v>
      </c>
      <c r="B21" s="1" t="s">
        <v>29</v>
      </c>
      <c r="C21" s="1"/>
    </row>
    <row r="22" spans="1:3" hidden="1" x14ac:dyDescent="0.3">
      <c r="A22" s="1"/>
      <c r="B22" s="1" t="s">
        <v>30</v>
      </c>
      <c r="C22" s="1"/>
    </row>
    <row r="23" spans="1:3" hidden="1" x14ac:dyDescent="0.3">
      <c r="A23" s="1"/>
      <c r="B23" s="1" t="s">
        <v>30</v>
      </c>
      <c r="C23" s="1"/>
    </row>
    <row r="24" spans="1:3" hidden="1" x14ac:dyDescent="0.3">
      <c r="A24" s="1"/>
      <c r="B24" s="1" t="s">
        <v>31</v>
      </c>
      <c r="C24" s="1"/>
    </row>
    <row r="25" spans="1:3" hidden="1" x14ac:dyDescent="0.3">
      <c r="A25" s="1"/>
      <c r="B25" s="1" t="str">
        <f>_xll.MakeMun($B$22,_xll.BracketEscape($B$23))</f>
        <v>[plan_time].[plan_time]</v>
      </c>
      <c r="C25" s="1"/>
    </row>
    <row r="26" spans="1:3" hidden="1" x14ac:dyDescent="0.3">
      <c r="A26" s="1"/>
      <c r="B26" s="1" t="str">
        <f>_xll.MakeJSON($B$25,$B$24)</f>
        <v>"[plan_time].[plan_time]" : "Time"</v>
      </c>
      <c r="C26" s="1"/>
    </row>
    <row r="27" spans="1:3" hidden="1" x14ac:dyDescent="0.3">
      <c r="A27" s="1"/>
      <c r="B27" s="1" t="str">
        <f>_xll.MakeJSON($B$25,"false")</f>
        <v>"[plan_time].[plan_time]" : "false"</v>
      </c>
      <c r="C27" s="1"/>
    </row>
    <row r="28" spans="1:3" hidden="1" x14ac:dyDescent="0.3">
      <c r="A28" s="1"/>
      <c r="B28" s="1" t="str">
        <f>_xll.TM1SET($B$1,$B$2,$B$22,$B$23,$B$21,,,$B$24,"sessionSet")</f>
        <v>ysZzlGADAIADAAAQ</v>
      </c>
      <c r="C28" s="1"/>
    </row>
    <row r="29" spans="1:3" hidden="1" x14ac:dyDescent="0.3">
      <c r="A29" s="1"/>
      <c r="B29" s="1" t="str">
        <f>"TM1SubsetToSet("&amp;$B$25&amp;","&amp;"'"&amp;$B$28&amp;"')"</f>
        <v>TM1SubsetToSet([plan_time].[plan_time],'ysZzlGADAIADAAAQ')</v>
      </c>
      <c r="C29" s="1"/>
    </row>
    <row r="30" spans="1:3" hidden="1" x14ac:dyDescent="0.3">
      <c r="A30" s="1" t="str">
        <f>_xll.ConcatCrossJoin($B$29)</f>
        <v xml:space="preserve"> { TM1SubsetToSet([plan_time].[plan_time],'ysZzlGADAIADAAAQ') } </v>
      </c>
      <c r="B30" s="1"/>
      <c r="C30" s="1" t="str">
        <f>_xll.MakeAxis($A$35,$A$30,"0",$B$30)</f>
        <v xml:space="preserve"> TM1IGNORE_BADTUPLES {  {  { TM1SubsetToSet([plan_time].[plan_time],'ysZzlGADAIADAAAQ') }  }  }  ON 0</v>
      </c>
    </row>
    <row r="31" spans="1:3" hidden="1" x14ac:dyDescent="0.3"/>
    <row r="32" spans="1:3" hidden="1" x14ac:dyDescent="0.3">
      <c r="A32" s="1" t="s">
        <v>32</v>
      </c>
      <c r="B32" s="1" t="str">
        <f>_xll.ConcatComma($C$39:$C$43)</f>
        <v>[plan_business_unit].[plan_business_unit].[UK],[plan_department].[plan_department].[Direct],[plan_exchange_rates].[plan_exchange_rates].[local],[plan_source].[plan_source].[input],[plan_version].[plan_version].[FY 2004 Budget]</v>
      </c>
      <c r="C32" s="1"/>
    </row>
    <row r="33" spans="1:20" hidden="1" x14ac:dyDescent="0.3"/>
    <row r="34" spans="1:20" hidden="1" x14ac:dyDescent="0.3">
      <c r="A34" s="1" t="s">
        <v>33</v>
      </c>
      <c r="B34" s="1" t="str">
        <f>_xll.ConcatStrings(,tm2\\_0_calcs)</f>
        <v/>
      </c>
      <c r="C34" s="7" t="s">
        <v>34</v>
      </c>
      <c r="D34" s="8"/>
      <c r="E34" s="8"/>
      <c r="F34" s="8"/>
      <c r="G34" s="8"/>
    </row>
    <row r="35" spans="1:20" hidden="1" x14ac:dyDescent="0.3">
      <c r="A35" s="1" t="str">
        <f>IF(OR(COUNTIF($E$37, "*Supprimer les colonnes uniquement*"), COUNTIF($E$37, "*Supprimer les lignes et les colonnes*")), "NON EMPTY", "")</f>
        <v/>
      </c>
      <c r="B35" s="1" t="str">
        <f>IF(OR(COUNTIF($E$37, "*Supprimer les lignes uniquement*"), COUNTIF($E$37, "*Supprimer les lignes et les colonnes*")), "NON EMPTY", "")</f>
        <v/>
      </c>
      <c r="E35" s="9">
        <f ca="1">IF(_xll.TM2RPTELISCONSOLIDATED(E45),IF(_xll.TM2RPTELLEV(E45)&lt;=5,_xll.TM2RPTELLEV(E45),"Default"),"Leaf")</f>
        <v>0</v>
      </c>
      <c r="F35" s="9" t="str">
        <f ca="1">IF(_xll.TM2RPTELISCONSOLIDATED(F45),IF(_xll.TM2RPTELLEV(F45)&lt;=5,_xll.TM2RPTELLEV(F45),"Default"),"Leaf")</f>
        <v>Leaf</v>
      </c>
      <c r="G35" s="9" t="str">
        <f ca="1">IF(_xll.TM2RPTELISCONSOLIDATED(G45),IF(_xll.TM2RPTELLEV(G45)&lt;=5,_xll.TM2RPTELLEV(G45),"Default"),"Leaf")</f>
        <v>Leaf</v>
      </c>
      <c r="H35" s="9" t="str">
        <f ca="1">IF(_xll.TM2RPTELISCONSOLIDATED(H45),IF(_xll.TM2RPTELLEV(H45)&lt;=5,_xll.TM2RPTELLEV(H45),"Default"),"Leaf")</f>
        <v>Leaf</v>
      </c>
      <c r="I35" s="9">
        <f ca="1">IF(_xll.TM2RPTELISCONSOLIDATED(I45),IF(_xll.TM2RPTELLEV(I45)&lt;=5,_xll.TM2RPTELLEV(I45),"Default"),"Leaf")</f>
        <v>0</v>
      </c>
      <c r="J35" s="9" t="str">
        <f ca="1">IF(_xll.TM2RPTELISCONSOLIDATED(J45),IF(_xll.TM2RPTELLEV(J45)&lt;=5,_xll.TM2RPTELLEV(J45),"Default"),"Leaf")</f>
        <v>Leaf</v>
      </c>
      <c r="K35" s="9" t="str">
        <f ca="1">IF(_xll.TM2RPTELISCONSOLIDATED(K45),IF(_xll.TM2RPTELLEV(K45)&lt;=5,_xll.TM2RPTELLEV(K45),"Default"),"Leaf")</f>
        <v>Leaf</v>
      </c>
      <c r="L35" s="9" t="str">
        <f ca="1">IF(_xll.TM2RPTELISCONSOLIDATED(L45),IF(_xll.TM2RPTELLEV(L45)&lt;=5,_xll.TM2RPTELLEV(L45),"Default"),"Leaf")</f>
        <v>Leaf</v>
      </c>
      <c r="M35" s="9">
        <f ca="1">IF(_xll.TM2RPTELISCONSOLIDATED(M45),IF(_xll.TM2RPTELLEV(M45)&lt;=5,_xll.TM2RPTELLEV(M45),"Default"),"Leaf")</f>
        <v>0</v>
      </c>
      <c r="N35" s="9" t="str">
        <f ca="1">IF(_xll.TM2RPTELISCONSOLIDATED(N45),IF(_xll.TM2RPTELLEV(N45)&lt;=5,_xll.TM2RPTELLEV(N45),"Default"),"Leaf")</f>
        <v>Leaf</v>
      </c>
      <c r="O35" s="9" t="str">
        <f ca="1">IF(_xll.TM2RPTELISCONSOLIDATED(O45),IF(_xll.TM2RPTELLEV(O45)&lt;=5,_xll.TM2RPTELLEV(O45),"Default"),"Leaf")</f>
        <v>Leaf</v>
      </c>
      <c r="P35" s="9" t="str">
        <f ca="1">IF(_xll.TM2RPTELISCONSOLIDATED(P45),IF(_xll.TM2RPTELLEV(P45)&lt;=5,_xll.TM2RPTELLEV(P45),"Default"),"Leaf")</f>
        <v>Leaf</v>
      </c>
      <c r="Q35" s="9">
        <f ca="1">IF(_xll.TM2RPTELISCONSOLIDATED(Q45),IF(_xll.TM2RPTELLEV(Q45)&lt;=5,_xll.TM2RPTELLEV(Q45),"Default"),"Leaf")</f>
        <v>0</v>
      </c>
      <c r="R35" s="9" t="str">
        <f ca="1">IF(_xll.TM2RPTELISCONSOLIDATED(R45),IF(_xll.TM2RPTELLEV(R45)&lt;=5,_xll.TM2RPTELLEV(R45),"Default"),"Leaf")</f>
        <v>Leaf</v>
      </c>
      <c r="S35" s="9" t="str">
        <f ca="1">IF(_xll.TM2RPTELISCONSOLIDATED(S45),IF(_xll.TM2RPTELLEV(S45)&lt;=5,_xll.TM2RPTELLEV(S45),"Default"),"Leaf")</f>
        <v>Leaf</v>
      </c>
      <c r="T35" s="9" t="str">
        <f ca="1">IF(_xll.TM2RPTELISCONSOLIDATED(T45),IF(_xll.TM2RPTELLEV(T45)&lt;=5,_xll.TM2RPTELLEV(T45),"Default"),"Leaf")</f>
        <v>Leaf</v>
      </c>
    </row>
    <row r="36" spans="1:20" hidden="1" x14ac:dyDescent="0.3">
      <c r="A36" s="1" t="s">
        <v>35</v>
      </c>
      <c r="B36" s="1" t="s">
        <v>36</v>
      </c>
      <c r="C36" s="1" t="s">
        <v>37</v>
      </c>
      <c r="D36" s="1" t="s">
        <v>0</v>
      </c>
    </row>
    <row r="37" spans="1:20" x14ac:dyDescent="0.3">
      <c r="D37" s="1" t="s">
        <v>1</v>
      </c>
      <c r="E37" s="1" t="s">
        <v>0</v>
      </c>
      <c r="F37" s="1"/>
    </row>
    <row r="39" spans="1:20" x14ac:dyDescent="0.3">
      <c r="A39" s="7" t="s">
        <v>7</v>
      </c>
      <c r="B39" s="1" t="s">
        <v>8</v>
      </c>
      <c r="C39" s="1" t="str">
        <f>_xll.MakeMun($D$39,_xll.BracketEscape($E$39),_xll.BracketEscape($F$39))</f>
        <v>[plan_business_unit].[plan_business_unit].[UK]</v>
      </c>
      <c r="D39" s="1" t="s">
        <v>2</v>
      </c>
      <c r="E39" s="1" t="s">
        <v>2</v>
      </c>
      <c r="F39" s="1" t="str">
        <f>_xll.TM1SET($B$1,$B$2,$D$39,$E$39,$B$39,$A$39,,"BusinessUnit","memberdisplay")</f>
        <v>UK</v>
      </c>
      <c r="G39" s="1"/>
    </row>
    <row r="40" spans="1:20" x14ac:dyDescent="0.3">
      <c r="A40" s="7" t="s">
        <v>9</v>
      </c>
      <c r="B40" s="1" t="s">
        <v>10</v>
      </c>
      <c r="C40" s="1" t="str">
        <f>_xll.MakeMun($D$40,_xll.BracketEscape($E$40),_xll.BracketEscape($F$40))</f>
        <v>[plan_department].[plan_department].[Direct]</v>
      </c>
      <c r="D40" s="1" t="s">
        <v>3</v>
      </c>
      <c r="E40" s="1" t="s">
        <v>3</v>
      </c>
      <c r="F40" s="1" t="str">
        <f>_xll.TM1SET($B$1,$B$2,$D$40,$E$40,$B$40,$A$40,,"Department","memberdisplay")</f>
        <v>Direct</v>
      </c>
      <c r="G40" s="1"/>
    </row>
    <row r="41" spans="1:20" x14ac:dyDescent="0.3">
      <c r="A41" s="7" t="s">
        <v>11</v>
      </c>
      <c r="B41" s="1" t="s">
        <v>12</v>
      </c>
      <c r="C41" s="1" t="str">
        <f>_xll.MakeMun($D$41,_xll.BracketEscape($E$41),_xll.BracketEscape($F$41))</f>
        <v>[plan_exchange_rates].[plan_exchange_rates].[local]</v>
      </c>
      <c r="D41" s="1" t="s">
        <v>4</v>
      </c>
      <c r="E41" s="1" t="s">
        <v>4</v>
      </c>
      <c r="F41" s="1" t="str">
        <f>_xll.TM1SET($B$1,$B$2,$D$41,$E$41,$B$41,$A$41,,,"memberdisplay")</f>
        <v>local</v>
      </c>
      <c r="G41" s="1"/>
    </row>
    <row r="42" spans="1:20" x14ac:dyDescent="0.3">
      <c r="A42" s="7" t="s">
        <v>13</v>
      </c>
      <c r="B42" s="1" t="s">
        <v>14</v>
      </c>
      <c r="C42" s="1" t="str">
        <f>_xll.MakeMun($D$42,_xll.BracketEscape($E$42),_xll.BracketEscape($F$42))</f>
        <v>[plan_source].[plan_source].[input]</v>
      </c>
      <c r="D42" s="1" t="s">
        <v>5</v>
      </c>
      <c r="E42" s="1" t="s">
        <v>5</v>
      </c>
      <c r="F42" s="1" t="str">
        <f>_xll.TM1SET($B$1,$B$2,$D$42,$E$42,$B$42,$A$42,,,"memberdisplay")</f>
        <v>input</v>
      </c>
      <c r="G42" s="1"/>
    </row>
    <row r="43" spans="1:20" x14ac:dyDescent="0.3">
      <c r="A43" s="7" t="s">
        <v>15</v>
      </c>
      <c r="B43" s="1" t="s">
        <v>16</v>
      </c>
      <c r="C43" s="1" t="str">
        <f>_xll.MakeMun($D$43,_xll.BracketEscape($E$43),_xll.BracketEscape($F$43))</f>
        <v>[plan_version].[plan_version].[FY 2004 Budget]</v>
      </c>
      <c r="D43" s="1" t="s">
        <v>6</v>
      </c>
      <c r="E43" s="1" t="s">
        <v>6</v>
      </c>
      <c r="F43" s="1" t="str">
        <f>_xll.TM1SET($B$1,$B$2,$D$43,$E$43,$B$43,$A$43,,"VersionName","memberdisplay")</f>
        <v>FY 2004 Budget</v>
      </c>
      <c r="G43" s="1"/>
    </row>
    <row r="45" spans="1:20" x14ac:dyDescent="0.3">
      <c r="E45" s="3" t="s">
        <v>80</v>
      </c>
      <c r="F45" s="4" t="s">
        <v>81</v>
      </c>
      <c r="G45" s="4" t="s">
        <v>82</v>
      </c>
      <c r="H45" s="4" t="s">
        <v>83</v>
      </c>
      <c r="I45" s="3" t="s">
        <v>84</v>
      </c>
      <c r="J45" s="4" t="s">
        <v>85</v>
      </c>
      <c r="K45" s="4" t="s">
        <v>86</v>
      </c>
      <c r="L45" s="4" t="s">
        <v>87</v>
      </c>
      <c r="M45" s="3" t="s">
        <v>88</v>
      </c>
      <c r="N45" s="4" t="s">
        <v>89</v>
      </c>
      <c r="O45" s="4" t="s">
        <v>90</v>
      </c>
      <c r="P45" s="4" t="s">
        <v>91</v>
      </c>
      <c r="Q45" s="3" t="s">
        <v>92</v>
      </c>
      <c r="R45" s="4" t="s">
        <v>93</v>
      </c>
      <c r="S45" s="4" t="s">
        <v>94</v>
      </c>
      <c r="T45" s="4" t="s">
        <v>95</v>
      </c>
    </row>
    <row r="46" spans="1:20" x14ac:dyDescent="0.3">
      <c r="C46" s="9" t="str">
        <f ca="1">IF(_xll.TM2RPTELISCONSOLIDATED(D46),IF(_xll.TM2RPTELLEV(D46)&lt;=5,_xll.TM2RPTELLEV(D46),"Default"),"Leaf")</f>
        <v>Leaf</v>
      </c>
      <c r="D46" s="4" t="s">
        <v>38</v>
      </c>
      <c r="E46" s="5">
        <v>938284.68</v>
      </c>
      <c r="F46" s="5">
        <v>315512.69</v>
      </c>
      <c r="G46" s="5">
        <v>311041.46000000002</v>
      </c>
      <c r="H46" s="5">
        <v>311730.53000000003</v>
      </c>
      <c r="I46" s="5">
        <v>943378.03</v>
      </c>
      <c r="J46" s="5">
        <v>311760.40000000002</v>
      </c>
      <c r="K46" s="5">
        <v>316160.56</v>
      </c>
      <c r="L46" s="5">
        <v>315457.07</v>
      </c>
      <c r="M46" s="5">
        <v>953738.8</v>
      </c>
      <c r="N46" s="5">
        <v>316871.26</v>
      </c>
      <c r="O46" s="5">
        <v>320391.8</v>
      </c>
      <c r="P46" s="5">
        <v>316475.74</v>
      </c>
      <c r="Q46" s="5">
        <v>935635.52</v>
      </c>
      <c r="R46" s="5">
        <v>309312.09000000003</v>
      </c>
      <c r="S46" s="5">
        <v>313800.83</v>
      </c>
      <c r="T46" s="5">
        <v>312522.59999999998</v>
      </c>
    </row>
    <row r="47" spans="1:20" x14ac:dyDescent="0.3">
      <c r="C47" s="9" t="str">
        <f ca="1">IF(_xll.TM2RPTELISCONSOLIDATED(D47),IF(_xll.TM2RPTELLEV(D47)&lt;=5,_xll.TM2RPTELLEV(D47),"Default"),"Leaf")</f>
        <v>Leaf</v>
      </c>
      <c r="D47" s="4" t="s">
        <v>39</v>
      </c>
      <c r="E47" s="5">
        <v>181021.47</v>
      </c>
      <c r="F47" s="5">
        <v>59427.91</v>
      </c>
      <c r="G47" s="5">
        <v>61985.4</v>
      </c>
      <c r="H47" s="5">
        <v>59608.160000000003</v>
      </c>
      <c r="I47" s="5">
        <v>181038.98</v>
      </c>
      <c r="J47" s="5">
        <v>62704.34</v>
      </c>
      <c r="K47" s="5">
        <v>59694.68</v>
      </c>
      <c r="L47" s="5">
        <v>58639.96</v>
      </c>
      <c r="M47" s="5">
        <v>178200.3</v>
      </c>
      <c r="N47" s="5">
        <v>61459.07</v>
      </c>
      <c r="O47" s="5">
        <v>61908.15</v>
      </c>
      <c r="P47" s="5">
        <v>54833.08</v>
      </c>
      <c r="Q47" s="5">
        <v>171809.15</v>
      </c>
      <c r="R47" s="5">
        <v>55743.6</v>
      </c>
      <c r="S47" s="5">
        <v>65835.539999999994</v>
      </c>
      <c r="T47" s="5">
        <v>50230.01</v>
      </c>
    </row>
    <row r="48" spans="1:20" x14ac:dyDescent="0.3">
      <c r="C48" s="9">
        <f ca="1">IF(_xll.TM2RPTELISCONSOLIDATED(D48),IF(_xll.TM2RPTELLEV(D48)&lt;=5,_xll.TM2RPTELLEV(D48),"Default"),"Leaf")</f>
        <v>0</v>
      </c>
      <c r="D48" s="6" t="s">
        <v>40</v>
      </c>
      <c r="E48" s="5">
        <v>1119306.1499999999</v>
      </c>
      <c r="F48" s="5">
        <v>374940.6</v>
      </c>
      <c r="G48" s="5">
        <v>373026.86</v>
      </c>
      <c r="H48" s="5">
        <v>371338.69</v>
      </c>
      <c r="I48" s="5">
        <v>1124417.01</v>
      </c>
      <c r="J48" s="5">
        <v>374464.74</v>
      </c>
      <c r="K48" s="5">
        <v>375855.24</v>
      </c>
      <c r="L48" s="5">
        <v>374097.03</v>
      </c>
      <c r="M48" s="5">
        <v>1131939.1000000001</v>
      </c>
      <c r="N48" s="5">
        <v>378330.33</v>
      </c>
      <c r="O48" s="5">
        <v>382299.95</v>
      </c>
      <c r="P48" s="5">
        <v>371308.82</v>
      </c>
      <c r="Q48" s="5">
        <v>1107444.67</v>
      </c>
      <c r="R48" s="5">
        <v>365055.69</v>
      </c>
      <c r="S48" s="5">
        <v>379636.37</v>
      </c>
      <c r="T48" s="5">
        <v>362752.61</v>
      </c>
    </row>
    <row r="49" spans="3:20" x14ac:dyDescent="0.3">
      <c r="C49" s="9" t="str">
        <f ca="1">IF(_xll.TM2RPTELISCONSOLIDATED(D49),IF(_xll.TM2RPTELLEV(D49)&lt;=5,_xll.TM2RPTELLEV(D49),"Default"),"Leaf")</f>
        <v>Leaf</v>
      </c>
      <c r="D49" s="4" t="s">
        <v>41</v>
      </c>
      <c r="E49" s="5">
        <v>154924.875</v>
      </c>
      <c r="F49" s="5">
        <v>37736.625</v>
      </c>
      <c r="G49" s="5">
        <v>52375.5</v>
      </c>
      <c r="H49" s="5">
        <v>64812.75</v>
      </c>
      <c r="I49" s="5">
        <v>142410.375</v>
      </c>
      <c r="J49" s="5">
        <v>62070.375</v>
      </c>
      <c r="K49" s="5">
        <v>37157.25</v>
      </c>
      <c r="L49" s="5">
        <v>43182.75</v>
      </c>
      <c r="M49" s="5">
        <v>122673</v>
      </c>
      <c r="N49" s="5">
        <v>38856.75</v>
      </c>
      <c r="O49" s="5">
        <v>37234.5</v>
      </c>
      <c r="P49" s="5">
        <v>46581.75</v>
      </c>
      <c r="Q49" s="5">
        <v>128853</v>
      </c>
      <c r="R49" s="5">
        <v>44341.5</v>
      </c>
      <c r="S49" s="5">
        <v>49671.749999999898</v>
      </c>
      <c r="T49" s="5">
        <v>34839.75</v>
      </c>
    </row>
    <row r="50" spans="3:20" x14ac:dyDescent="0.3">
      <c r="C50" s="9" t="str">
        <f ca="1">IF(_xll.TM2RPTELISCONSOLIDATED(D50),IF(_xll.TM2RPTELLEV(D50)&lt;=5,_xll.TM2RPTELLEV(D50),"Default"),"Leaf")</f>
        <v>Leaf</v>
      </c>
      <c r="D50" s="4" t="s">
        <v>42</v>
      </c>
      <c r="E50" s="5">
        <v>106605</v>
      </c>
      <c r="F50" s="5">
        <v>43105.5</v>
      </c>
      <c r="G50" s="5">
        <v>34801.125</v>
      </c>
      <c r="H50" s="5">
        <v>28698.374999999902</v>
      </c>
      <c r="I50" s="5">
        <v>139359</v>
      </c>
      <c r="J50" s="5">
        <v>46195.5</v>
      </c>
      <c r="K50" s="5">
        <v>49440</v>
      </c>
      <c r="L50" s="5">
        <v>43723.5</v>
      </c>
      <c r="M50" s="5">
        <v>157705.875</v>
      </c>
      <c r="N50" s="5">
        <v>52800.375</v>
      </c>
      <c r="O50" s="5">
        <v>52645.875</v>
      </c>
      <c r="P50" s="5">
        <v>52259.625</v>
      </c>
      <c r="Q50" s="5">
        <v>98377.875</v>
      </c>
      <c r="R50" s="5">
        <v>42757.875</v>
      </c>
      <c r="S50" s="5">
        <v>27848.625</v>
      </c>
      <c r="T50" s="5">
        <v>27771.375</v>
      </c>
    </row>
    <row r="51" spans="3:20" x14ac:dyDescent="0.3">
      <c r="C51" s="9">
        <f ca="1">IF(_xll.TM2RPTELISCONSOLIDATED(D51),IF(_xll.TM2RPTELLEV(D51)&lt;=5,_xll.TM2RPTELLEV(D51),"Default"),"Leaf")</f>
        <v>0</v>
      </c>
      <c r="D51" s="6" t="s">
        <v>43</v>
      </c>
      <c r="E51" s="5">
        <v>261529.875</v>
      </c>
      <c r="F51" s="5">
        <v>80842.125</v>
      </c>
      <c r="G51" s="5">
        <v>87176.625</v>
      </c>
      <c r="H51" s="5">
        <v>93511.125</v>
      </c>
      <c r="I51" s="5">
        <v>281769.375</v>
      </c>
      <c r="J51" s="5">
        <v>108265.875</v>
      </c>
      <c r="K51" s="5">
        <v>86597.25</v>
      </c>
      <c r="L51" s="5">
        <v>86906.25</v>
      </c>
      <c r="M51" s="5">
        <v>280378.875</v>
      </c>
      <c r="N51" s="5">
        <v>91657.125</v>
      </c>
      <c r="O51" s="5">
        <v>89880.375</v>
      </c>
      <c r="P51" s="5">
        <v>98841.375</v>
      </c>
      <c r="Q51" s="5">
        <v>227230.875</v>
      </c>
      <c r="R51" s="5">
        <v>87099.375</v>
      </c>
      <c r="S51" s="5">
        <v>77520.375</v>
      </c>
      <c r="T51" s="5">
        <v>62611.125</v>
      </c>
    </row>
    <row r="52" spans="3:20" x14ac:dyDescent="0.3">
      <c r="C52" s="9" t="str">
        <f ca="1">IF(_xll.TM2RPTELISCONSOLIDATED(D52),IF(_xll.TM2RPTELLEV(D52)&lt;=5,_xll.TM2RPTELLEV(D52),"Default"),"Leaf")</f>
        <v>Leaf</v>
      </c>
      <c r="D52" s="4" t="s">
        <v>44</v>
      </c>
      <c r="E52" s="5">
        <v>4449.3657780000003</v>
      </c>
      <c r="F52" s="5">
        <v>1039.675923</v>
      </c>
      <c r="G52" s="5">
        <v>1710.434583</v>
      </c>
      <c r="H52" s="5">
        <v>1699.2552720000001</v>
      </c>
      <c r="I52" s="5">
        <v>4226.7958589999998</v>
      </c>
      <c r="J52" s="5">
        <v>1327.2891059999999</v>
      </c>
      <c r="K52" s="5">
        <v>1354.729233</v>
      </c>
      <c r="L52" s="5">
        <v>1544.7775200000001</v>
      </c>
      <c r="M52" s="5">
        <v>4080.448515</v>
      </c>
      <c r="N52" s="5">
        <v>1365.9085439999999</v>
      </c>
      <c r="O52" s="5">
        <v>1550.8753259999901</v>
      </c>
      <c r="P52" s="5">
        <v>1163.6646450000001</v>
      </c>
      <c r="Q52" s="5">
        <v>3891.4165290000001</v>
      </c>
      <c r="R52" s="5">
        <v>1548.8427240000001</v>
      </c>
      <c r="S52" s="5">
        <v>998.00758199999996</v>
      </c>
      <c r="T52" s="5">
        <v>1344.566223</v>
      </c>
    </row>
    <row r="53" spans="3:20" x14ac:dyDescent="0.3">
      <c r="C53" s="9" t="str">
        <f ca="1">IF(_xll.TM2RPTELISCONSOLIDATED(D53),IF(_xll.TM2RPTELLEV(D53)&lt;=5,_xll.TM2RPTELLEV(D53),"Default"),"Leaf")</f>
        <v>Leaf</v>
      </c>
      <c r="D53" s="4" t="s">
        <v>45</v>
      </c>
      <c r="E53" s="5">
        <v>3038.5</v>
      </c>
      <c r="F53" s="5">
        <v>925.97</v>
      </c>
      <c r="G53" s="5">
        <v>1096.95</v>
      </c>
      <c r="H53" s="5">
        <v>1015.58</v>
      </c>
      <c r="I53" s="5">
        <v>2920.05</v>
      </c>
      <c r="J53" s="5">
        <v>1194.8</v>
      </c>
      <c r="K53" s="5">
        <v>894.04</v>
      </c>
      <c r="L53" s="5">
        <v>831.21</v>
      </c>
      <c r="M53" s="5">
        <v>2801.6</v>
      </c>
      <c r="N53" s="5">
        <v>933.18</v>
      </c>
      <c r="O53" s="5">
        <v>873.44</v>
      </c>
      <c r="P53" s="5">
        <v>994.98</v>
      </c>
      <c r="Q53" s="5">
        <v>3402.09</v>
      </c>
      <c r="R53" s="5">
        <v>909.49</v>
      </c>
      <c r="S53" s="5">
        <v>1341.06</v>
      </c>
      <c r="T53" s="5">
        <v>1151.54</v>
      </c>
    </row>
    <row r="54" spans="3:20" x14ac:dyDescent="0.3">
      <c r="C54" s="9" t="str">
        <f ca="1">IF(_xll.TM2RPTELISCONSOLIDATED(D54),IF(_xll.TM2RPTELLEV(D54)&lt;=5,_xll.TM2RPTELLEV(D54),"Default"),"Leaf")</f>
        <v>Leaf</v>
      </c>
      <c r="D54" s="4" t="s">
        <v>46</v>
      </c>
      <c r="E54" s="5">
        <v>3112.66</v>
      </c>
      <c r="F54" s="5">
        <v>1223.6400000000001</v>
      </c>
      <c r="G54" s="5">
        <v>1056.78</v>
      </c>
      <c r="H54" s="5">
        <v>832.24</v>
      </c>
      <c r="I54" s="5">
        <v>3463.89</v>
      </c>
      <c r="J54" s="5">
        <v>803.4</v>
      </c>
      <c r="K54" s="5">
        <v>1411.1</v>
      </c>
      <c r="L54" s="5">
        <v>1249.3900000000001</v>
      </c>
      <c r="M54" s="5">
        <v>3233.17</v>
      </c>
      <c r="N54" s="5">
        <v>1083.56</v>
      </c>
      <c r="O54" s="5">
        <v>956.87</v>
      </c>
      <c r="P54" s="5">
        <v>1192.74</v>
      </c>
      <c r="Q54" s="5">
        <v>3342.35</v>
      </c>
      <c r="R54" s="5">
        <v>1003.22</v>
      </c>
      <c r="S54" s="5">
        <v>1028.97</v>
      </c>
      <c r="T54" s="5">
        <v>1310.1600000000001</v>
      </c>
    </row>
    <row r="55" spans="3:20" x14ac:dyDescent="0.3">
      <c r="C55" s="9" t="str">
        <f ca="1">IF(_xll.TM2RPTELISCONSOLIDATED(D55),IF(_xll.TM2RPTELLEV(D55)&lt;=5,_xll.TM2RPTELLEV(D55),"Default"),"Leaf")</f>
        <v>Leaf</v>
      </c>
      <c r="D55" s="4" t="s">
        <v>47</v>
      </c>
      <c r="E55" s="5">
        <v>3116.78</v>
      </c>
      <c r="F55" s="5">
        <v>762.2</v>
      </c>
      <c r="G55" s="5">
        <v>1399.77</v>
      </c>
      <c r="H55" s="5">
        <v>954.81</v>
      </c>
      <c r="I55" s="5">
        <v>2987</v>
      </c>
      <c r="J55" s="5">
        <v>902.28</v>
      </c>
      <c r="K55" s="5">
        <v>932.15</v>
      </c>
      <c r="L55" s="5">
        <v>1152.57</v>
      </c>
      <c r="M55" s="5">
        <v>3765.68</v>
      </c>
      <c r="N55" s="5">
        <v>1204.07</v>
      </c>
      <c r="O55" s="5">
        <v>1346.21</v>
      </c>
      <c r="P55" s="5">
        <v>1215.4000000000001</v>
      </c>
      <c r="Q55" s="5">
        <v>3508.18</v>
      </c>
      <c r="R55" s="5">
        <v>946.57</v>
      </c>
      <c r="S55" s="5">
        <v>1329.73</v>
      </c>
      <c r="T55" s="5">
        <v>1231.8800000000001</v>
      </c>
    </row>
    <row r="56" spans="3:20" x14ac:dyDescent="0.3">
      <c r="C56" s="9" t="str">
        <f ca="1">IF(_xll.TM2RPTELISCONSOLIDATED(D56),IF(_xll.TM2RPTELLEV(D56)&lt;=5,_xll.TM2RPTELLEV(D56),"Default"),"Leaf")</f>
        <v>Leaf</v>
      </c>
      <c r="D56" s="4" t="s">
        <v>48</v>
      </c>
      <c r="E56" s="5">
        <v>3499.94</v>
      </c>
      <c r="F56" s="5">
        <v>1189.6500000000001</v>
      </c>
      <c r="G56" s="5">
        <v>1102.0999999999999</v>
      </c>
      <c r="H56" s="5">
        <v>1208.19</v>
      </c>
      <c r="I56" s="5">
        <v>3459.77</v>
      </c>
      <c r="J56" s="5">
        <v>1060.9000000000001</v>
      </c>
      <c r="K56" s="5">
        <v>1199.95</v>
      </c>
      <c r="L56" s="5">
        <v>1198.92</v>
      </c>
      <c r="M56" s="5">
        <v>3415.48</v>
      </c>
      <c r="N56" s="5">
        <v>1341.06</v>
      </c>
      <c r="O56" s="5">
        <v>1283.3800000000001</v>
      </c>
      <c r="P56" s="5">
        <v>791.04</v>
      </c>
      <c r="Q56" s="5">
        <v>3080.73</v>
      </c>
      <c r="R56" s="5">
        <v>835.33</v>
      </c>
      <c r="S56" s="5">
        <v>1252.48</v>
      </c>
      <c r="T56" s="5">
        <v>992.92</v>
      </c>
    </row>
    <row r="57" spans="3:20" x14ac:dyDescent="0.3">
      <c r="C57" s="9" t="str">
        <f ca="1">IF(_xll.TM2RPTELISCONSOLIDATED(D57),IF(_xll.TM2RPTELLEV(D57)&lt;=5,_xll.TM2RPTELLEV(D57),"Default"),"Leaf")</f>
        <v>Leaf</v>
      </c>
      <c r="D57" s="4" t="s">
        <v>49</v>
      </c>
      <c r="E57" s="5">
        <v>3652.5857940000001</v>
      </c>
      <c r="F57" s="5">
        <v>1482.7831590000001</v>
      </c>
      <c r="G57" s="5">
        <v>900.44268599999998</v>
      </c>
      <c r="H57" s="5">
        <v>1269.3599489999999</v>
      </c>
      <c r="I57" s="5">
        <v>4079.4322139999999</v>
      </c>
      <c r="J57" s="5">
        <v>1260.21324</v>
      </c>
      <c r="K57" s="5">
        <v>1315.093494</v>
      </c>
      <c r="L57" s="5">
        <v>1504.1254799999999</v>
      </c>
      <c r="M57" s="5">
        <v>3546.8904899999902</v>
      </c>
      <c r="N57" s="5">
        <v>1561.0383360000001</v>
      </c>
      <c r="O57" s="5">
        <v>1032.5618159999999</v>
      </c>
      <c r="P57" s="5">
        <v>953.29033800000002</v>
      </c>
      <c r="Q57" s="5">
        <v>4260.3337920000004</v>
      </c>
      <c r="R57" s="5">
        <v>1449.245226</v>
      </c>
      <c r="S57" s="5">
        <v>1557.989433</v>
      </c>
      <c r="T57" s="5">
        <v>1253.0991329999999</v>
      </c>
    </row>
    <row r="58" spans="3:20" x14ac:dyDescent="0.3">
      <c r="C58" s="9" t="str">
        <f ca="1">IF(_xll.TM2RPTELISCONSOLIDATED(D58),IF(_xll.TM2RPTELLEV(D58)&lt;=5,_xll.TM2RPTELLEV(D58),"Default"),"Leaf")</f>
        <v>Leaf</v>
      </c>
      <c r="D58" s="4" t="s">
        <v>50</v>
      </c>
      <c r="E58" s="5">
        <v>3867.0253050000001</v>
      </c>
      <c r="F58" s="5">
        <v>1234.805715</v>
      </c>
      <c r="G58" s="5">
        <v>1262.24584199999</v>
      </c>
      <c r="H58" s="5">
        <v>1369.9737479999999</v>
      </c>
      <c r="I58" s="5">
        <v>3910.7262479999999</v>
      </c>
      <c r="J58" s="5">
        <v>994.95867899999996</v>
      </c>
      <c r="K58" s="5">
        <v>1552.9079280000001</v>
      </c>
      <c r="L58" s="5">
        <v>1362.859641</v>
      </c>
      <c r="M58" s="5">
        <v>4322.3281530000004</v>
      </c>
      <c r="N58" s="5">
        <v>1109.800692</v>
      </c>
      <c r="O58" s="5">
        <v>1654.5380279999999</v>
      </c>
      <c r="P58" s="5">
        <v>1557.989433</v>
      </c>
      <c r="Q58" s="5">
        <v>3873.1231109999999</v>
      </c>
      <c r="R58" s="5">
        <v>1593.559968</v>
      </c>
      <c r="S58" s="5">
        <v>922.80130799999995</v>
      </c>
      <c r="T58" s="5">
        <v>1356.761835</v>
      </c>
    </row>
    <row r="59" spans="3:20" x14ac:dyDescent="0.3">
      <c r="C59" s="9" t="str">
        <f ca="1">IF(_xll.TM2RPTELISCONSOLIDATED(D59),IF(_xll.TM2RPTELLEV(D59)&lt;=5,_xll.TM2RPTELLEV(D59),"Default"),"Leaf")</f>
        <v>Leaf</v>
      </c>
      <c r="D59" s="4" t="s">
        <v>51</v>
      </c>
      <c r="E59" s="5">
        <v>3325.3368719999999</v>
      </c>
      <c r="F59" s="5">
        <v>1162.648344</v>
      </c>
      <c r="G59" s="5">
        <v>1035.610719</v>
      </c>
      <c r="H59" s="5">
        <v>1127.0778089999999</v>
      </c>
      <c r="I59" s="5">
        <v>3689.17262999999</v>
      </c>
      <c r="J59" s="5">
        <v>1229.7242099999901</v>
      </c>
      <c r="K59" s="5">
        <v>1113.865896</v>
      </c>
      <c r="L59" s="5">
        <v>1345.5825239999999</v>
      </c>
      <c r="M59" s="5">
        <v>4195.2905279999904</v>
      </c>
      <c r="N59" s="5">
        <v>1586.4458609999999</v>
      </c>
      <c r="O59" s="5">
        <v>1502.0928779999999</v>
      </c>
      <c r="P59" s="5">
        <v>1106.7517889999999</v>
      </c>
      <c r="Q59" s="5">
        <v>4200.3720329999996</v>
      </c>
      <c r="R59" s="5">
        <v>1109.800692</v>
      </c>
      <c r="S59" s="5">
        <v>1467.538644</v>
      </c>
      <c r="T59" s="5">
        <v>1623.0326970000001</v>
      </c>
    </row>
    <row r="60" spans="3:20" x14ac:dyDescent="0.3">
      <c r="C60" s="9" t="str">
        <f ca="1">IF(_xll.TM2RPTELISCONSOLIDATED(D60),IF(_xll.TM2RPTELLEV(D60)&lt;=5,_xll.TM2RPTELLEV(D60),"Default"),"Leaf")</f>
        <v>Leaf</v>
      </c>
      <c r="D60" s="4" t="s">
        <v>52</v>
      </c>
      <c r="E60" s="5">
        <v>4040.6899999999901</v>
      </c>
      <c r="F60" s="5">
        <v>1166.99</v>
      </c>
      <c r="G60" s="5">
        <v>1144.33</v>
      </c>
      <c r="H60" s="5">
        <v>1729.37</v>
      </c>
      <c r="I60" s="5">
        <v>3910.91</v>
      </c>
      <c r="J60" s="5">
        <v>1398.74</v>
      </c>
      <c r="K60" s="5">
        <v>1100.04</v>
      </c>
      <c r="L60" s="5">
        <v>1412.13</v>
      </c>
      <c r="M60" s="5">
        <v>4265.2299999999996</v>
      </c>
      <c r="N60" s="5">
        <v>1402.86</v>
      </c>
      <c r="O60" s="5">
        <v>1450.24</v>
      </c>
      <c r="P60" s="5">
        <v>1412.13</v>
      </c>
      <c r="Q60" s="5">
        <v>4338.3599999999997</v>
      </c>
      <c r="R60" s="5">
        <v>1397.71</v>
      </c>
      <c r="S60" s="5">
        <v>1734.52</v>
      </c>
      <c r="T60" s="5">
        <v>1206.1300000000001</v>
      </c>
    </row>
    <row r="61" spans="3:20" x14ac:dyDescent="0.3">
      <c r="C61" s="9" t="str">
        <f ca="1">IF(_xll.TM2RPTELISCONSOLIDATED(D61),IF(_xll.TM2RPTELLEV(D61)&lt;=5,_xll.TM2RPTELLEV(D61),"Default"),"Leaf")</f>
        <v>Leaf</v>
      </c>
      <c r="D61" s="4" t="s">
        <v>53</v>
      </c>
      <c r="E61" s="5">
        <v>3872.8</v>
      </c>
      <c r="F61" s="5">
        <v>1380.2</v>
      </c>
      <c r="G61" s="5">
        <v>1008.37</v>
      </c>
      <c r="H61" s="5">
        <v>1484.23</v>
      </c>
      <c r="I61" s="5">
        <v>4400.16</v>
      </c>
      <c r="J61" s="5">
        <v>1440.97</v>
      </c>
      <c r="K61" s="5">
        <v>1516.16</v>
      </c>
      <c r="L61" s="5">
        <v>1443.03</v>
      </c>
      <c r="M61" s="5">
        <v>4495.95</v>
      </c>
      <c r="N61" s="5">
        <v>1744.82</v>
      </c>
      <c r="O61" s="5">
        <v>1053.69</v>
      </c>
      <c r="P61" s="5">
        <v>1697.44</v>
      </c>
      <c r="Q61" s="5">
        <v>4148.84</v>
      </c>
      <c r="R61" s="5">
        <v>1445.09</v>
      </c>
      <c r="S61" s="5">
        <v>1325.61</v>
      </c>
      <c r="T61" s="5">
        <v>1378.14</v>
      </c>
    </row>
    <row r="62" spans="3:20" x14ac:dyDescent="0.3">
      <c r="C62" s="9" t="str">
        <f ca="1">IF(_xll.TM2RPTELISCONSOLIDATED(D62),IF(_xll.TM2RPTELLEV(D62)&lt;=5,_xll.TM2RPTELLEV(D62),"Default"),"Leaf")</f>
        <v>Leaf</v>
      </c>
      <c r="D62" s="4" t="s">
        <v>54</v>
      </c>
      <c r="E62" s="5">
        <v>3079.7</v>
      </c>
      <c r="F62" s="5">
        <v>1086.6500000000001</v>
      </c>
      <c r="G62" s="5">
        <v>1091.8</v>
      </c>
      <c r="H62" s="5">
        <v>901.25</v>
      </c>
      <c r="I62" s="5">
        <v>2797.48</v>
      </c>
      <c r="J62" s="5">
        <v>992.92</v>
      </c>
      <c r="K62" s="5">
        <v>842.54</v>
      </c>
      <c r="L62" s="5">
        <v>962.02</v>
      </c>
      <c r="M62" s="5">
        <v>2367.9699999999998</v>
      </c>
      <c r="N62" s="5">
        <v>668.47</v>
      </c>
      <c r="O62" s="5">
        <v>874.47</v>
      </c>
      <c r="P62" s="5">
        <v>825.03</v>
      </c>
      <c r="Q62" s="5">
        <v>2929.32</v>
      </c>
      <c r="R62" s="5">
        <v>702.46</v>
      </c>
      <c r="S62" s="5">
        <v>1238.06</v>
      </c>
      <c r="T62" s="5">
        <v>988.8</v>
      </c>
    </row>
    <row r="63" spans="3:20" x14ac:dyDescent="0.3">
      <c r="C63" s="9" t="str">
        <f ca="1">IF(_xll.TM2RPTELISCONSOLIDATED(D63),IF(_xll.TM2RPTELLEV(D63)&lt;=5,_xll.TM2RPTELLEV(D63),"Default"),"Leaf")</f>
        <v>Leaf</v>
      </c>
      <c r="D63" s="4" t="s">
        <v>55</v>
      </c>
      <c r="E63" s="5">
        <v>3898.55</v>
      </c>
      <c r="F63" s="5">
        <v>1009.4</v>
      </c>
      <c r="G63" s="5">
        <v>1298.83</v>
      </c>
      <c r="H63" s="5">
        <v>1590.32</v>
      </c>
      <c r="I63" s="5">
        <v>4175.62</v>
      </c>
      <c r="J63" s="5">
        <v>1046.48</v>
      </c>
      <c r="K63" s="5">
        <v>1523.37</v>
      </c>
      <c r="L63" s="5">
        <v>1605.77</v>
      </c>
      <c r="M63" s="5">
        <v>4250.8099999999904</v>
      </c>
      <c r="N63" s="5">
        <v>896.1</v>
      </c>
      <c r="O63" s="5">
        <v>1627.4</v>
      </c>
      <c r="P63" s="5">
        <v>1727.31</v>
      </c>
      <c r="Q63" s="5">
        <v>3754.35</v>
      </c>
      <c r="R63" s="5">
        <v>1043.3900000000001</v>
      </c>
      <c r="S63" s="5">
        <v>1241.1500000000001</v>
      </c>
      <c r="T63" s="5">
        <v>1469.81</v>
      </c>
    </row>
    <row r="64" spans="3:20" x14ac:dyDescent="0.3">
      <c r="C64" s="9" t="str">
        <f ca="1">IF(_xll.TM2RPTELISCONSOLIDATED(D64),IF(_xll.TM2RPTELLEV(D64)&lt;=5,_xll.TM2RPTELLEV(D64),"Default"),"Leaf")</f>
        <v>Leaf</v>
      </c>
      <c r="D64" s="4" t="s">
        <v>56</v>
      </c>
      <c r="E64" s="5">
        <v>4274.5</v>
      </c>
      <c r="F64" s="5">
        <v>1392.56</v>
      </c>
      <c r="G64" s="5">
        <v>1603.71</v>
      </c>
      <c r="H64" s="5">
        <v>1278.23</v>
      </c>
      <c r="I64" s="5">
        <v>4179.74</v>
      </c>
      <c r="J64" s="5">
        <v>1232.9100000000001</v>
      </c>
      <c r="K64" s="5">
        <v>1786.02</v>
      </c>
      <c r="L64" s="5">
        <v>1160.81</v>
      </c>
      <c r="M64" s="5">
        <v>5173.6899999999996</v>
      </c>
      <c r="N64" s="5">
        <v>1710.83</v>
      </c>
      <c r="O64" s="5">
        <v>1748.94</v>
      </c>
      <c r="P64" s="5">
        <v>1713.92</v>
      </c>
      <c r="Q64" s="5">
        <v>4203.43</v>
      </c>
      <c r="R64" s="5">
        <v>1030</v>
      </c>
      <c r="S64" s="5">
        <v>1436.85</v>
      </c>
      <c r="T64" s="5">
        <v>1736.58</v>
      </c>
    </row>
    <row r="65" spans="3:20" x14ac:dyDescent="0.3">
      <c r="C65" s="9" t="str">
        <f ca="1">IF(_xll.TM2RPTELISCONSOLIDATED(D65),IF(_xll.TM2RPTELLEV(D65)&lt;=5,_xll.TM2RPTELLEV(D65),"Default"),"Leaf")</f>
        <v>Leaf</v>
      </c>
      <c r="D65" s="4" t="s">
        <v>57</v>
      </c>
      <c r="E65" s="5">
        <v>4641.18</v>
      </c>
      <c r="F65" s="5">
        <v>1765.42</v>
      </c>
      <c r="G65" s="5">
        <v>1326.64</v>
      </c>
      <c r="H65" s="5">
        <v>1549.12</v>
      </c>
      <c r="I65" s="5">
        <v>3042.62</v>
      </c>
      <c r="J65" s="5">
        <v>1166.99</v>
      </c>
      <c r="K65" s="5">
        <v>928.03</v>
      </c>
      <c r="L65" s="5">
        <v>947.6</v>
      </c>
      <c r="M65" s="5">
        <v>3014.81</v>
      </c>
      <c r="N65" s="5">
        <v>992.92</v>
      </c>
      <c r="O65" s="5">
        <v>999.1</v>
      </c>
      <c r="P65" s="5">
        <v>1022.79</v>
      </c>
      <c r="Q65" s="5">
        <v>4792.59</v>
      </c>
      <c r="R65" s="5">
        <v>1642.85</v>
      </c>
      <c r="S65" s="5">
        <v>1757.18</v>
      </c>
      <c r="T65" s="5">
        <v>1392.56</v>
      </c>
    </row>
    <row r="66" spans="3:20" x14ac:dyDescent="0.3">
      <c r="C66" s="9" t="str">
        <f ca="1">IF(_xll.TM2RPTELISCONSOLIDATED(D66),IF(_xll.TM2RPTELLEV(D66)&lt;=5,_xll.TM2RPTELLEV(D66),"Default"),"Leaf")</f>
        <v>Leaf</v>
      </c>
      <c r="D66" s="4" t="s">
        <v>58</v>
      </c>
      <c r="E66" s="5">
        <v>5132.3200500000003</v>
      </c>
      <c r="F66" s="5">
        <v>1610.8370849999999</v>
      </c>
      <c r="G66" s="5">
        <v>1743.972516</v>
      </c>
      <c r="H66" s="5">
        <v>1777.5104490000001</v>
      </c>
      <c r="I66" s="5">
        <v>4482.9037109999999</v>
      </c>
      <c r="J66" s="5">
        <v>1782.591954</v>
      </c>
      <c r="K66" s="5">
        <v>1746.005118</v>
      </c>
      <c r="L66" s="5">
        <v>954.30663900000002</v>
      </c>
      <c r="M66" s="5">
        <v>3231.83718</v>
      </c>
      <c r="N66" s="5">
        <v>1076.262759</v>
      </c>
      <c r="O66" s="5">
        <v>1137.2408189999901</v>
      </c>
      <c r="P66" s="5">
        <v>1018.333602</v>
      </c>
      <c r="Q66" s="5">
        <v>3674.9444159999998</v>
      </c>
      <c r="R66" s="5">
        <v>1445.180022</v>
      </c>
      <c r="S66" s="5">
        <v>1214.479695</v>
      </c>
      <c r="T66" s="5">
        <v>1015.284699</v>
      </c>
    </row>
    <row r="67" spans="3:20" x14ac:dyDescent="0.3">
      <c r="C67" s="9" t="str">
        <f ca="1">IF(_xll.TM2RPTELISCONSOLIDATED(D67),IF(_xll.TM2RPTELLEV(D67)&lt;=5,_xll.TM2RPTELLEV(D67),"Default"),"Leaf")</f>
        <v>Leaf</v>
      </c>
      <c r="D67" s="4" t="s">
        <v>59</v>
      </c>
      <c r="E67" s="5">
        <v>3787.753827</v>
      </c>
      <c r="F67" s="5">
        <v>940.07842500000004</v>
      </c>
      <c r="G67" s="5">
        <v>1661.652135</v>
      </c>
      <c r="H67" s="5">
        <v>1186.023267</v>
      </c>
      <c r="I67" s="5">
        <v>4083.4974179999999</v>
      </c>
      <c r="J67" s="5">
        <v>1327.2891059999999</v>
      </c>
      <c r="K67" s="5">
        <v>1158.58314</v>
      </c>
      <c r="L67" s="5">
        <v>1597.625172</v>
      </c>
      <c r="M67" s="5">
        <v>4204.4372370000001</v>
      </c>
      <c r="N67" s="5">
        <v>1494.9787710000001</v>
      </c>
      <c r="O67" s="5">
        <v>1453.31043</v>
      </c>
      <c r="P67" s="5">
        <v>1256.148036</v>
      </c>
      <c r="Q67" s="5">
        <v>4087.5626219999999</v>
      </c>
      <c r="R67" s="5">
        <v>1672.8314459999999</v>
      </c>
      <c r="S67" s="5">
        <v>1261.2295409999999</v>
      </c>
      <c r="T67" s="5">
        <v>1153.5016350000001</v>
      </c>
    </row>
    <row r="68" spans="3:20" x14ac:dyDescent="0.3">
      <c r="C68" s="9">
        <f ca="1">IF(_xll.TM2RPTELISCONSOLIDATED(D68),IF(_xll.TM2RPTELLEV(D68)&lt;=5,_xll.TM2RPTELLEV(D68),"Default"),"Leaf")</f>
        <v>0</v>
      </c>
      <c r="D68" s="6" t="s">
        <v>60</v>
      </c>
      <c r="E68" s="5">
        <v>60789.687625999999</v>
      </c>
      <c r="F68" s="5">
        <v>19373.508650999898</v>
      </c>
      <c r="G68" s="5">
        <v>20443.638481000002</v>
      </c>
      <c r="H68" s="5">
        <v>20972.540494000001</v>
      </c>
      <c r="I68" s="5">
        <v>59809.768080000002</v>
      </c>
      <c r="J68" s="5">
        <v>19162.456295</v>
      </c>
      <c r="K68" s="5">
        <v>20374.584808999902</v>
      </c>
      <c r="L68" s="5">
        <v>20272.7269759999</v>
      </c>
      <c r="M68" s="5">
        <v>60365.622103000002</v>
      </c>
      <c r="N68" s="5">
        <v>20172.304962999999</v>
      </c>
      <c r="O68" s="5">
        <v>20544.359296999999</v>
      </c>
      <c r="P68" s="5">
        <v>19648.957843</v>
      </c>
      <c r="Q68" s="5">
        <v>61487.992502999899</v>
      </c>
      <c r="R68" s="5">
        <v>19775.570077999899</v>
      </c>
      <c r="S68" s="5">
        <v>21107.656202999999</v>
      </c>
      <c r="T68" s="5">
        <v>20604.766221999998</v>
      </c>
    </row>
    <row r="69" spans="3:20" x14ac:dyDescent="0.3">
      <c r="C69" s="9" t="str">
        <f ca="1">IF(_xll.TM2RPTELISCONSOLIDATED(D69),IF(_xll.TM2RPTELLEV(D69)&lt;=5,_xll.TM2RPTELLEV(D69),"Default"),"Leaf")</f>
        <v>Leaf</v>
      </c>
      <c r="D69" s="4" t="s">
        <v>61</v>
      </c>
      <c r="E69" s="5">
        <v>182264.68</v>
      </c>
      <c r="F69" s="5">
        <v>45965.81</v>
      </c>
      <c r="G69" s="5">
        <v>66896.44</v>
      </c>
      <c r="H69" s="5">
        <v>69402.429999999993</v>
      </c>
      <c r="I69" s="5">
        <v>160090.84</v>
      </c>
      <c r="J69" s="5">
        <v>54108.99</v>
      </c>
      <c r="K69" s="5">
        <v>60084.02</v>
      </c>
      <c r="L69" s="5">
        <v>45897.83</v>
      </c>
      <c r="M69" s="5">
        <v>165973.17000000001</v>
      </c>
      <c r="N69" s="5">
        <v>57873.64</v>
      </c>
      <c r="O69" s="5">
        <v>51226.02</v>
      </c>
      <c r="P69" s="5">
        <v>56873.51</v>
      </c>
      <c r="Q69" s="5">
        <v>179158.2</v>
      </c>
      <c r="R69" s="5">
        <v>62606.49</v>
      </c>
      <c r="S69" s="5">
        <v>62126.51</v>
      </c>
      <c r="T69" s="5">
        <v>54425.2</v>
      </c>
    </row>
    <row r="70" spans="3:20" x14ac:dyDescent="0.3">
      <c r="C70" s="9" t="str">
        <f ca="1">IF(_xll.TM2RPTELISCONSOLIDATED(D70),IF(_xll.TM2RPTELLEV(D70)&lt;=5,_xll.TM2RPTELLEV(D70),"Default"),"Leaf")</f>
        <v>Leaf</v>
      </c>
      <c r="D70" s="4" t="s">
        <v>62</v>
      </c>
      <c r="E70" s="5">
        <v>13940.02</v>
      </c>
      <c r="F70" s="5">
        <v>4504.1899999999996</v>
      </c>
      <c r="G70" s="5">
        <v>4719.46</v>
      </c>
      <c r="H70" s="5">
        <v>4716.37</v>
      </c>
      <c r="I70" s="5">
        <v>14073.92</v>
      </c>
      <c r="J70" s="5">
        <v>4523.76</v>
      </c>
      <c r="K70" s="5">
        <v>4816.28</v>
      </c>
      <c r="L70" s="5">
        <v>4733.88</v>
      </c>
      <c r="M70" s="5">
        <v>14621.88</v>
      </c>
      <c r="N70" s="5">
        <v>4560.84</v>
      </c>
      <c r="O70" s="5">
        <v>4966.66</v>
      </c>
      <c r="P70" s="5">
        <v>5094.38</v>
      </c>
      <c r="Q70" s="5">
        <v>14383.95</v>
      </c>
      <c r="R70" s="5">
        <v>4945.03</v>
      </c>
      <c r="S70" s="5">
        <v>4854.3900000000003</v>
      </c>
      <c r="T70" s="5">
        <v>4584.53</v>
      </c>
    </row>
    <row r="71" spans="3:20" x14ac:dyDescent="0.3">
      <c r="C71" s="9" t="str">
        <f ca="1">IF(_xll.TM2RPTELISCONSOLIDATED(D71),IF(_xll.TM2RPTELLEV(D71)&lt;=5,_xll.TM2RPTELLEV(D71),"Default"),"Leaf")</f>
        <v>Leaf</v>
      </c>
      <c r="D71" s="4" t="s">
        <v>63</v>
      </c>
      <c r="E71" s="5">
        <v>4847.18</v>
      </c>
      <c r="F71" s="5">
        <v>1771.6</v>
      </c>
      <c r="G71" s="5">
        <v>1431.7</v>
      </c>
      <c r="H71" s="5">
        <v>1643.88</v>
      </c>
      <c r="I71" s="5">
        <v>5028.46</v>
      </c>
      <c r="J71" s="5">
        <v>1673.75</v>
      </c>
      <c r="K71" s="5">
        <v>1638.73</v>
      </c>
      <c r="L71" s="5">
        <v>1715.98</v>
      </c>
      <c r="M71" s="5">
        <v>5614.53</v>
      </c>
      <c r="N71" s="5">
        <v>1590.32</v>
      </c>
      <c r="O71" s="5">
        <v>1949.79</v>
      </c>
      <c r="P71" s="5">
        <v>2074.42</v>
      </c>
      <c r="Q71" s="5">
        <v>5942.07</v>
      </c>
      <c r="R71" s="5">
        <v>2022.92</v>
      </c>
      <c r="S71" s="5">
        <v>1833.4</v>
      </c>
      <c r="T71" s="5">
        <v>2085.75</v>
      </c>
    </row>
    <row r="72" spans="3:20" x14ac:dyDescent="0.3">
      <c r="C72" s="9">
        <f ca="1">IF(_xll.TM2RPTELISCONSOLIDATED(D72),IF(_xll.TM2RPTELLEV(D72)&lt;=5,_xll.TM2RPTELLEV(D72),"Default"),"Leaf")</f>
        <v>0</v>
      </c>
      <c r="D72" s="6" t="s">
        <v>64</v>
      </c>
      <c r="E72" s="5">
        <v>201051.88</v>
      </c>
      <c r="F72" s="5">
        <v>52241.599999999999</v>
      </c>
      <c r="G72" s="5">
        <v>73047.600000000006</v>
      </c>
      <c r="H72" s="5">
        <v>75762.679999999993</v>
      </c>
      <c r="I72" s="5">
        <v>179193.22</v>
      </c>
      <c r="J72" s="5">
        <v>60306.5</v>
      </c>
      <c r="K72" s="5">
        <v>66539.03</v>
      </c>
      <c r="L72" s="5">
        <v>52347.69</v>
      </c>
      <c r="M72" s="5">
        <v>186209.58</v>
      </c>
      <c r="N72" s="5">
        <v>64024.799999999901</v>
      </c>
      <c r="O72" s="5">
        <v>58142.47</v>
      </c>
      <c r="P72" s="5">
        <v>64042.31</v>
      </c>
      <c r="Q72" s="5">
        <v>199484.22</v>
      </c>
      <c r="R72" s="5">
        <v>69574.44</v>
      </c>
      <c r="S72" s="5">
        <v>68814.3</v>
      </c>
      <c r="T72" s="5">
        <v>61095.48</v>
      </c>
    </row>
    <row r="73" spans="3:20" x14ac:dyDescent="0.3">
      <c r="C73" s="9" t="str">
        <f ca="1">IF(_xll.TM2RPTELISCONSOLIDATED(D73),IF(_xll.TM2RPTELLEV(D73)&lt;=5,_xll.TM2RPTELLEV(D73),"Default"),"Leaf")</f>
        <v>Leaf</v>
      </c>
      <c r="D73" s="4" t="s">
        <v>65</v>
      </c>
      <c r="E73" s="5">
        <v>3592.64</v>
      </c>
      <c r="F73" s="5">
        <v>1138.1500000000001</v>
      </c>
      <c r="G73" s="5">
        <v>1370.93</v>
      </c>
      <c r="H73" s="5">
        <v>1083.56</v>
      </c>
      <c r="I73" s="5">
        <v>3387.67</v>
      </c>
      <c r="J73" s="5">
        <v>915.67</v>
      </c>
      <c r="K73" s="5">
        <v>1359.6</v>
      </c>
      <c r="L73" s="5">
        <v>1112.4000000000001</v>
      </c>
      <c r="M73" s="5">
        <v>2628.56</v>
      </c>
      <c r="N73" s="5">
        <v>986.74</v>
      </c>
      <c r="O73" s="5">
        <v>852.84</v>
      </c>
      <c r="P73" s="5">
        <v>788.98</v>
      </c>
      <c r="Q73" s="5">
        <v>2598.69</v>
      </c>
      <c r="R73" s="5">
        <v>988.8</v>
      </c>
      <c r="S73" s="5">
        <v>782.8</v>
      </c>
      <c r="T73" s="5">
        <v>827.09</v>
      </c>
    </row>
    <row r="74" spans="3:20" x14ac:dyDescent="0.3">
      <c r="C74" s="9">
        <f ca="1">IF(_xll.TM2RPTELISCONSOLIDATED(D74),IF(_xll.TM2RPTELLEV(D74)&lt;=5,_xll.TM2RPTELLEV(D74),"Default"),"Leaf")</f>
        <v>0</v>
      </c>
      <c r="D74" s="6" t="s">
        <v>66</v>
      </c>
      <c r="E74" s="5">
        <v>3592.64</v>
      </c>
      <c r="F74" s="5">
        <v>1138.1500000000001</v>
      </c>
      <c r="G74" s="5">
        <v>1370.93</v>
      </c>
      <c r="H74" s="5">
        <v>1083.56</v>
      </c>
      <c r="I74" s="5">
        <v>3387.67</v>
      </c>
      <c r="J74" s="5">
        <v>915.67</v>
      </c>
      <c r="K74" s="5">
        <v>1359.6</v>
      </c>
      <c r="L74" s="5">
        <v>1112.4000000000001</v>
      </c>
      <c r="M74" s="5">
        <v>2628.56</v>
      </c>
      <c r="N74" s="5">
        <v>986.74</v>
      </c>
      <c r="O74" s="5">
        <v>852.84</v>
      </c>
      <c r="P74" s="5">
        <v>788.98</v>
      </c>
      <c r="Q74" s="5">
        <v>2598.69</v>
      </c>
      <c r="R74" s="5">
        <v>988.8</v>
      </c>
      <c r="S74" s="5">
        <v>782.8</v>
      </c>
      <c r="T74" s="5">
        <v>827.09</v>
      </c>
    </row>
    <row r="75" spans="3:20" x14ac:dyDescent="0.3">
      <c r="C75" s="9" t="str">
        <f ca="1">IF(_xll.TM2RPTELISCONSOLIDATED(D75),IF(_xll.TM2RPTELLEV(D75)&lt;=5,_xll.TM2RPTELLEV(D75),"Default"),"Leaf")</f>
        <v>Leaf</v>
      </c>
      <c r="D75" s="4" t="s">
        <v>67</v>
      </c>
      <c r="E75" s="5">
        <v>3064.25</v>
      </c>
      <c r="F75" s="5">
        <v>1164.93</v>
      </c>
      <c r="G75" s="5">
        <v>730.27</v>
      </c>
      <c r="H75" s="5">
        <v>1169.05</v>
      </c>
      <c r="I75" s="5">
        <v>3458.74</v>
      </c>
      <c r="J75" s="5">
        <v>1148.45</v>
      </c>
      <c r="K75" s="5">
        <v>956.87</v>
      </c>
      <c r="L75" s="5">
        <v>1353.42</v>
      </c>
      <c r="M75" s="5">
        <v>3488.61</v>
      </c>
      <c r="N75" s="5">
        <v>1318.4</v>
      </c>
      <c r="O75" s="5">
        <v>1211.28</v>
      </c>
      <c r="P75" s="5">
        <v>958.93</v>
      </c>
      <c r="Q75" s="5">
        <v>3298.06</v>
      </c>
      <c r="R75" s="5">
        <v>1227.76</v>
      </c>
      <c r="S75" s="5">
        <v>1223.6400000000001</v>
      </c>
      <c r="T75" s="5">
        <v>846.66</v>
      </c>
    </row>
    <row r="76" spans="3:20" x14ac:dyDescent="0.3">
      <c r="C76" s="9" t="str">
        <f ca="1">IF(_xll.TM2RPTELISCONSOLIDATED(D76),IF(_xll.TM2RPTELLEV(D76)&lt;=5,_xll.TM2RPTELLEV(D76),"Default"),"Leaf")</f>
        <v>Leaf</v>
      </c>
      <c r="D76" s="4" t="s">
        <v>68</v>
      </c>
      <c r="E76" s="5">
        <v>2755.25</v>
      </c>
      <c r="F76" s="5">
        <v>1244.24</v>
      </c>
      <c r="G76" s="5">
        <v>759.11</v>
      </c>
      <c r="H76" s="5">
        <v>751.9</v>
      </c>
      <c r="I76" s="5">
        <v>2719.2</v>
      </c>
      <c r="J76" s="5">
        <v>1000.13</v>
      </c>
      <c r="K76" s="5">
        <v>901.25</v>
      </c>
      <c r="L76" s="5">
        <v>817.82</v>
      </c>
      <c r="M76" s="5">
        <v>2984.94</v>
      </c>
      <c r="N76" s="5">
        <v>1031.03</v>
      </c>
      <c r="O76" s="5">
        <v>979.53</v>
      </c>
      <c r="P76" s="5">
        <v>974.38</v>
      </c>
      <c r="Q76" s="5">
        <v>2879.88</v>
      </c>
      <c r="R76" s="5">
        <v>1241.1500000000001</v>
      </c>
      <c r="S76" s="5">
        <v>886.83</v>
      </c>
      <c r="T76" s="5">
        <v>751.9</v>
      </c>
    </row>
    <row r="77" spans="3:20" x14ac:dyDescent="0.3">
      <c r="C77" s="9">
        <f ca="1">IF(_xll.TM2RPTELISCONSOLIDATED(D77),IF(_xll.TM2RPTELLEV(D77)&lt;=5,_xll.TM2RPTELLEV(D77),"Default"),"Leaf")</f>
        <v>0</v>
      </c>
      <c r="D77" s="6" t="s">
        <v>69</v>
      </c>
      <c r="E77" s="5">
        <v>5819.49999999999</v>
      </c>
      <c r="F77" s="5">
        <v>2409.17</v>
      </c>
      <c r="G77" s="5">
        <v>1489.38</v>
      </c>
      <c r="H77" s="5">
        <v>1920.94999999999</v>
      </c>
      <c r="I77" s="5">
        <v>6177.94</v>
      </c>
      <c r="J77" s="5">
        <v>2148.58</v>
      </c>
      <c r="K77" s="5">
        <v>1858.12</v>
      </c>
      <c r="L77" s="5">
        <v>2171.2399999999998</v>
      </c>
      <c r="M77" s="5">
        <v>6473.55</v>
      </c>
      <c r="N77" s="5">
        <v>2349.4299999999998</v>
      </c>
      <c r="O77" s="5">
        <v>2190.81</v>
      </c>
      <c r="P77" s="5">
        <v>1933.31</v>
      </c>
      <c r="Q77" s="5">
        <v>6177.94</v>
      </c>
      <c r="R77" s="5">
        <v>2468.91</v>
      </c>
      <c r="S77" s="5">
        <v>2110.4699999999998</v>
      </c>
      <c r="T77" s="5">
        <v>1598.56</v>
      </c>
    </row>
    <row r="78" spans="3:20" x14ac:dyDescent="0.3">
      <c r="C78" s="9" t="str">
        <f ca="1">IF(_xll.TM2RPTELISCONSOLIDATED(D78),IF(_xll.TM2RPTELLEV(D78)&lt;=5,_xll.TM2RPTELLEV(D78),"Default"),"Leaf")</f>
        <v>Leaf</v>
      </c>
      <c r="D78" s="4" t="s">
        <v>70</v>
      </c>
      <c r="E78" s="5">
        <v>3304.24</v>
      </c>
      <c r="F78" s="5">
        <v>1090.77</v>
      </c>
      <c r="G78" s="5">
        <v>1053.69</v>
      </c>
      <c r="H78" s="5">
        <v>1159.78</v>
      </c>
      <c r="I78" s="5">
        <v>3215.66</v>
      </c>
      <c r="J78" s="5">
        <v>803.4</v>
      </c>
      <c r="K78" s="5">
        <v>1290.5899999999999</v>
      </c>
      <c r="L78" s="5">
        <v>1121.67</v>
      </c>
      <c r="M78" s="5">
        <v>2738.77</v>
      </c>
      <c r="N78" s="5">
        <v>682.89</v>
      </c>
      <c r="O78" s="5">
        <v>1037.21</v>
      </c>
      <c r="P78" s="5">
        <v>1018.67</v>
      </c>
      <c r="Q78" s="5">
        <v>2853.1</v>
      </c>
      <c r="R78" s="5">
        <v>721</v>
      </c>
      <c r="S78" s="5">
        <v>852.84</v>
      </c>
      <c r="T78" s="5">
        <v>1279.26</v>
      </c>
    </row>
    <row r="79" spans="3:20" x14ac:dyDescent="0.3">
      <c r="C79" s="9" t="str">
        <f ca="1">IF(_xll.TM2RPTELISCONSOLIDATED(D79),IF(_xll.TM2RPTELLEV(D79)&lt;=5,_xll.TM2RPTELLEV(D79),"Default"),"Leaf")</f>
        <v>Leaf</v>
      </c>
      <c r="D79" s="4" t="s">
        <v>71</v>
      </c>
      <c r="E79" s="5">
        <v>3349.56</v>
      </c>
      <c r="F79" s="5">
        <v>1250.42</v>
      </c>
      <c r="G79" s="5">
        <v>803.4</v>
      </c>
      <c r="H79" s="5">
        <v>1295.74</v>
      </c>
      <c r="I79" s="5">
        <v>3902.67</v>
      </c>
      <c r="J79" s="5">
        <v>1095.92</v>
      </c>
      <c r="K79" s="5">
        <v>1382.26</v>
      </c>
      <c r="L79" s="5">
        <v>1424.49</v>
      </c>
      <c r="M79" s="5">
        <v>3288.79</v>
      </c>
      <c r="N79" s="5">
        <v>1100.04</v>
      </c>
      <c r="O79" s="5">
        <v>1189.6500000000001</v>
      </c>
      <c r="P79" s="5">
        <v>999.1</v>
      </c>
      <c r="Q79" s="5">
        <v>3047.77</v>
      </c>
      <c r="R79" s="5">
        <v>1022.79</v>
      </c>
      <c r="S79" s="5">
        <v>1091.8</v>
      </c>
      <c r="T79" s="5">
        <v>933.18</v>
      </c>
    </row>
    <row r="80" spans="3:20" x14ac:dyDescent="0.3">
      <c r="C80" s="9" t="str">
        <f ca="1">IF(_xll.TM2RPTELISCONSOLIDATED(D80),IF(_xll.TM2RPTELLEV(D80)&lt;=5,_xll.TM2RPTELLEV(D80),"Default"),"Leaf")</f>
        <v>Leaf</v>
      </c>
      <c r="D80" s="4" t="s">
        <v>72</v>
      </c>
      <c r="E80" s="5">
        <v>3651.35</v>
      </c>
      <c r="F80" s="5">
        <v>1030</v>
      </c>
      <c r="G80" s="5">
        <v>1386.38</v>
      </c>
      <c r="H80" s="5">
        <v>1234.97</v>
      </c>
      <c r="I80" s="5">
        <v>2844.86</v>
      </c>
      <c r="J80" s="5">
        <v>835.33</v>
      </c>
      <c r="K80" s="5">
        <v>736.45</v>
      </c>
      <c r="L80" s="5">
        <v>1273.08</v>
      </c>
      <c r="M80" s="5">
        <v>3456.68</v>
      </c>
      <c r="N80" s="5">
        <v>769.41</v>
      </c>
      <c r="O80" s="5">
        <v>1294.71</v>
      </c>
      <c r="P80" s="5">
        <v>1392.56</v>
      </c>
      <c r="Q80" s="5">
        <v>3514.36</v>
      </c>
      <c r="R80" s="5">
        <v>765.29</v>
      </c>
      <c r="S80" s="5">
        <v>1362.69</v>
      </c>
      <c r="T80" s="5">
        <v>1386.38</v>
      </c>
    </row>
    <row r="81" spans="3:20" x14ac:dyDescent="0.3">
      <c r="C81" s="9" t="str">
        <f ca="1">IF(_xll.TM2RPTELISCONSOLIDATED(D81),IF(_xll.TM2RPTELLEV(D81)&lt;=5,_xll.TM2RPTELLEV(D81),"Default"),"Leaf")</f>
        <v>Leaf</v>
      </c>
      <c r="D81" s="4" t="s">
        <v>73</v>
      </c>
      <c r="E81" s="5">
        <v>2974.64</v>
      </c>
      <c r="F81" s="5">
        <v>1189.6500000000001</v>
      </c>
      <c r="G81" s="5">
        <v>856.96</v>
      </c>
      <c r="H81" s="5">
        <v>928.03</v>
      </c>
      <c r="I81" s="5">
        <v>4113.82</v>
      </c>
      <c r="J81" s="5">
        <v>1387.41</v>
      </c>
      <c r="K81" s="5">
        <v>1357.54</v>
      </c>
      <c r="L81" s="5">
        <v>1368.87</v>
      </c>
      <c r="M81" s="5">
        <v>2713.02</v>
      </c>
      <c r="N81" s="5">
        <v>790.01</v>
      </c>
      <c r="O81" s="5">
        <v>1159.78</v>
      </c>
      <c r="P81" s="5">
        <v>763.23</v>
      </c>
      <c r="Q81" s="5">
        <v>2813.96</v>
      </c>
      <c r="R81" s="5">
        <v>777.65</v>
      </c>
      <c r="S81" s="5">
        <v>1069.1400000000001</v>
      </c>
      <c r="T81" s="5">
        <v>967.17</v>
      </c>
    </row>
    <row r="82" spans="3:20" x14ac:dyDescent="0.3">
      <c r="C82" s="9" t="str">
        <f ca="1">IF(_xll.TM2RPTELISCONSOLIDATED(D82),IF(_xll.TM2RPTELLEV(D82)&lt;=5,_xll.TM2RPTELLEV(D82),"Default"),"Leaf")</f>
        <v>Leaf</v>
      </c>
      <c r="D82" s="4" t="s">
        <v>74</v>
      </c>
      <c r="E82" s="5">
        <v>3224.93</v>
      </c>
      <c r="F82" s="5">
        <v>748.81</v>
      </c>
      <c r="G82" s="5">
        <v>1214.3699999999999</v>
      </c>
      <c r="H82" s="5">
        <v>1261.75</v>
      </c>
      <c r="I82" s="5">
        <v>3152.83</v>
      </c>
      <c r="J82" s="5">
        <v>1077.3800000000001</v>
      </c>
      <c r="K82" s="5">
        <v>869.32</v>
      </c>
      <c r="L82" s="5">
        <v>1206.1300000000001</v>
      </c>
      <c r="M82" s="5">
        <v>3635.9</v>
      </c>
      <c r="N82" s="5">
        <v>1040.3</v>
      </c>
      <c r="O82" s="5">
        <v>1386.38</v>
      </c>
      <c r="P82" s="5">
        <v>1209.22</v>
      </c>
      <c r="Q82" s="5">
        <v>2909.75</v>
      </c>
      <c r="R82" s="5">
        <v>1014.55</v>
      </c>
      <c r="S82" s="5">
        <v>879.62</v>
      </c>
      <c r="T82" s="5">
        <v>1015.58</v>
      </c>
    </row>
    <row r="83" spans="3:20" x14ac:dyDescent="0.3">
      <c r="C83" s="9" t="str">
        <f ca="1">IF(_xll.TM2RPTELISCONSOLIDATED(D83),IF(_xll.TM2RPTELLEV(D83)&lt;=5,_xll.TM2RPTELLEV(D83),"Default"),"Leaf")</f>
        <v>Leaf</v>
      </c>
      <c r="D83" s="4" t="s">
        <v>75</v>
      </c>
      <c r="E83" s="5">
        <v>2494.66</v>
      </c>
      <c r="F83" s="5">
        <v>907.43</v>
      </c>
      <c r="G83" s="5">
        <v>731.3</v>
      </c>
      <c r="H83" s="5">
        <v>855.93</v>
      </c>
      <c r="I83" s="5">
        <v>2786.15</v>
      </c>
      <c r="J83" s="5">
        <v>786.92</v>
      </c>
      <c r="K83" s="5">
        <v>1217.46</v>
      </c>
      <c r="L83" s="5">
        <v>781.77</v>
      </c>
      <c r="M83" s="5">
        <v>2846.92</v>
      </c>
      <c r="N83" s="5">
        <v>1166.99</v>
      </c>
      <c r="O83" s="5">
        <v>824</v>
      </c>
      <c r="P83" s="5">
        <v>855.93</v>
      </c>
      <c r="Q83" s="5">
        <v>3840.87</v>
      </c>
      <c r="R83" s="5">
        <v>1422.43</v>
      </c>
      <c r="S83" s="5">
        <v>1359.6</v>
      </c>
      <c r="T83" s="5">
        <v>1058.8399999999999</v>
      </c>
    </row>
    <row r="84" spans="3:20" x14ac:dyDescent="0.3">
      <c r="C84" s="9" t="str">
        <f ca="1">IF(_xll.TM2RPTELISCONSOLIDATED(D84),IF(_xll.TM2RPTELLEV(D84)&lt;=5,_xll.TM2RPTELLEV(D84),"Default"),"Leaf")</f>
        <v>Leaf</v>
      </c>
      <c r="D84" s="4" t="s">
        <v>76</v>
      </c>
      <c r="E84" s="5">
        <v>3663.71</v>
      </c>
      <c r="F84" s="5">
        <v>1290.5899999999999</v>
      </c>
      <c r="G84" s="5">
        <v>987.77</v>
      </c>
      <c r="H84" s="5">
        <v>1385.35</v>
      </c>
      <c r="I84" s="5">
        <v>3655.47</v>
      </c>
      <c r="J84" s="5">
        <v>1311.19</v>
      </c>
      <c r="K84" s="5">
        <v>1238.06</v>
      </c>
      <c r="L84" s="5">
        <v>1106.22</v>
      </c>
      <c r="M84" s="5">
        <v>3244.5</v>
      </c>
      <c r="N84" s="5">
        <v>1120.6400000000001</v>
      </c>
      <c r="O84" s="5">
        <v>1166.99</v>
      </c>
      <c r="P84" s="5">
        <v>956.87</v>
      </c>
      <c r="Q84" s="5">
        <v>3073.52</v>
      </c>
      <c r="R84" s="5">
        <v>742.63</v>
      </c>
      <c r="S84" s="5">
        <v>1165.96</v>
      </c>
      <c r="T84" s="5">
        <v>1164.93</v>
      </c>
    </row>
    <row r="85" spans="3:20" x14ac:dyDescent="0.3">
      <c r="C85" s="9">
        <f ca="1">IF(_xll.TM2RPTELISCONSOLIDATED(D85),IF(_xll.TM2RPTELLEV(D85)&lt;=5,_xll.TM2RPTELLEV(D85),"Default"),"Leaf")</f>
        <v>0</v>
      </c>
      <c r="D85" s="6" t="s">
        <v>77</v>
      </c>
      <c r="E85" s="5">
        <v>22663.09</v>
      </c>
      <c r="F85" s="5">
        <v>7507.67</v>
      </c>
      <c r="G85" s="5">
        <v>7033.87</v>
      </c>
      <c r="H85" s="5">
        <v>8121.55</v>
      </c>
      <c r="I85" s="5">
        <v>23671.46</v>
      </c>
      <c r="J85" s="5">
        <v>7297.55</v>
      </c>
      <c r="K85" s="5">
        <v>8091.68</v>
      </c>
      <c r="L85" s="5">
        <v>8282.23</v>
      </c>
      <c r="M85" s="5">
        <v>21924.5799999999</v>
      </c>
      <c r="N85" s="5">
        <v>6670.28</v>
      </c>
      <c r="O85" s="5">
        <v>8058.72</v>
      </c>
      <c r="P85" s="5">
        <v>7195.58</v>
      </c>
      <c r="Q85" s="5">
        <v>22053.3299999999</v>
      </c>
      <c r="R85" s="5">
        <v>6466.34</v>
      </c>
      <c r="S85" s="5">
        <v>7781.65</v>
      </c>
      <c r="T85" s="5">
        <v>7805.34</v>
      </c>
    </row>
    <row r="86" spans="3:20" x14ac:dyDescent="0.3">
      <c r="C86" s="9">
        <f ca="1">IF(_xll.TM2RPTELISCONSOLIDATED(D86),IF(_xll.TM2RPTELLEV(D86)&lt;=5,_xll.TM2RPTELLEV(D86),"Default"),"Leaf")</f>
        <v>0</v>
      </c>
      <c r="D86" s="6" t="s">
        <v>78</v>
      </c>
      <c r="E86" s="5">
        <v>293916.79762600001</v>
      </c>
      <c r="F86" s="5">
        <v>82670.098650999906</v>
      </c>
      <c r="G86" s="5">
        <v>103385.418481</v>
      </c>
      <c r="H86" s="5">
        <v>107861.28049400001</v>
      </c>
      <c r="I86" s="5">
        <v>272240.05807999999</v>
      </c>
      <c r="J86" s="5">
        <v>89830.756294999999</v>
      </c>
      <c r="K86" s="5">
        <v>98223.014808999898</v>
      </c>
      <c r="L86" s="5">
        <v>84186.286976000003</v>
      </c>
      <c r="M86" s="5">
        <v>277601.89210300002</v>
      </c>
      <c r="N86" s="5">
        <v>94203.554963000002</v>
      </c>
      <c r="O86" s="5">
        <v>89789.199296999999</v>
      </c>
      <c r="P86" s="5">
        <v>93609.137842999902</v>
      </c>
      <c r="Q86" s="5">
        <v>291802.17250300001</v>
      </c>
      <c r="R86" s="5">
        <v>99274.060077999893</v>
      </c>
      <c r="S86" s="5">
        <v>100596.87620300001</v>
      </c>
      <c r="T86" s="5">
        <v>91931.236221999905</v>
      </c>
    </row>
    <row r="87" spans="3:20" x14ac:dyDescent="0.3">
      <c r="C87" s="9">
        <f ca="1">IF(_xll.TM2RPTELISCONSOLIDATED(D87),IF(_xll.TM2RPTELLEV(D87)&lt;=5,_xll.TM2RPTELLEV(D87),"Default"),"Leaf")</f>
        <v>0</v>
      </c>
      <c r="D87" s="6" t="s">
        <v>79</v>
      </c>
      <c r="E87" s="5">
        <v>563859.47737399896</v>
      </c>
      <c r="F87" s="5">
        <v>211428.37634899901</v>
      </c>
      <c r="G87" s="5">
        <v>182464.81651900001</v>
      </c>
      <c r="H87" s="5">
        <v>169966.284506</v>
      </c>
      <c r="I87" s="5">
        <v>570407.57691999897</v>
      </c>
      <c r="J87" s="5">
        <v>176368.10870499999</v>
      </c>
      <c r="K87" s="5">
        <v>191034.975191</v>
      </c>
      <c r="L87" s="5">
        <v>203004.49302399901</v>
      </c>
      <c r="M87" s="5">
        <v>573958.33289699897</v>
      </c>
      <c r="N87" s="5">
        <v>192469.65003700001</v>
      </c>
      <c r="O87" s="5">
        <v>202630.375703</v>
      </c>
      <c r="P87" s="5">
        <v>178858.30715699901</v>
      </c>
      <c r="Q87" s="5">
        <v>588411.62249699899</v>
      </c>
      <c r="R87" s="5">
        <v>178682.254921999</v>
      </c>
      <c r="S87" s="5">
        <v>201519.118797</v>
      </c>
      <c r="T87" s="5">
        <v>208210.24877800001</v>
      </c>
    </row>
  </sheetData>
  <conditionalFormatting sqref="D46:D87">
    <cfRule type="expression" dxfId="31" priority="1" stopIfTrue="1">
      <formula>$C46="Leaf"</formula>
    </cfRule>
    <cfRule type="expression" dxfId="30" priority="2" stopIfTrue="1">
      <formula>$C46="Default"</formula>
    </cfRule>
    <cfRule type="expression" dxfId="1" priority="3" stopIfTrue="1">
      <formula>$C46=0</formula>
    </cfRule>
    <cfRule type="expression" dxfId="29" priority="4" stopIfTrue="1">
      <formula>$C46=1</formula>
    </cfRule>
    <cfRule type="expression" dxfId="28" priority="5" stopIfTrue="1">
      <formula>$C46=2</formula>
    </cfRule>
    <cfRule type="expression" dxfId="27" priority="6" stopIfTrue="1">
      <formula>$C46=3</formula>
    </cfRule>
    <cfRule type="expression" dxfId="26" priority="7" stopIfTrue="1">
      <formula>$C46=4</formula>
    </cfRule>
    <cfRule type="expression" dxfId="25" priority="8" stopIfTrue="1">
      <formula>$C46=5</formula>
    </cfRule>
  </conditionalFormatting>
  <conditionalFormatting sqref="E46:T87">
    <cfRule type="expression" dxfId="24" priority="9" stopIfTrue="1">
      <formula>$C46="Leaf"</formula>
    </cfRule>
    <cfRule type="expression" dxfId="23" priority="10" stopIfTrue="1">
      <formula>$C46="Default"</formula>
    </cfRule>
    <cfRule type="expression" dxfId="0" priority="11" stopIfTrue="1">
      <formula>$C46=0</formula>
    </cfRule>
    <cfRule type="expression" dxfId="22" priority="12" stopIfTrue="1">
      <formula>$C46=1</formula>
    </cfRule>
    <cfRule type="expression" dxfId="21" priority="13" stopIfTrue="1">
      <formula>$C46=2</formula>
    </cfRule>
    <cfRule type="expression" dxfId="20" priority="14" stopIfTrue="1">
      <formula>$C46=3</formula>
    </cfRule>
    <cfRule type="expression" dxfId="19" priority="15" stopIfTrue="1">
      <formula>$C46=4</formula>
    </cfRule>
    <cfRule type="expression" dxfId="18" priority="16" stopIfTrue="1">
      <formula>$C46=5</formula>
    </cfRule>
    <cfRule type="expression" dxfId="17" priority="25" stopIfTrue="1">
      <formula>E$35="Leaf"</formula>
    </cfRule>
    <cfRule type="expression" dxfId="16" priority="26" stopIfTrue="1">
      <formula>E$35="Default"</formula>
    </cfRule>
    <cfRule type="expression" dxfId="15" priority="27" stopIfTrue="1">
      <formula>E$35=0</formula>
    </cfRule>
    <cfRule type="expression" dxfId="14" priority="28" stopIfTrue="1">
      <formula>E$35=1</formula>
    </cfRule>
    <cfRule type="expression" dxfId="13" priority="29" stopIfTrue="1">
      <formula>E$35=2</formula>
    </cfRule>
    <cfRule type="expression" dxfId="12" priority="30" stopIfTrue="1">
      <formula>E$35=3</formula>
    </cfRule>
    <cfRule type="expression" dxfId="11" priority="31" stopIfTrue="1">
      <formula>E$35=4</formula>
    </cfRule>
    <cfRule type="expression" dxfId="10" priority="32" stopIfTrue="1">
      <formula>E$35=5</formula>
    </cfRule>
  </conditionalFormatting>
  <conditionalFormatting sqref="E45:T45">
    <cfRule type="expression" dxfId="9" priority="17" stopIfTrue="1">
      <formula>E$35="Leaf"</formula>
    </cfRule>
    <cfRule type="expression" dxfId="8" priority="18" stopIfTrue="1">
      <formula>E$35="Default"</formula>
    </cfRule>
    <cfRule type="expression" dxfId="7" priority="19" stopIfTrue="1">
      <formula>E$35=0</formula>
    </cfRule>
    <cfRule type="expression" dxfId="6" priority="20" stopIfTrue="1">
      <formula>E$35=1</formula>
    </cfRule>
    <cfRule type="expression" dxfId="5" priority="21" stopIfTrue="1">
      <formula>E$35=2</formula>
    </cfRule>
    <cfRule type="expression" dxfId="4" priority="22" stopIfTrue="1">
      <formula>E$35=3</formula>
    </cfRule>
    <cfRule type="expression" dxfId="3" priority="23" stopIfTrue="1">
      <formula>E$35=4</formula>
    </cfRule>
    <cfRule type="expression" dxfId="2" priority="24" stopIfTrue="1">
      <formula>E$35=5</formula>
    </cfRule>
  </conditionalFormatting>
  <dataValidations count="1">
    <dataValidation type="list" errorStyle="information" allowBlank="1" showInputMessage="1" showErrorMessage="1" sqref="E37" xr:uid="{544E9DF5-3989-4ACC-9E1A-605724A71A9E}">
      <formula1>$A$36:$D$36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14</vt:i4>
      </vt:variant>
    </vt:vector>
  </HeadingPairs>
  <TitlesOfParts>
    <vt:vector size="15" baseType="lpstr">
      <vt:lpstr>Feuil1</vt:lpstr>
      <vt:lpstr>Feuil1!tm2\\_0_c</vt:lpstr>
      <vt:lpstr>Feuil1!tm2\\_0_calcs</vt:lpstr>
      <vt:lpstr>Feuil1!tm2\\_0_cg</vt:lpstr>
      <vt:lpstr>Feuil1!tm2\\_0_cx</vt:lpstr>
      <vt:lpstr>Feuil1!tm2\\_0_d</vt:lpstr>
      <vt:lpstr>Feuil1!tm2\\_0_p</vt:lpstr>
      <vt:lpstr>Feuil1!tm2\\_0_q</vt:lpstr>
      <vt:lpstr>Feuil1!tm2\\_0_r</vt:lpstr>
      <vt:lpstr>Feuil1!tm2\\_0_rg</vt:lpstr>
      <vt:lpstr>Feuil1!tm2\\_0_rx</vt:lpstr>
      <vt:lpstr>Feuil1!tm2\\_0_slicers</vt:lpstr>
      <vt:lpstr>Feuil1!tm2\\_hc</vt:lpstr>
      <vt:lpstr>Feuil1!tm2\\_hr</vt:lpstr>
      <vt:lpstr>Feuil1!tm2\\_tracked</vt:lpstr>
    </vt:vector>
  </TitlesOfParts>
  <Company>LOREAL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CROHAS Paul</dc:creator>
  <cp:lastModifiedBy>CROHAS Paul</cp:lastModifiedBy>
  <dcterms:created xsi:type="dcterms:W3CDTF">2024-06-04T15:12:22Z</dcterms:created>
  <dcterms:modified xsi:type="dcterms:W3CDTF">2024-06-04T15:43:37Z</dcterms:modified>
</cp:coreProperties>
</file>