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dang\Downloads\"/>
    </mc:Choice>
  </mc:AlternateContent>
  <xr:revisionPtr revIDLastSave="0" documentId="8_{EA432DB2-FE10-4C36-BD1E-563E3CDC66B8}" xr6:coauthVersionLast="44" xr6:coauthVersionMax="44" xr10:uidLastSave="{00000000-0000-0000-0000-000000000000}"/>
  <bookViews>
    <workbookView xWindow="-120" yWindow="-120" windowWidth="20730" windowHeight="11160" activeTab="1" xr2:uid="{879553F8-D866-5E48-952F-D3D1BD1EF6B3}"/>
  </bookViews>
  <sheets>
    <sheet name="3 Sigma" sheetId="1" r:id="rId1"/>
    <sheet name="2 Sigm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3" l="1"/>
  <c r="D2" i="3"/>
  <c r="D26" i="3"/>
  <c r="E9" i="3" l="1"/>
  <c r="E13" i="3"/>
  <c r="E17" i="3"/>
  <c r="E21" i="3"/>
  <c r="D25" i="3"/>
  <c r="F21" i="3"/>
  <c r="C21" i="3"/>
  <c r="D21" i="3" s="1"/>
  <c r="F20" i="3"/>
  <c r="C20" i="3"/>
  <c r="D20" i="3" s="1"/>
  <c r="F19" i="3"/>
  <c r="C19" i="3"/>
  <c r="D19" i="3" s="1"/>
  <c r="F18" i="3"/>
  <c r="C18" i="3"/>
  <c r="E18" i="3" s="1"/>
  <c r="F17" i="3"/>
  <c r="C17" i="3"/>
  <c r="D17" i="3" s="1"/>
  <c r="F16" i="3"/>
  <c r="C16" i="3"/>
  <c r="D16" i="3" s="1"/>
  <c r="F15" i="3"/>
  <c r="C15" i="3"/>
  <c r="D15" i="3" s="1"/>
  <c r="F14" i="3"/>
  <c r="C14" i="3"/>
  <c r="E14" i="3" s="1"/>
  <c r="F13" i="3"/>
  <c r="C13" i="3"/>
  <c r="D13" i="3" s="1"/>
  <c r="F12" i="3"/>
  <c r="C12" i="3"/>
  <c r="D12" i="3" s="1"/>
  <c r="F11" i="3"/>
  <c r="C11" i="3"/>
  <c r="D11" i="3" s="1"/>
  <c r="F10" i="3"/>
  <c r="C10" i="3"/>
  <c r="E10" i="3" s="1"/>
  <c r="F9" i="3"/>
  <c r="C9" i="3"/>
  <c r="D9" i="3" s="1"/>
  <c r="F8" i="3"/>
  <c r="C8" i="3"/>
  <c r="D8" i="3" s="1"/>
  <c r="F7" i="3"/>
  <c r="C7" i="3"/>
  <c r="D7" i="3" s="1"/>
  <c r="F6" i="3"/>
  <c r="C6" i="3"/>
  <c r="E6" i="3" s="1"/>
  <c r="F5" i="3"/>
  <c r="C5" i="3"/>
  <c r="D5" i="3" s="1"/>
  <c r="F4" i="3"/>
  <c r="C4" i="3"/>
  <c r="D4" i="3" s="1"/>
  <c r="F3" i="3"/>
  <c r="C3" i="3"/>
  <c r="D3" i="3" s="1"/>
  <c r="F2" i="3"/>
  <c r="C2" i="3"/>
  <c r="D14" i="3" l="1"/>
  <c r="D6" i="3"/>
  <c r="E5" i="3"/>
  <c r="E20" i="3"/>
  <c r="E16" i="3"/>
  <c r="E12" i="3"/>
  <c r="E8" i="3"/>
  <c r="E4" i="3"/>
  <c r="E19" i="3"/>
  <c r="E15" i="3"/>
  <c r="E11" i="3"/>
  <c r="E7" i="3"/>
  <c r="E3" i="3"/>
  <c r="E2" i="3"/>
  <c r="D18" i="3"/>
  <c r="D10" i="3"/>
  <c r="C25" i="1"/>
  <c r="C2" i="1"/>
  <c r="E2" i="1" s="1"/>
  <c r="C24" i="1"/>
  <c r="C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4" i="1"/>
  <c r="D5" i="1"/>
  <c r="D2" i="1"/>
  <c r="C3" i="1"/>
  <c r="E3" i="1" s="1"/>
  <c r="C4" i="1"/>
  <c r="E4" i="1" s="1"/>
  <c r="C5" i="1"/>
  <c r="E5" i="1" s="1"/>
  <c r="C6" i="1"/>
  <c r="E6" i="1" s="1"/>
  <c r="C7" i="1"/>
  <c r="D7" i="1" s="1"/>
  <c r="C8" i="1"/>
  <c r="D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D15" i="1" s="1"/>
  <c r="C16" i="1"/>
  <c r="D16" i="1" s="1"/>
  <c r="C17" i="1"/>
  <c r="D17" i="1" s="1"/>
  <c r="C18" i="1"/>
  <c r="E18" i="1" s="1"/>
  <c r="C19" i="1"/>
  <c r="C20" i="1"/>
  <c r="E20" i="1" s="1"/>
  <c r="C21" i="1"/>
  <c r="E21" i="1" s="1"/>
  <c r="D21" i="1" l="1"/>
  <c r="D20" i="1"/>
  <c r="C26" i="1"/>
  <c r="E19" i="1"/>
  <c r="D19" i="1"/>
  <c r="D6" i="1"/>
  <c r="C27" i="1"/>
  <c r="D3" i="1"/>
  <c r="D14" i="1"/>
  <c r="D13" i="1"/>
  <c r="D12" i="1"/>
  <c r="D11" i="1"/>
  <c r="E16" i="1"/>
  <c r="E17" i="1"/>
  <c r="E15" i="1"/>
  <c r="E7" i="1"/>
  <c r="D18" i="1"/>
  <c r="D10" i="1"/>
  <c r="D9" i="1"/>
  <c r="E8" i="1"/>
</calcChain>
</file>

<file path=xl/sharedStrings.xml><?xml version="1.0" encoding="utf-8"?>
<sst xmlns="http://schemas.openxmlformats.org/spreadsheetml/2006/main" count="26" uniqueCount="15">
  <si>
    <t xml:space="preserve">Defective coffee cups. Constuct a p-chart using a 3𝜎 limit. A sample of 1000 cups was taken every week for 20 weeks. </t>
  </si>
  <si>
    <t>UCL</t>
  </si>
  <si>
    <t>LCL</t>
  </si>
  <si>
    <t>p= total number of defectives/total number of observations</t>
  </si>
  <si>
    <t>Column ASample # 1-20</t>
  </si>
  <si>
    <t>Column B Defective Cups</t>
  </si>
  <si>
    <t>Column D UCL</t>
  </si>
  <si>
    <t>Column C 
P Bar</t>
  </si>
  <si>
    <t>Column E 
LCL</t>
  </si>
  <si>
    <t>Column F
Portion Defective</t>
  </si>
  <si>
    <t>UCL= p+3𝜎*sqrt((p*(1-p)/n))</t>
  </si>
  <si>
    <t>UCL= p-3𝜎*sqrt((p*(1-p)/n))</t>
  </si>
  <si>
    <t>Total Defects</t>
  </si>
  <si>
    <t>Total Samples</t>
  </si>
  <si>
    <t>P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</si>
</sst>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6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6" fontId="0" fillId="3" borderId="1" xfId="0" applyNumberFormat="1" applyFill="1" applyBorder="1" applyAlignment="1">
      <alignment horizontal="center"/>
    </xf>
    <xf numFmtId="166" fontId="0" fillId="3" borderId="1" xfId="1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P-Chart for Startrac</a:t>
            </a:r>
            <a:r>
              <a:rPr lang="en-US" baseline="0"/>
              <a:t> Coffee Company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Sigma'!$C$1</c:f>
              <c:strCache>
                <c:ptCount val="1"/>
                <c:pt idx="0">
                  <c:v>Column C 
P 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Sigma'!$C$2:$C$21</c:f>
              <c:numCache>
                <c:formatCode>0.000</c:formatCode>
                <c:ptCount val="20"/>
                <c:pt idx="0">
                  <c:v>7.0650000000000004E-2</c:v>
                </c:pt>
                <c:pt idx="1">
                  <c:v>7.0650000000000004E-2</c:v>
                </c:pt>
                <c:pt idx="2">
                  <c:v>7.0650000000000004E-2</c:v>
                </c:pt>
                <c:pt idx="3">
                  <c:v>7.0650000000000004E-2</c:v>
                </c:pt>
                <c:pt idx="4">
                  <c:v>7.0650000000000004E-2</c:v>
                </c:pt>
                <c:pt idx="5">
                  <c:v>7.0650000000000004E-2</c:v>
                </c:pt>
                <c:pt idx="6">
                  <c:v>7.0650000000000004E-2</c:v>
                </c:pt>
                <c:pt idx="7">
                  <c:v>7.0650000000000004E-2</c:v>
                </c:pt>
                <c:pt idx="8">
                  <c:v>7.0650000000000004E-2</c:v>
                </c:pt>
                <c:pt idx="9">
                  <c:v>7.0650000000000004E-2</c:v>
                </c:pt>
                <c:pt idx="10">
                  <c:v>7.0650000000000004E-2</c:v>
                </c:pt>
                <c:pt idx="11">
                  <c:v>7.0650000000000004E-2</c:v>
                </c:pt>
                <c:pt idx="12">
                  <c:v>7.0650000000000004E-2</c:v>
                </c:pt>
                <c:pt idx="13">
                  <c:v>7.0650000000000004E-2</c:v>
                </c:pt>
                <c:pt idx="14">
                  <c:v>7.0650000000000004E-2</c:v>
                </c:pt>
                <c:pt idx="15">
                  <c:v>7.0650000000000004E-2</c:v>
                </c:pt>
                <c:pt idx="16">
                  <c:v>7.0650000000000004E-2</c:v>
                </c:pt>
                <c:pt idx="17">
                  <c:v>7.0650000000000004E-2</c:v>
                </c:pt>
                <c:pt idx="18">
                  <c:v>7.0650000000000004E-2</c:v>
                </c:pt>
                <c:pt idx="19">
                  <c:v>7.0650000000000004E-2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B-C649-961B-9EB9C3604D5F}"/>
            </c:ext>
          </c:extLst>
        </c:ser>
        <c:ser>
          <c:idx val="1"/>
          <c:order val="1"/>
          <c:tx>
            <c:strRef>
              <c:f>'3 Sigma'!$D$1</c:f>
              <c:strCache>
                <c:ptCount val="1"/>
                <c:pt idx="0">
                  <c:v>Column D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Sigma'!$D$2:$D$21</c:f>
              <c:numCache>
                <c:formatCode>0.000</c:formatCode>
                <c:ptCount val="20"/>
                <c:pt idx="0">
                  <c:v>9.4958994168825667E-2</c:v>
                </c:pt>
                <c:pt idx="1">
                  <c:v>9.4958994168825667E-2</c:v>
                </c:pt>
                <c:pt idx="2">
                  <c:v>9.4958994168825667E-2</c:v>
                </c:pt>
                <c:pt idx="3">
                  <c:v>9.4958994168825667E-2</c:v>
                </c:pt>
                <c:pt idx="4">
                  <c:v>9.4958994168825667E-2</c:v>
                </c:pt>
                <c:pt idx="5">
                  <c:v>9.4958994168825667E-2</c:v>
                </c:pt>
                <c:pt idx="6">
                  <c:v>9.4958994168825667E-2</c:v>
                </c:pt>
                <c:pt idx="7">
                  <c:v>9.4958994168825667E-2</c:v>
                </c:pt>
                <c:pt idx="8">
                  <c:v>9.4958994168825667E-2</c:v>
                </c:pt>
                <c:pt idx="9">
                  <c:v>9.4958994168825667E-2</c:v>
                </c:pt>
                <c:pt idx="10">
                  <c:v>9.4958994168825667E-2</c:v>
                </c:pt>
                <c:pt idx="11">
                  <c:v>9.4958994168825667E-2</c:v>
                </c:pt>
                <c:pt idx="12">
                  <c:v>9.4958994168825667E-2</c:v>
                </c:pt>
                <c:pt idx="13">
                  <c:v>9.4958994168825667E-2</c:v>
                </c:pt>
                <c:pt idx="14">
                  <c:v>9.4958994168825667E-2</c:v>
                </c:pt>
                <c:pt idx="15">
                  <c:v>9.4958994168825667E-2</c:v>
                </c:pt>
                <c:pt idx="16">
                  <c:v>9.4958994168825667E-2</c:v>
                </c:pt>
                <c:pt idx="17">
                  <c:v>9.4958994168825667E-2</c:v>
                </c:pt>
                <c:pt idx="18">
                  <c:v>9.4958994168825667E-2</c:v>
                </c:pt>
                <c:pt idx="19">
                  <c:v>9.4958994168825667E-2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B-C649-961B-9EB9C3604D5F}"/>
            </c:ext>
          </c:extLst>
        </c:ser>
        <c:ser>
          <c:idx val="2"/>
          <c:order val="2"/>
          <c:tx>
            <c:strRef>
              <c:f>'3 Sigma'!$E$1</c:f>
              <c:strCache>
                <c:ptCount val="1"/>
                <c:pt idx="0">
                  <c:v>Column E 
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Sigma'!$E$2:$E$21</c:f>
              <c:numCache>
                <c:formatCode>0.000</c:formatCode>
                <c:ptCount val="20"/>
                <c:pt idx="0">
                  <c:v>4.6341005831174342E-2</c:v>
                </c:pt>
                <c:pt idx="1">
                  <c:v>4.6341005831174342E-2</c:v>
                </c:pt>
                <c:pt idx="2">
                  <c:v>4.6341005831174342E-2</c:v>
                </c:pt>
                <c:pt idx="3">
                  <c:v>4.6341005831174342E-2</c:v>
                </c:pt>
                <c:pt idx="4">
                  <c:v>4.6341005831174342E-2</c:v>
                </c:pt>
                <c:pt idx="5">
                  <c:v>4.6341005831174342E-2</c:v>
                </c:pt>
                <c:pt idx="6">
                  <c:v>4.6341005831174342E-2</c:v>
                </c:pt>
                <c:pt idx="7">
                  <c:v>4.6341005831174342E-2</c:v>
                </c:pt>
                <c:pt idx="8">
                  <c:v>4.6341005831174342E-2</c:v>
                </c:pt>
                <c:pt idx="9">
                  <c:v>4.6341005831174342E-2</c:v>
                </c:pt>
                <c:pt idx="10">
                  <c:v>4.6341005831174342E-2</c:v>
                </c:pt>
                <c:pt idx="11">
                  <c:v>4.6341005831174342E-2</c:v>
                </c:pt>
                <c:pt idx="12">
                  <c:v>4.6341005831174342E-2</c:v>
                </c:pt>
                <c:pt idx="13">
                  <c:v>4.6341005831174342E-2</c:v>
                </c:pt>
                <c:pt idx="14">
                  <c:v>4.6341005831174342E-2</c:v>
                </c:pt>
                <c:pt idx="15">
                  <c:v>4.6341005831174342E-2</c:v>
                </c:pt>
                <c:pt idx="16">
                  <c:v>4.6341005831174342E-2</c:v>
                </c:pt>
                <c:pt idx="17">
                  <c:v>4.6341005831174342E-2</c:v>
                </c:pt>
                <c:pt idx="18">
                  <c:v>4.6341005831174342E-2</c:v>
                </c:pt>
                <c:pt idx="19">
                  <c:v>4.6341005831174342E-2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B-C649-961B-9EB9C3604D5F}"/>
            </c:ext>
          </c:extLst>
        </c:ser>
        <c:ser>
          <c:idx val="3"/>
          <c:order val="3"/>
          <c:tx>
            <c:strRef>
              <c:f>'3 Sigma'!$F$1</c:f>
              <c:strCache>
                <c:ptCount val="1"/>
                <c:pt idx="0">
                  <c:v>Column F
Portion Defective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 Sigma'!$F$2:$F$21</c:f>
              <c:numCache>
                <c:formatCode>0.000</c:formatCode>
                <c:ptCount val="20"/>
                <c:pt idx="0">
                  <c:v>7.8E-2</c:v>
                </c:pt>
                <c:pt idx="1">
                  <c:v>0.11600000000000001</c:v>
                </c:pt>
                <c:pt idx="2">
                  <c:v>4.9000000000000002E-2</c:v>
                </c:pt>
                <c:pt idx="3">
                  <c:v>5.0999999999999997E-2</c:v>
                </c:pt>
                <c:pt idx="4">
                  <c:v>3.6999999999999998E-2</c:v>
                </c:pt>
                <c:pt idx="5">
                  <c:v>6.3E-2</c:v>
                </c:pt>
                <c:pt idx="6">
                  <c:v>7.6999999999999999E-2</c:v>
                </c:pt>
                <c:pt idx="7">
                  <c:v>0.106</c:v>
                </c:pt>
                <c:pt idx="8">
                  <c:v>3.1E-2</c:v>
                </c:pt>
                <c:pt idx="9">
                  <c:v>2.8000000000000001E-2</c:v>
                </c:pt>
                <c:pt idx="10">
                  <c:v>0.123</c:v>
                </c:pt>
                <c:pt idx="11">
                  <c:v>7.0999999999999994E-2</c:v>
                </c:pt>
                <c:pt idx="12">
                  <c:v>8.6999999999999994E-2</c:v>
                </c:pt>
                <c:pt idx="13">
                  <c:v>4.2999999999999997E-2</c:v>
                </c:pt>
                <c:pt idx="14">
                  <c:v>9.0999999999999998E-2</c:v>
                </c:pt>
                <c:pt idx="15">
                  <c:v>6.3E-2</c:v>
                </c:pt>
                <c:pt idx="16">
                  <c:v>0.107</c:v>
                </c:pt>
                <c:pt idx="17">
                  <c:v>5.3999999999999999E-2</c:v>
                </c:pt>
                <c:pt idx="18">
                  <c:v>7.2999999999999995E-2</c:v>
                </c:pt>
                <c:pt idx="1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B-C649-961B-9EB9C360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869488"/>
        <c:axId val="1116962512"/>
      </c:lineChart>
      <c:catAx>
        <c:axId val="11168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2512"/>
        <c:crosses val="autoZero"/>
        <c:auto val="1"/>
        <c:lblAlgn val="ctr"/>
        <c:lblOffset val="100"/>
        <c:noMultiLvlLbl val="0"/>
      </c:catAx>
      <c:valAx>
        <c:axId val="11169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-</a:t>
            </a:r>
            <a:r>
              <a:rPr lang="en-US" baseline="0"/>
              <a:t> Chart for Startrac Coffee Company (2 Sigma)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Sigma'!$C$1</c:f>
              <c:strCache>
                <c:ptCount val="1"/>
                <c:pt idx="0">
                  <c:v>Column C 
P 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Sigma'!$C$2:$C$21</c:f>
              <c:numCache>
                <c:formatCode>0.000</c:formatCode>
                <c:ptCount val="20"/>
                <c:pt idx="0">
                  <c:v>7.0650000000000004E-2</c:v>
                </c:pt>
                <c:pt idx="1">
                  <c:v>7.0650000000000004E-2</c:v>
                </c:pt>
                <c:pt idx="2">
                  <c:v>7.0650000000000004E-2</c:v>
                </c:pt>
                <c:pt idx="3">
                  <c:v>7.0650000000000004E-2</c:v>
                </c:pt>
                <c:pt idx="4">
                  <c:v>7.0650000000000004E-2</c:v>
                </c:pt>
                <c:pt idx="5">
                  <c:v>7.0650000000000004E-2</c:v>
                </c:pt>
                <c:pt idx="6">
                  <c:v>7.0650000000000004E-2</c:v>
                </c:pt>
                <c:pt idx="7">
                  <c:v>7.0650000000000004E-2</c:v>
                </c:pt>
                <c:pt idx="8">
                  <c:v>7.0650000000000004E-2</c:v>
                </c:pt>
                <c:pt idx="9">
                  <c:v>7.0650000000000004E-2</c:v>
                </c:pt>
                <c:pt idx="10">
                  <c:v>7.0650000000000004E-2</c:v>
                </c:pt>
                <c:pt idx="11">
                  <c:v>7.0650000000000004E-2</c:v>
                </c:pt>
                <c:pt idx="12">
                  <c:v>7.0650000000000004E-2</c:v>
                </c:pt>
                <c:pt idx="13">
                  <c:v>7.0650000000000004E-2</c:v>
                </c:pt>
                <c:pt idx="14">
                  <c:v>7.0650000000000004E-2</c:v>
                </c:pt>
                <c:pt idx="15">
                  <c:v>7.0650000000000004E-2</c:v>
                </c:pt>
                <c:pt idx="16">
                  <c:v>7.0650000000000004E-2</c:v>
                </c:pt>
                <c:pt idx="17">
                  <c:v>7.0650000000000004E-2</c:v>
                </c:pt>
                <c:pt idx="18">
                  <c:v>7.0650000000000004E-2</c:v>
                </c:pt>
                <c:pt idx="19">
                  <c:v>7.0650000000000004E-2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C-5C48-8703-83E595120C38}"/>
            </c:ext>
          </c:extLst>
        </c:ser>
        <c:ser>
          <c:idx val="1"/>
          <c:order val="1"/>
          <c:tx>
            <c:strRef>
              <c:f>'2 Sigma'!$D$1</c:f>
              <c:strCache>
                <c:ptCount val="1"/>
                <c:pt idx="0">
                  <c:v>Column D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Sigma'!$D$2:$D$21</c:f>
              <c:numCache>
                <c:formatCode>0.000</c:formatCode>
                <c:ptCount val="20"/>
                <c:pt idx="0">
                  <c:v>8.6855996112550446E-2</c:v>
                </c:pt>
                <c:pt idx="1">
                  <c:v>8.6855996112550446E-2</c:v>
                </c:pt>
                <c:pt idx="2">
                  <c:v>8.6855996112550446E-2</c:v>
                </c:pt>
                <c:pt idx="3">
                  <c:v>8.6855996112550446E-2</c:v>
                </c:pt>
                <c:pt idx="4">
                  <c:v>8.6855996112550446E-2</c:v>
                </c:pt>
                <c:pt idx="5">
                  <c:v>8.6855996112550446E-2</c:v>
                </c:pt>
                <c:pt idx="6">
                  <c:v>8.6855996112550446E-2</c:v>
                </c:pt>
                <c:pt idx="7">
                  <c:v>8.6855996112550446E-2</c:v>
                </c:pt>
                <c:pt idx="8">
                  <c:v>8.6855996112550446E-2</c:v>
                </c:pt>
                <c:pt idx="9">
                  <c:v>8.6855996112550446E-2</c:v>
                </c:pt>
                <c:pt idx="10">
                  <c:v>8.6855996112550446E-2</c:v>
                </c:pt>
                <c:pt idx="11">
                  <c:v>8.6855996112550446E-2</c:v>
                </c:pt>
                <c:pt idx="12">
                  <c:v>8.6855996112550446E-2</c:v>
                </c:pt>
                <c:pt idx="13">
                  <c:v>8.6855996112550446E-2</c:v>
                </c:pt>
                <c:pt idx="14">
                  <c:v>8.6855996112550446E-2</c:v>
                </c:pt>
                <c:pt idx="15">
                  <c:v>8.6855996112550446E-2</c:v>
                </c:pt>
                <c:pt idx="16">
                  <c:v>8.6855996112550446E-2</c:v>
                </c:pt>
                <c:pt idx="17">
                  <c:v>8.6855996112550446E-2</c:v>
                </c:pt>
                <c:pt idx="18">
                  <c:v>8.6855996112550446E-2</c:v>
                </c:pt>
                <c:pt idx="19">
                  <c:v>8.6855996112550446E-2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C-5C48-8703-83E595120C38}"/>
            </c:ext>
          </c:extLst>
        </c:ser>
        <c:ser>
          <c:idx val="2"/>
          <c:order val="2"/>
          <c:tx>
            <c:strRef>
              <c:f>'2 Sigma'!$E$1</c:f>
              <c:strCache>
                <c:ptCount val="1"/>
                <c:pt idx="0">
                  <c:v>Column E 
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 Sigma'!$E$2:$E$21</c:f>
              <c:numCache>
                <c:formatCode>0.000</c:formatCode>
                <c:ptCount val="20"/>
                <c:pt idx="0">
                  <c:v>5.4444003887449563E-2</c:v>
                </c:pt>
                <c:pt idx="1">
                  <c:v>5.4444003887449563E-2</c:v>
                </c:pt>
                <c:pt idx="2">
                  <c:v>5.4444003887449563E-2</c:v>
                </c:pt>
                <c:pt idx="3">
                  <c:v>5.4444003887449563E-2</c:v>
                </c:pt>
                <c:pt idx="4">
                  <c:v>5.4444003887449563E-2</c:v>
                </c:pt>
                <c:pt idx="5">
                  <c:v>5.4444003887449563E-2</c:v>
                </c:pt>
                <c:pt idx="6">
                  <c:v>5.4444003887449563E-2</c:v>
                </c:pt>
                <c:pt idx="7">
                  <c:v>5.4444003887449563E-2</c:v>
                </c:pt>
                <c:pt idx="8">
                  <c:v>5.4444003887449563E-2</c:v>
                </c:pt>
                <c:pt idx="9">
                  <c:v>5.4444003887449563E-2</c:v>
                </c:pt>
                <c:pt idx="10">
                  <c:v>5.4444003887449563E-2</c:v>
                </c:pt>
                <c:pt idx="11">
                  <c:v>5.4444003887449563E-2</c:v>
                </c:pt>
                <c:pt idx="12">
                  <c:v>5.4444003887449563E-2</c:v>
                </c:pt>
                <c:pt idx="13">
                  <c:v>5.4444003887449563E-2</c:v>
                </c:pt>
                <c:pt idx="14">
                  <c:v>5.4444003887449563E-2</c:v>
                </c:pt>
                <c:pt idx="15">
                  <c:v>5.4444003887449563E-2</c:v>
                </c:pt>
                <c:pt idx="16">
                  <c:v>5.4444003887449563E-2</c:v>
                </c:pt>
                <c:pt idx="17">
                  <c:v>5.4444003887449563E-2</c:v>
                </c:pt>
                <c:pt idx="18">
                  <c:v>5.4444003887449563E-2</c:v>
                </c:pt>
                <c:pt idx="19">
                  <c:v>5.4444003887449563E-2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C-5C48-8703-83E595120C38}"/>
            </c:ext>
          </c:extLst>
        </c:ser>
        <c:ser>
          <c:idx val="3"/>
          <c:order val="3"/>
          <c:tx>
            <c:strRef>
              <c:f>'2 Sigma'!$F$1</c:f>
              <c:strCache>
                <c:ptCount val="1"/>
                <c:pt idx="0">
                  <c:v>Column F
Portion Defective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 Sigma'!$F$2:$F$21</c:f>
              <c:numCache>
                <c:formatCode>0.000</c:formatCode>
                <c:ptCount val="20"/>
                <c:pt idx="0">
                  <c:v>7.8E-2</c:v>
                </c:pt>
                <c:pt idx="1">
                  <c:v>0.11600000000000001</c:v>
                </c:pt>
                <c:pt idx="2">
                  <c:v>4.9000000000000002E-2</c:v>
                </c:pt>
                <c:pt idx="3">
                  <c:v>5.0999999999999997E-2</c:v>
                </c:pt>
                <c:pt idx="4">
                  <c:v>3.6999999999999998E-2</c:v>
                </c:pt>
                <c:pt idx="5">
                  <c:v>6.3E-2</c:v>
                </c:pt>
                <c:pt idx="6">
                  <c:v>7.6999999999999999E-2</c:v>
                </c:pt>
                <c:pt idx="7">
                  <c:v>0.106</c:v>
                </c:pt>
                <c:pt idx="8">
                  <c:v>3.1E-2</c:v>
                </c:pt>
                <c:pt idx="9">
                  <c:v>2.8000000000000001E-2</c:v>
                </c:pt>
                <c:pt idx="10">
                  <c:v>0.123</c:v>
                </c:pt>
                <c:pt idx="11">
                  <c:v>7.0999999999999994E-2</c:v>
                </c:pt>
                <c:pt idx="12">
                  <c:v>8.6999999999999994E-2</c:v>
                </c:pt>
                <c:pt idx="13">
                  <c:v>4.2999999999999997E-2</c:v>
                </c:pt>
                <c:pt idx="14">
                  <c:v>9.0999999999999998E-2</c:v>
                </c:pt>
                <c:pt idx="15">
                  <c:v>6.3E-2</c:v>
                </c:pt>
                <c:pt idx="16">
                  <c:v>0.107</c:v>
                </c:pt>
                <c:pt idx="17">
                  <c:v>5.3999999999999999E-2</c:v>
                </c:pt>
                <c:pt idx="18">
                  <c:v>7.2999999999999995E-2</c:v>
                </c:pt>
                <c:pt idx="1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C-5C48-8703-83E59512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708688"/>
        <c:axId val="1114781824"/>
      </c:lineChart>
      <c:catAx>
        <c:axId val="11147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81824"/>
        <c:crosses val="autoZero"/>
        <c:auto val="1"/>
        <c:lblAlgn val="ctr"/>
        <c:lblOffset val="100"/>
        <c:noMultiLvlLbl val="0"/>
      </c:catAx>
      <c:valAx>
        <c:axId val="11147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3</xdr:row>
      <xdr:rowOff>196850</xdr:rowOff>
    </xdr:from>
    <xdr:to>
      <xdr:col>18</xdr:col>
      <xdr:colOff>25400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FBB4B8-417A-7B48-B471-668D72F37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0</xdr:rowOff>
    </xdr:from>
    <xdr:to>
      <xdr:col>18</xdr:col>
      <xdr:colOff>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8F558-D2BE-4046-B1C1-5FDBB66E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703C-B669-A946-AD58-3DB01033D891}">
  <dimension ref="A1:H32"/>
  <sheetViews>
    <sheetView zoomScale="60" zoomScaleNormal="60" workbookViewId="0">
      <selection activeCell="C2" sqref="C2:F21"/>
    </sheetView>
  </sheetViews>
  <sheetFormatPr defaultColWidth="11" defaultRowHeight="15.75" x14ac:dyDescent="0.25"/>
  <cols>
    <col min="1" max="1" width="20.125" bestFit="1" customWidth="1"/>
    <col min="2" max="2" width="19.5" bestFit="1" customWidth="1"/>
    <col min="3" max="3" width="13.25" bestFit="1" customWidth="1"/>
    <col min="4" max="4" width="9.375" customWidth="1"/>
    <col min="5" max="5" width="10.875" customWidth="1"/>
    <col min="6" max="6" width="15.125" customWidth="1"/>
  </cols>
  <sheetData>
    <row r="1" spans="1:8" ht="42" customHeight="1" x14ac:dyDescent="0.25">
      <c r="A1" s="6" t="s">
        <v>4</v>
      </c>
      <c r="B1" s="6" t="s">
        <v>5</v>
      </c>
      <c r="C1" s="6" t="s">
        <v>7</v>
      </c>
      <c r="D1" s="6" t="s">
        <v>6</v>
      </c>
      <c r="E1" s="6" t="s">
        <v>8</v>
      </c>
      <c r="F1" s="7" t="s">
        <v>9</v>
      </c>
    </row>
    <row r="2" spans="1:8" x14ac:dyDescent="0.25">
      <c r="A2" s="1">
        <v>1</v>
      </c>
      <c r="B2" s="1">
        <v>78</v>
      </c>
      <c r="C2" s="16">
        <f>1413/(20*1000)</f>
        <v>7.0650000000000004E-2</v>
      </c>
      <c r="D2" s="17">
        <f>C2+3*SQRT((C2*(1-C2))/1000)</f>
        <v>9.4958994168825667E-2</v>
      </c>
      <c r="E2" s="17">
        <f>C2-3*SQRT((C2*(1-C2))/1000)</f>
        <v>4.6341005831174342E-2</v>
      </c>
      <c r="F2" s="16">
        <f>B2/1000</f>
        <v>7.8E-2</v>
      </c>
      <c r="H2" s="2" t="s">
        <v>3</v>
      </c>
    </row>
    <row r="3" spans="1:8" x14ac:dyDescent="0.25">
      <c r="A3" s="1">
        <v>2</v>
      </c>
      <c r="B3" s="1">
        <v>116</v>
      </c>
      <c r="C3" s="16">
        <f t="shared" ref="C3:C21" si="0">1413/(20*1000)</f>
        <v>7.0650000000000004E-2</v>
      </c>
      <c r="D3" s="17">
        <f t="shared" ref="D3:D21" si="1">C3+3*SQRT((C3*(1-C3))/1000)</f>
        <v>9.4958994168825667E-2</v>
      </c>
      <c r="E3" s="17">
        <f t="shared" ref="E3:E21" si="2">C3-3*SQRT((C3*(1-C3))/1000)</f>
        <v>4.6341005831174342E-2</v>
      </c>
      <c r="F3" s="16">
        <f t="shared" ref="F3:F21" si="3">B3/1000</f>
        <v>0.11600000000000001</v>
      </c>
      <c r="H3" s="2" t="s">
        <v>10</v>
      </c>
    </row>
    <row r="4" spans="1:8" x14ac:dyDescent="0.25">
      <c r="A4" s="1">
        <v>3</v>
      </c>
      <c r="B4" s="1">
        <v>49</v>
      </c>
      <c r="C4" s="16">
        <f t="shared" si="0"/>
        <v>7.0650000000000004E-2</v>
      </c>
      <c r="D4" s="17">
        <f t="shared" si="1"/>
        <v>9.4958994168825667E-2</v>
      </c>
      <c r="E4" s="17">
        <f t="shared" si="2"/>
        <v>4.6341005831174342E-2</v>
      </c>
      <c r="F4" s="16">
        <f t="shared" si="3"/>
        <v>4.9000000000000002E-2</v>
      </c>
      <c r="H4" s="2" t="s">
        <v>11</v>
      </c>
    </row>
    <row r="5" spans="1:8" x14ac:dyDescent="0.25">
      <c r="A5" s="1">
        <v>4</v>
      </c>
      <c r="B5" s="1">
        <v>51</v>
      </c>
      <c r="C5" s="16">
        <f t="shared" si="0"/>
        <v>7.0650000000000004E-2</v>
      </c>
      <c r="D5" s="17">
        <f t="shared" si="1"/>
        <v>9.4958994168825667E-2</v>
      </c>
      <c r="E5" s="17">
        <f t="shared" si="2"/>
        <v>4.6341005831174342E-2</v>
      </c>
      <c r="F5" s="16">
        <f t="shared" si="3"/>
        <v>5.0999999999999997E-2</v>
      </c>
    </row>
    <row r="6" spans="1:8" x14ac:dyDescent="0.25">
      <c r="A6" s="1">
        <v>5</v>
      </c>
      <c r="B6" s="1">
        <v>37</v>
      </c>
      <c r="C6" s="16">
        <f t="shared" si="0"/>
        <v>7.0650000000000004E-2</v>
      </c>
      <c r="D6" s="17">
        <f t="shared" si="1"/>
        <v>9.4958994168825667E-2</v>
      </c>
      <c r="E6" s="17">
        <f t="shared" si="2"/>
        <v>4.6341005831174342E-2</v>
      </c>
      <c r="F6" s="16">
        <f t="shared" si="3"/>
        <v>3.6999999999999998E-2</v>
      </c>
    </row>
    <row r="7" spans="1:8" x14ac:dyDescent="0.25">
      <c r="A7" s="1">
        <v>6</v>
      </c>
      <c r="B7" s="1">
        <v>63</v>
      </c>
      <c r="C7" s="16">
        <f t="shared" si="0"/>
        <v>7.0650000000000004E-2</v>
      </c>
      <c r="D7" s="17">
        <f t="shared" si="1"/>
        <v>9.4958994168825667E-2</v>
      </c>
      <c r="E7" s="17">
        <f t="shared" si="2"/>
        <v>4.6341005831174342E-2</v>
      </c>
      <c r="F7" s="16">
        <f t="shared" si="3"/>
        <v>6.3E-2</v>
      </c>
    </row>
    <row r="8" spans="1:8" x14ac:dyDescent="0.25">
      <c r="A8" s="1">
        <v>7</v>
      </c>
      <c r="B8" s="1">
        <v>77</v>
      </c>
      <c r="C8" s="16">
        <f t="shared" si="0"/>
        <v>7.0650000000000004E-2</v>
      </c>
      <c r="D8" s="17">
        <f t="shared" si="1"/>
        <v>9.4958994168825667E-2</v>
      </c>
      <c r="E8" s="17">
        <f t="shared" si="2"/>
        <v>4.6341005831174342E-2</v>
      </c>
      <c r="F8" s="16">
        <f t="shared" si="3"/>
        <v>7.6999999999999999E-2</v>
      </c>
    </row>
    <row r="9" spans="1:8" x14ac:dyDescent="0.25">
      <c r="A9" s="1">
        <v>8</v>
      </c>
      <c r="B9" s="1">
        <v>106</v>
      </c>
      <c r="C9" s="16">
        <f t="shared" si="0"/>
        <v>7.0650000000000004E-2</v>
      </c>
      <c r="D9" s="17">
        <f t="shared" si="1"/>
        <v>9.4958994168825667E-2</v>
      </c>
      <c r="E9" s="17">
        <f t="shared" si="2"/>
        <v>4.6341005831174342E-2</v>
      </c>
      <c r="F9" s="16">
        <f t="shared" si="3"/>
        <v>0.106</v>
      </c>
    </row>
    <row r="10" spans="1:8" x14ac:dyDescent="0.25">
      <c r="A10" s="1">
        <v>9</v>
      </c>
      <c r="B10" s="1">
        <v>31</v>
      </c>
      <c r="C10" s="16">
        <f t="shared" si="0"/>
        <v>7.0650000000000004E-2</v>
      </c>
      <c r="D10" s="17">
        <f t="shared" si="1"/>
        <v>9.4958994168825667E-2</v>
      </c>
      <c r="E10" s="17">
        <f t="shared" si="2"/>
        <v>4.6341005831174342E-2</v>
      </c>
      <c r="F10" s="16">
        <f t="shared" si="3"/>
        <v>3.1E-2</v>
      </c>
    </row>
    <row r="11" spans="1:8" x14ac:dyDescent="0.25">
      <c r="A11" s="1">
        <v>10</v>
      </c>
      <c r="B11" s="1">
        <v>28</v>
      </c>
      <c r="C11" s="16">
        <f t="shared" si="0"/>
        <v>7.0650000000000004E-2</v>
      </c>
      <c r="D11" s="17">
        <f t="shared" si="1"/>
        <v>9.4958994168825667E-2</v>
      </c>
      <c r="E11" s="17">
        <f t="shared" si="2"/>
        <v>4.6341005831174342E-2</v>
      </c>
      <c r="F11" s="16">
        <f t="shared" si="3"/>
        <v>2.8000000000000001E-2</v>
      </c>
    </row>
    <row r="12" spans="1:8" x14ac:dyDescent="0.25">
      <c r="A12" s="1">
        <v>11</v>
      </c>
      <c r="B12" s="1">
        <v>123</v>
      </c>
      <c r="C12" s="16">
        <f t="shared" si="0"/>
        <v>7.0650000000000004E-2</v>
      </c>
      <c r="D12" s="17">
        <f t="shared" si="1"/>
        <v>9.4958994168825667E-2</v>
      </c>
      <c r="E12" s="17">
        <f t="shared" si="2"/>
        <v>4.6341005831174342E-2</v>
      </c>
      <c r="F12" s="16">
        <f t="shared" si="3"/>
        <v>0.123</v>
      </c>
    </row>
    <row r="13" spans="1:8" x14ac:dyDescent="0.25">
      <c r="A13" s="1">
        <v>12</v>
      </c>
      <c r="B13" s="1">
        <v>71</v>
      </c>
      <c r="C13" s="16">
        <f t="shared" si="0"/>
        <v>7.0650000000000004E-2</v>
      </c>
      <c r="D13" s="17">
        <f t="shared" si="1"/>
        <v>9.4958994168825667E-2</v>
      </c>
      <c r="E13" s="17">
        <f t="shared" si="2"/>
        <v>4.6341005831174342E-2</v>
      </c>
      <c r="F13" s="16">
        <f t="shared" si="3"/>
        <v>7.0999999999999994E-2</v>
      </c>
    </row>
    <row r="14" spans="1:8" x14ac:dyDescent="0.25">
      <c r="A14" s="1">
        <v>13</v>
      </c>
      <c r="B14" s="1">
        <v>87</v>
      </c>
      <c r="C14" s="16">
        <f t="shared" si="0"/>
        <v>7.0650000000000004E-2</v>
      </c>
      <c r="D14" s="17">
        <f t="shared" si="1"/>
        <v>9.4958994168825667E-2</v>
      </c>
      <c r="E14" s="17">
        <f t="shared" si="2"/>
        <v>4.6341005831174342E-2</v>
      </c>
      <c r="F14" s="16">
        <f t="shared" si="3"/>
        <v>8.6999999999999994E-2</v>
      </c>
    </row>
    <row r="15" spans="1:8" x14ac:dyDescent="0.25">
      <c r="A15" s="1">
        <v>14</v>
      </c>
      <c r="B15" s="1">
        <v>43</v>
      </c>
      <c r="C15" s="16">
        <f t="shared" si="0"/>
        <v>7.0650000000000004E-2</v>
      </c>
      <c r="D15" s="17">
        <f t="shared" si="1"/>
        <v>9.4958994168825667E-2</v>
      </c>
      <c r="E15" s="17">
        <f t="shared" si="2"/>
        <v>4.6341005831174342E-2</v>
      </c>
      <c r="F15" s="16">
        <f t="shared" si="3"/>
        <v>4.2999999999999997E-2</v>
      </c>
    </row>
    <row r="16" spans="1:8" x14ac:dyDescent="0.25">
      <c r="A16" s="1">
        <v>15</v>
      </c>
      <c r="B16" s="1">
        <v>91</v>
      </c>
      <c r="C16" s="16">
        <f t="shared" si="0"/>
        <v>7.0650000000000004E-2</v>
      </c>
      <c r="D16" s="17">
        <f t="shared" si="1"/>
        <v>9.4958994168825667E-2</v>
      </c>
      <c r="E16" s="17">
        <f t="shared" si="2"/>
        <v>4.6341005831174342E-2</v>
      </c>
      <c r="F16" s="16">
        <f t="shared" si="3"/>
        <v>9.0999999999999998E-2</v>
      </c>
    </row>
    <row r="17" spans="1:6" x14ac:dyDescent="0.25">
      <c r="A17" s="1">
        <v>16</v>
      </c>
      <c r="B17" s="1">
        <v>63</v>
      </c>
      <c r="C17" s="16">
        <f t="shared" si="0"/>
        <v>7.0650000000000004E-2</v>
      </c>
      <c r="D17" s="17">
        <f t="shared" si="1"/>
        <v>9.4958994168825667E-2</v>
      </c>
      <c r="E17" s="17">
        <f t="shared" si="2"/>
        <v>4.6341005831174342E-2</v>
      </c>
      <c r="F17" s="16">
        <f t="shared" si="3"/>
        <v>6.3E-2</v>
      </c>
    </row>
    <row r="18" spans="1:6" x14ac:dyDescent="0.25">
      <c r="A18" s="1">
        <v>17</v>
      </c>
      <c r="B18" s="1">
        <v>107</v>
      </c>
      <c r="C18" s="16">
        <f t="shared" si="0"/>
        <v>7.0650000000000004E-2</v>
      </c>
      <c r="D18" s="17">
        <f t="shared" si="1"/>
        <v>9.4958994168825667E-2</v>
      </c>
      <c r="E18" s="17">
        <f t="shared" si="2"/>
        <v>4.6341005831174342E-2</v>
      </c>
      <c r="F18" s="16">
        <f t="shared" si="3"/>
        <v>0.107</v>
      </c>
    </row>
    <row r="19" spans="1:6" x14ac:dyDescent="0.25">
      <c r="A19" s="1">
        <v>18</v>
      </c>
      <c r="B19" s="1">
        <v>54</v>
      </c>
      <c r="C19" s="16">
        <f t="shared" si="0"/>
        <v>7.0650000000000004E-2</v>
      </c>
      <c r="D19" s="17">
        <f>C19+3*SQRT((C19*(1-C19))/1000)</f>
        <v>9.4958994168825667E-2</v>
      </c>
      <c r="E19" s="17">
        <f t="shared" si="2"/>
        <v>4.6341005831174342E-2</v>
      </c>
      <c r="F19" s="16">
        <f t="shared" si="3"/>
        <v>5.3999999999999999E-2</v>
      </c>
    </row>
    <row r="20" spans="1:6" x14ac:dyDescent="0.25">
      <c r="A20" s="1">
        <v>19</v>
      </c>
      <c r="B20" s="1">
        <v>73</v>
      </c>
      <c r="C20" s="16">
        <f t="shared" si="0"/>
        <v>7.0650000000000004E-2</v>
      </c>
      <c r="D20" s="17">
        <f t="shared" si="1"/>
        <v>9.4958994168825667E-2</v>
      </c>
      <c r="E20" s="17">
        <f t="shared" si="2"/>
        <v>4.6341005831174342E-2</v>
      </c>
      <c r="F20" s="16">
        <f t="shared" si="3"/>
        <v>7.2999999999999995E-2</v>
      </c>
    </row>
    <row r="21" spans="1:6" x14ac:dyDescent="0.25">
      <c r="A21" s="1">
        <v>20</v>
      </c>
      <c r="B21" s="1">
        <v>65</v>
      </c>
      <c r="C21" s="16">
        <f t="shared" si="0"/>
        <v>7.0650000000000004E-2</v>
      </c>
      <c r="D21" s="17">
        <f t="shared" si="1"/>
        <v>9.4958994168825667E-2</v>
      </c>
      <c r="E21" s="17">
        <f t="shared" si="2"/>
        <v>4.6341005831174342E-2</v>
      </c>
      <c r="F21" s="16">
        <f t="shared" si="3"/>
        <v>6.5000000000000002E-2</v>
      </c>
    </row>
    <row r="22" spans="1:6" x14ac:dyDescent="0.25">
      <c r="A22" s="1"/>
      <c r="B22" s="1"/>
      <c r="C22" s="4"/>
      <c r="D22" s="5"/>
      <c r="E22" s="5"/>
      <c r="F22" s="4"/>
    </row>
    <row r="23" spans="1:6" x14ac:dyDescent="0.25">
      <c r="B23" s="9" t="s">
        <v>12</v>
      </c>
      <c r="C23" s="10">
        <f>SUM(B2:B21)</f>
        <v>1413</v>
      </c>
      <c r="D23" s="5"/>
      <c r="E23" s="5"/>
      <c r="F23" s="4"/>
    </row>
    <row r="24" spans="1:6" x14ac:dyDescent="0.25">
      <c r="B24" s="9" t="s">
        <v>13</v>
      </c>
      <c r="C24" s="11">
        <f>20*1000</f>
        <v>20000</v>
      </c>
    </row>
    <row r="25" spans="1:6" x14ac:dyDescent="0.25">
      <c r="B25" s="9" t="s">
        <v>14</v>
      </c>
      <c r="C25" s="13">
        <f>1413/(20*1000)</f>
        <v>7.0650000000000004E-2</v>
      </c>
    </row>
    <row r="26" spans="1:6" x14ac:dyDescent="0.25">
      <c r="B26" s="9" t="s">
        <v>1</v>
      </c>
      <c r="C26" s="14">
        <f>C2+3*SQRT((C2*(1-C2))/1000)</f>
        <v>9.4958994168825667E-2</v>
      </c>
    </row>
    <row r="27" spans="1:6" x14ac:dyDescent="0.25">
      <c r="B27" s="9" t="s">
        <v>2</v>
      </c>
      <c r="C27" s="14">
        <f>C2-3*SQRT((C2*(1-C2))/1000)</f>
        <v>4.6341005831174342E-2</v>
      </c>
    </row>
    <row r="28" spans="1:6" x14ac:dyDescent="0.25">
      <c r="B28" s="8"/>
    </row>
    <row r="29" spans="1:6" ht="15.95" customHeight="1" x14ac:dyDescent="0.25">
      <c r="A29" s="12" t="s">
        <v>0</v>
      </c>
      <c r="B29" s="12"/>
      <c r="C29" s="12"/>
      <c r="D29" s="12"/>
    </row>
    <row r="30" spans="1:6" x14ac:dyDescent="0.25">
      <c r="A30" s="12"/>
      <c r="B30" s="12"/>
      <c r="C30" s="12"/>
      <c r="D30" s="12"/>
    </row>
    <row r="31" spans="1:6" x14ac:dyDescent="0.25">
      <c r="A31" s="8"/>
      <c r="B31" s="8"/>
      <c r="C31" s="8"/>
      <c r="D31" s="8"/>
    </row>
    <row r="32" spans="1:6" x14ac:dyDescent="0.25">
      <c r="A32" s="8"/>
      <c r="C32" s="8"/>
      <c r="D32" s="8"/>
    </row>
  </sheetData>
  <mergeCells count="1">
    <mergeCell ref="A29:D3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C8A5-6ECB-4146-A063-368E162D110B}">
  <dimension ref="A1:F28"/>
  <sheetViews>
    <sheetView tabSelected="1" zoomScale="60" zoomScaleNormal="60" workbookViewId="0">
      <selection activeCell="F24" sqref="F24"/>
    </sheetView>
  </sheetViews>
  <sheetFormatPr defaultColWidth="11" defaultRowHeight="15.75" x14ac:dyDescent="0.25"/>
  <cols>
    <col min="1" max="1" width="20.125" bestFit="1" customWidth="1"/>
    <col min="3" max="3" width="18.25" bestFit="1" customWidth="1"/>
  </cols>
  <sheetData>
    <row r="1" spans="1:6" ht="47.25" x14ac:dyDescent="0.25">
      <c r="A1" s="6" t="s">
        <v>4</v>
      </c>
      <c r="B1" s="6" t="s">
        <v>5</v>
      </c>
      <c r="C1" s="6" t="s">
        <v>7</v>
      </c>
      <c r="D1" s="6" t="s">
        <v>6</v>
      </c>
      <c r="E1" s="6" t="s">
        <v>8</v>
      </c>
      <c r="F1" s="7" t="s">
        <v>9</v>
      </c>
    </row>
    <row r="2" spans="1:6" x14ac:dyDescent="0.25">
      <c r="A2" s="1">
        <v>1</v>
      </c>
      <c r="B2" s="1">
        <v>78</v>
      </c>
      <c r="C2" s="16">
        <f>1413/(20*1000)</f>
        <v>7.0650000000000004E-2</v>
      </c>
      <c r="D2" s="17">
        <f>C2+2*SQRT((C2*(1-C2))/1000)</f>
        <v>8.6855996112550446E-2</v>
      </c>
      <c r="E2" s="17">
        <f>C2-2*SQRT((C2*(1-C2))/1000)</f>
        <v>5.4444003887449563E-2</v>
      </c>
      <c r="F2" s="16">
        <f>B2/1000</f>
        <v>7.8E-2</v>
      </c>
    </row>
    <row r="3" spans="1:6" x14ac:dyDescent="0.25">
      <c r="A3" s="1">
        <v>2</v>
      </c>
      <c r="B3" s="1">
        <v>116</v>
      </c>
      <c r="C3" s="16">
        <f t="shared" ref="C3:C21" si="0">1413/(20*1000)</f>
        <v>7.0650000000000004E-2</v>
      </c>
      <c r="D3" s="17">
        <f t="shared" ref="D3:D21" si="1">C3+2*SQRT((C3*(1-C3))/1000)</f>
        <v>8.6855996112550446E-2</v>
      </c>
      <c r="E3" s="17">
        <f t="shared" ref="E3:E21" si="2">C3-2*SQRT((C3*(1-C3))/1000)</f>
        <v>5.4444003887449563E-2</v>
      </c>
      <c r="F3" s="16">
        <f t="shared" ref="F3:F21" si="3">B3/1000</f>
        <v>0.11600000000000001</v>
      </c>
    </row>
    <row r="4" spans="1:6" x14ac:dyDescent="0.25">
      <c r="A4" s="1">
        <v>3</v>
      </c>
      <c r="B4" s="1">
        <v>49</v>
      </c>
      <c r="C4" s="16">
        <f t="shared" si="0"/>
        <v>7.0650000000000004E-2</v>
      </c>
      <c r="D4" s="17">
        <f t="shared" si="1"/>
        <v>8.6855996112550446E-2</v>
      </c>
      <c r="E4" s="17">
        <f t="shared" si="2"/>
        <v>5.4444003887449563E-2</v>
      </c>
      <c r="F4" s="16">
        <f t="shared" si="3"/>
        <v>4.9000000000000002E-2</v>
      </c>
    </row>
    <row r="5" spans="1:6" x14ac:dyDescent="0.25">
      <c r="A5" s="1">
        <v>4</v>
      </c>
      <c r="B5" s="1">
        <v>51</v>
      </c>
      <c r="C5" s="16">
        <f t="shared" si="0"/>
        <v>7.0650000000000004E-2</v>
      </c>
      <c r="D5" s="17">
        <f t="shared" si="1"/>
        <v>8.6855996112550446E-2</v>
      </c>
      <c r="E5" s="17">
        <f t="shared" si="2"/>
        <v>5.4444003887449563E-2</v>
      </c>
      <c r="F5" s="16">
        <f t="shared" si="3"/>
        <v>5.0999999999999997E-2</v>
      </c>
    </row>
    <row r="6" spans="1:6" x14ac:dyDescent="0.25">
      <c r="A6" s="1">
        <v>5</v>
      </c>
      <c r="B6" s="1">
        <v>37</v>
      </c>
      <c r="C6" s="16">
        <f t="shared" si="0"/>
        <v>7.0650000000000004E-2</v>
      </c>
      <c r="D6" s="17">
        <f t="shared" si="1"/>
        <v>8.6855996112550446E-2</v>
      </c>
      <c r="E6" s="17">
        <f t="shared" si="2"/>
        <v>5.4444003887449563E-2</v>
      </c>
      <c r="F6" s="16">
        <f t="shared" si="3"/>
        <v>3.6999999999999998E-2</v>
      </c>
    </row>
    <row r="7" spans="1:6" x14ac:dyDescent="0.25">
      <c r="A7" s="1">
        <v>6</v>
      </c>
      <c r="B7" s="1">
        <v>63</v>
      </c>
      <c r="C7" s="16">
        <f t="shared" si="0"/>
        <v>7.0650000000000004E-2</v>
      </c>
      <c r="D7" s="17">
        <f t="shared" si="1"/>
        <v>8.6855996112550446E-2</v>
      </c>
      <c r="E7" s="17">
        <f t="shared" si="2"/>
        <v>5.4444003887449563E-2</v>
      </c>
      <c r="F7" s="16">
        <f t="shared" si="3"/>
        <v>6.3E-2</v>
      </c>
    </row>
    <row r="8" spans="1:6" x14ac:dyDescent="0.25">
      <c r="A8" s="1">
        <v>7</v>
      </c>
      <c r="B8" s="1">
        <v>77</v>
      </c>
      <c r="C8" s="16">
        <f t="shared" si="0"/>
        <v>7.0650000000000004E-2</v>
      </c>
      <c r="D8" s="17">
        <f t="shared" si="1"/>
        <v>8.6855996112550446E-2</v>
      </c>
      <c r="E8" s="17">
        <f t="shared" si="2"/>
        <v>5.4444003887449563E-2</v>
      </c>
      <c r="F8" s="16">
        <f t="shared" si="3"/>
        <v>7.6999999999999999E-2</v>
      </c>
    </row>
    <row r="9" spans="1:6" x14ac:dyDescent="0.25">
      <c r="A9" s="1">
        <v>8</v>
      </c>
      <c r="B9" s="1">
        <v>106</v>
      </c>
      <c r="C9" s="16">
        <f t="shared" si="0"/>
        <v>7.0650000000000004E-2</v>
      </c>
      <c r="D9" s="17">
        <f t="shared" si="1"/>
        <v>8.6855996112550446E-2</v>
      </c>
      <c r="E9" s="17">
        <f t="shared" si="2"/>
        <v>5.4444003887449563E-2</v>
      </c>
      <c r="F9" s="16">
        <f t="shared" si="3"/>
        <v>0.106</v>
      </c>
    </row>
    <row r="10" spans="1:6" x14ac:dyDescent="0.25">
      <c r="A10" s="1">
        <v>9</v>
      </c>
      <c r="B10" s="1">
        <v>31</v>
      </c>
      <c r="C10" s="16">
        <f t="shared" si="0"/>
        <v>7.0650000000000004E-2</v>
      </c>
      <c r="D10" s="17">
        <f t="shared" si="1"/>
        <v>8.6855996112550446E-2</v>
      </c>
      <c r="E10" s="17">
        <f t="shared" si="2"/>
        <v>5.4444003887449563E-2</v>
      </c>
      <c r="F10" s="16">
        <f t="shared" si="3"/>
        <v>3.1E-2</v>
      </c>
    </row>
    <row r="11" spans="1:6" x14ac:dyDescent="0.25">
      <c r="A11" s="1">
        <v>10</v>
      </c>
      <c r="B11" s="1">
        <v>28</v>
      </c>
      <c r="C11" s="16">
        <f t="shared" si="0"/>
        <v>7.0650000000000004E-2</v>
      </c>
      <c r="D11" s="17">
        <f t="shared" si="1"/>
        <v>8.6855996112550446E-2</v>
      </c>
      <c r="E11" s="17">
        <f t="shared" si="2"/>
        <v>5.4444003887449563E-2</v>
      </c>
      <c r="F11" s="16">
        <f t="shared" si="3"/>
        <v>2.8000000000000001E-2</v>
      </c>
    </row>
    <row r="12" spans="1:6" x14ac:dyDescent="0.25">
      <c r="A12" s="1">
        <v>11</v>
      </c>
      <c r="B12" s="1">
        <v>123</v>
      </c>
      <c r="C12" s="16">
        <f t="shared" si="0"/>
        <v>7.0650000000000004E-2</v>
      </c>
      <c r="D12" s="17">
        <f t="shared" si="1"/>
        <v>8.6855996112550446E-2</v>
      </c>
      <c r="E12" s="17">
        <f t="shared" si="2"/>
        <v>5.4444003887449563E-2</v>
      </c>
      <c r="F12" s="16">
        <f t="shared" si="3"/>
        <v>0.123</v>
      </c>
    </row>
    <row r="13" spans="1:6" x14ac:dyDescent="0.25">
      <c r="A13" s="1">
        <v>12</v>
      </c>
      <c r="B13" s="1">
        <v>71</v>
      </c>
      <c r="C13" s="16">
        <f t="shared" si="0"/>
        <v>7.0650000000000004E-2</v>
      </c>
      <c r="D13" s="17">
        <f t="shared" si="1"/>
        <v>8.6855996112550446E-2</v>
      </c>
      <c r="E13" s="17">
        <f t="shared" si="2"/>
        <v>5.4444003887449563E-2</v>
      </c>
      <c r="F13" s="16">
        <f t="shared" si="3"/>
        <v>7.0999999999999994E-2</v>
      </c>
    </row>
    <row r="14" spans="1:6" x14ac:dyDescent="0.25">
      <c r="A14" s="1">
        <v>13</v>
      </c>
      <c r="B14" s="1">
        <v>87</v>
      </c>
      <c r="C14" s="16">
        <f t="shared" si="0"/>
        <v>7.0650000000000004E-2</v>
      </c>
      <c r="D14" s="17">
        <f t="shared" si="1"/>
        <v>8.6855996112550446E-2</v>
      </c>
      <c r="E14" s="17">
        <f t="shared" si="2"/>
        <v>5.4444003887449563E-2</v>
      </c>
      <c r="F14" s="16">
        <f t="shared" si="3"/>
        <v>8.6999999999999994E-2</v>
      </c>
    </row>
    <row r="15" spans="1:6" x14ac:dyDescent="0.25">
      <c r="A15" s="1">
        <v>14</v>
      </c>
      <c r="B15" s="1">
        <v>43</v>
      </c>
      <c r="C15" s="16">
        <f t="shared" si="0"/>
        <v>7.0650000000000004E-2</v>
      </c>
      <c r="D15" s="17">
        <f t="shared" si="1"/>
        <v>8.6855996112550446E-2</v>
      </c>
      <c r="E15" s="17">
        <f t="shared" si="2"/>
        <v>5.4444003887449563E-2</v>
      </c>
      <c r="F15" s="16">
        <f t="shared" si="3"/>
        <v>4.2999999999999997E-2</v>
      </c>
    </row>
    <row r="16" spans="1:6" x14ac:dyDescent="0.25">
      <c r="A16" s="1">
        <v>15</v>
      </c>
      <c r="B16" s="1">
        <v>91</v>
      </c>
      <c r="C16" s="16">
        <f t="shared" si="0"/>
        <v>7.0650000000000004E-2</v>
      </c>
      <c r="D16" s="17">
        <f t="shared" si="1"/>
        <v>8.6855996112550446E-2</v>
      </c>
      <c r="E16" s="17">
        <f t="shared" si="2"/>
        <v>5.4444003887449563E-2</v>
      </c>
      <c r="F16" s="16">
        <f t="shared" si="3"/>
        <v>9.0999999999999998E-2</v>
      </c>
    </row>
    <row r="17" spans="1:6" x14ac:dyDescent="0.25">
      <c r="A17" s="1">
        <v>16</v>
      </c>
      <c r="B17" s="1">
        <v>63</v>
      </c>
      <c r="C17" s="16">
        <f t="shared" si="0"/>
        <v>7.0650000000000004E-2</v>
      </c>
      <c r="D17" s="17">
        <f t="shared" si="1"/>
        <v>8.6855996112550446E-2</v>
      </c>
      <c r="E17" s="17">
        <f t="shared" si="2"/>
        <v>5.4444003887449563E-2</v>
      </c>
      <c r="F17" s="16">
        <f t="shared" si="3"/>
        <v>6.3E-2</v>
      </c>
    </row>
    <row r="18" spans="1:6" x14ac:dyDescent="0.25">
      <c r="A18" s="1">
        <v>17</v>
      </c>
      <c r="B18" s="1">
        <v>107</v>
      </c>
      <c r="C18" s="16">
        <f t="shared" si="0"/>
        <v>7.0650000000000004E-2</v>
      </c>
      <c r="D18" s="17">
        <f t="shared" si="1"/>
        <v>8.6855996112550446E-2</v>
      </c>
      <c r="E18" s="17">
        <f t="shared" si="2"/>
        <v>5.4444003887449563E-2</v>
      </c>
      <c r="F18" s="16">
        <f t="shared" si="3"/>
        <v>0.107</v>
      </c>
    </row>
    <row r="19" spans="1:6" x14ac:dyDescent="0.25">
      <c r="A19" s="1">
        <v>18</v>
      </c>
      <c r="B19" s="1">
        <v>54</v>
      </c>
      <c r="C19" s="16">
        <f t="shared" si="0"/>
        <v>7.0650000000000004E-2</v>
      </c>
      <c r="D19" s="17">
        <f t="shared" si="1"/>
        <v>8.6855996112550446E-2</v>
      </c>
      <c r="E19" s="17">
        <f t="shared" si="2"/>
        <v>5.4444003887449563E-2</v>
      </c>
      <c r="F19" s="16">
        <f t="shared" si="3"/>
        <v>5.3999999999999999E-2</v>
      </c>
    </row>
    <row r="20" spans="1:6" x14ac:dyDescent="0.25">
      <c r="A20" s="1">
        <v>19</v>
      </c>
      <c r="B20" s="1">
        <v>73</v>
      </c>
      <c r="C20" s="16">
        <f t="shared" si="0"/>
        <v>7.0650000000000004E-2</v>
      </c>
      <c r="D20" s="17">
        <f t="shared" si="1"/>
        <v>8.6855996112550446E-2</v>
      </c>
      <c r="E20" s="17">
        <f t="shared" si="2"/>
        <v>5.4444003887449563E-2</v>
      </c>
      <c r="F20" s="16">
        <f t="shared" si="3"/>
        <v>7.2999999999999995E-2</v>
      </c>
    </row>
    <row r="21" spans="1:6" x14ac:dyDescent="0.25">
      <c r="A21" s="1">
        <v>20</v>
      </c>
      <c r="B21" s="1">
        <v>65</v>
      </c>
      <c r="C21" s="16">
        <f t="shared" si="0"/>
        <v>7.0650000000000004E-2</v>
      </c>
      <c r="D21" s="17">
        <f t="shared" si="1"/>
        <v>8.6855996112550446E-2</v>
      </c>
      <c r="E21" s="17">
        <f t="shared" si="2"/>
        <v>5.4444003887449563E-2</v>
      </c>
      <c r="F21" s="16">
        <f t="shared" si="3"/>
        <v>6.5000000000000002E-2</v>
      </c>
    </row>
    <row r="22" spans="1:6" x14ac:dyDescent="0.25">
      <c r="B22" s="3"/>
    </row>
    <row r="24" spans="1:6" x14ac:dyDescent="0.25">
      <c r="C24" s="9" t="s">
        <v>12</v>
      </c>
      <c r="D24" s="11">
        <f>SUM(B2:B21)</f>
        <v>1413</v>
      </c>
    </row>
    <row r="25" spans="1:6" x14ac:dyDescent="0.25">
      <c r="C25" s="9" t="s">
        <v>13</v>
      </c>
      <c r="D25" s="11">
        <f>20*1000</f>
        <v>20000</v>
      </c>
    </row>
    <row r="26" spans="1:6" x14ac:dyDescent="0.25">
      <c r="C26" s="9" t="s">
        <v>14</v>
      </c>
      <c r="D26" s="13">
        <f>1413/(20*1000)</f>
        <v>7.0650000000000004E-2</v>
      </c>
    </row>
    <row r="27" spans="1:6" x14ac:dyDescent="0.25">
      <c r="C27" s="9" t="s">
        <v>1</v>
      </c>
      <c r="D27" s="15">
        <v>8.6860000000000007E-2</v>
      </c>
    </row>
    <row r="28" spans="1:6" x14ac:dyDescent="0.25">
      <c r="C28" s="9" t="s">
        <v>2</v>
      </c>
      <c r="D28" s="15">
        <v>5.4440000000000002E-2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Sigma</vt:lpstr>
      <vt:lpstr>2 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Revilla, Carlos A</dc:creator>
  <cp:lastModifiedBy>Paul Dang</cp:lastModifiedBy>
  <dcterms:created xsi:type="dcterms:W3CDTF">2020-02-04T18:35:52Z</dcterms:created>
  <dcterms:modified xsi:type="dcterms:W3CDTF">2020-02-05T20:20:46Z</dcterms:modified>
</cp:coreProperties>
</file>