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25" yWindow="2130" windowWidth="20610" windowHeight="11640" tabRatio="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5" i="1" l="1"/>
  <c r="J84" i="1"/>
  <c r="L84" i="1" s="1"/>
  <c r="G84" i="1"/>
  <c r="J79" i="1"/>
  <c r="G79" i="1"/>
  <c r="I79" i="1" s="1"/>
  <c r="L86" i="1"/>
  <c r="M86" i="1" s="1"/>
  <c r="I86" i="1"/>
  <c r="L85" i="1"/>
  <c r="I85" i="1"/>
  <c r="I84" i="1"/>
  <c r="L83" i="1"/>
  <c r="M83" i="1" s="1"/>
  <c r="I83" i="1"/>
  <c r="L82" i="1"/>
  <c r="I82" i="1"/>
  <c r="L81" i="1"/>
  <c r="I81" i="1"/>
  <c r="L80" i="1"/>
  <c r="I80" i="1"/>
  <c r="L79" i="1"/>
  <c r="L78" i="1"/>
  <c r="I78" i="1"/>
  <c r="M78" i="1" s="1"/>
  <c r="M85" i="1" l="1"/>
  <c r="M84" i="1"/>
  <c r="M82" i="1"/>
  <c r="M81" i="1"/>
  <c r="M80" i="1"/>
  <c r="M79" i="1"/>
  <c r="M69" i="1"/>
  <c r="J66" i="1"/>
  <c r="L66" i="1" s="1"/>
  <c r="G66" i="1"/>
  <c r="L73" i="1"/>
  <c r="M73" i="1" s="1"/>
  <c r="I73" i="1"/>
  <c r="L72" i="1"/>
  <c r="I72" i="1"/>
  <c r="M72" i="1" s="1"/>
  <c r="G72" i="1"/>
  <c r="J71" i="1"/>
  <c r="L71" i="1" s="1"/>
  <c r="G71" i="1"/>
  <c r="I71" i="1" s="1"/>
  <c r="M71" i="1" s="1"/>
  <c r="L70" i="1"/>
  <c r="M70" i="1" s="1"/>
  <c r="I70" i="1"/>
  <c r="L69" i="1"/>
  <c r="I69" i="1"/>
  <c r="L68" i="1"/>
  <c r="I68" i="1"/>
  <c r="M68" i="1" s="1"/>
  <c r="L67" i="1"/>
  <c r="I67" i="1"/>
  <c r="M67" i="1" s="1"/>
  <c r="I66" i="1"/>
  <c r="L65" i="1"/>
  <c r="I65" i="1"/>
  <c r="M66" i="1" l="1"/>
  <c r="M65" i="1"/>
  <c r="G59" i="1"/>
  <c r="J58" i="1"/>
  <c r="G58" i="1"/>
  <c r="M52" i="1"/>
  <c r="M56" i="1"/>
  <c r="M55" i="1"/>
  <c r="M54" i="1"/>
  <c r="M53" i="1"/>
  <c r="J53" i="1"/>
  <c r="L53" i="1" s="1"/>
  <c r="G53" i="1"/>
  <c r="I53" i="1" s="1"/>
  <c r="L60" i="1"/>
  <c r="I60" i="1"/>
  <c r="M60" i="1" s="1"/>
  <c r="L59" i="1"/>
  <c r="I59" i="1"/>
  <c r="M59" i="1" s="1"/>
  <c r="L58" i="1"/>
  <c r="I58" i="1"/>
  <c r="L57" i="1"/>
  <c r="I57" i="1"/>
  <c r="L56" i="1"/>
  <c r="I56" i="1"/>
  <c r="L55" i="1"/>
  <c r="I55" i="1"/>
  <c r="L54" i="1"/>
  <c r="I54" i="1"/>
  <c r="L52" i="1"/>
  <c r="I52" i="1"/>
  <c r="M58" i="1" l="1"/>
  <c r="M57" i="1"/>
  <c r="G46" i="1"/>
  <c r="G45" i="1"/>
  <c r="J45" i="1"/>
  <c r="I45" i="1"/>
  <c r="J40" i="1"/>
  <c r="G40" i="1"/>
  <c r="L47" i="1"/>
  <c r="I47" i="1"/>
  <c r="L46" i="1"/>
  <c r="I46" i="1"/>
  <c r="L45" i="1"/>
  <c r="L44" i="1"/>
  <c r="I44" i="1"/>
  <c r="L43" i="1"/>
  <c r="I43" i="1"/>
  <c r="L42" i="1"/>
  <c r="I42" i="1"/>
  <c r="L41" i="1"/>
  <c r="I41" i="1"/>
  <c r="L40" i="1"/>
  <c r="I40" i="1"/>
  <c r="L39" i="1"/>
  <c r="I39" i="1"/>
  <c r="M47" i="1" l="1"/>
  <c r="M46" i="1"/>
  <c r="M45" i="1"/>
  <c r="M44" i="1"/>
  <c r="M39" i="1"/>
  <c r="M41" i="1"/>
  <c r="M40" i="1"/>
  <c r="M42" i="1"/>
  <c r="M43" i="1"/>
  <c r="J32" i="1"/>
  <c r="L32" i="1"/>
  <c r="G32" i="1"/>
  <c r="M29" i="1"/>
  <c r="G27" i="1"/>
  <c r="I34" i="1"/>
  <c r="I33" i="1"/>
  <c r="I32" i="1"/>
  <c r="I31" i="1"/>
  <c r="M31" i="1" s="1"/>
  <c r="I30" i="1"/>
  <c r="M30" i="1" s="1"/>
  <c r="I29" i="1"/>
  <c r="I28" i="1"/>
  <c r="I27" i="1"/>
  <c r="I26" i="1"/>
  <c r="L34" i="1"/>
  <c r="L33" i="1"/>
  <c r="L31" i="1"/>
  <c r="L30" i="1"/>
  <c r="L29" i="1"/>
  <c r="L28" i="1"/>
  <c r="L27" i="1"/>
  <c r="L26" i="1"/>
  <c r="M26" i="1"/>
  <c r="M34" i="1" l="1"/>
  <c r="M33" i="1"/>
  <c r="M32" i="1"/>
  <c r="M28" i="1"/>
  <c r="M27" i="1"/>
  <c r="J20" i="1"/>
  <c r="J8" i="1"/>
  <c r="G20" i="1"/>
  <c r="I20" i="1" s="1"/>
  <c r="G8" i="1"/>
  <c r="J15" i="1"/>
  <c r="J3" i="1"/>
  <c r="G15" i="1"/>
  <c r="G3" i="1"/>
  <c r="M2" i="1"/>
  <c r="M14" i="1"/>
  <c r="L15" i="1"/>
  <c r="L16" i="1"/>
  <c r="L17" i="1"/>
  <c r="L18" i="1"/>
  <c r="L19" i="1"/>
  <c r="L20" i="1"/>
  <c r="L21" i="1"/>
  <c r="M21" i="1" s="1"/>
  <c r="L22" i="1"/>
  <c r="L14" i="1"/>
  <c r="L3" i="1"/>
  <c r="L4" i="1"/>
  <c r="M4" i="1" s="1"/>
  <c r="L5" i="1"/>
  <c r="L6" i="1"/>
  <c r="L7" i="1"/>
  <c r="L8" i="1"/>
  <c r="L9" i="1"/>
  <c r="M9" i="1" s="1"/>
  <c r="L10" i="1"/>
  <c r="L2" i="1"/>
  <c r="I15" i="1"/>
  <c r="I16" i="1"/>
  <c r="M16" i="1" s="1"/>
  <c r="I17" i="1"/>
  <c r="I18" i="1"/>
  <c r="I19" i="1"/>
  <c r="M19" i="1" s="1"/>
  <c r="I21" i="1"/>
  <c r="I22" i="1"/>
  <c r="I14" i="1"/>
  <c r="I3" i="1"/>
  <c r="I4" i="1"/>
  <c r="I5" i="1"/>
  <c r="I6" i="1"/>
  <c r="M6" i="1" s="1"/>
  <c r="I7" i="1"/>
  <c r="M7" i="1" s="1"/>
  <c r="I8" i="1"/>
  <c r="I9" i="1"/>
  <c r="I10" i="1"/>
  <c r="M10" i="1" s="1"/>
  <c r="I2" i="1"/>
  <c r="M22" i="1" l="1"/>
  <c r="M20" i="1"/>
  <c r="M8" i="1"/>
  <c r="M18" i="1"/>
  <c r="M17" i="1"/>
  <c r="M5" i="1"/>
  <c r="M3" i="1"/>
  <c r="M15" i="1"/>
</calcChain>
</file>

<file path=xl/sharedStrings.xml><?xml version="1.0" encoding="utf-8"?>
<sst xmlns="http://schemas.openxmlformats.org/spreadsheetml/2006/main" count="349" uniqueCount="47">
  <si>
    <t>type</t>
  </si>
  <si>
    <t>IATA</t>
  </si>
  <si>
    <t>ICAO</t>
  </si>
  <si>
    <t>name</t>
  </si>
  <si>
    <t>year</t>
  </si>
  <si>
    <t>month</t>
  </si>
  <si>
    <t>arr dom</t>
  </si>
  <si>
    <t xml:space="preserve">arr int </t>
  </si>
  <si>
    <t>arr tot</t>
  </si>
  <si>
    <t>dep dom</t>
  </si>
  <si>
    <t>dep int</t>
  </si>
  <si>
    <t>dep tot</t>
  </si>
  <si>
    <t>tot tot</t>
  </si>
  <si>
    <t>airport</t>
  </si>
  <si>
    <t>BFN</t>
  </si>
  <si>
    <t>FABL</t>
  </si>
  <si>
    <t>Bram Fisher</t>
  </si>
  <si>
    <t>CPT</t>
  </si>
  <si>
    <t>FACT</t>
  </si>
  <si>
    <t>Cape Town</t>
  </si>
  <si>
    <t>DUR</t>
  </si>
  <si>
    <t>FALE</t>
  </si>
  <si>
    <t>King Shaka</t>
  </si>
  <si>
    <t>ELS</t>
  </si>
  <si>
    <t>FAEL</t>
  </si>
  <si>
    <t>East London</t>
  </si>
  <si>
    <t>GRJ</t>
  </si>
  <si>
    <t>FAGG</t>
  </si>
  <si>
    <t>George</t>
  </si>
  <si>
    <t>KIM</t>
  </si>
  <si>
    <t>FAKM</t>
  </si>
  <si>
    <t>Kimberley</t>
  </si>
  <si>
    <t>JNB</t>
  </si>
  <si>
    <t>FAOR</t>
  </si>
  <si>
    <t>OR Tambo</t>
  </si>
  <si>
    <t>PLZ</t>
  </si>
  <si>
    <t>FAPE</t>
  </si>
  <si>
    <t>Port Elizabeth</t>
  </si>
  <si>
    <t>UTN</t>
  </si>
  <si>
    <t>FAUP</t>
  </si>
  <si>
    <t>Upington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</si>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</sst>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56" workbookViewId="0">
      <pane xSplit="1800" activePane="topRight"/>
      <selection activeCell="A77" sqref="A77"/>
      <selection pane="topRight" activeCell="D82" sqref="D82"/>
    </sheetView>
  </sheetViews>
  <sheetFormatPr defaultRowHeight="15" x14ac:dyDescent="0.25"/>
  <cols>
    <col min="4" max="4" width="13.42578125" bestFit="1" customWidth="1"/>
    <col min="8" max="8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2013</v>
      </c>
      <c r="F2">
        <v>7</v>
      </c>
      <c r="G2">
        <v>15882</v>
      </c>
      <c r="H2">
        <v>0</v>
      </c>
      <c r="I2">
        <f>G2+H2</f>
        <v>15882</v>
      </c>
      <c r="J2">
        <v>15540</v>
      </c>
      <c r="K2">
        <v>0</v>
      </c>
      <c r="L2">
        <f>J2+K2</f>
        <v>15540</v>
      </c>
      <c r="M2">
        <f>I2+L2</f>
        <v>31422</v>
      </c>
    </row>
    <row r="3" spans="1:13" x14ac:dyDescent="0.25">
      <c r="A3" t="s">
        <v>13</v>
      </c>
      <c r="B3" t="s">
        <v>17</v>
      </c>
      <c r="C3" t="s">
        <v>18</v>
      </c>
      <c r="D3" t="s">
        <v>19</v>
      </c>
      <c r="E3">
        <v>2013</v>
      </c>
      <c r="F3">
        <v>7</v>
      </c>
      <c r="G3">
        <f>6419+280032</f>
        <v>286451</v>
      </c>
      <c r="H3">
        <v>43035</v>
      </c>
      <c r="I3">
        <f t="shared" ref="I3:I10" si="0">G3+H3</f>
        <v>329486</v>
      </c>
      <c r="J3">
        <f>5101+255979</f>
        <v>261080</v>
      </c>
      <c r="K3">
        <v>34266</v>
      </c>
      <c r="L3">
        <f t="shared" ref="L3:L10" si="1">J3+K3</f>
        <v>295346</v>
      </c>
      <c r="M3">
        <f t="shared" ref="M3:M10" si="2">I3+L3</f>
        <v>624832</v>
      </c>
    </row>
    <row r="4" spans="1:13" x14ac:dyDescent="0.25">
      <c r="A4" t="s">
        <v>13</v>
      </c>
      <c r="B4" t="s">
        <v>20</v>
      </c>
      <c r="C4" t="s">
        <v>21</v>
      </c>
      <c r="D4" t="s">
        <v>22</v>
      </c>
      <c r="E4">
        <v>2013</v>
      </c>
      <c r="F4">
        <v>7</v>
      </c>
      <c r="G4">
        <v>172227</v>
      </c>
      <c r="H4">
        <v>14035</v>
      </c>
      <c r="I4">
        <f t="shared" si="0"/>
        <v>186262</v>
      </c>
      <c r="J4">
        <v>175505</v>
      </c>
      <c r="K4">
        <v>10300</v>
      </c>
      <c r="L4">
        <f t="shared" si="1"/>
        <v>185805</v>
      </c>
      <c r="M4">
        <f t="shared" si="2"/>
        <v>372067</v>
      </c>
    </row>
    <row r="5" spans="1:13" x14ac:dyDescent="0.25">
      <c r="A5" t="s">
        <v>13</v>
      </c>
      <c r="B5" t="s">
        <v>23</v>
      </c>
      <c r="C5" t="s">
        <v>24</v>
      </c>
      <c r="D5" t="s">
        <v>25</v>
      </c>
      <c r="E5">
        <v>2013</v>
      </c>
      <c r="F5">
        <v>7</v>
      </c>
      <c r="G5">
        <v>29371</v>
      </c>
      <c r="H5">
        <v>0</v>
      </c>
      <c r="I5">
        <f t="shared" si="0"/>
        <v>29371</v>
      </c>
      <c r="J5">
        <v>28720</v>
      </c>
      <c r="K5">
        <v>0</v>
      </c>
      <c r="L5">
        <f t="shared" si="1"/>
        <v>28720</v>
      </c>
      <c r="M5">
        <f t="shared" si="2"/>
        <v>58091</v>
      </c>
    </row>
    <row r="6" spans="1:13" x14ac:dyDescent="0.25">
      <c r="A6" t="s">
        <v>13</v>
      </c>
      <c r="B6" t="s">
        <v>26</v>
      </c>
      <c r="C6" t="s">
        <v>27</v>
      </c>
      <c r="D6" t="s">
        <v>28</v>
      </c>
      <c r="E6">
        <v>2013</v>
      </c>
      <c r="F6">
        <v>7</v>
      </c>
      <c r="G6">
        <v>20336</v>
      </c>
      <c r="H6">
        <v>0</v>
      </c>
      <c r="I6">
        <f t="shared" si="0"/>
        <v>20336</v>
      </c>
      <c r="J6">
        <v>21153</v>
      </c>
      <c r="L6">
        <f t="shared" si="1"/>
        <v>21153</v>
      </c>
      <c r="M6">
        <f t="shared" si="2"/>
        <v>41489</v>
      </c>
    </row>
    <row r="7" spans="1:13" x14ac:dyDescent="0.25">
      <c r="A7" t="s">
        <v>13</v>
      </c>
      <c r="B7" t="s">
        <v>29</v>
      </c>
      <c r="C7" t="s">
        <v>30</v>
      </c>
      <c r="D7" t="s">
        <v>31</v>
      </c>
      <c r="E7">
        <v>2013</v>
      </c>
      <c r="F7">
        <v>7</v>
      </c>
      <c r="G7">
        <v>6282</v>
      </c>
      <c r="H7">
        <v>0</v>
      </c>
      <c r="I7">
        <f t="shared" si="0"/>
        <v>6282</v>
      </c>
      <c r="J7">
        <v>6005</v>
      </c>
      <c r="K7">
        <v>0</v>
      </c>
      <c r="L7">
        <f t="shared" si="1"/>
        <v>6005</v>
      </c>
      <c r="M7">
        <f t="shared" si="2"/>
        <v>12287</v>
      </c>
    </row>
    <row r="8" spans="1:13" x14ac:dyDescent="0.25">
      <c r="A8" t="s">
        <v>13</v>
      </c>
      <c r="B8" t="s">
        <v>32</v>
      </c>
      <c r="C8" t="s">
        <v>33</v>
      </c>
      <c r="D8" t="s">
        <v>34</v>
      </c>
      <c r="E8">
        <v>2013</v>
      </c>
      <c r="F8">
        <v>7</v>
      </c>
      <c r="G8">
        <f>38129+366035</f>
        <v>404164</v>
      </c>
      <c r="H8">
        <v>402345</v>
      </c>
      <c r="I8">
        <f t="shared" si="0"/>
        <v>806509</v>
      </c>
      <c r="J8">
        <f>41572+390387</f>
        <v>431959</v>
      </c>
      <c r="K8">
        <v>339212</v>
      </c>
      <c r="L8">
        <f t="shared" si="1"/>
        <v>771171</v>
      </c>
      <c r="M8">
        <f t="shared" si="2"/>
        <v>1577680</v>
      </c>
    </row>
    <row r="9" spans="1:13" x14ac:dyDescent="0.25">
      <c r="A9" t="s">
        <v>13</v>
      </c>
      <c r="B9" t="s">
        <v>35</v>
      </c>
      <c r="C9" t="s">
        <v>36</v>
      </c>
      <c r="D9" t="s">
        <v>37</v>
      </c>
      <c r="E9">
        <v>2013</v>
      </c>
      <c r="F9">
        <v>7</v>
      </c>
      <c r="G9">
        <v>52801</v>
      </c>
      <c r="H9">
        <v>0</v>
      </c>
      <c r="I9">
        <f t="shared" si="0"/>
        <v>52801</v>
      </c>
      <c r="J9">
        <v>50956</v>
      </c>
      <c r="K9">
        <v>0</v>
      </c>
      <c r="L9">
        <f t="shared" si="1"/>
        <v>50956</v>
      </c>
      <c r="M9">
        <f t="shared" si="2"/>
        <v>103757</v>
      </c>
    </row>
    <row r="10" spans="1:13" x14ac:dyDescent="0.25">
      <c r="A10" t="s">
        <v>13</v>
      </c>
      <c r="B10" t="s">
        <v>38</v>
      </c>
      <c r="C10" t="s">
        <v>39</v>
      </c>
      <c r="D10" t="s">
        <v>40</v>
      </c>
      <c r="E10">
        <v>2013</v>
      </c>
      <c r="F10">
        <v>7</v>
      </c>
      <c r="G10">
        <v>2429</v>
      </c>
      <c r="H10">
        <v>0</v>
      </c>
      <c r="I10">
        <f t="shared" si="0"/>
        <v>2429</v>
      </c>
      <c r="J10">
        <v>2203</v>
      </c>
      <c r="K10">
        <v>0</v>
      </c>
      <c r="L10">
        <f t="shared" si="1"/>
        <v>2203</v>
      </c>
      <c r="M10">
        <f t="shared" si="2"/>
        <v>4632</v>
      </c>
    </row>
    <row r="12" spans="1:13" x14ac:dyDescent="0.25">
      <c r="A12" t="s">
        <v>41</v>
      </c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</row>
    <row r="14" spans="1:13" x14ac:dyDescent="0.25">
      <c r="A14" t="s">
        <v>13</v>
      </c>
      <c r="B14" t="s">
        <v>14</v>
      </c>
      <c r="C14" t="s">
        <v>15</v>
      </c>
      <c r="D14" t="s">
        <v>16</v>
      </c>
      <c r="E14">
        <v>2013</v>
      </c>
      <c r="F14">
        <v>8</v>
      </c>
      <c r="G14">
        <v>16132</v>
      </c>
      <c r="H14">
        <v>0</v>
      </c>
      <c r="I14">
        <f>G14+H14</f>
        <v>16132</v>
      </c>
      <c r="J14">
        <v>16318</v>
      </c>
      <c r="K14">
        <v>0</v>
      </c>
      <c r="L14">
        <f>J14+K14</f>
        <v>16318</v>
      </c>
      <c r="M14">
        <f>I14+L14</f>
        <v>32450</v>
      </c>
    </row>
    <row r="15" spans="1:13" x14ac:dyDescent="0.25">
      <c r="A15" t="s">
        <v>13</v>
      </c>
      <c r="B15" t="s">
        <v>17</v>
      </c>
      <c r="C15" t="s">
        <v>18</v>
      </c>
      <c r="D15" t="s">
        <v>19</v>
      </c>
      <c r="E15">
        <v>2013</v>
      </c>
      <c r="F15">
        <v>8</v>
      </c>
      <c r="G15">
        <f>5919+277462</f>
        <v>283381</v>
      </c>
      <c r="H15">
        <v>37543</v>
      </c>
      <c r="I15">
        <f t="shared" ref="I15:I22" si="3">G15+H15</f>
        <v>320924</v>
      </c>
      <c r="J15">
        <f>5572+276820</f>
        <v>282392</v>
      </c>
      <c r="K15">
        <v>39531</v>
      </c>
      <c r="L15">
        <f t="shared" ref="L15:L22" si="4">J15+K15</f>
        <v>321923</v>
      </c>
      <c r="M15">
        <f t="shared" ref="M15:M22" si="5">I15+L15</f>
        <v>642847</v>
      </c>
    </row>
    <row r="16" spans="1:13" x14ac:dyDescent="0.25">
      <c r="A16" t="s">
        <v>13</v>
      </c>
      <c r="B16" t="s">
        <v>20</v>
      </c>
      <c r="C16" t="s">
        <v>21</v>
      </c>
      <c r="D16" t="s">
        <v>22</v>
      </c>
      <c r="E16">
        <v>2013</v>
      </c>
      <c r="F16">
        <v>8</v>
      </c>
      <c r="G16">
        <v>176554</v>
      </c>
      <c r="H16">
        <v>9882</v>
      </c>
      <c r="I16">
        <f t="shared" si="3"/>
        <v>186436</v>
      </c>
      <c r="J16">
        <v>174793</v>
      </c>
      <c r="K16">
        <v>12131</v>
      </c>
      <c r="L16">
        <f t="shared" si="4"/>
        <v>186924</v>
      </c>
      <c r="M16">
        <f t="shared" si="5"/>
        <v>373360</v>
      </c>
    </row>
    <row r="17" spans="1:13" x14ac:dyDescent="0.25">
      <c r="A17" t="s">
        <v>13</v>
      </c>
      <c r="B17" t="s">
        <v>23</v>
      </c>
      <c r="C17" t="s">
        <v>24</v>
      </c>
      <c r="D17" t="s">
        <v>25</v>
      </c>
      <c r="E17">
        <v>2013</v>
      </c>
      <c r="F17">
        <v>8</v>
      </c>
      <c r="G17">
        <v>27723</v>
      </c>
      <c r="H17">
        <v>0</v>
      </c>
      <c r="I17">
        <f t="shared" si="3"/>
        <v>27723</v>
      </c>
      <c r="J17">
        <v>28069</v>
      </c>
      <c r="K17">
        <v>0</v>
      </c>
      <c r="L17">
        <f t="shared" si="4"/>
        <v>28069</v>
      </c>
      <c r="M17">
        <f t="shared" si="5"/>
        <v>55792</v>
      </c>
    </row>
    <row r="18" spans="1:13" x14ac:dyDescent="0.25">
      <c r="A18" t="s">
        <v>13</v>
      </c>
      <c r="B18" t="s">
        <v>26</v>
      </c>
      <c r="C18" t="s">
        <v>27</v>
      </c>
      <c r="D18" t="s">
        <v>28</v>
      </c>
      <c r="E18">
        <v>2013</v>
      </c>
      <c r="F18">
        <v>8</v>
      </c>
      <c r="G18">
        <v>21209</v>
      </c>
      <c r="H18">
        <v>0</v>
      </c>
      <c r="I18">
        <f t="shared" si="3"/>
        <v>21209</v>
      </c>
      <c r="J18">
        <v>21034</v>
      </c>
      <c r="L18">
        <f t="shared" si="4"/>
        <v>21034</v>
      </c>
      <c r="M18">
        <f t="shared" si="5"/>
        <v>42243</v>
      </c>
    </row>
    <row r="19" spans="1:13" x14ac:dyDescent="0.25">
      <c r="A19" t="s">
        <v>13</v>
      </c>
      <c r="B19" t="s">
        <v>29</v>
      </c>
      <c r="C19" t="s">
        <v>30</v>
      </c>
      <c r="D19" t="s">
        <v>31</v>
      </c>
      <c r="E19">
        <v>2013</v>
      </c>
      <c r="F19">
        <v>8</v>
      </c>
      <c r="G19">
        <v>6232</v>
      </c>
      <c r="H19">
        <v>0</v>
      </c>
      <c r="I19">
        <f t="shared" si="3"/>
        <v>6232</v>
      </c>
      <c r="J19">
        <v>6428</v>
      </c>
      <c r="K19">
        <v>0</v>
      </c>
      <c r="L19">
        <f t="shared" si="4"/>
        <v>6428</v>
      </c>
      <c r="M19">
        <f t="shared" si="5"/>
        <v>12660</v>
      </c>
    </row>
    <row r="20" spans="1:13" x14ac:dyDescent="0.25">
      <c r="A20" t="s">
        <v>13</v>
      </c>
      <c r="B20" t="s">
        <v>32</v>
      </c>
      <c r="C20" t="s">
        <v>33</v>
      </c>
      <c r="D20" t="s">
        <v>34</v>
      </c>
      <c r="E20">
        <v>2013</v>
      </c>
      <c r="F20">
        <v>8</v>
      </c>
      <c r="G20">
        <f>45820+388484</f>
        <v>434304</v>
      </c>
      <c r="H20">
        <v>380481</v>
      </c>
      <c r="I20">
        <f t="shared" si="3"/>
        <v>814785</v>
      </c>
      <c r="J20">
        <f>43041+387835</f>
        <v>430876</v>
      </c>
      <c r="K20">
        <v>395771</v>
      </c>
      <c r="L20">
        <f t="shared" si="4"/>
        <v>826647</v>
      </c>
      <c r="M20">
        <f t="shared" si="5"/>
        <v>1641432</v>
      </c>
    </row>
    <row r="21" spans="1:13" x14ac:dyDescent="0.25">
      <c r="A21" t="s">
        <v>13</v>
      </c>
      <c r="B21" t="s">
        <v>35</v>
      </c>
      <c r="C21" t="s">
        <v>36</v>
      </c>
      <c r="D21" t="s">
        <v>37</v>
      </c>
      <c r="E21">
        <v>2013</v>
      </c>
      <c r="F21">
        <v>8</v>
      </c>
      <c r="G21">
        <v>49879</v>
      </c>
      <c r="H21">
        <v>0</v>
      </c>
      <c r="I21">
        <f t="shared" si="3"/>
        <v>49879</v>
      </c>
      <c r="J21">
        <v>52228</v>
      </c>
      <c r="K21">
        <v>0</v>
      </c>
      <c r="L21">
        <f t="shared" si="4"/>
        <v>52228</v>
      </c>
      <c r="M21">
        <f t="shared" si="5"/>
        <v>102107</v>
      </c>
    </row>
    <row r="22" spans="1:13" x14ac:dyDescent="0.25">
      <c r="A22" t="s">
        <v>13</v>
      </c>
      <c r="B22" t="s">
        <v>38</v>
      </c>
      <c r="C22" t="s">
        <v>39</v>
      </c>
      <c r="D22" t="s">
        <v>40</v>
      </c>
      <c r="E22">
        <v>2013</v>
      </c>
      <c r="F22">
        <v>8</v>
      </c>
      <c r="G22">
        <v>2591</v>
      </c>
      <c r="H22">
        <v>0</v>
      </c>
      <c r="I22">
        <f t="shared" si="3"/>
        <v>2591</v>
      </c>
      <c r="J22">
        <v>2631</v>
      </c>
      <c r="K22">
        <v>0</v>
      </c>
      <c r="L22">
        <f t="shared" si="4"/>
        <v>2631</v>
      </c>
      <c r="M22">
        <f t="shared" si="5"/>
        <v>5222</v>
      </c>
    </row>
    <row r="24" spans="1:13" x14ac:dyDescent="0.25">
      <c r="A24" t="s">
        <v>42</v>
      </c>
    </row>
    <row r="25" spans="1:1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</row>
    <row r="26" spans="1:13" x14ac:dyDescent="0.25">
      <c r="A26" t="s">
        <v>13</v>
      </c>
      <c r="B26" t="s">
        <v>14</v>
      </c>
      <c r="C26" t="s">
        <v>15</v>
      </c>
      <c r="D26" t="s">
        <v>16</v>
      </c>
      <c r="E26">
        <v>2013</v>
      </c>
      <c r="F26">
        <v>9</v>
      </c>
      <c r="G26">
        <v>16492</v>
      </c>
      <c r="H26">
        <v>0</v>
      </c>
      <c r="I26">
        <f>G26+H26</f>
        <v>16492</v>
      </c>
      <c r="J26">
        <v>16600</v>
      </c>
      <c r="K26">
        <v>0</v>
      </c>
      <c r="L26">
        <f>J26+K26</f>
        <v>16600</v>
      </c>
      <c r="M26">
        <f>I26+L26</f>
        <v>33092</v>
      </c>
    </row>
    <row r="27" spans="1:13" x14ac:dyDescent="0.25">
      <c r="A27" t="s">
        <v>13</v>
      </c>
      <c r="B27" t="s">
        <v>17</v>
      </c>
      <c r="C27" t="s">
        <v>18</v>
      </c>
      <c r="D27" t="s">
        <v>19</v>
      </c>
      <c r="E27">
        <v>2013</v>
      </c>
      <c r="F27">
        <v>9</v>
      </c>
      <c r="G27">
        <f>6331+294252</f>
        <v>300583</v>
      </c>
      <c r="H27">
        <v>42921</v>
      </c>
      <c r="I27">
        <f t="shared" ref="I27:I34" si="6">G27+H27</f>
        <v>343504</v>
      </c>
      <c r="J27">
        <v>291277</v>
      </c>
      <c r="K27">
        <v>42730</v>
      </c>
      <c r="L27">
        <f t="shared" ref="L27:L34" si="7">J27+K27</f>
        <v>334007</v>
      </c>
      <c r="M27">
        <f t="shared" ref="M27:M34" si="8">I27+L27</f>
        <v>677511</v>
      </c>
    </row>
    <row r="28" spans="1:13" x14ac:dyDescent="0.25">
      <c r="A28" t="s">
        <v>13</v>
      </c>
      <c r="B28" t="s">
        <v>20</v>
      </c>
      <c r="C28" t="s">
        <v>21</v>
      </c>
      <c r="D28" t="s">
        <v>22</v>
      </c>
      <c r="E28">
        <v>2013</v>
      </c>
      <c r="F28">
        <v>9</v>
      </c>
      <c r="G28">
        <v>173095</v>
      </c>
      <c r="H28">
        <v>10968</v>
      </c>
      <c r="I28">
        <f t="shared" si="6"/>
        <v>184063</v>
      </c>
      <c r="J28">
        <v>179313</v>
      </c>
      <c r="K28">
        <v>12791</v>
      </c>
      <c r="L28">
        <f t="shared" si="7"/>
        <v>192104</v>
      </c>
      <c r="M28">
        <f t="shared" si="8"/>
        <v>376167</v>
      </c>
    </row>
    <row r="29" spans="1:13" x14ac:dyDescent="0.25">
      <c r="A29" t="s">
        <v>13</v>
      </c>
      <c r="B29" t="s">
        <v>23</v>
      </c>
      <c r="C29" t="s">
        <v>24</v>
      </c>
      <c r="D29" t="s">
        <v>25</v>
      </c>
      <c r="E29">
        <v>2013</v>
      </c>
      <c r="F29">
        <v>9</v>
      </c>
      <c r="G29">
        <v>28412</v>
      </c>
      <c r="H29">
        <v>0</v>
      </c>
      <c r="I29">
        <f t="shared" si="6"/>
        <v>28412</v>
      </c>
      <c r="J29">
        <v>28972</v>
      </c>
      <c r="K29">
        <v>0</v>
      </c>
      <c r="L29">
        <f t="shared" si="7"/>
        <v>28972</v>
      </c>
      <c r="M29">
        <f>I29+L29</f>
        <v>57384</v>
      </c>
    </row>
    <row r="30" spans="1:13" x14ac:dyDescent="0.25">
      <c r="A30" t="s">
        <v>13</v>
      </c>
      <c r="B30" t="s">
        <v>26</v>
      </c>
      <c r="C30" t="s">
        <v>27</v>
      </c>
      <c r="D30" t="s">
        <v>28</v>
      </c>
      <c r="E30">
        <v>2013</v>
      </c>
      <c r="F30">
        <v>9</v>
      </c>
      <c r="G30">
        <v>22401</v>
      </c>
      <c r="H30">
        <v>0</v>
      </c>
      <c r="I30">
        <f t="shared" si="6"/>
        <v>22401</v>
      </c>
      <c r="J30">
        <v>21881</v>
      </c>
      <c r="L30">
        <f t="shared" si="7"/>
        <v>21881</v>
      </c>
      <c r="M30">
        <f t="shared" si="8"/>
        <v>44282</v>
      </c>
    </row>
    <row r="31" spans="1:13" x14ac:dyDescent="0.25">
      <c r="A31" t="s">
        <v>13</v>
      </c>
      <c r="B31" t="s">
        <v>29</v>
      </c>
      <c r="C31" t="s">
        <v>30</v>
      </c>
      <c r="D31" t="s">
        <v>31</v>
      </c>
      <c r="E31">
        <v>2013</v>
      </c>
      <c r="F31">
        <v>9</v>
      </c>
      <c r="G31">
        <v>6891</v>
      </c>
      <c r="H31">
        <v>0</v>
      </c>
      <c r="I31">
        <f t="shared" si="6"/>
        <v>6891</v>
      </c>
      <c r="J31">
        <v>6738</v>
      </c>
      <c r="K31">
        <v>0</v>
      </c>
      <c r="L31">
        <f t="shared" si="7"/>
        <v>6738</v>
      </c>
      <c r="M31">
        <f t="shared" si="8"/>
        <v>13629</v>
      </c>
    </row>
    <row r="32" spans="1:13" x14ac:dyDescent="0.25">
      <c r="A32" t="s">
        <v>13</v>
      </c>
      <c r="B32" t="s">
        <v>32</v>
      </c>
      <c r="C32" t="s">
        <v>33</v>
      </c>
      <c r="D32" t="s">
        <v>34</v>
      </c>
      <c r="E32">
        <v>2013</v>
      </c>
      <c r="F32">
        <v>9</v>
      </c>
      <c r="G32">
        <f>41409+388057</f>
        <v>429466</v>
      </c>
      <c r="H32">
        <v>376295</v>
      </c>
      <c r="I32">
        <f t="shared" si="6"/>
        <v>805761</v>
      </c>
      <c r="J32">
        <f>42230+394827</f>
        <v>437057</v>
      </c>
      <c r="K32">
        <v>374460</v>
      </c>
      <c r="L32">
        <f>J32+K32</f>
        <v>811517</v>
      </c>
      <c r="M32">
        <f t="shared" si="8"/>
        <v>1617278</v>
      </c>
    </row>
    <row r="33" spans="1:13" x14ac:dyDescent="0.25">
      <c r="A33" t="s">
        <v>13</v>
      </c>
      <c r="B33" t="s">
        <v>35</v>
      </c>
      <c r="C33" t="s">
        <v>36</v>
      </c>
      <c r="D33" t="s">
        <v>37</v>
      </c>
      <c r="E33">
        <v>2013</v>
      </c>
      <c r="F33">
        <v>9</v>
      </c>
      <c r="G33">
        <v>53434</v>
      </c>
      <c r="H33">
        <v>0</v>
      </c>
      <c r="I33">
        <f t="shared" si="6"/>
        <v>53434</v>
      </c>
      <c r="J33">
        <v>51270</v>
      </c>
      <c r="K33">
        <v>0</v>
      </c>
      <c r="L33">
        <f t="shared" si="7"/>
        <v>51270</v>
      </c>
      <c r="M33">
        <f t="shared" si="8"/>
        <v>104704</v>
      </c>
    </row>
    <row r="34" spans="1:13" x14ac:dyDescent="0.25">
      <c r="A34" t="s">
        <v>13</v>
      </c>
      <c r="B34" t="s">
        <v>38</v>
      </c>
      <c r="C34" t="s">
        <v>39</v>
      </c>
      <c r="D34" t="s">
        <v>40</v>
      </c>
      <c r="E34">
        <v>2013</v>
      </c>
      <c r="F34">
        <v>9</v>
      </c>
      <c r="G34">
        <v>3006</v>
      </c>
      <c r="H34">
        <v>0</v>
      </c>
      <c r="I34">
        <f t="shared" si="6"/>
        <v>3006</v>
      </c>
      <c r="J34">
        <v>2722</v>
      </c>
      <c r="K34">
        <v>0</v>
      </c>
      <c r="L34">
        <f t="shared" si="7"/>
        <v>2722</v>
      </c>
      <c r="M34">
        <f t="shared" si="8"/>
        <v>5728</v>
      </c>
    </row>
    <row r="37" spans="1:13" x14ac:dyDescent="0.25">
      <c r="A37" t="s">
        <v>43</v>
      </c>
    </row>
    <row r="38" spans="1:13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 x14ac:dyDescent="0.25">
      <c r="A39" t="s">
        <v>13</v>
      </c>
      <c r="B39" t="s">
        <v>14</v>
      </c>
      <c r="C39" t="s">
        <v>15</v>
      </c>
      <c r="D39" t="s">
        <v>16</v>
      </c>
      <c r="E39">
        <v>2013</v>
      </c>
      <c r="F39">
        <v>10</v>
      </c>
      <c r="G39">
        <v>17416</v>
      </c>
      <c r="H39">
        <v>0</v>
      </c>
      <c r="I39">
        <f>G39+H39</f>
        <v>17416</v>
      </c>
      <c r="J39">
        <v>17576</v>
      </c>
      <c r="K39">
        <v>0</v>
      </c>
      <c r="L39">
        <f>J39+K39</f>
        <v>17576</v>
      </c>
      <c r="M39">
        <f>I39+L39</f>
        <v>34992</v>
      </c>
    </row>
    <row r="40" spans="1:13" x14ac:dyDescent="0.25">
      <c r="A40" t="s">
        <v>13</v>
      </c>
      <c r="B40" t="s">
        <v>17</v>
      </c>
      <c r="C40" t="s">
        <v>18</v>
      </c>
      <c r="D40" t="s">
        <v>19</v>
      </c>
      <c r="E40">
        <v>2013</v>
      </c>
      <c r="F40">
        <v>10</v>
      </c>
      <c r="G40">
        <f>6914+305617</f>
        <v>312531</v>
      </c>
      <c r="H40">
        <v>54039</v>
      </c>
      <c r="I40">
        <f t="shared" ref="I40:I47" si="9">G40+H40</f>
        <v>366570</v>
      </c>
      <c r="J40">
        <f>6249+302536</f>
        <v>308785</v>
      </c>
      <c r="K40">
        <v>45923</v>
      </c>
      <c r="L40">
        <f t="shared" ref="L40:L44" si="10">J40+K40</f>
        <v>354708</v>
      </c>
      <c r="M40">
        <f t="shared" ref="M40:M41" si="11">I40+L40</f>
        <v>721278</v>
      </c>
    </row>
    <row r="41" spans="1:13" x14ac:dyDescent="0.25">
      <c r="A41" t="s">
        <v>13</v>
      </c>
      <c r="B41" t="s">
        <v>20</v>
      </c>
      <c r="C41" t="s">
        <v>21</v>
      </c>
      <c r="D41" t="s">
        <v>22</v>
      </c>
      <c r="E41">
        <v>2013</v>
      </c>
      <c r="F41">
        <v>10</v>
      </c>
      <c r="G41">
        <v>175937</v>
      </c>
      <c r="H41">
        <v>12015</v>
      </c>
      <c r="I41">
        <f t="shared" si="9"/>
        <v>187952</v>
      </c>
      <c r="J41">
        <v>176509</v>
      </c>
      <c r="K41">
        <v>10326</v>
      </c>
      <c r="L41">
        <f t="shared" si="10"/>
        <v>186835</v>
      </c>
      <c r="M41">
        <f t="shared" si="11"/>
        <v>374787</v>
      </c>
    </row>
    <row r="42" spans="1:13" x14ac:dyDescent="0.25">
      <c r="A42" t="s">
        <v>13</v>
      </c>
      <c r="B42" t="s">
        <v>23</v>
      </c>
      <c r="C42" t="s">
        <v>24</v>
      </c>
      <c r="D42" t="s">
        <v>25</v>
      </c>
      <c r="E42">
        <v>2013</v>
      </c>
      <c r="F42">
        <v>10</v>
      </c>
      <c r="G42">
        <v>29190</v>
      </c>
      <c r="H42">
        <v>0</v>
      </c>
      <c r="I42">
        <f t="shared" si="9"/>
        <v>29190</v>
      </c>
      <c r="J42">
        <v>28501</v>
      </c>
      <c r="K42">
        <v>0</v>
      </c>
      <c r="L42">
        <f t="shared" si="10"/>
        <v>28501</v>
      </c>
      <c r="M42">
        <f>I42+L42</f>
        <v>57691</v>
      </c>
    </row>
    <row r="43" spans="1:13" x14ac:dyDescent="0.25">
      <c r="A43" t="s">
        <v>13</v>
      </c>
      <c r="B43" t="s">
        <v>26</v>
      </c>
      <c r="C43" t="s">
        <v>27</v>
      </c>
      <c r="D43" t="s">
        <v>28</v>
      </c>
      <c r="E43">
        <v>2013</v>
      </c>
      <c r="F43">
        <v>10</v>
      </c>
      <c r="G43">
        <v>22956</v>
      </c>
      <c r="H43">
        <v>0</v>
      </c>
      <c r="I43">
        <f t="shared" si="9"/>
        <v>22956</v>
      </c>
      <c r="J43">
        <v>22864</v>
      </c>
      <c r="K43">
        <v>0</v>
      </c>
      <c r="L43">
        <f t="shared" si="10"/>
        <v>22864</v>
      </c>
      <c r="M43">
        <f t="shared" ref="M43:M47" si="12">I43+L43</f>
        <v>45820</v>
      </c>
    </row>
    <row r="44" spans="1:13" x14ac:dyDescent="0.25">
      <c r="A44" t="s">
        <v>13</v>
      </c>
      <c r="B44" t="s">
        <v>29</v>
      </c>
      <c r="C44" t="s">
        <v>30</v>
      </c>
      <c r="D44" t="s">
        <v>31</v>
      </c>
      <c r="E44">
        <v>2013</v>
      </c>
      <c r="F44">
        <v>10</v>
      </c>
      <c r="G44">
        <v>7118</v>
      </c>
      <c r="H44">
        <v>0</v>
      </c>
      <c r="I44">
        <f t="shared" si="9"/>
        <v>7118</v>
      </c>
      <c r="J44">
        <v>7005</v>
      </c>
      <c r="K44">
        <v>0</v>
      </c>
      <c r="L44">
        <f t="shared" si="10"/>
        <v>7005</v>
      </c>
      <c r="M44">
        <f t="shared" si="12"/>
        <v>14123</v>
      </c>
    </row>
    <row r="45" spans="1:13" x14ac:dyDescent="0.25">
      <c r="A45" t="s">
        <v>13</v>
      </c>
      <c r="B45" t="s">
        <v>32</v>
      </c>
      <c r="C45" t="s">
        <v>33</v>
      </c>
      <c r="D45" t="s">
        <v>34</v>
      </c>
      <c r="E45">
        <v>2013</v>
      </c>
      <c r="F45">
        <v>10</v>
      </c>
      <c r="G45">
        <f>407969+41233</f>
        <v>449202</v>
      </c>
      <c r="H45">
        <v>383511</v>
      </c>
      <c r="I45">
        <f t="shared" si="9"/>
        <v>832713</v>
      </c>
      <c r="J45">
        <f>42832+416354</f>
        <v>459186</v>
      </c>
      <c r="K45">
        <v>354115</v>
      </c>
      <c r="L45">
        <f>J45+K45</f>
        <v>813301</v>
      </c>
      <c r="M45">
        <f t="shared" si="12"/>
        <v>1646014</v>
      </c>
    </row>
    <row r="46" spans="1:13" x14ac:dyDescent="0.25">
      <c r="A46" t="s">
        <v>13</v>
      </c>
      <c r="B46" t="s">
        <v>35</v>
      </c>
      <c r="C46" t="s">
        <v>36</v>
      </c>
      <c r="D46" t="s">
        <v>37</v>
      </c>
      <c r="E46">
        <v>2013</v>
      </c>
      <c r="F46">
        <v>10</v>
      </c>
      <c r="G46">
        <f>57151</f>
        <v>57151</v>
      </c>
      <c r="H46">
        <v>0</v>
      </c>
      <c r="I46">
        <f t="shared" si="9"/>
        <v>57151</v>
      </c>
      <c r="J46">
        <v>53650</v>
      </c>
      <c r="K46">
        <v>0</v>
      </c>
      <c r="L46">
        <f t="shared" ref="L46:L47" si="13">J46+K46</f>
        <v>53650</v>
      </c>
      <c r="M46">
        <f t="shared" si="12"/>
        <v>110801</v>
      </c>
    </row>
    <row r="47" spans="1:13" x14ac:dyDescent="0.25">
      <c r="A47" t="s">
        <v>13</v>
      </c>
      <c r="B47" t="s">
        <v>38</v>
      </c>
      <c r="C47" t="s">
        <v>39</v>
      </c>
      <c r="D47" t="s">
        <v>40</v>
      </c>
      <c r="E47">
        <v>2013</v>
      </c>
      <c r="F47">
        <v>10</v>
      </c>
      <c r="G47">
        <v>2874</v>
      </c>
      <c r="H47">
        <v>0</v>
      </c>
      <c r="I47">
        <f t="shared" si="9"/>
        <v>2874</v>
      </c>
      <c r="J47">
        <v>2746</v>
      </c>
      <c r="K47">
        <v>0</v>
      </c>
      <c r="L47">
        <f t="shared" si="13"/>
        <v>2746</v>
      </c>
      <c r="M47">
        <f t="shared" si="12"/>
        <v>5620</v>
      </c>
    </row>
    <row r="50" spans="1:13" x14ac:dyDescent="0.25">
      <c r="A50" t="s">
        <v>44</v>
      </c>
    </row>
    <row r="51" spans="1:13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</row>
    <row r="52" spans="1:13" x14ac:dyDescent="0.25">
      <c r="A52" t="s">
        <v>13</v>
      </c>
      <c r="B52" t="s">
        <v>14</v>
      </c>
      <c r="C52" t="s">
        <v>15</v>
      </c>
      <c r="D52" t="s">
        <v>16</v>
      </c>
      <c r="E52">
        <v>2013</v>
      </c>
      <c r="F52">
        <v>11</v>
      </c>
      <c r="G52">
        <v>16680</v>
      </c>
      <c r="H52">
        <v>0</v>
      </c>
      <c r="I52">
        <f>G52+H52</f>
        <v>16680</v>
      </c>
      <c r="J52">
        <v>16953</v>
      </c>
      <c r="K52">
        <v>0</v>
      </c>
      <c r="L52">
        <f>J52+K52</f>
        <v>16953</v>
      </c>
      <c r="M52">
        <f>I52+L52</f>
        <v>33633</v>
      </c>
    </row>
    <row r="53" spans="1:13" x14ac:dyDescent="0.25">
      <c r="A53" t="s">
        <v>13</v>
      </c>
      <c r="B53" t="s">
        <v>17</v>
      </c>
      <c r="C53" t="s">
        <v>18</v>
      </c>
      <c r="D53" t="s">
        <v>19</v>
      </c>
      <c r="E53">
        <v>2013</v>
      </c>
      <c r="F53">
        <v>11</v>
      </c>
      <c r="G53">
        <f>6839+286101</f>
        <v>292940</v>
      </c>
      <c r="H53">
        <v>72908</v>
      </c>
      <c r="I53">
        <f t="shared" ref="I53:I60" si="14">G53+H53</f>
        <v>365848</v>
      </c>
      <c r="J53">
        <f>6107+293017</f>
        <v>299124</v>
      </c>
      <c r="K53">
        <v>71589</v>
      </c>
      <c r="L53">
        <f t="shared" ref="L53:L57" si="15">J53+K53</f>
        <v>370713</v>
      </c>
      <c r="M53">
        <f t="shared" ref="M53:M54" si="16">I53+L53</f>
        <v>736561</v>
      </c>
    </row>
    <row r="54" spans="1:13" x14ac:dyDescent="0.25">
      <c r="A54" t="s">
        <v>13</v>
      </c>
      <c r="B54" t="s">
        <v>20</v>
      </c>
      <c r="C54" t="s">
        <v>21</v>
      </c>
      <c r="D54" t="s">
        <v>22</v>
      </c>
      <c r="E54">
        <v>2013</v>
      </c>
      <c r="F54">
        <v>11</v>
      </c>
      <c r="G54">
        <v>173217</v>
      </c>
      <c r="H54">
        <v>9602</v>
      </c>
      <c r="I54">
        <f t="shared" si="14"/>
        <v>182819</v>
      </c>
      <c r="J54">
        <v>171277</v>
      </c>
      <c r="K54">
        <v>10708</v>
      </c>
      <c r="L54">
        <f t="shared" si="15"/>
        <v>181985</v>
      </c>
      <c r="M54">
        <f t="shared" si="16"/>
        <v>364804</v>
      </c>
    </row>
    <row r="55" spans="1:13" x14ac:dyDescent="0.25">
      <c r="A55" t="s">
        <v>13</v>
      </c>
      <c r="B55" t="s">
        <v>23</v>
      </c>
      <c r="C55" t="s">
        <v>24</v>
      </c>
      <c r="D55" t="s">
        <v>25</v>
      </c>
      <c r="E55">
        <v>2013</v>
      </c>
      <c r="F55">
        <v>11</v>
      </c>
      <c r="G55">
        <v>27970</v>
      </c>
      <c r="H55">
        <v>0</v>
      </c>
      <c r="I55">
        <f t="shared" si="14"/>
        <v>27970</v>
      </c>
      <c r="J55">
        <v>21770</v>
      </c>
      <c r="K55">
        <v>0</v>
      </c>
      <c r="L55">
        <f t="shared" si="15"/>
        <v>21770</v>
      </c>
      <c r="M55">
        <f>I55+L55</f>
        <v>49740</v>
      </c>
    </row>
    <row r="56" spans="1:13" x14ac:dyDescent="0.25">
      <c r="A56" t="s">
        <v>13</v>
      </c>
      <c r="B56" t="s">
        <v>26</v>
      </c>
      <c r="C56" t="s">
        <v>27</v>
      </c>
      <c r="D56" t="s">
        <v>28</v>
      </c>
      <c r="E56">
        <v>2013</v>
      </c>
      <c r="F56">
        <v>11</v>
      </c>
      <c r="G56">
        <v>22957</v>
      </c>
      <c r="H56">
        <v>0</v>
      </c>
      <c r="I56">
        <f t="shared" si="14"/>
        <v>22957</v>
      </c>
      <c r="J56">
        <v>22864</v>
      </c>
      <c r="K56">
        <v>0</v>
      </c>
      <c r="L56">
        <f t="shared" si="15"/>
        <v>22864</v>
      </c>
      <c r="M56">
        <f t="shared" ref="M56:M60" si="17">I56+L56</f>
        <v>45821</v>
      </c>
    </row>
    <row r="57" spans="1:13" x14ac:dyDescent="0.25">
      <c r="A57" t="s">
        <v>13</v>
      </c>
      <c r="B57" t="s">
        <v>29</v>
      </c>
      <c r="C57" t="s">
        <v>30</v>
      </c>
      <c r="D57" t="s">
        <v>31</v>
      </c>
      <c r="E57">
        <v>2013</v>
      </c>
      <c r="F57">
        <v>11</v>
      </c>
      <c r="G57">
        <v>7202</v>
      </c>
      <c r="H57">
        <v>0</v>
      </c>
      <c r="I57">
        <f t="shared" si="14"/>
        <v>7202</v>
      </c>
      <c r="J57">
        <v>7316</v>
      </c>
      <c r="K57">
        <v>0</v>
      </c>
      <c r="L57">
        <f t="shared" si="15"/>
        <v>7316</v>
      </c>
      <c r="M57">
        <f t="shared" si="17"/>
        <v>14518</v>
      </c>
    </row>
    <row r="58" spans="1:13" x14ac:dyDescent="0.25">
      <c r="A58" t="s">
        <v>13</v>
      </c>
      <c r="B58" t="s">
        <v>32</v>
      </c>
      <c r="C58" t="s">
        <v>33</v>
      </c>
      <c r="D58" t="s">
        <v>34</v>
      </c>
      <c r="E58">
        <v>2013</v>
      </c>
      <c r="F58">
        <v>11</v>
      </c>
      <c r="G58">
        <f>393350+40781</f>
        <v>434131</v>
      </c>
      <c r="H58">
        <v>345464</v>
      </c>
      <c r="I58">
        <f t="shared" si="14"/>
        <v>779595</v>
      </c>
      <c r="J58">
        <f>38975+392392</f>
        <v>431367</v>
      </c>
      <c r="K58">
        <v>352847</v>
      </c>
      <c r="L58">
        <f>J58+K58</f>
        <v>784214</v>
      </c>
      <c r="M58">
        <f t="shared" si="17"/>
        <v>1563809</v>
      </c>
    </row>
    <row r="59" spans="1:13" x14ac:dyDescent="0.25">
      <c r="A59" t="s">
        <v>13</v>
      </c>
      <c r="B59" t="s">
        <v>35</v>
      </c>
      <c r="C59" t="s">
        <v>36</v>
      </c>
      <c r="D59" t="s">
        <v>37</v>
      </c>
      <c r="E59">
        <v>2013</v>
      </c>
      <c r="F59">
        <v>11</v>
      </c>
      <c r="G59">
        <f>54518</f>
        <v>54518</v>
      </c>
      <c r="H59">
        <v>0</v>
      </c>
      <c r="I59">
        <f t="shared" si="14"/>
        <v>54518</v>
      </c>
      <c r="J59">
        <v>52588</v>
      </c>
      <c r="K59">
        <v>0</v>
      </c>
      <c r="L59">
        <f t="shared" ref="L59:L60" si="18">J59+K59</f>
        <v>52588</v>
      </c>
      <c r="M59">
        <f t="shared" si="17"/>
        <v>107106</v>
      </c>
    </row>
    <row r="60" spans="1:13" x14ac:dyDescent="0.25">
      <c r="A60" t="s">
        <v>13</v>
      </c>
      <c r="B60" t="s">
        <v>38</v>
      </c>
      <c r="C60" t="s">
        <v>39</v>
      </c>
      <c r="D60" t="s">
        <v>40</v>
      </c>
      <c r="E60">
        <v>2013</v>
      </c>
      <c r="F60">
        <v>11</v>
      </c>
      <c r="G60">
        <v>3054</v>
      </c>
      <c r="H60">
        <v>0</v>
      </c>
      <c r="I60">
        <f t="shared" si="14"/>
        <v>3054</v>
      </c>
      <c r="J60">
        <v>2679</v>
      </c>
      <c r="K60">
        <v>0</v>
      </c>
      <c r="L60">
        <f t="shared" si="18"/>
        <v>2679</v>
      </c>
      <c r="M60">
        <f t="shared" si="17"/>
        <v>5733</v>
      </c>
    </row>
    <row r="63" spans="1:13" x14ac:dyDescent="0.25">
      <c r="A63" t="s">
        <v>45</v>
      </c>
    </row>
    <row r="64" spans="1:13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</row>
    <row r="65" spans="1:13" x14ac:dyDescent="0.25">
      <c r="A65" t="s">
        <v>13</v>
      </c>
      <c r="B65" t="s">
        <v>14</v>
      </c>
      <c r="C65" t="s">
        <v>15</v>
      </c>
      <c r="D65" t="s">
        <v>16</v>
      </c>
      <c r="E65">
        <v>2013</v>
      </c>
      <c r="F65">
        <v>12</v>
      </c>
      <c r="G65">
        <v>10793</v>
      </c>
      <c r="H65">
        <v>0</v>
      </c>
      <c r="I65">
        <f>G65+H65</f>
        <v>10793</v>
      </c>
      <c r="J65">
        <v>11526</v>
      </c>
      <c r="K65">
        <v>0</v>
      </c>
      <c r="L65">
        <f>J65+K65</f>
        <v>11526</v>
      </c>
      <c r="M65">
        <f>I65+L65</f>
        <v>22319</v>
      </c>
    </row>
    <row r="66" spans="1:13" x14ac:dyDescent="0.25">
      <c r="A66" t="s">
        <v>13</v>
      </c>
      <c r="B66" t="s">
        <v>17</v>
      </c>
      <c r="C66" t="s">
        <v>18</v>
      </c>
      <c r="D66" t="s">
        <v>19</v>
      </c>
      <c r="E66">
        <v>2013</v>
      </c>
      <c r="F66">
        <v>12</v>
      </c>
      <c r="G66">
        <f>6564+323514</f>
        <v>330078</v>
      </c>
      <c r="H66">
        <v>82010</v>
      </c>
      <c r="I66">
        <f t="shared" ref="I66:I73" si="19">G66+H66</f>
        <v>412088</v>
      </c>
      <c r="J66">
        <f>5934+288713</f>
        <v>294647</v>
      </c>
      <c r="K66">
        <v>77975</v>
      </c>
      <c r="L66">
        <f t="shared" ref="L66:L70" si="20">J66+K66</f>
        <v>372622</v>
      </c>
      <c r="M66">
        <f t="shared" ref="M66:M67" si="21">I66+L66</f>
        <v>784710</v>
      </c>
    </row>
    <row r="67" spans="1:13" x14ac:dyDescent="0.25">
      <c r="A67" t="s">
        <v>13</v>
      </c>
      <c r="B67" t="s">
        <v>20</v>
      </c>
      <c r="C67" t="s">
        <v>21</v>
      </c>
      <c r="D67" t="s">
        <v>22</v>
      </c>
      <c r="E67">
        <v>2013</v>
      </c>
      <c r="F67">
        <v>12</v>
      </c>
      <c r="G67">
        <v>187372</v>
      </c>
      <c r="H67">
        <v>13869</v>
      </c>
      <c r="I67">
        <f t="shared" si="19"/>
        <v>201241</v>
      </c>
      <c r="J67">
        <v>182545</v>
      </c>
      <c r="K67">
        <v>16201</v>
      </c>
      <c r="L67">
        <f t="shared" si="20"/>
        <v>198746</v>
      </c>
      <c r="M67">
        <f t="shared" si="21"/>
        <v>399987</v>
      </c>
    </row>
    <row r="68" spans="1:13" x14ac:dyDescent="0.25">
      <c r="A68" t="s">
        <v>13</v>
      </c>
      <c r="B68" t="s">
        <v>23</v>
      </c>
      <c r="C68" t="s">
        <v>24</v>
      </c>
      <c r="D68" t="s">
        <v>25</v>
      </c>
      <c r="E68">
        <v>2013</v>
      </c>
      <c r="F68">
        <v>12</v>
      </c>
      <c r="G68">
        <v>30167</v>
      </c>
      <c r="H68">
        <v>0</v>
      </c>
      <c r="I68">
        <f t="shared" si="19"/>
        <v>30167</v>
      </c>
      <c r="J68">
        <v>27168</v>
      </c>
      <c r="K68">
        <v>0</v>
      </c>
      <c r="L68">
        <f t="shared" si="20"/>
        <v>27168</v>
      </c>
      <c r="M68">
        <f>I68+L68</f>
        <v>57335</v>
      </c>
    </row>
    <row r="69" spans="1:13" x14ac:dyDescent="0.25">
      <c r="A69" t="s">
        <v>13</v>
      </c>
      <c r="B69" t="s">
        <v>26</v>
      </c>
      <c r="C69" t="s">
        <v>27</v>
      </c>
      <c r="D69" t="s">
        <v>28</v>
      </c>
      <c r="E69">
        <v>2013</v>
      </c>
      <c r="F69">
        <v>12</v>
      </c>
      <c r="G69">
        <v>37456</v>
      </c>
      <c r="H69">
        <v>0</v>
      </c>
      <c r="I69">
        <f t="shared" si="19"/>
        <v>37456</v>
      </c>
      <c r="J69">
        <v>28233</v>
      </c>
      <c r="K69">
        <v>0</v>
      </c>
      <c r="L69">
        <f t="shared" si="20"/>
        <v>28233</v>
      </c>
      <c r="M69">
        <f>I69+L69</f>
        <v>65689</v>
      </c>
    </row>
    <row r="70" spans="1:13" x14ac:dyDescent="0.25">
      <c r="A70" t="s">
        <v>13</v>
      </c>
      <c r="B70" t="s">
        <v>29</v>
      </c>
      <c r="C70" t="s">
        <v>30</v>
      </c>
      <c r="D70" t="s">
        <v>31</v>
      </c>
      <c r="E70">
        <v>2013</v>
      </c>
      <c r="F70">
        <v>12</v>
      </c>
      <c r="G70">
        <v>7202</v>
      </c>
      <c r="H70">
        <v>0</v>
      </c>
      <c r="I70">
        <f t="shared" si="19"/>
        <v>7202</v>
      </c>
      <c r="J70">
        <v>7316</v>
      </c>
      <c r="K70">
        <v>0</v>
      </c>
      <c r="L70">
        <f t="shared" si="20"/>
        <v>7316</v>
      </c>
      <c r="M70">
        <f t="shared" ref="M70:M73" si="22">I70+L70</f>
        <v>14518</v>
      </c>
    </row>
    <row r="71" spans="1:13" x14ac:dyDescent="0.25">
      <c r="A71" t="s">
        <v>13</v>
      </c>
      <c r="B71" t="s">
        <v>32</v>
      </c>
      <c r="C71" t="s">
        <v>33</v>
      </c>
      <c r="D71" t="s">
        <v>34</v>
      </c>
      <c r="E71">
        <v>2013</v>
      </c>
      <c r="F71">
        <v>12</v>
      </c>
      <c r="G71">
        <f>393350+40781</f>
        <v>434131</v>
      </c>
      <c r="H71">
        <v>345464</v>
      </c>
      <c r="I71">
        <f t="shared" si="19"/>
        <v>779595</v>
      </c>
      <c r="J71">
        <f>38975+392392</f>
        <v>431367</v>
      </c>
      <c r="K71">
        <v>352847</v>
      </c>
      <c r="L71">
        <f>J71+K71</f>
        <v>784214</v>
      </c>
      <c r="M71">
        <f t="shared" si="22"/>
        <v>1563809</v>
      </c>
    </row>
    <row r="72" spans="1:13" x14ac:dyDescent="0.25">
      <c r="A72" t="s">
        <v>13</v>
      </c>
      <c r="B72" t="s">
        <v>35</v>
      </c>
      <c r="C72" t="s">
        <v>36</v>
      </c>
      <c r="D72" t="s">
        <v>37</v>
      </c>
      <c r="E72">
        <v>2013</v>
      </c>
      <c r="F72">
        <v>12</v>
      </c>
      <c r="G72">
        <f>54518</f>
        <v>54518</v>
      </c>
      <c r="H72">
        <v>0</v>
      </c>
      <c r="I72">
        <f t="shared" si="19"/>
        <v>54518</v>
      </c>
      <c r="J72">
        <v>52588</v>
      </c>
      <c r="K72">
        <v>0</v>
      </c>
      <c r="L72">
        <f t="shared" ref="L72:L73" si="23">J72+K72</f>
        <v>52588</v>
      </c>
      <c r="M72">
        <f t="shared" si="22"/>
        <v>107106</v>
      </c>
    </row>
    <row r="73" spans="1:13" x14ac:dyDescent="0.25">
      <c r="A73" t="s">
        <v>13</v>
      </c>
      <c r="B73" t="s">
        <v>38</v>
      </c>
      <c r="C73" t="s">
        <v>39</v>
      </c>
      <c r="D73" t="s">
        <v>40</v>
      </c>
      <c r="E73">
        <v>2013</v>
      </c>
      <c r="F73">
        <v>12</v>
      </c>
      <c r="G73">
        <v>3054</v>
      </c>
      <c r="H73">
        <v>0</v>
      </c>
      <c r="I73">
        <f t="shared" si="19"/>
        <v>3054</v>
      </c>
      <c r="J73">
        <v>2679</v>
      </c>
      <c r="K73">
        <v>0</v>
      </c>
      <c r="L73">
        <f t="shared" si="23"/>
        <v>2679</v>
      </c>
      <c r="M73">
        <f t="shared" si="22"/>
        <v>5733</v>
      </c>
    </row>
    <row r="76" spans="1:13" x14ac:dyDescent="0.25">
      <c r="A76" t="s">
        <v>46</v>
      </c>
    </row>
    <row r="77" spans="1:13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</row>
    <row r="78" spans="1:13" x14ac:dyDescent="0.25">
      <c r="A78" t="s">
        <v>13</v>
      </c>
      <c r="B78" t="s">
        <v>14</v>
      </c>
      <c r="C78" t="s">
        <v>15</v>
      </c>
      <c r="D78" t="s">
        <v>16</v>
      </c>
      <c r="E78">
        <v>2014</v>
      </c>
      <c r="F78">
        <v>1</v>
      </c>
      <c r="G78">
        <v>13288</v>
      </c>
      <c r="H78">
        <v>0</v>
      </c>
      <c r="I78">
        <f>G78+H78</f>
        <v>13288</v>
      </c>
      <c r="J78">
        <v>12824</v>
      </c>
      <c r="K78">
        <v>0</v>
      </c>
      <c r="L78">
        <f>J78+K78</f>
        <v>12824</v>
      </c>
      <c r="M78">
        <f>I78+L78</f>
        <v>26112</v>
      </c>
    </row>
    <row r="79" spans="1:13" x14ac:dyDescent="0.25">
      <c r="A79" t="s">
        <v>13</v>
      </c>
      <c r="B79" t="s">
        <v>17</v>
      </c>
      <c r="C79" t="s">
        <v>18</v>
      </c>
      <c r="D79" t="s">
        <v>19</v>
      </c>
      <c r="E79">
        <v>2014</v>
      </c>
      <c r="F79">
        <v>1</v>
      </c>
      <c r="G79">
        <f>6051+263356</f>
        <v>269407</v>
      </c>
      <c r="H79">
        <v>84635</v>
      </c>
      <c r="I79">
        <f t="shared" ref="I79:I86" si="24">G79+H79</f>
        <v>354042</v>
      </c>
      <c r="J79">
        <f>5542+290839</f>
        <v>296381</v>
      </c>
      <c r="K79">
        <v>77649</v>
      </c>
      <c r="L79">
        <f t="shared" ref="L79:L83" si="25">J79+K79</f>
        <v>374030</v>
      </c>
      <c r="M79">
        <f t="shared" ref="M79:M80" si="26">I79+L79</f>
        <v>728072</v>
      </c>
    </row>
    <row r="80" spans="1:13" x14ac:dyDescent="0.25">
      <c r="A80" t="s">
        <v>13</v>
      </c>
      <c r="B80" t="s">
        <v>20</v>
      </c>
      <c r="C80" t="s">
        <v>21</v>
      </c>
      <c r="D80" t="s">
        <v>22</v>
      </c>
      <c r="E80">
        <v>2014</v>
      </c>
      <c r="F80">
        <v>1</v>
      </c>
      <c r="G80">
        <v>157524</v>
      </c>
      <c r="H80">
        <v>14723</v>
      </c>
      <c r="I80">
        <f t="shared" si="24"/>
        <v>172247</v>
      </c>
      <c r="J80">
        <v>164752</v>
      </c>
      <c r="K80">
        <v>12930</v>
      </c>
      <c r="L80">
        <f t="shared" si="25"/>
        <v>177682</v>
      </c>
      <c r="M80">
        <f t="shared" si="26"/>
        <v>349929</v>
      </c>
    </row>
    <row r="81" spans="1:13" x14ac:dyDescent="0.25">
      <c r="A81" t="s">
        <v>13</v>
      </c>
      <c r="B81" t="s">
        <v>23</v>
      </c>
      <c r="C81" t="s">
        <v>24</v>
      </c>
      <c r="D81" t="s">
        <v>25</v>
      </c>
      <c r="E81">
        <v>2014</v>
      </c>
      <c r="F81">
        <v>1</v>
      </c>
      <c r="G81">
        <v>22326</v>
      </c>
      <c r="H81">
        <v>0</v>
      </c>
      <c r="I81">
        <f t="shared" si="24"/>
        <v>22326</v>
      </c>
      <c r="J81">
        <v>25596</v>
      </c>
      <c r="K81">
        <v>0</v>
      </c>
      <c r="L81">
        <f t="shared" si="25"/>
        <v>25596</v>
      </c>
      <c r="M81">
        <f>I81+L81</f>
        <v>47922</v>
      </c>
    </row>
    <row r="82" spans="1:13" x14ac:dyDescent="0.25">
      <c r="A82" t="s">
        <v>13</v>
      </c>
      <c r="B82" t="s">
        <v>26</v>
      </c>
      <c r="C82" t="s">
        <v>27</v>
      </c>
      <c r="D82" t="s">
        <v>28</v>
      </c>
      <c r="E82">
        <v>2014</v>
      </c>
      <c r="F82">
        <v>1</v>
      </c>
      <c r="G82">
        <v>20623</v>
      </c>
      <c r="H82">
        <v>0</v>
      </c>
      <c r="I82">
        <f t="shared" si="24"/>
        <v>20623</v>
      </c>
      <c r="J82">
        <v>29030</v>
      </c>
      <c r="K82">
        <v>0</v>
      </c>
      <c r="L82">
        <f t="shared" si="25"/>
        <v>29030</v>
      </c>
      <c r="M82">
        <f>I82+L82</f>
        <v>49653</v>
      </c>
    </row>
    <row r="83" spans="1:13" x14ac:dyDescent="0.25">
      <c r="A83" t="s">
        <v>13</v>
      </c>
      <c r="B83" t="s">
        <v>29</v>
      </c>
      <c r="C83" t="s">
        <v>30</v>
      </c>
      <c r="D83" t="s">
        <v>31</v>
      </c>
      <c r="E83">
        <v>2014</v>
      </c>
      <c r="F83">
        <v>1</v>
      </c>
      <c r="G83">
        <v>4284</v>
      </c>
      <c r="H83">
        <v>0</v>
      </c>
      <c r="I83">
        <f t="shared" si="24"/>
        <v>4284</v>
      </c>
      <c r="J83">
        <v>4668</v>
      </c>
      <c r="K83">
        <v>0</v>
      </c>
      <c r="L83">
        <f t="shared" si="25"/>
        <v>4668</v>
      </c>
      <c r="M83">
        <f t="shared" ref="M83:M86" si="27">I83+L83</f>
        <v>8952</v>
      </c>
    </row>
    <row r="84" spans="1:13" x14ac:dyDescent="0.25">
      <c r="A84" t="s">
        <v>13</v>
      </c>
      <c r="B84" t="s">
        <v>32</v>
      </c>
      <c r="C84" t="s">
        <v>33</v>
      </c>
      <c r="D84" t="s">
        <v>34</v>
      </c>
      <c r="E84">
        <v>2014</v>
      </c>
      <c r="F84">
        <v>1</v>
      </c>
      <c r="G84">
        <f>29351+378004</f>
        <v>407355</v>
      </c>
      <c r="H84">
        <v>384731</v>
      </c>
      <c r="I84">
        <f t="shared" si="24"/>
        <v>792086</v>
      </c>
      <c r="J84">
        <f>28395+337019</f>
        <v>365414</v>
      </c>
      <c r="K84">
        <v>350787</v>
      </c>
      <c r="L84">
        <f>J84+K84</f>
        <v>716201</v>
      </c>
      <c r="M84">
        <f t="shared" si="27"/>
        <v>1508287</v>
      </c>
    </row>
    <row r="85" spans="1:13" x14ac:dyDescent="0.25">
      <c r="A85" t="s">
        <v>13</v>
      </c>
      <c r="B85" t="s">
        <v>35</v>
      </c>
      <c r="C85" t="s">
        <v>36</v>
      </c>
      <c r="D85" t="s">
        <v>37</v>
      </c>
      <c r="E85">
        <v>2014</v>
      </c>
      <c r="F85">
        <v>1</v>
      </c>
      <c r="G85">
        <f>45001</f>
        <v>45001</v>
      </c>
      <c r="H85">
        <v>0</v>
      </c>
      <c r="I85">
        <f t="shared" si="24"/>
        <v>45001</v>
      </c>
      <c r="J85">
        <v>52765</v>
      </c>
      <c r="K85">
        <v>0</v>
      </c>
      <c r="L85">
        <f t="shared" ref="L85:L86" si="28">J85+K85</f>
        <v>52765</v>
      </c>
      <c r="M85">
        <f t="shared" si="27"/>
        <v>97766</v>
      </c>
    </row>
    <row r="86" spans="1:13" x14ac:dyDescent="0.25">
      <c r="A86" t="s">
        <v>13</v>
      </c>
      <c r="B86" t="s">
        <v>38</v>
      </c>
      <c r="C86" t="s">
        <v>39</v>
      </c>
      <c r="D86" t="s">
        <v>40</v>
      </c>
      <c r="E86">
        <v>2014</v>
      </c>
      <c r="F86">
        <v>1</v>
      </c>
      <c r="G86">
        <v>2613</v>
      </c>
      <c r="H86">
        <v>0</v>
      </c>
      <c r="I86">
        <f t="shared" si="24"/>
        <v>2613</v>
      </c>
      <c r="J86">
        <v>1985</v>
      </c>
      <c r="K86">
        <v>0</v>
      </c>
      <c r="L86">
        <f t="shared" si="28"/>
        <v>1985</v>
      </c>
      <c r="M86">
        <f t="shared" si="27"/>
        <v>4598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Amadeus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SCHACHT</dc:creator>
  <cp:lastModifiedBy>Paul DE SCHACHT</cp:lastModifiedBy>
  <dcterms:created xsi:type="dcterms:W3CDTF">2013-09-17T07:39:15Z</dcterms:created>
  <dcterms:modified xsi:type="dcterms:W3CDTF">2014-03-10T12:37:53Z</dcterms:modified>
</cp:coreProperties>
</file>